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Центрис\"/>
    </mc:Choice>
  </mc:AlternateContent>
  <xr:revisionPtr revIDLastSave="0" documentId="13_ncr:1_{152641A5-8D22-4619-A933-46D3B3AB7F90}" xr6:coauthVersionLast="47" xr6:coauthVersionMax="47" xr10:uidLastSave="{00000000-0000-0000-0000-000000000000}"/>
  <bookViews>
    <workbookView xWindow="28680" yWindow="1290" windowWidth="29040" windowHeight="15720" tabRatio="812" activeTab="9" xr2:uid="{00000000-000D-0000-FFFF-FFFF00000000}"/>
  </bookViews>
  <sheets>
    <sheet name="КС-3 №2" sheetId="24" r:id="rId1"/>
    <sheet name="КС-2 №2" sheetId="25" r:id="rId2"/>
    <sheet name="КС-3 №3" sheetId="26" r:id="rId3"/>
    <sheet name="КС-2 №3" sheetId="27" r:id="rId4"/>
    <sheet name="КС-3 №4" sheetId="30" r:id="rId5"/>
    <sheet name="КС-2 №4" sheetId="29" r:id="rId6"/>
    <sheet name="КС-3 №5" sheetId="32" r:id="rId7"/>
    <sheet name="КС-2 №5" sheetId="31" r:id="rId8"/>
    <sheet name="КС-2 №6" sheetId="33" r:id="rId9"/>
    <sheet name="кс-6а на 17.10" sheetId="34" r:id="rId10"/>
    <sheet name="нов. ДС" sheetId="35" r:id="rId11"/>
    <sheet name="объем с заказчиком" sheetId="36" r:id="rId12"/>
  </sheets>
  <externalReferences>
    <externalReference r:id="rId13"/>
  </externalReferences>
  <definedNames>
    <definedName name="_xlnm._FilterDatabase" localSheetId="9" hidden="1">'кс-6а на 17.10'!$A$9:$BF$601</definedName>
    <definedName name="_xlnm._FilterDatabase" localSheetId="10" hidden="1">'нов. ДС'!$A$9:$BH$691</definedName>
    <definedName name="_xlnm._FilterDatabase" localSheetId="11" hidden="1">'объем с заказчиком'!$A$6:$J$482</definedName>
    <definedName name="a01_СС_Титул_pre_rep" localSheetId="3">#REF!</definedName>
    <definedName name="a01_СС_Титул_pre_rep" localSheetId="5">#REF!</definedName>
    <definedName name="a01_СС_Титул_pre_rep" localSheetId="7">#REF!</definedName>
    <definedName name="a01_СС_Титул_pre_rep" localSheetId="2">#REF!</definedName>
    <definedName name="a01_СС_Титул_pre_rep" localSheetId="4">#REF!</definedName>
    <definedName name="a01_СС_Титул_pre_rep" localSheetId="6">#REF!</definedName>
    <definedName name="a01_СС_Титул_pre_rep">#REF!</definedName>
    <definedName name="a02_СС_Шапка_pre_rep" localSheetId="3">#REF!</definedName>
    <definedName name="a02_СС_Шапка_pre_rep" localSheetId="5">#REF!</definedName>
    <definedName name="a02_СС_Шапка_pre_rep" localSheetId="7">#REF!</definedName>
    <definedName name="a02_СС_Шапка_pre_rep" localSheetId="2">#REF!</definedName>
    <definedName name="a02_СС_Шапка_pre_rep" localSheetId="4">#REF!</definedName>
    <definedName name="a02_СС_Шапка_pre_rep" localSheetId="6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Titles" localSheetId="1">'КС-2 №2'!$30:$34</definedName>
    <definedName name="_xlnm.Print_Titles" localSheetId="3">'КС-2 №3'!$30:$34</definedName>
    <definedName name="_xlnm.Print_Titles" localSheetId="5">'КС-2 №4'!$30:$34</definedName>
    <definedName name="_xlnm.Print_Titles" localSheetId="7">'КС-2 №5'!$30:$34</definedName>
    <definedName name="_xlnm.Print_Titles" localSheetId="9">'кс-6а на 17.10'!$9:$11</definedName>
    <definedName name="_xlnm.Print_Area" localSheetId="1">'КС-2 №2'!$A$1:$K$70</definedName>
    <definedName name="_xlnm.Print_Area" localSheetId="3">'КС-2 №3'!$A$1:$K$157</definedName>
    <definedName name="_xlnm.Print_Area" localSheetId="5">'КС-2 №4'!$A$1:$K$83</definedName>
    <definedName name="_xlnm.Print_Area" localSheetId="7">'КС-2 №5'!$A$1:$K$156</definedName>
    <definedName name="_xlnm.Print_Area" localSheetId="0">'КС-3 №2'!$A$1:$H$48</definedName>
    <definedName name="_xlnm.Print_Area" localSheetId="2">'КС-3 №3'!$A$1:$H$49</definedName>
    <definedName name="_xlnm.Print_Area" localSheetId="4">'КС-3 №4'!$A$1:$H$50</definedName>
    <definedName name="_xlnm.Print_Area" localSheetId="6">'КС-3 №5'!$A$1:$H$51</definedName>
    <definedName name="_xlnm.Print_Area" localSheetId="9">'кс-6а на 17.10'!$A$1:$K$610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600" i="34" l="1"/>
  <c r="AY600" i="34"/>
  <c r="AT600" i="34"/>
  <c r="BF15" i="34"/>
  <c r="BG15" i="34"/>
  <c r="BH15" i="34" s="1"/>
  <c r="BF16" i="34"/>
  <c r="BG16" i="34"/>
  <c r="BH16" i="34"/>
  <c r="BF17" i="34"/>
  <c r="BG17" i="34"/>
  <c r="BH17" i="34"/>
  <c r="BF18" i="34"/>
  <c r="BG18" i="34"/>
  <c r="BH18" i="34"/>
  <c r="BF19" i="34"/>
  <c r="BG19" i="34"/>
  <c r="BH19" i="34" s="1"/>
  <c r="BF20" i="34"/>
  <c r="BG20" i="34"/>
  <c r="BH20" i="34"/>
  <c r="BF21" i="34"/>
  <c r="BG21" i="34"/>
  <c r="BH21" i="34"/>
  <c r="BF22" i="34"/>
  <c r="BG22" i="34"/>
  <c r="BH22" i="34"/>
  <c r="BF23" i="34"/>
  <c r="BG23" i="34"/>
  <c r="BH23" i="34" s="1"/>
  <c r="BF24" i="34"/>
  <c r="BG24" i="34"/>
  <c r="BH24" i="34"/>
  <c r="BF25" i="34"/>
  <c r="BG25" i="34"/>
  <c r="BH25" i="34"/>
  <c r="BF26" i="34"/>
  <c r="BG26" i="34"/>
  <c r="BH26" i="34"/>
  <c r="BF27" i="34"/>
  <c r="BG27" i="34"/>
  <c r="BH27" i="34" s="1"/>
  <c r="BF28" i="34"/>
  <c r="BG28" i="34"/>
  <c r="BH28" i="34"/>
  <c r="BF29" i="34"/>
  <c r="BG29" i="34"/>
  <c r="BH29" i="34"/>
  <c r="BF30" i="34"/>
  <c r="BG30" i="34"/>
  <c r="BH30" i="34"/>
  <c r="BF31" i="34"/>
  <c r="BG31" i="34"/>
  <c r="BH31" i="34" s="1"/>
  <c r="BF32" i="34"/>
  <c r="BG32" i="34"/>
  <c r="BH32" i="34"/>
  <c r="BF33" i="34"/>
  <c r="BG33" i="34"/>
  <c r="BH33" i="34" s="1"/>
  <c r="BF34" i="34"/>
  <c r="BG34" i="34"/>
  <c r="BH34" i="34"/>
  <c r="BF35" i="34"/>
  <c r="BG35" i="34"/>
  <c r="BH35" i="34" s="1"/>
  <c r="BF36" i="34"/>
  <c r="BG36" i="34"/>
  <c r="BH36" i="34" s="1"/>
  <c r="BF37" i="34"/>
  <c r="BG37" i="34"/>
  <c r="BH37" i="34" s="1"/>
  <c r="BF38" i="34"/>
  <c r="BG38" i="34"/>
  <c r="BH38" i="34" s="1"/>
  <c r="BF39" i="34"/>
  <c r="BG39" i="34"/>
  <c r="BH39" i="34" s="1"/>
  <c r="BF40" i="34"/>
  <c r="BG40" i="34"/>
  <c r="BH40" i="34"/>
  <c r="BF41" i="34"/>
  <c r="BG41" i="34"/>
  <c r="BH41" i="34" s="1"/>
  <c r="BF42" i="34"/>
  <c r="BG42" i="34"/>
  <c r="BH42" i="34" s="1"/>
  <c r="BF43" i="34"/>
  <c r="BG43" i="34"/>
  <c r="BH43" i="34" s="1"/>
  <c r="BF44" i="34"/>
  <c r="BG44" i="34"/>
  <c r="BH44" i="34"/>
  <c r="BF45" i="34"/>
  <c r="BG45" i="34"/>
  <c r="BH45" i="34" s="1"/>
  <c r="BF46" i="34"/>
  <c r="BG46" i="34"/>
  <c r="BH46" i="34" s="1"/>
  <c r="BF47" i="34"/>
  <c r="BG47" i="34"/>
  <c r="BH47" i="34" s="1"/>
  <c r="BF48" i="34"/>
  <c r="BG48" i="34"/>
  <c r="BH48" i="34" s="1"/>
  <c r="BF49" i="34"/>
  <c r="BG49" i="34"/>
  <c r="BH49" i="34"/>
  <c r="BF50" i="34"/>
  <c r="BG50" i="34"/>
  <c r="BH50" i="34" s="1"/>
  <c r="BF51" i="34"/>
  <c r="BG51" i="34"/>
  <c r="BH51" i="34" s="1"/>
  <c r="BF52" i="34"/>
  <c r="BG52" i="34"/>
  <c r="BH52" i="34"/>
  <c r="BF53" i="34"/>
  <c r="BG53" i="34"/>
  <c r="BH53" i="34"/>
  <c r="BF54" i="34"/>
  <c r="BG54" i="34"/>
  <c r="BH54" i="34" s="1"/>
  <c r="BF55" i="34"/>
  <c r="BG55" i="34"/>
  <c r="BH55" i="34" s="1"/>
  <c r="BF56" i="34"/>
  <c r="BG56" i="34"/>
  <c r="BH56" i="34"/>
  <c r="BF57" i="34"/>
  <c r="BG57" i="34"/>
  <c r="BH57" i="34"/>
  <c r="BF58" i="34"/>
  <c r="BG58" i="34"/>
  <c r="BH58" i="34" s="1"/>
  <c r="BF59" i="34"/>
  <c r="BG59" i="34"/>
  <c r="BH59" i="34" s="1"/>
  <c r="BF60" i="34"/>
  <c r="BG60" i="34"/>
  <c r="BH60" i="34"/>
  <c r="BF61" i="34"/>
  <c r="BG61" i="34"/>
  <c r="BH61" i="34"/>
  <c r="BF62" i="34"/>
  <c r="BG62" i="34"/>
  <c r="BH62" i="34"/>
  <c r="BF63" i="34"/>
  <c r="BG63" i="34"/>
  <c r="BH63" i="34" s="1"/>
  <c r="BF64" i="34"/>
  <c r="BG64" i="34"/>
  <c r="BH64" i="34"/>
  <c r="BF65" i="34"/>
  <c r="BG65" i="34"/>
  <c r="BH65" i="34"/>
  <c r="BF66" i="34"/>
  <c r="BG66" i="34"/>
  <c r="BH66" i="34"/>
  <c r="BF67" i="34"/>
  <c r="BG67" i="34"/>
  <c r="BH67" i="34" s="1"/>
  <c r="BF68" i="34"/>
  <c r="BG68" i="34"/>
  <c r="BH68" i="34"/>
  <c r="BF69" i="34"/>
  <c r="BG69" i="34"/>
  <c r="BH69" i="34"/>
  <c r="BF70" i="34"/>
  <c r="BG70" i="34"/>
  <c r="BH70" i="34"/>
  <c r="BF71" i="34"/>
  <c r="BG71" i="34"/>
  <c r="BH71" i="34" s="1"/>
  <c r="BF72" i="34"/>
  <c r="BG72" i="34"/>
  <c r="BH72" i="34"/>
  <c r="BF73" i="34"/>
  <c r="BG73" i="34"/>
  <c r="BH73" i="34"/>
  <c r="BF74" i="34"/>
  <c r="BG74" i="34"/>
  <c r="BH74" i="34"/>
  <c r="BF75" i="34"/>
  <c r="BG75" i="34"/>
  <c r="BH75" i="34" s="1"/>
  <c r="BF76" i="34"/>
  <c r="BG76" i="34"/>
  <c r="BH76" i="34"/>
  <c r="BF77" i="34"/>
  <c r="BG77" i="34"/>
  <c r="BH77" i="34"/>
  <c r="BF78" i="34"/>
  <c r="BG78" i="34"/>
  <c r="BH78" i="34"/>
  <c r="BF79" i="34"/>
  <c r="BG79" i="34"/>
  <c r="BH79" i="34" s="1"/>
  <c r="BF80" i="34"/>
  <c r="BG80" i="34"/>
  <c r="BH80" i="34" s="1"/>
  <c r="BF81" i="34"/>
  <c r="BG81" i="34"/>
  <c r="BH81" i="34" s="1"/>
  <c r="BF82" i="34"/>
  <c r="BG82" i="34"/>
  <c r="BH82" i="34"/>
  <c r="BF83" i="34"/>
  <c r="BG83" i="34"/>
  <c r="BH83" i="34" s="1"/>
  <c r="BF84" i="34"/>
  <c r="BG84" i="34"/>
  <c r="BH84" i="34"/>
  <c r="BF85" i="34"/>
  <c r="BG85" i="34"/>
  <c r="BH85" i="34" s="1"/>
  <c r="BF86" i="34"/>
  <c r="BG86" i="34"/>
  <c r="BH86" i="34"/>
  <c r="BF87" i="34"/>
  <c r="BG87" i="34"/>
  <c r="BH87" i="34" s="1"/>
  <c r="BF88" i="34"/>
  <c r="BG88" i="34"/>
  <c r="BH88" i="34"/>
  <c r="BF89" i="34"/>
  <c r="BG89" i="34"/>
  <c r="BH89" i="34" s="1"/>
  <c r="BF90" i="34"/>
  <c r="BG90" i="34"/>
  <c r="BH90" i="34"/>
  <c r="BF91" i="34"/>
  <c r="BG91" i="34"/>
  <c r="BH91" i="34" s="1"/>
  <c r="BF92" i="34"/>
  <c r="BG92" i="34"/>
  <c r="BH92" i="34"/>
  <c r="BF93" i="34"/>
  <c r="BG93" i="34"/>
  <c r="BH93" i="34" s="1"/>
  <c r="BF94" i="34"/>
  <c r="BG94" i="34"/>
  <c r="BH94" i="34" s="1"/>
  <c r="BF95" i="34"/>
  <c r="BG95" i="34"/>
  <c r="BH95" i="34" s="1"/>
  <c r="BF96" i="34"/>
  <c r="BG96" i="34"/>
  <c r="BH96" i="34"/>
  <c r="BF97" i="34"/>
  <c r="BG97" i="34"/>
  <c r="BH97" i="34"/>
  <c r="BF98" i="34"/>
  <c r="BG98" i="34"/>
  <c r="BH98" i="34" s="1"/>
  <c r="BF99" i="34"/>
  <c r="BG99" i="34"/>
  <c r="BH99" i="34" s="1"/>
  <c r="BF100" i="34"/>
  <c r="BG100" i="34"/>
  <c r="BH100" i="34"/>
  <c r="BF101" i="34"/>
  <c r="BG101" i="34"/>
  <c r="BH101" i="34"/>
  <c r="BF102" i="34"/>
  <c r="BG102" i="34"/>
  <c r="BH102" i="34" s="1"/>
  <c r="BF103" i="34"/>
  <c r="BG103" i="34"/>
  <c r="BH103" i="34" s="1"/>
  <c r="BF104" i="34"/>
  <c r="BG104" i="34"/>
  <c r="BH104" i="34"/>
  <c r="BF105" i="34"/>
  <c r="BG105" i="34"/>
  <c r="BH105" i="34"/>
  <c r="BF106" i="34"/>
  <c r="BG106" i="34"/>
  <c r="BH106" i="34" s="1"/>
  <c r="BF107" i="34"/>
  <c r="BG107" i="34"/>
  <c r="BH107" i="34" s="1"/>
  <c r="BF108" i="34"/>
  <c r="BG108" i="34"/>
  <c r="BH108" i="34"/>
  <c r="BF109" i="34"/>
  <c r="BG109" i="34"/>
  <c r="BH109" i="34"/>
  <c r="BF110" i="34"/>
  <c r="BG110" i="34"/>
  <c r="BH110" i="34"/>
  <c r="BF111" i="34"/>
  <c r="BG111" i="34"/>
  <c r="BH111" i="34" s="1"/>
  <c r="BF112" i="34"/>
  <c r="BG112" i="34"/>
  <c r="BH112" i="34" s="1"/>
  <c r="BF113" i="34"/>
  <c r="BG113" i="34"/>
  <c r="BH113" i="34"/>
  <c r="BF114" i="34"/>
  <c r="BG114" i="34"/>
  <c r="BH114" i="34"/>
  <c r="BF115" i="34"/>
  <c r="BG115" i="34"/>
  <c r="BH115" i="34" s="1"/>
  <c r="BF116" i="34"/>
  <c r="BG116" i="34"/>
  <c r="BH116" i="34" s="1"/>
  <c r="BF117" i="34"/>
  <c r="BG117" i="34"/>
  <c r="BH117" i="34"/>
  <c r="BF118" i="34"/>
  <c r="BG118" i="34"/>
  <c r="BH118" i="34"/>
  <c r="BF119" i="34"/>
  <c r="BG119" i="34"/>
  <c r="BH119" i="34" s="1"/>
  <c r="BF120" i="34"/>
  <c r="BG120" i="34"/>
  <c r="BH120" i="34" s="1"/>
  <c r="BF121" i="34"/>
  <c r="BG121" i="34"/>
  <c r="BH121" i="34"/>
  <c r="BF122" i="34"/>
  <c r="BG122" i="34"/>
  <c r="BH122" i="34"/>
  <c r="BF123" i="34"/>
  <c r="BG123" i="34"/>
  <c r="BH123" i="34" s="1"/>
  <c r="BF124" i="34"/>
  <c r="BG124" i="34"/>
  <c r="BH124" i="34" s="1"/>
  <c r="BF125" i="34"/>
  <c r="BG125" i="34"/>
  <c r="BH125" i="34" s="1"/>
  <c r="BF126" i="34"/>
  <c r="BG126" i="34"/>
  <c r="BH126" i="34"/>
  <c r="BF127" i="34"/>
  <c r="BG127" i="34"/>
  <c r="BH127" i="34" s="1"/>
  <c r="BF128" i="34"/>
  <c r="BG128" i="34"/>
  <c r="BH128" i="34" s="1"/>
  <c r="BF129" i="34"/>
  <c r="BG129" i="34"/>
  <c r="BH129" i="34" s="1"/>
  <c r="BF130" i="34"/>
  <c r="BG130" i="34"/>
  <c r="BH130" i="34"/>
  <c r="BF131" i="34"/>
  <c r="BG131" i="34"/>
  <c r="BH131" i="34" s="1"/>
  <c r="BF132" i="34"/>
  <c r="BG132" i="34"/>
  <c r="BH132" i="34"/>
  <c r="BF133" i="34"/>
  <c r="BG133" i="34"/>
  <c r="BH133" i="34" s="1"/>
  <c r="BF134" i="34"/>
  <c r="BG134" i="34"/>
  <c r="BH134" i="34"/>
  <c r="BF135" i="34"/>
  <c r="BG135" i="34"/>
  <c r="BH135" i="34" s="1"/>
  <c r="BF136" i="34"/>
  <c r="BG136" i="34"/>
  <c r="BH136" i="34"/>
  <c r="BF137" i="34"/>
  <c r="BG137" i="34"/>
  <c r="BH137" i="34" s="1"/>
  <c r="BF138" i="34"/>
  <c r="BG138" i="34"/>
  <c r="BH138" i="34" s="1"/>
  <c r="BF139" i="34"/>
  <c r="BG139" i="34"/>
  <c r="BH139" i="34" s="1"/>
  <c r="BF140" i="34"/>
  <c r="BG140" i="34"/>
  <c r="BH140" i="34"/>
  <c r="BF141" i="34"/>
  <c r="BG141" i="34"/>
  <c r="BH141" i="34" s="1"/>
  <c r="BF142" i="34"/>
  <c r="BG142" i="34"/>
  <c r="BH142" i="34" s="1"/>
  <c r="BF143" i="34"/>
  <c r="BG143" i="34"/>
  <c r="BH143" i="34" s="1"/>
  <c r="BF144" i="34"/>
  <c r="BG144" i="34"/>
  <c r="BH144" i="34"/>
  <c r="BF145" i="34"/>
  <c r="BG145" i="34"/>
  <c r="BH145" i="34"/>
  <c r="BF146" i="34"/>
  <c r="BG146" i="34"/>
  <c r="BH146" i="34" s="1"/>
  <c r="BF147" i="34"/>
  <c r="BG147" i="34"/>
  <c r="BH147" i="34" s="1"/>
  <c r="BF148" i="34"/>
  <c r="BG148" i="34"/>
  <c r="BH148" i="34"/>
  <c r="BF149" i="34"/>
  <c r="BG149" i="34"/>
  <c r="BH149" i="34"/>
  <c r="BF150" i="34"/>
  <c r="BG150" i="34"/>
  <c r="BH150" i="34" s="1"/>
  <c r="BF151" i="34"/>
  <c r="BG151" i="34"/>
  <c r="BH151" i="34" s="1"/>
  <c r="BF152" i="34"/>
  <c r="BG152" i="34"/>
  <c r="BH152" i="34"/>
  <c r="BF153" i="34"/>
  <c r="BG153" i="34"/>
  <c r="BH153" i="34"/>
  <c r="BF154" i="34"/>
  <c r="BG154" i="34"/>
  <c r="BH154" i="34" s="1"/>
  <c r="BF155" i="34"/>
  <c r="BG155" i="34"/>
  <c r="BH155" i="34" s="1"/>
  <c r="BF156" i="34"/>
  <c r="BG156" i="34"/>
  <c r="BH156" i="34"/>
  <c r="BF157" i="34"/>
  <c r="BG157" i="34"/>
  <c r="BH157" i="34"/>
  <c r="BF158" i="34"/>
  <c r="BG158" i="34"/>
  <c r="BH158" i="34"/>
  <c r="BF159" i="34"/>
  <c r="BG159" i="34"/>
  <c r="BH159" i="34" s="1"/>
  <c r="BF160" i="34"/>
  <c r="BG160" i="34"/>
  <c r="BH160" i="34" s="1"/>
  <c r="BF161" i="34"/>
  <c r="BG161" i="34"/>
  <c r="BH161" i="34"/>
  <c r="BF162" i="34"/>
  <c r="BG162" i="34"/>
  <c r="BH162" i="34"/>
  <c r="BF163" i="34"/>
  <c r="BG163" i="34"/>
  <c r="BH163" i="34" s="1"/>
  <c r="BF164" i="34"/>
  <c r="BG164" i="34"/>
  <c r="BH164" i="34" s="1"/>
  <c r="BF165" i="34"/>
  <c r="BG165" i="34"/>
  <c r="BH165" i="34"/>
  <c r="BF166" i="34"/>
  <c r="BG166" i="34"/>
  <c r="BH166" i="34"/>
  <c r="BF167" i="34"/>
  <c r="BG167" i="34"/>
  <c r="BH167" i="34" s="1"/>
  <c r="BF168" i="34"/>
  <c r="BG168" i="34"/>
  <c r="BH168" i="34" s="1"/>
  <c r="BF169" i="34"/>
  <c r="BG169" i="34"/>
  <c r="BH169" i="34"/>
  <c r="BF170" i="34"/>
  <c r="BG170" i="34"/>
  <c r="BH170" i="34"/>
  <c r="BF171" i="34"/>
  <c r="BG171" i="34"/>
  <c r="BH171" i="34" s="1"/>
  <c r="BF172" i="34"/>
  <c r="BG172" i="34"/>
  <c r="BH172" i="34" s="1"/>
  <c r="BF173" i="34"/>
  <c r="BG173" i="34"/>
  <c r="BH173" i="34" s="1"/>
  <c r="BF174" i="34"/>
  <c r="BG174" i="34"/>
  <c r="BH174" i="34"/>
  <c r="BF175" i="34"/>
  <c r="BG175" i="34"/>
  <c r="BH175" i="34" s="1"/>
  <c r="BF176" i="34"/>
  <c r="BG176" i="34"/>
  <c r="BH176" i="34" s="1"/>
  <c r="BF177" i="34"/>
  <c r="BG177" i="34"/>
  <c r="BH177" i="34" s="1"/>
  <c r="BF178" i="34"/>
  <c r="BG178" i="34"/>
  <c r="BH178" i="34"/>
  <c r="BF179" i="34"/>
  <c r="BG179" i="34"/>
  <c r="BH179" i="34" s="1"/>
  <c r="BF180" i="34"/>
  <c r="BG180" i="34"/>
  <c r="BH180" i="34"/>
  <c r="BF181" i="34"/>
  <c r="BG181" i="34"/>
  <c r="BH181" i="34" s="1"/>
  <c r="BF182" i="34"/>
  <c r="BG182" i="34"/>
  <c r="BH182" i="34"/>
  <c r="BF183" i="34"/>
  <c r="BG183" i="34"/>
  <c r="BH183" i="34" s="1"/>
  <c r="BF184" i="34"/>
  <c r="BG184" i="34"/>
  <c r="BH184" i="34"/>
  <c r="BF185" i="34"/>
  <c r="BG185" i="34"/>
  <c r="BH185" i="34" s="1"/>
  <c r="BF186" i="34"/>
  <c r="BG186" i="34"/>
  <c r="BH186" i="34" s="1"/>
  <c r="BF187" i="34"/>
  <c r="BG187" i="34"/>
  <c r="BH187" i="34" s="1"/>
  <c r="BF188" i="34"/>
  <c r="BG188" i="34"/>
  <c r="BH188" i="34"/>
  <c r="BF189" i="34"/>
  <c r="BG189" i="34"/>
  <c r="BH189" i="34" s="1"/>
  <c r="BF190" i="34"/>
  <c r="BG190" i="34"/>
  <c r="BH190" i="34" s="1"/>
  <c r="BF191" i="34"/>
  <c r="BG191" i="34"/>
  <c r="BH191" i="34" s="1"/>
  <c r="BF192" i="34"/>
  <c r="BG192" i="34"/>
  <c r="BH192" i="34" s="1"/>
  <c r="BF193" i="34"/>
  <c r="BG193" i="34"/>
  <c r="BH193" i="34"/>
  <c r="BF194" i="34"/>
  <c r="BG194" i="34"/>
  <c r="BH194" i="34" s="1"/>
  <c r="BF195" i="34"/>
  <c r="BG195" i="34"/>
  <c r="BH195" i="34" s="1"/>
  <c r="BF196" i="34"/>
  <c r="BG196" i="34"/>
  <c r="BH196" i="34"/>
  <c r="BF197" i="34"/>
  <c r="BG197" i="34"/>
  <c r="BH197" i="34"/>
  <c r="BF198" i="34"/>
  <c r="BG198" i="34"/>
  <c r="BH198" i="34" s="1"/>
  <c r="BF199" i="34"/>
  <c r="BG199" i="34"/>
  <c r="BH199" i="34" s="1"/>
  <c r="BF200" i="34"/>
  <c r="BG200" i="34"/>
  <c r="BH200" i="34"/>
  <c r="BF201" i="34"/>
  <c r="BG201" i="34"/>
  <c r="BH201" i="34"/>
  <c r="BF202" i="34"/>
  <c r="BG202" i="34"/>
  <c r="BH202" i="34" s="1"/>
  <c r="BF203" i="34"/>
  <c r="BG203" i="34"/>
  <c r="BH203" i="34" s="1"/>
  <c r="BF204" i="34"/>
  <c r="BG204" i="34"/>
  <c r="BH204" i="34"/>
  <c r="BF205" i="34"/>
  <c r="BG205" i="34"/>
  <c r="BH205" i="34"/>
  <c r="BF206" i="34"/>
  <c r="BG206" i="34"/>
  <c r="BH206" i="34"/>
  <c r="BF207" i="34"/>
  <c r="BG207" i="34"/>
  <c r="BH207" i="34" s="1"/>
  <c r="BF208" i="34"/>
  <c r="BG208" i="34"/>
  <c r="BH208" i="34" s="1"/>
  <c r="BF209" i="34"/>
  <c r="BG209" i="34"/>
  <c r="BH209" i="34"/>
  <c r="BF210" i="34"/>
  <c r="BG210" i="34"/>
  <c r="BH210" i="34"/>
  <c r="BF211" i="34"/>
  <c r="BG211" i="34"/>
  <c r="BH211" i="34" s="1"/>
  <c r="BF212" i="34"/>
  <c r="BG212" i="34"/>
  <c r="BH212" i="34" s="1"/>
  <c r="BF213" i="34"/>
  <c r="BG213" i="34"/>
  <c r="BH213" i="34"/>
  <c r="BF214" i="34"/>
  <c r="BG214" i="34"/>
  <c r="BH214" i="34"/>
  <c r="BF215" i="34"/>
  <c r="BG215" i="34"/>
  <c r="BH215" i="34" s="1"/>
  <c r="BF216" i="34"/>
  <c r="BG216" i="34"/>
  <c r="BH216" i="34" s="1"/>
  <c r="BF217" i="34"/>
  <c r="BG217" i="34"/>
  <c r="BH217" i="34"/>
  <c r="BF218" i="34"/>
  <c r="BG218" i="34"/>
  <c r="BH218" i="34"/>
  <c r="BF219" i="34"/>
  <c r="BG219" i="34"/>
  <c r="BH219" i="34" s="1"/>
  <c r="BF220" i="34"/>
  <c r="BG220" i="34"/>
  <c r="BH220" i="34" s="1"/>
  <c r="BF221" i="34"/>
  <c r="BG221" i="34"/>
  <c r="BH221" i="34" s="1"/>
  <c r="BF222" i="34"/>
  <c r="BG222" i="34"/>
  <c r="BH222" i="34"/>
  <c r="BF223" i="34"/>
  <c r="BG223" i="34"/>
  <c r="BH223" i="34" s="1"/>
  <c r="BF224" i="34"/>
  <c r="BG224" i="34"/>
  <c r="BH224" i="34" s="1"/>
  <c r="BF225" i="34"/>
  <c r="BG225" i="34"/>
  <c r="BH225" i="34" s="1"/>
  <c r="BF226" i="34"/>
  <c r="BG226" i="34"/>
  <c r="BH226" i="34"/>
  <c r="BF227" i="34"/>
  <c r="BG227" i="34"/>
  <c r="BH227" i="34" s="1"/>
  <c r="BF228" i="34"/>
  <c r="BG228" i="34"/>
  <c r="BH228" i="34"/>
  <c r="BF229" i="34"/>
  <c r="BG229" i="34"/>
  <c r="BH229" i="34" s="1"/>
  <c r="BF230" i="34"/>
  <c r="BG230" i="34"/>
  <c r="BH230" i="34"/>
  <c r="BF231" i="34"/>
  <c r="BG231" i="34"/>
  <c r="BH231" i="34" s="1"/>
  <c r="BF232" i="34"/>
  <c r="BG232" i="34"/>
  <c r="BH232" i="34"/>
  <c r="BF233" i="34"/>
  <c r="BG233" i="34"/>
  <c r="BH233" i="34" s="1"/>
  <c r="BF234" i="34"/>
  <c r="BG234" i="34"/>
  <c r="BH234" i="34" s="1"/>
  <c r="BF235" i="34"/>
  <c r="BG235" i="34"/>
  <c r="BH235" i="34" s="1"/>
  <c r="BF236" i="34"/>
  <c r="BG236" i="34"/>
  <c r="BH236" i="34"/>
  <c r="BF237" i="34"/>
  <c r="BG237" i="34"/>
  <c r="BH237" i="34" s="1"/>
  <c r="BF238" i="34"/>
  <c r="BG238" i="34"/>
  <c r="BH238" i="34" s="1"/>
  <c r="BF239" i="34"/>
  <c r="BG239" i="34"/>
  <c r="BH239" i="34" s="1"/>
  <c r="BF240" i="34"/>
  <c r="BG240" i="34"/>
  <c r="BH240" i="34"/>
  <c r="BF241" i="34"/>
  <c r="BG241" i="34"/>
  <c r="BH241" i="34"/>
  <c r="BF242" i="34"/>
  <c r="BG242" i="34"/>
  <c r="BH242" i="34" s="1"/>
  <c r="BF243" i="34"/>
  <c r="BG243" i="34"/>
  <c r="BH243" i="34" s="1"/>
  <c r="BF244" i="34"/>
  <c r="BG244" i="34"/>
  <c r="BH244" i="34"/>
  <c r="BF245" i="34"/>
  <c r="BG245" i="34"/>
  <c r="BH245" i="34"/>
  <c r="BF246" i="34"/>
  <c r="BG246" i="34"/>
  <c r="BH246" i="34" s="1"/>
  <c r="BF247" i="34"/>
  <c r="BG247" i="34"/>
  <c r="BH247" i="34" s="1"/>
  <c r="BF248" i="34"/>
  <c r="BG248" i="34"/>
  <c r="BH248" i="34"/>
  <c r="BF249" i="34"/>
  <c r="BG249" i="34"/>
  <c r="BH249" i="34"/>
  <c r="BF250" i="34"/>
  <c r="BG250" i="34"/>
  <c r="BH250" i="34" s="1"/>
  <c r="BF251" i="34"/>
  <c r="BG251" i="34"/>
  <c r="BH251" i="34" s="1"/>
  <c r="BF252" i="34"/>
  <c r="BG252" i="34"/>
  <c r="BH252" i="34"/>
  <c r="BF253" i="34"/>
  <c r="BG253" i="34"/>
  <c r="BH253" i="34"/>
  <c r="BF254" i="34"/>
  <c r="BG254" i="34"/>
  <c r="BH254" i="34"/>
  <c r="BF255" i="34"/>
  <c r="BG255" i="34"/>
  <c r="BH255" i="34" s="1"/>
  <c r="BF256" i="34"/>
  <c r="BG256" i="34"/>
  <c r="BH256" i="34" s="1"/>
  <c r="BF257" i="34"/>
  <c r="BG257" i="34"/>
  <c r="BH257" i="34"/>
  <c r="BF258" i="34"/>
  <c r="BG258" i="34"/>
  <c r="BH258" i="34"/>
  <c r="BF259" i="34"/>
  <c r="BG259" i="34"/>
  <c r="BH259" i="34" s="1"/>
  <c r="BF260" i="34"/>
  <c r="BG260" i="34"/>
  <c r="BH260" i="34" s="1"/>
  <c r="BF261" i="34"/>
  <c r="BG261" i="34"/>
  <c r="BH261" i="34"/>
  <c r="BF262" i="34"/>
  <c r="BG262" i="34"/>
  <c r="BH262" i="34"/>
  <c r="BF263" i="34"/>
  <c r="BG263" i="34"/>
  <c r="BH263" i="34" s="1"/>
  <c r="BF264" i="34"/>
  <c r="BG264" i="34"/>
  <c r="BH264" i="34" s="1"/>
  <c r="BF265" i="34"/>
  <c r="BG265" i="34"/>
  <c r="BH265" i="34"/>
  <c r="BF266" i="34"/>
  <c r="BG266" i="34"/>
  <c r="BH266" i="34"/>
  <c r="BF267" i="34"/>
  <c r="BG267" i="34"/>
  <c r="BH267" i="34" s="1"/>
  <c r="BF268" i="34"/>
  <c r="BG268" i="34"/>
  <c r="BH268" i="34" s="1"/>
  <c r="BF269" i="34"/>
  <c r="BG269" i="34"/>
  <c r="BH269" i="34" s="1"/>
  <c r="BF270" i="34"/>
  <c r="BG270" i="34"/>
  <c r="BH270" i="34"/>
  <c r="BF271" i="34"/>
  <c r="BG271" i="34"/>
  <c r="BH271" i="34" s="1"/>
  <c r="BF272" i="34"/>
  <c r="BG272" i="34"/>
  <c r="BH272" i="34" s="1"/>
  <c r="BF273" i="34"/>
  <c r="BG273" i="34"/>
  <c r="BH273" i="34" s="1"/>
  <c r="BF274" i="34"/>
  <c r="BG274" i="34"/>
  <c r="BH274" i="34"/>
  <c r="BF275" i="34"/>
  <c r="BG275" i="34"/>
  <c r="BH275" i="34" s="1"/>
  <c r="BF276" i="34"/>
  <c r="BG276" i="34"/>
  <c r="BH276" i="34"/>
  <c r="BF277" i="34"/>
  <c r="BG277" i="34"/>
  <c r="BH277" i="34" s="1"/>
  <c r="BF278" i="34"/>
  <c r="BG278" i="34"/>
  <c r="BH278" i="34"/>
  <c r="BF279" i="34"/>
  <c r="BG279" i="34"/>
  <c r="BH279" i="34" s="1"/>
  <c r="BF280" i="34"/>
  <c r="BG280" i="34"/>
  <c r="BH280" i="34"/>
  <c r="BF281" i="34"/>
  <c r="BG281" i="34"/>
  <c r="BH281" i="34" s="1"/>
  <c r="BF282" i="34"/>
  <c r="BG282" i="34"/>
  <c r="BH282" i="34" s="1"/>
  <c r="BF283" i="34"/>
  <c r="BG283" i="34"/>
  <c r="BH283" i="34" s="1"/>
  <c r="BF284" i="34"/>
  <c r="BG284" i="34"/>
  <c r="BH284" i="34"/>
  <c r="BF285" i="34"/>
  <c r="BG285" i="34"/>
  <c r="BH285" i="34" s="1"/>
  <c r="BF286" i="34"/>
  <c r="BG286" i="34"/>
  <c r="BH286" i="34" s="1"/>
  <c r="BF287" i="34"/>
  <c r="BG287" i="34"/>
  <c r="BH287" i="34" s="1"/>
  <c r="BF288" i="34"/>
  <c r="BG288" i="34"/>
  <c r="BH288" i="34"/>
  <c r="BF289" i="34"/>
  <c r="BG289" i="34"/>
  <c r="BH289" i="34"/>
  <c r="BF290" i="34"/>
  <c r="BG290" i="34"/>
  <c r="BH290" i="34" s="1"/>
  <c r="BF291" i="34"/>
  <c r="BG291" i="34"/>
  <c r="BH291" i="34" s="1"/>
  <c r="BF292" i="34"/>
  <c r="BG292" i="34"/>
  <c r="BH292" i="34"/>
  <c r="BF293" i="34"/>
  <c r="BG293" i="34"/>
  <c r="BH293" i="34"/>
  <c r="BF294" i="34"/>
  <c r="BG294" i="34"/>
  <c r="BH294" i="34" s="1"/>
  <c r="BF295" i="34"/>
  <c r="BG295" i="34"/>
  <c r="BH295" i="34" s="1"/>
  <c r="BF296" i="34"/>
  <c r="BG296" i="34"/>
  <c r="BH296" i="34"/>
  <c r="BF297" i="34"/>
  <c r="BG297" i="34"/>
  <c r="BH297" i="34"/>
  <c r="BF298" i="34"/>
  <c r="BG298" i="34"/>
  <c r="BH298" i="34" s="1"/>
  <c r="BF299" i="34"/>
  <c r="BG299" i="34"/>
  <c r="BH299" i="34" s="1"/>
  <c r="BF300" i="34"/>
  <c r="BG300" i="34"/>
  <c r="BH300" i="34"/>
  <c r="BF301" i="34"/>
  <c r="BG301" i="34"/>
  <c r="BH301" i="34"/>
  <c r="BF302" i="34"/>
  <c r="BG302" i="34"/>
  <c r="BH302" i="34"/>
  <c r="BF303" i="34"/>
  <c r="BG303" i="34"/>
  <c r="BH303" i="34" s="1"/>
  <c r="BF304" i="34"/>
  <c r="BG304" i="34"/>
  <c r="BH304" i="34" s="1"/>
  <c r="BF305" i="34"/>
  <c r="BG305" i="34"/>
  <c r="BH305" i="34"/>
  <c r="BF306" i="34"/>
  <c r="BG306" i="34"/>
  <c r="BH306" i="34"/>
  <c r="BF307" i="34"/>
  <c r="BG307" i="34"/>
  <c r="BH307" i="34" s="1"/>
  <c r="BF308" i="34"/>
  <c r="BG308" i="34"/>
  <c r="BH308" i="34" s="1"/>
  <c r="BF309" i="34"/>
  <c r="BG309" i="34"/>
  <c r="BH309" i="34"/>
  <c r="BF310" i="34"/>
  <c r="BG310" i="34"/>
  <c r="BH310" i="34"/>
  <c r="BF311" i="34"/>
  <c r="BG311" i="34"/>
  <c r="BH311" i="34" s="1"/>
  <c r="BF312" i="34"/>
  <c r="BG312" i="34"/>
  <c r="BH312" i="34" s="1"/>
  <c r="BF313" i="34"/>
  <c r="BG313" i="34"/>
  <c r="BH313" i="34"/>
  <c r="BF314" i="34"/>
  <c r="BG314" i="34"/>
  <c r="BH314" i="34"/>
  <c r="BF315" i="34"/>
  <c r="BG315" i="34"/>
  <c r="BH315" i="34" s="1"/>
  <c r="BF316" i="34"/>
  <c r="BG316" i="34"/>
  <c r="BH316" i="34" s="1"/>
  <c r="BF317" i="34"/>
  <c r="BG317" i="34"/>
  <c r="BH317" i="34" s="1"/>
  <c r="BF318" i="34"/>
  <c r="BG318" i="34"/>
  <c r="BH318" i="34"/>
  <c r="BF319" i="34"/>
  <c r="BG319" i="34"/>
  <c r="BH319" i="34" s="1"/>
  <c r="BF320" i="34"/>
  <c r="BG320" i="34"/>
  <c r="BH320" i="34" s="1"/>
  <c r="BF321" i="34"/>
  <c r="BG321" i="34"/>
  <c r="BH321" i="34" s="1"/>
  <c r="BF322" i="34"/>
  <c r="BG322" i="34"/>
  <c r="BH322" i="34"/>
  <c r="BF323" i="34"/>
  <c r="BG323" i="34"/>
  <c r="BH323" i="34" s="1"/>
  <c r="BF324" i="34"/>
  <c r="BG324" i="34"/>
  <c r="BH324" i="34"/>
  <c r="BF325" i="34"/>
  <c r="BG325" i="34"/>
  <c r="BH325" i="34" s="1"/>
  <c r="BF326" i="34"/>
  <c r="BG326" i="34"/>
  <c r="BH326" i="34"/>
  <c r="BF327" i="34"/>
  <c r="BG327" i="34"/>
  <c r="BH327" i="34" s="1"/>
  <c r="BF328" i="34"/>
  <c r="BG328" i="34"/>
  <c r="BH328" i="34"/>
  <c r="BF329" i="34"/>
  <c r="BG329" i="34"/>
  <c r="BH329" i="34" s="1"/>
  <c r="BF330" i="34"/>
  <c r="BG330" i="34"/>
  <c r="BH330" i="34" s="1"/>
  <c r="BF331" i="34"/>
  <c r="BG331" i="34"/>
  <c r="BH331" i="34" s="1"/>
  <c r="BF332" i="34"/>
  <c r="BG332" i="34"/>
  <c r="BH332" i="34"/>
  <c r="BF333" i="34"/>
  <c r="BG333" i="34"/>
  <c r="BH333" i="34" s="1"/>
  <c r="BF334" i="34"/>
  <c r="BG334" i="34"/>
  <c r="BH334" i="34" s="1"/>
  <c r="BF335" i="34"/>
  <c r="BG335" i="34"/>
  <c r="BH335" i="34" s="1"/>
  <c r="BF336" i="34"/>
  <c r="BG336" i="34"/>
  <c r="BH336" i="34"/>
  <c r="BF337" i="34"/>
  <c r="BG337" i="34"/>
  <c r="BH337" i="34"/>
  <c r="BF338" i="34"/>
  <c r="BG338" i="34"/>
  <c r="BH338" i="34" s="1"/>
  <c r="BF339" i="34"/>
  <c r="BG339" i="34"/>
  <c r="BH339" i="34" s="1"/>
  <c r="BF340" i="34"/>
  <c r="BG340" i="34"/>
  <c r="BH340" i="34"/>
  <c r="BF341" i="34"/>
  <c r="BG341" i="34"/>
  <c r="BH341" i="34"/>
  <c r="BF342" i="34"/>
  <c r="BG342" i="34"/>
  <c r="BH342" i="34" s="1"/>
  <c r="BF343" i="34"/>
  <c r="BG343" i="34"/>
  <c r="BH343" i="34" s="1"/>
  <c r="BF344" i="34"/>
  <c r="BG344" i="34"/>
  <c r="BH344" i="34"/>
  <c r="BF345" i="34"/>
  <c r="BG345" i="34"/>
  <c r="BH345" i="34"/>
  <c r="BF346" i="34"/>
  <c r="BG346" i="34"/>
  <c r="BH346" i="34" s="1"/>
  <c r="BF347" i="34"/>
  <c r="BG347" i="34"/>
  <c r="BH347" i="34" s="1"/>
  <c r="BF348" i="34"/>
  <c r="BG348" i="34"/>
  <c r="BH348" i="34"/>
  <c r="BF349" i="34"/>
  <c r="BG349" i="34"/>
  <c r="BH349" i="34"/>
  <c r="BF350" i="34"/>
  <c r="BG350" i="34"/>
  <c r="BH350" i="34"/>
  <c r="BF351" i="34"/>
  <c r="BG351" i="34"/>
  <c r="BH351" i="34" s="1"/>
  <c r="BF352" i="34"/>
  <c r="BG352" i="34"/>
  <c r="BH352" i="34" s="1"/>
  <c r="BF353" i="34"/>
  <c r="BG353" i="34"/>
  <c r="BH353" i="34"/>
  <c r="BF354" i="34"/>
  <c r="BG354" i="34"/>
  <c r="BH354" i="34"/>
  <c r="BF355" i="34"/>
  <c r="BG355" i="34"/>
  <c r="BH355" i="34" s="1"/>
  <c r="BF356" i="34"/>
  <c r="BG356" i="34"/>
  <c r="BH356" i="34" s="1"/>
  <c r="BF357" i="34"/>
  <c r="BG357" i="34"/>
  <c r="BH357" i="34"/>
  <c r="BF358" i="34"/>
  <c r="BG358" i="34"/>
  <c r="BH358" i="34"/>
  <c r="BF359" i="34"/>
  <c r="BG359" i="34"/>
  <c r="BH359" i="34" s="1"/>
  <c r="BF360" i="34"/>
  <c r="BG360" i="34"/>
  <c r="BH360" i="34" s="1"/>
  <c r="BF361" i="34"/>
  <c r="BG361" i="34"/>
  <c r="BH361" i="34"/>
  <c r="BF362" i="34"/>
  <c r="BG362" i="34"/>
  <c r="BH362" i="34"/>
  <c r="BF363" i="34"/>
  <c r="BG363" i="34"/>
  <c r="BH363" i="34" s="1"/>
  <c r="BF364" i="34"/>
  <c r="BG364" i="34"/>
  <c r="BH364" i="34" s="1"/>
  <c r="BF365" i="34"/>
  <c r="BG365" i="34"/>
  <c r="BH365" i="34"/>
  <c r="BF366" i="34"/>
  <c r="BG366" i="34"/>
  <c r="BH366" i="34"/>
  <c r="BF367" i="34"/>
  <c r="BG367" i="34"/>
  <c r="BH367" i="34" s="1"/>
  <c r="BF368" i="34"/>
  <c r="BG368" i="34"/>
  <c r="BH368" i="34" s="1"/>
  <c r="BF369" i="34"/>
  <c r="BG369" i="34"/>
  <c r="BH369" i="34"/>
  <c r="BF370" i="34"/>
  <c r="BG370" i="34"/>
  <c r="BH370" i="34"/>
  <c r="BF371" i="34"/>
  <c r="BG371" i="34"/>
  <c r="BH371" i="34" s="1"/>
  <c r="BF372" i="34"/>
  <c r="BG372" i="34"/>
  <c r="BH372" i="34" s="1"/>
  <c r="BF373" i="34"/>
  <c r="BG373" i="34"/>
  <c r="BH373" i="34"/>
  <c r="BF374" i="34"/>
  <c r="BG374" i="34"/>
  <c r="BH374" i="34"/>
  <c r="BF375" i="34"/>
  <c r="BG375" i="34"/>
  <c r="BH375" i="34" s="1"/>
  <c r="BF376" i="34"/>
  <c r="BG376" i="34"/>
  <c r="BH376" i="34" s="1"/>
  <c r="BF377" i="34"/>
  <c r="BG377" i="34"/>
  <c r="BH377" i="34"/>
  <c r="BF378" i="34"/>
  <c r="BG378" i="34"/>
  <c r="BH378" i="34"/>
  <c r="BF379" i="34"/>
  <c r="BG379" i="34"/>
  <c r="BH379" i="34" s="1"/>
  <c r="BF380" i="34"/>
  <c r="BG380" i="34"/>
  <c r="BH380" i="34" s="1"/>
  <c r="BF381" i="34"/>
  <c r="BG381" i="34"/>
  <c r="BH381" i="34"/>
  <c r="BF382" i="34"/>
  <c r="BG382" i="34"/>
  <c r="BH382" i="34"/>
  <c r="BF383" i="34"/>
  <c r="BG383" i="34"/>
  <c r="BH383" i="34" s="1"/>
  <c r="BF384" i="34"/>
  <c r="BG384" i="34"/>
  <c r="BH384" i="34" s="1"/>
  <c r="BF385" i="34"/>
  <c r="BG385" i="34"/>
  <c r="BH385" i="34"/>
  <c r="BF386" i="34"/>
  <c r="BG386" i="34"/>
  <c r="BH386" i="34"/>
  <c r="BF387" i="34"/>
  <c r="BG387" i="34"/>
  <c r="BH387" i="34" s="1"/>
  <c r="BF388" i="34"/>
  <c r="BG388" i="34"/>
  <c r="BH388" i="34" s="1"/>
  <c r="BF389" i="34"/>
  <c r="BG389" i="34"/>
  <c r="BH389" i="34"/>
  <c r="BF390" i="34"/>
  <c r="BG390" i="34"/>
  <c r="BH390" i="34"/>
  <c r="BF391" i="34"/>
  <c r="BG391" i="34"/>
  <c r="BH391" i="34" s="1"/>
  <c r="BF392" i="34"/>
  <c r="BG392" i="34"/>
  <c r="BH392" i="34" s="1"/>
  <c r="BF393" i="34"/>
  <c r="BG393" i="34"/>
  <c r="BH393" i="34"/>
  <c r="BF394" i="34"/>
  <c r="BG394" i="34"/>
  <c r="BH394" i="34"/>
  <c r="BF395" i="34"/>
  <c r="BG395" i="34"/>
  <c r="BH395" i="34" s="1"/>
  <c r="BF396" i="34"/>
  <c r="BG396" i="34"/>
  <c r="BH396" i="34" s="1"/>
  <c r="BF397" i="34"/>
  <c r="BG397" i="34"/>
  <c r="BH397" i="34"/>
  <c r="BF398" i="34"/>
  <c r="BG398" i="34"/>
  <c r="BH398" i="34"/>
  <c r="BF399" i="34"/>
  <c r="BG399" i="34"/>
  <c r="BH399" i="34" s="1"/>
  <c r="BF400" i="34"/>
  <c r="BG400" i="34"/>
  <c r="BH400" i="34" s="1"/>
  <c r="BF401" i="34"/>
  <c r="BG401" i="34"/>
  <c r="BH401" i="34"/>
  <c r="BF402" i="34"/>
  <c r="BG402" i="34"/>
  <c r="BH402" i="34"/>
  <c r="BF403" i="34"/>
  <c r="BG403" i="34"/>
  <c r="BH403" i="34" s="1"/>
  <c r="BF404" i="34"/>
  <c r="BG404" i="34"/>
  <c r="BH404" i="34" s="1"/>
  <c r="BF405" i="34"/>
  <c r="BG405" i="34"/>
  <c r="BH405" i="34"/>
  <c r="BF406" i="34"/>
  <c r="BG406" i="34"/>
  <c r="BH406" i="34"/>
  <c r="BF407" i="34"/>
  <c r="BG407" i="34"/>
  <c r="BH407" i="34" s="1"/>
  <c r="BF408" i="34"/>
  <c r="BG408" i="34"/>
  <c r="BH408" i="34" s="1"/>
  <c r="BF409" i="34"/>
  <c r="BG409" i="34"/>
  <c r="BH409" i="34"/>
  <c r="BF410" i="34"/>
  <c r="BG410" i="34"/>
  <c r="BH410" i="34"/>
  <c r="BF411" i="34"/>
  <c r="BG411" i="34"/>
  <c r="BH411" i="34" s="1"/>
  <c r="BF412" i="34"/>
  <c r="BG412" i="34"/>
  <c r="BH412" i="34" s="1"/>
  <c r="BF413" i="34"/>
  <c r="BG413" i="34"/>
  <c r="BH413" i="34"/>
  <c r="BF414" i="34"/>
  <c r="BG414" i="34"/>
  <c r="BH414" i="34"/>
  <c r="BF415" i="34"/>
  <c r="BG415" i="34"/>
  <c r="BH415" i="34" s="1"/>
  <c r="BF416" i="34"/>
  <c r="BG416" i="34"/>
  <c r="BH416" i="34" s="1"/>
  <c r="BF417" i="34"/>
  <c r="BG417" i="34"/>
  <c r="BH417" i="34"/>
  <c r="BF418" i="34"/>
  <c r="BG418" i="34"/>
  <c r="BH418" i="34"/>
  <c r="BF419" i="34"/>
  <c r="BG419" i="34"/>
  <c r="BH419" i="34" s="1"/>
  <c r="BF420" i="34"/>
  <c r="BG420" i="34"/>
  <c r="BH420" i="34" s="1"/>
  <c r="BF421" i="34"/>
  <c r="BG421" i="34"/>
  <c r="BH421" i="34"/>
  <c r="BF422" i="34"/>
  <c r="BG422" i="34"/>
  <c r="BH422" i="34"/>
  <c r="BF423" i="34"/>
  <c r="BG423" i="34"/>
  <c r="BH423" i="34" s="1"/>
  <c r="BF424" i="34"/>
  <c r="BG424" i="34"/>
  <c r="BH424" i="34" s="1"/>
  <c r="BF425" i="34"/>
  <c r="BG425" i="34"/>
  <c r="BH425" i="34"/>
  <c r="BF426" i="34"/>
  <c r="BG426" i="34"/>
  <c r="BH426" i="34"/>
  <c r="BF427" i="34"/>
  <c r="BG427" i="34"/>
  <c r="BH427" i="34" s="1"/>
  <c r="BF428" i="34"/>
  <c r="BG428" i="34"/>
  <c r="BH428" i="34" s="1"/>
  <c r="BF429" i="34"/>
  <c r="BG429" i="34"/>
  <c r="BH429" i="34"/>
  <c r="BF430" i="34"/>
  <c r="BG430" i="34"/>
  <c r="BH430" i="34"/>
  <c r="BF431" i="34"/>
  <c r="BG431" i="34"/>
  <c r="BH431" i="34" s="1"/>
  <c r="BF432" i="34"/>
  <c r="BG432" i="34"/>
  <c r="BH432" i="34" s="1"/>
  <c r="BF433" i="34"/>
  <c r="BG433" i="34"/>
  <c r="BH433" i="34"/>
  <c r="BF434" i="34"/>
  <c r="BG434" i="34"/>
  <c r="BH434" i="34"/>
  <c r="BF435" i="34"/>
  <c r="BG435" i="34"/>
  <c r="BH435" i="34" s="1"/>
  <c r="BF436" i="34"/>
  <c r="BG436" i="34"/>
  <c r="BH436" i="34" s="1"/>
  <c r="BF437" i="34"/>
  <c r="BG437" i="34"/>
  <c r="BH437" i="34"/>
  <c r="BF438" i="34"/>
  <c r="BG438" i="34"/>
  <c r="BH438" i="34"/>
  <c r="BF439" i="34"/>
  <c r="BG439" i="34"/>
  <c r="BH439" i="34" s="1"/>
  <c r="BF440" i="34"/>
  <c r="BG440" i="34"/>
  <c r="BH440" i="34" s="1"/>
  <c r="BF441" i="34"/>
  <c r="BG441" i="34"/>
  <c r="BH441" i="34"/>
  <c r="BF442" i="34"/>
  <c r="BG442" i="34"/>
  <c r="BH442" i="34"/>
  <c r="BF443" i="34"/>
  <c r="BG443" i="34"/>
  <c r="BH443" i="34" s="1"/>
  <c r="BF444" i="34"/>
  <c r="BG444" i="34"/>
  <c r="BH444" i="34" s="1"/>
  <c r="BF445" i="34"/>
  <c r="BG445" i="34"/>
  <c r="BH445" i="34"/>
  <c r="BF446" i="34"/>
  <c r="BG446" i="34"/>
  <c r="BH446" i="34"/>
  <c r="BF447" i="34"/>
  <c r="BG447" i="34"/>
  <c r="BH447" i="34" s="1"/>
  <c r="BF448" i="34"/>
  <c r="BG448" i="34"/>
  <c r="BH448" i="34" s="1"/>
  <c r="BF449" i="34"/>
  <c r="BG449" i="34"/>
  <c r="BH449" i="34"/>
  <c r="BF450" i="34"/>
  <c r="BG450" i="34"/>
  <c r="BH450" i="34"/>
  <c r="BF451" i="34"/>
  <c r="BG451" i="34"/>
  <c r="BH451" i="34" s="1"/>
  <c r="BF452" i="34"/>
  <c r="BG452" i="34"/>
  <c r="BH452" i="34" s="1"/>
  <c r="BF453" i="34"/>
  <c r="BG453" i="34"/>
  <c r="BH453" i="34"/>
  <c r="BF454" i="34"/>
  <c r="BG454" i="34"/>
  <c r="BH454" i="34"/>
  <c r="BF455" i="34"/>
  <c r="BG455" i="34"/>
  <c r="BH455" i="34" s="1"/>
  <c r="BF456" i="34"/>
  <c r="BG456" i="34"/>
  <c r="BH456" i="34" s="1"/>
  <c r="BF457" i="34"/>
  <c r="BG457" i="34"/>
  <c r="BH457" i="34"/>
  <c r="BF458" i="34"/>
  <c r="BG458" i="34"/>
  <c r="BH458" i="34"/>
  <c r="BF459" i="34"/>
  <c r="BG459" i="34"/>
  <c r="BH459" i="34" s="1"/>
  <c r="BF460" i="34"/>
  <c r="BG460" i="34"/>
  <c r="BH460" i="34" s="1"/>
  <c r="BF461" i="34"/>
  <c r="BG461" i="34"/>
  <c r="BH461" i="34"/>
  <c r="BF462" i="34"/>
  <c r="BG462" i="34"/>
  <c r="BH462" i="34"/>
  <c r="BF463" i="34"/>
  <c r="BG463" i="34"/>
  <c r="BH463" i="34" s="1"/>
  <c r="BF464" i="34"/>
  <c r="BG464" i="34"/>
  <c r="BH464" i="34" s="1"/>
  <c r="BF465" i="34"/>
  <c r="BG465" i="34"/>
  <c r="BH465" i="34"/>
  <c r="BF466" i="34"/>
  <c r="BG466" i="34"/>
  <c r="BH466" i="34"/>
  <c r="BF467" i="34"/>
  <c r="BG467" i="34"/>
  <c r="BH467" i="34" s="1"/>
  <c r="BF468" i="34"/>
  <c r="BG468" i="34"/>
  <c r="BH468" i="34" s="1"/>
  <c r="BF469" i="34"/>
  <c r="BG469" i="34"/>
  <c r="BH469" i="34"/>
  <c r="BF470" i="34"/>
  <c r="BG470" i="34"/>
  <c r="BH470" i="34"/>
  <c r="BF471" i="34"/>
  <c r="BG471" i="34"/>
  <c r="BH471" i="34" s="1"/>
  <c r="BF472" i="34"/>
  <c r="BG472" i="34"/>
  <c r="BH472" i="34" s="1"/>
  <c r="BF473" i="34"/>
  <c r="BG473" i="34"/>
  <c r="BH473" i="34"/>
  <c r="BF474" i="34"/>
  <c r="BG474" i="34"/>
  <c r="BH474" i="34"/>
  <c r="BF475" i="34"/>
  <c r="BG475" i="34"/>
  <c r="BH475" i="34" s="1"/>
  <c r="BF476" i="34"/>
  <c r="BG476" i="34"/>
  <c r="BH476" i="34" s="1"/>
  <c r="BF477" i="34"/>
  <c r="BG477" i="34"/>
  <c r="BH477" i="34"/>
  <c r="BF478" i="34"/>
  <c r="BG478" i="34"/>
  <c r="BH478" i="34"/>
  <c r="BF479" i="34"/>
  <c r="BG479" i="34"/>
  <c r="BH479" i="34" s="1"/>
  <c r="BF480" i="34"/>
  <c r="BG480" i="34"/>
  <c r="BH480" i="34" s="1"/>
  <c r="BF481" i="34"/>
  <c r="BG481" i="34"/>
  <c r="BH481" i="34"/>
  <c r="BF482" i="34"/>
  <c r="BG482" i="34"/>
  <c r="BH482" i="34"/>
  <c r="BF483" i="34"/>
  <c r="BG483" i="34"/>
  <c r="BH483" i="34" s="1"/>
  <c r="BF484" i="34"/>
  <c r="BG484" i="34"/>
  <c r="BH484" i="34" s="1"/>
  <c r="BF485" i="34"/>
  <c r="BG485" i="34"/>
  <c r="BH485" i="34"/>
  <c r="BF486" i="34"/>
  <c r="BG486" i="34"/>
  <c r="BH486" i="34"/>
  <c r="BF487" i="34"/>
  <c r="BG487" i="34"/>
  <c r="BH487" i="34" s="1"/>
  <c r="BF488" i="34"/>
  <c r="BG488" i="34"/>
  <c r="BH488" i="34" s="1"/>
  <c r="BF489" i="34"/>
  <c r="BG489" i="34"/>
  <c r="BH489" i="34"/>
  <c r="BF490" i="34"/>
  <c r="BG490" i="34"/>
  <c r="BH490" i="34"/>
  <c r="BF491" i="34"/>
  <c r="BG491" i="34"/>
  <c r="BH491" i="34" s="1"/>
  <c r="BF492" i="34"/>
  <c r="BG492" i="34"/>
  <c r="BH492" i="34" s="1"/>
  <c r="BF493" i="34"/>
  <c r="BG493" i="34"/>
  <c r="BH493" i="34"/>
  <c r="BF494" i="34"/>
  <c r="BG494" i="34"/>
  <c r="BH494" i="34"/>
  <c r="BF495" i="34"/>
  <c r="BG495" i="34"/>
  <c r="BH495" i="34" s="1"/>
  <c r="BF496" i="34"/>
  <c r="BG496" i="34"/>
  <c r="BH496" i="34" s="1"/>
  <c r="BF497" i="34"/>
  <c r="BG497" i="34"/>
  <c r="BH497" i="34"/>
  <c r="BF498" i="34"/>
  <c r="BG498" i="34"/>
  <c r="BH498" i="34"/>
  <c r="BF499" i="34"/>
  <c r="BG499" i="34"/>
  <c r="BH499" i="34" s="1"/>
  <c r="BF500" i="34"/>
  <c r="BG500" i="34"/>
  <c r="BH500" i="34" s="1"/>
  <c r="BF501" i="34"/>
  <c r="BG501" i="34"/>
  <c r="BH501" i="34"/>
  <c r="BF502" i="34"/>
  <c r="BG502" i="34"/>
  <c r="BH502" i="34"/>
  <c r="BF503" i="34"/>
  <c r="BG503" i="34"/>
  <c r="BH503" i="34" s="1"/>
  <c r="BF504" i="34"/>
  <c r="BG504" i="34"/>
  <c r="BH504" i="34" s="1"/>
  <c r="BF505" i="34"/>
  <c r="BG505" i="34"/>
  <c r="BH505" i="34"/>
  <c r="BF506" i="34"/>
  <c r="BG506" i="34"/>
  <c r="BH506" i="34"/>
  <c r="BF507" i="34"/>
  <c r="BG507" i="34"/>
  <c r="BH507" i="34" s="1"/>
  <c r="BF508" i="34"/>
  <c r="BG508" i="34"/>
  <c r="BH508" i="34" s="1"/>
  <c r="BF509" i="34"/>
  <c r="BG509" i="34"/>
  <c r="BH509" i="34"/>
  <c r="BF510" i="34"/>
  <c r="BG510" i="34"/>
  <c r="BH510" i="34"/>
  <c r="BF511" i="34"/>
  <c r="BG511" i="34"/>
  <c r="BH511" i="34" s="1"/>
  <c r="BF512" i="34"/>
  <c r="BG512" i="34"/>
  <c r="BH512" i="34" s="1"/>
  <c r="BF513" i="34"/>
  <c r="BG513" i="34"/>
  <c r="BH513" i="34"/>
  <c r="BF514" i="34"/>
  <c r="BG514" i="34"/>
  <c r="BH514" i="34"/>
  <c r="BF515" i="34"/>
  <c r="BG515" i="34"/>
  <c r="BH515" i="34" s="1"/>
  <c r="BF516" i="34"/>
  <c r="BG516" i="34"/>
  <c r="BH516" i="34" s="1"/>
  <c r="BF517" i="34"/>
  <c r="BG517" i="34"/>
  <c r="BH517" i="34"/>
  <c r="BF518" i="34"/>
  <c r="BG518" i="34"/>
  <c r="BH518" i="34"/>
  <c r="BF519" i="34"/>
  <c r="BG519" i="34"/>
  <c r="BH519" i="34" s="1"/>
  <c r="BF520" i="34"/>
  <c r="BG520" i="34"/>
  <c r="BH520" i="34" s="1"/>
  <c r="BF521" i="34"/>
  <c r="BG521" i="34"/>
  <c r="BH521" i="34"/>
  <c r="BF522" i="34"/>
  <c r="BG522" i="34"/>
  <c r="BH522" i="34"/>
  <c r="BF523" i="34"/>
  <c r="BG523" i="34"/>
  <c r="BH523" i="34" s="1"/>
  <c r="BF524" i="34"/>
  <c r="BG524" i="34"/>
  <c r="BH524" i="34" s="1"/>
  <c r="BF525" i="34"/>
  <c r="BG525" i="34"/>
  <c r="BH525" i="34"/>
  <c r="BF526" i="34"/>
  <c r="BG526" i="34"/>
  <c r="BH526" i="34"/>
  <c r="BF527" i="34"/>
  <c r="BG527" i="34"/>
  <c r="BH527" i="34" s="1"/>
  <c r="BF528" i="34"/>
  <c r="BG528" i="34"/>
  <c r="BH528" i="34" s="1"/>
  <c r="BF529" i="34"/>
  <c r="BG529" i="34"/>
  <c r="BH529" i="34"/>
  <c r="BF530" i="34"/>
  <c r="BG530" i="34"/>
  <c r="BH530" i="34"/>
  <c r="BF531" i="34"/>
  <c r="BG531" i="34"/>
  <c r="BH531" i="34" s="1"/>
  <c r="BF532" i="34"/>
  <c r="BG532" i="34"/>
  <c r="BH532" i="34" s="1"/>
  <c r="BF533" i="34"/>
  <c r="BG533" i="34"/>
  <c r="BH533" i="34"/>
  <c r="BF534" i="34"/>
  <c r="BG534" i="34"/>
  <c r="BH534" i="34"/>
  <c r="BF535" i="34"/>
  <c r="BG535" i="34"/>
  <c r="BH535" i="34" s="1"/>
  <c r="BF536" i="34"/>
  <c r="BG536" i="34"/>
  <c r="BH536" i="34" s="1"/>
  <c r="BF537" i="34"/>
  <c r="BG537" i="34"/>
  <c r="BH537" i="34"/>
  <c r="BF538" i="34"/>
  <c r="BG538" i="34"/>
  <c r="BH538" i="34"/>
  <c r="BF539" i="34"/>
  <c r="BG539" i="34"/>
  <c r="BH539" i="34" s="1"/>
  <c r="BF540" i="34"/>
  <c r="BG540" i="34"/>
  <c r="BH540" i="34" s="1"/>
  <c r="BF541" i="34"/>
  <c r="BG541" i="34"/>
  <c r="BH541" i="34"/>
  <c r="BF542" i="34"/>
  <c r="BG542" i="34"/>
  <c r="BH542" i="34"/>
  <c r="BF543" i="34"/>
  <c r="BG543" i="34"/>
  <c r="BH543" i="34" s="1"/>
  <c r="BF544" i="34"/>
  <c r="BG544" i="34"/>
  <c r="BH544" i="34" s="1"/>
  <c r="BF545" i="34"/>
  <c r="BG545" i="34"/>
  <c r="BH545" i="34"/>
  <c r="BF546" i="34"/>
  <c r="BG546" i="34"/>
  <c r="BH546" i="34"/>
  <c r="BF547" i="34"/>
  <c r="BG547" i="34"/>
  <c r="BH547" i="34" s="1"/>
  <c r="BF548" i="34"/>
  <c r="BG548" i="34"/>
  <c r="BH548" i="34" s="1"/>
  <c r="BF549" i="34"/>
  <c r="BG549" i="34"/>
  <c r="BH549" i="34"/>
  <c r="BF550" i="34"/>
  <c r="BG550" i="34"/>
  <c r="BH550" i="34"/>
  <c r="BF551" i="34"/>
  <c r="BG551" i="34"/>
  <c r="BH551" i="34" s="1"/>
  <c r="BF552" i="34"/>
  <c r="BG552" i="34"/>
  <c r="BH552" i="34" s="1"/>
  <c r="BF553" i="34"/>
  <c r="BG553" i="34"/>
  <c r="BH553" i="34"/>
  <c r="BF554" i="34"/>
  <c r="BG554" i="34"/>
  <c r="BH554" i="34"/>
  <c r="BF555" i="34"/>
  <c r="BG555" i="34"/>
  <c r="BH555" i="34" s="1"/>
  <c r="BF556" i="34"/>
  <c r="BG556" i="34"/>
  <c r="BH556" i="34" s="1"/>
  <c r="BF557" i="34"/>
  <c r="BG557" i="34"/>
  <c r="BH557" i="34"/>
  <c r="BF558" i="34"/>
  <c r="BG558" i="34"/>
  <c r="BH558" i="34"/>
  <c r="BF559" i="34"/>
  <c r="BG559" i="34"/>
  <c r="BH559" i="34" s="1"/>
  <c r="BF560" i="34"/>
  <c r="BG560" i="34"/>
  <c r="BH560" i="34" s="1"/>
  <c r="BF561" i="34"/>
  <c r="BG561" i="34"/>
  <c r="BH561" i="34"/>
  <c r="BF562" i="34"/>
  <c r="BG562" i="34"/>
  <c r="BH562" i="34"/>
  <c r="BF563" i="34"/>
  <c r="BG563" i="34"/>
  <c r="BH563" i="34" s="1"/>
  <c r="BF564" i="34"/>
  <c r="BG564" i="34"/>
  <c r="BH564" i="34" s="1"/>
  <c r="BF565" i="34"/>
  <c r="BG565" i="34"/>
  <c r="BH565" i="34"/>
  <c r="BF566" i="34"/>
  <c r="BG566" i="34"/>
  <c r="BH566" i="34"/>
  <c r="BF567" i="34"/>
  <c r="BG567" i="34"/>
  <c r="BH567" i="34" s="1"/>
  <c r="BF568" i="34"/>
  <c r="BG568" i="34"/>
  <c r="BH568" i="34" s="1"/>
  <c r="BF569" i="34"/>
  <c r="BG569" i="34"/>
  <c r="BH569" i="34"/>
  <c r="BF570" i="34"/>
  <c r="BG570" i="34"/>
  <c r="BH570" i="34"/>
  <c r="BF571" i="34"/>
  <c r="BG571" i="34"/>
  <c r="BH571" i="34" s="1"/>
  <c r="BF572" i="34"/>
  <c r="BG572" i="34"/>
  <c r="BH572" i="34" s="1"/>
  <c r="BF573" i="34"/>
  <c r="BG573" i="34"/>
  <c r="BH573" i="34"/>
  <c r="BF574" i="34"/>
  <c r="BG574" i="34"/>
  <c r="BH574" i="34"/>
  <c r="BF575" i="34"/>
  <c r="BG575" i="34"/>
  <c r="BH575" i="34" s="1"/>
  <c r="BF576" i="34"/>
  <c r="BG576" i="34"/>
  <c r="BH576" i="34" s="1"/>
  <c r="BF577" i="34"/>
  <c r="BG577" i="34"/>
  <c r="BH577" i="34"/>
  <c r="BF578" i="34"/>
  <c r="BG578" i="34"/>
  <c r="BH578" i="34"/>
  <c r="BF579" i="34"/>
  <c r="BG579" i="34"/>
  <c r="BH579" i="34" s="1"/>
  <c r="BF580" i="34"/>
  <c r="BG580" i="34"/>
  <c r="BH580" i="34" s="1"/>
  <c r="BF581" i="34"/>
  <c r="BG581" i="34"/>
  <c r="BH581" i="34"/>
  <c r="BF582" i="34"/>
  <c r="BG582" i="34"/>
  <c r="BH582" i="34"/>
  <c r="BF583" i="34"/>
  <c r="BG583" i="34"/>
  <c r="BH583" i="34" s="1"/>
  <c r="BF584" i="34"/>
  <c r="BG584" i="34"/>
  <c r="BH584" i="34" s="1"/>
  <c r="BF585" i="34"/>
  <c r="BG585" i="34"/>
  <c r="BH585" i="34"/>
  <c r="BF586" i="34"/>
  <c r="BG586" i="34"/>
  <c r="BH586" i="34"/>
  <c r="BF587" i="34"/>
  <c r="BG587" i="34"/>
  <c r="BH587" i="34" s="1"/>
  <c r="BF588" i="34"/>
  <c r="BG588" i="34"/>
  <c r="BH588" i="34" s="1"/>
  <c r="BF589" i="34"/>
  <c r="BG589" i="34"/>
  <c r="BH589" i="34"/>
  <c r="BF590" i="34"/>
  <c r="BG590" i="34"/>
  <c r="BH590" i="34"/>
  <c r="BF591" i="34"/>
  <c r="BG591" i="34"/>
  <c r="BH591" i="34" s="1"/>
  <c r="BF592" i="34"/>
  <c r="BG592" i="34"/>
  <c r="BH592" i="34" s="1"/>
  <c r="BF593" i="34"/>
  <c r="BG593" i="34"/>
  <c r="BH593" i="34"/>
  <c r="BF594" i="34"/>
  <c r="BG594" i="34"/>
  <c r="BH594" i="34"/>
  <c r="BF595" i="34"/>
  <c r="BG595" i="34"/>
  <c r="BH595" i="34" s="1"/>
  <c r="BF596" i="34"/>
  <c r="BG596" i="34"/>
  <c r="BH596" i="34" s="1"/>
  <c r="BF597" i="34"/>
  <c r="BG597" i="34"/>
  <c r="BH597" i="34"/>
  <c r="BF598" i="34"/>
  <c r="BG598" i="34"/>
  <c r="BH598" i="34"/>
  <c r="BF599" i="34"/>
  <c r="BG599" i="34"/>
  <c r="BH599" i="34" s="1"/>
  <c r="BH14" i="34"/>
  <c r="BG14" i="34"/>
  <c r="BF14" i="34"/>
  <c r="AT599" i="34"/>
  <c r="AT598" i="34"/>
  <c r="AR598" i="34"/>
  <c r="AT597" i="34"/>
  <c r="AR597" i="34"/>
  <c r="AT596" i="34"/>
  <c r="AR596" i="34"/>
  <c r="AT595" i="34"/>
  <c r="AR595" i="34"/>
  <c r="AT594" i="34"/>
  <c r="AR594" i="34"/>
  <c r="AT593" i="34"/>
  <c r="AR593" i="34"/>
  <c r="AT592" i="34"/>
  <c r="AR592" i="34"/>
  <c r="AT591" i="34"/>
  <c r="AR591" i="34"/>
  <c r="AT590" i="34"/>
  <c r="AR590" i="34"/>
  <c r="AT589" i="34"/>
  <c r="AR589" i="34"/>
  <c r="AT588" i="34"/>
  <c r="AR588" i="34"/>
  <c r="AT587" i="34"/>
  <c r="AR587" i="34"/>
  <c r="AT586" i="34"/>
  <c r="AR586" i="34"/>
  <c r="AT585" i="34"/>
  <c r="AR585" i="34"/>
  <c r="AT584" i="34"/>
  <c r="AR584" i="34"/>
  <c r="AT583" i="34"/>
  <c r="AR583" i="34"/>
  <c r="AT582" i="34"/>
  <c r="AR582" i="34"/>
  <c r="AT581" i="34"/>
  <c r="AR581" i="34"/>
  <c r="AT580" i="34"/>
  <c r="AR580" i="34"/>
  <c r="AT579" i="34"/>
  <c r="AR579" i="34"/>
  <c r="AT578" i="34"/>
  <c r="AR578" i="34"/>
  <c r="AT577" i="34"/>
  <c r="AR577" i="34"/>
  <c r="AT576" i="34"/>
  <c r="AR576" i="34"/>
  <c r="AT575" i="34"/>
  <c r="AR575" i="34"/>
  <c r="AT574" i="34"/>
  <c r="AR574" i="34"/>
  <c r="AT573" i="34"/>
  <c r="AR573" i="34"/>
  <c r="AT572" i="34"/>
  <c r="AR572" i="34"/>
  <c r="AT571" i="34"/>
  <c r="AR571" i="34"/>
  <c r="AT570" i="34"/>
  <c r="AR570" i="34"/>
  <c r="AT569" i="34"/>
  <c r="AR569" i="34"/>
  <c r="AT568" i="34"/>
  <c r="AR568" i="34"/>
  <c r="AT567" i="34"/>
  <c r="AR567" i="34"/>
  <c r="AT566" i="34"/>
  <c r="AR566" i="34"/>
  <c r="AT565" i="34"/>
  <c r="AR565" i="34"/>
  <c r="AT564" i="34"/>
  <c r="AR564" i="34"/>
  <c r="AT563" i="34"/>
  <c r="AR563" i="34"/>
  <c r="AT562" i="34"/>
  <c r="AR562" i="34"/>
  <c r="AT561" i="34"/>
  <c r="AR561" i="34"/>
  <c r="AT560" i="34"/>
  <c r="AR560" i="34"/>
  <c r="AT559" i="34"/>
  <c r="AR559" i="34"/>
  <c r="AT558" i="34"/>
  <c r="AR558" i="34"/>
  <c r="AT557" i="34"/>
  <c r="AR557" i="34"/>
  <c r="AT556" i="34"/>
  <c r="AR556" i="34"/>
  <c r="AT555" i="34"/>
  <c r="AR555" i="34"/>
  <c r="AT554" i="34"/>
  <c r="AR554" i="34"/>
  <c r="AT553" i="34"/>
  <c r="AR553" i="34"/>
  <c r="AT552" i="34"/>
  <c r="AR552" i="34"/>
  <c r="AT551" i="34"/>
  <c r="AR551" i="34"/>
  <c r="AT550" i="34"/>
  <c r="AR550" i="34"/>
  <c r="AT549" i="34"/>
  <c r="AR549" i="34"/>
  <c r="AT548" i="34"/>
  <c r="AR548" i="34"/>
  <c r="AT547" i="34"/>
  <c r="AR547" i="34"/>
  <c r="AT546" i="34"/>
  <c r="AR546" i="34"/>
  <c r="AT545" i="34"/>
  <c r="AR545" i="34"/>
  <c r="AT544" i="34"/>
  <c r="AR544" i="34"/>
  <c r="AT543" i="34"/>
  <c r="AR543" i="34"/>
  <c r="AT542" i="34"/>
  <c r="AR542" i="34"/>
  <c r="AT541" i="34"/>
  <c r="AR541" i="34"/>
  <c r="AT540" i="34"/>
  <c r="AR540" i="34"/>
  <c r="AT539" i="34"/>
  <c r="AR539" i="34"/>
  <c r="AT538" i="34"/>
  <c r="AR538" i="34"/>
  <c r="AT537" i="34"/>
  <c r="AR537" i="34"/>
  <c r="AT536" i="34"/>
  <c r="AR536" i="34"/>
  <c r="AT535" i="34"/>
  <c r="AR535" i="34"/>
  <c r="AT534" i="34"/>
  <c r="AR534" i="34"/>
  <c r="AT533" i="34"/>
  <c r="AR533" i="34"/>
  <c r="AT532" i="34"/>
  <c r="AR532" i="34"/>
  <c r="AT531" i="34"/>
  <c r="AR531" i="34"/>
  <c r="AT530" i="34"/>
  <c r="AR530" i="34"/>
  <c r="AT529" i="34"/>
  <c r="AR529" i="34"/>
  <c r="AT528" i="34"/>
  <c r="AR528" i="34"/>
  <c r="AT527" i="34"/>
  <c r="AR527" i="34"/>
  <c r="AT526" i="34"/>
  <c r="AR526" i="34"/>
  <c r="AT525" i="34"/>
  <c r="AR525" i="34"/>
  <c r="AT524" i="34"/>
  <c r="AR524" i="34"/>
  <c r="AT523" i="34"/>
  <c r="AR523" i="34"/>
  <c r="AT522" i="34"/>
  <c r="AR522" i="34"/>
  <c r="AT521" i="34"/>
  <c r="AR521" i="34"/>
  <c r="AT520" i="34"/>
  <c r="AR520" i="34"/>
  <c r="AT519" i="34"/>
  <c r="AR519" i="34"/>
  <c r="AT518" i="34"/>
  <c r="AR518" i="34"/>
  <c r="AT517" i="34"/>
  <c r="AR517" i="34"/>
  <c r="AT516" i="34"/>
  <c r="AR516" i="34"/>
  <c r="AT515" i="34"/>
  <c r="AR515" i="34"/>
  <c r="AT514" i="34"/>
  <c r="AR514" i="34"/>
  <c r="AT513" i="34"/>
  <c r="AR513" i="34"/>
  <c r="AT512" i="34"/>
  <c r="AR512" i="34"/>
  <c r="AT511" i="34"/>
  <c r="AR511" i="34"/>
  <c r="AT510" i="34"/>
  <c r="AR510" i="34"/>
  <c r="AT509" i="34"/>
  <c r="AR509" i="34"/>
  <c r="AT508" i="34"/>
  <c r="AR508" i="34"/>
  <c r="AT507" i="34"/>
  <c r="AR507" i="34"/>
  <c r="AT506" i="34"/>
  <c r="AR506" i="34"/>
  <c r="AT505" i="34"/>
  <c r="AR505" i="34"/>
  <c r="AT504" i="34"/>
  <c r="AR504" i="34"/>
  <c r="AT503" i="34"/>
  <c r="AR503" i="34"/>
  <c r="AT502" i="34"/>
  <c r="AR502" i="34"/>
  <c r="AT501" i="34"/>
  <c r="AR501" i="34"/>
  <c r="AT500" i="34"/>
  <c r="AR500" i="34"/>
  <c r="AT499" i="34"/>
  <c r="AR499" i="34"/>
  <c r="AT498" i="34"/>
  <c r="AR498" i="34"/>
  <c r="AT497" i="34"/>
  <c r="AR497" i="34"/>
  <c r="AT496" i="34"/>
  <c r="AR496" i="34"/>
  <c r="AT495" i="34"/>
  <c r="AR495" i="34"/>
  <c r="AT494" i="34"/>
  <c r="AR494" i="34"/>
  <c r="AT493" i="34"/>
  <c r="AR493" i="34"/>
  <c r="AT492" i="34"/>
  <c r="AR492" i="34"/>
  <c r="AT491" i="34"/>
  <c r="AR491" i="34"/>
  <c r="AT490" i="34"/>
  <c r="AR490" i="34"/>
  <c r="AT489" i="34"/>
  <c r="AR489" i="34"/>
  <c r="AT488" i="34"/>
  <c r="AR488" i="34"/>
  <c r="AT487" i="34"/>
  <c r="AR487" i="34"/>
  <c r="AT486" i="34"/>
  <c r="AR486" i="34"/>
  <c r="AT485" i="34"/>
  <c r="AR485" i="34"/>
  <c r="AT484" i="34"/>
  <c r="AR484" i="34"/>
  <c r="AT483" i="34"/>
  <c r="AR483" i="34"/>
  <c r="AT482" i="34"/>
  <c r="AR482" i="34"/>
  <c r="AT481" i="34"/>
  <c r="AR481" i="34"/>
  <c r="AT480" i="34"/>
  <c r="AR480" i="34"/>
  <c r="AT479" i="34"/>
  <c r="AR479" i="34"/>
  <c r="AT478" i="34"/>
  <c r="AR478" i="34"/>
  <c r="AT477" i="34"/>
  <c r="AR477" i="34"/>
  <c r="AT476" i="34"/>
  <c r="AR476" i="34"/>
  <c r="AT475" i="34"/>
  <c r="AR475" i="34"/>
  <c r="AT474" i="34"/>
  <c r="AR474" i="34"/>
  <c r="AT473" i="34"/>
  <c r="AR473" i="34"/>
  <c r="AT472" i="34"/>
  <c r="AR472" i="34"/>
  <c r="AT471" i="34"/>
  <c r="AR471" i="34"/>
  <c r="AT470" i="34"/>
  <c r="AR470" i="34"/>
  <c r="AT469" i="34"/>
  <c r="AR469" i="34"/>
  <c r="AT468" i="34"/>
  <c r="AR468" i="34"/>
  <c r="AT467" i="34"/>
  <c r="AR467" i="34"/>
  <c r="AT466" i="34"/>
  <c r="AR466" i="34"/>
  <c r="AT465" i="34"/>
  <c r="AR465" i="34"/>
  <c r="AT464" i="34"/>
  <c r="AR464" i="34"/>
  <c r="AT463" i="34"/>
  <c r="AR463" i="34"/>
  <c r="AT462" i="34"/>
  <c r="AR462" i="34"/>
  <c r="AT461" i="34"/>
  <c r="AR461" i="34"/>
  <c r="AT460" i="34"/>
  <c r="AR460" i="34"/>
  <c r="AT459" i="34"/>
  <c r="AR459" i="34"/>
  <c r="AT458" i="34"/>
  <c r="AR458" i="34"/>
  <c r="AT457" i="34"/>
  <c r="AR457" i="34"/>
  <c r="AT456" i="34"/>
  <c r="AR456" i="34"/>
  <c r="AT455" i="34"/>
  <c r="AR455" i="34"/>
  <c r="AT454" i="34"/>
  <c r="AR454" i="34"/>
  <c r="AT453" i="34"/>
  <c r="AR453" i="34"/>
  <c r="AT452" i="34"/>
  <c r="AR452" i="34"/>
  <c r="AT451" i="34"/>
  <c r="AR451" i="34"/>
  <c r="AT450" i="34"/>
  <c r="AR450" i="34"/>
  <c r="AT449" i="34"/>
  <c r="AR449" i="34"/>
  <c r="AT448" i="34"/>
  <c r="AR448" i="34"/>
  <c r="AT447" i="34"/>
  <c r="AR447" i="34"/>
  <c r="AT446" i="34"/>
  <c r="AR446" i="34"/>
  <c r="AT445" i="34"/>
  <c r="AR445" i="34"/>
  <c r="AT444" i="34"/>
  <c r="AR444" i="34"/>
  <c r="AT443" i="34"/>
  <c r="AR443" i="34"/>
  <c r="AT442" i="34"/>
  <c r="AR442" i="34"/>
  <c r="AT441" i="34"/>
  <c r="AR441" i="34"/>
  <c r="AT440" i="34"/>
  <c r="AR440" i="34"/>
  <c r="AT439" i="34"/>
  <c r="AR439" i="34"/>
  <c r="AT438" i="34"/>
  <c r="AR438" i="34"/>
  <c r="AT437" i="34"/>
  <c r="AR437" i="34"/>
  <c r="AT436" i="34"/>
  <c r="AR436" i="34"/>
  <c r="AT435" i="34"/>
  <c r="AR435" i="34"/>
  <c r="AT434" i="34"/>
  <c r="AR434" i="34"/>
  <c r="AT433" i="34"/>
  <c r="AR433" i="34"/>
  <c r="AT432" i="34"/>
  <c r="AR432" i="34"/>
  <c r="AT431" i="34"/>
  <c r="AR431" i="34"/>
  <c r="AT430" i="34"/>
  <c r="AR430" i="34"/>
  <c r="AT429" i="34"/>
  <c r="AR429" i="34"/>
  <c r="AT428" i="34"/>
  <c r="AR428" i="34"/>
  <c r="AT427" i="34"/>
  <c r="AR427" i="34"/>
  <c r="AT426" i="34"/>
  <c r="AR426" i="34"/>
  <c r="AT425" i="34"/>
  <c r="AR425" i="34"/>
  <c r="AT424" i="34"/>
  <c r="AR424" i="34"/>
  <c r="AT423" i="34"/>
  <c r="AR423" i="34"/>
  <c r="AT422" i="34"/>
  <c r="AR422" i="34"/>
  <c r="AT421" i="34"/>
  <c r="AR421" i="34"/>
  <c r="AT420" i="34"/>
  <c r="AR420" i="34"/>
  <c r="AT419" i="34"/>
  <c r="AR419" i="34"/>
  <c r="AT418" i="34"/>
  <c r="AR418" i="34"/>
  <c r="AT417" i="34"/>
  <c r="AR417" i="34"/>
  <c r="AT416" i="34"/>
  <c r="AR416" i="34"/>
  <c r="AT415" i="34"/>
  <c r="AR415" i="34"/>
  <c r="AT414" i="34"/>
  <c r="AR414" i="34"/>
  <c r="AT413" i="34"/>
  <c r="AR413" i="34"/>
  <c r="AT412" i="34"/>
  <c r="AR412" i="34"/>
  <c r="AT411" i="34"/>
  <c r="AR411" i="34"/>
  <c r="AT410" i="34"/>
  <c r="AR410" i="34"/>
  <c r="AT409" i="34"/>
  <c r="AR409" i="34"/>
  <c r="AT408" i="34"/>
  <c r="AR408" i="34"/>
  <c r="AT407" i="34"/>
  <c r="AR407" i="34"/>
  <c r="AT406" i="34"/>
  <c r="AR406" i="34"/>
  <c r="AT405" i="34"/>
  <c r="AR405" i="34"/>
  <c r="AT404" i="34"/>
  <c r="AR404" i="34"/>
  <c r="AT403" i="34"/>
  <c r="AR403" i="34"/>
  <c r="AT402" i="34"/>
  <c r="AR402" i="34"/>
  <c r="AT401" i="34"/>
  <c r="AR401" i="34"/>
  <c r="AT400" i="34"/>
  <c r="AR400" i="34"/>
  <c r="AT399" i="34"/>
  <c r="AR399" i="34"/>
  <c r="AT398" i="34"/>
  <c r="AR398" i="34"/>
  <c r="AT397" i="34"/>
  <c r="AR397" i="34"/>
  <c r="AT396" i="34"/>
  <c r="AR396" i="34"/>
  <c r="AT395" i="34"/>
  <c r="AR395" i="34"/>
  <c r="AT394" i="34"/>
  <c r="AR394" i="34"/>
  <c r="AT393" i="34"/>
  <c r="AR393" i="34"/>
  <c r="AT392" i="34"/>
  <c r="AR392" i="34"/>
  <c r="AT391" i="34"/>
  <c r="AR391" i="34"/>
  <c r="AT390" i="34"/>
  <c r="AR390" i="34"/>
  <c r="AT389" i="34"/>
  <c r="AR389" i="34"/>
  <c r="AT388" i="34"/>
  <c r="AR388" i="34"/>
  <c r="AT387" i="34"/>
  <c r="AR387" i="34"/>
  <c r="AT386" i="34"/>
  <c r="AR386" i="34"/>
  <c r="AT385" i="34"/>
  <c r="AR385" i="34"/>
  <c r="AT384" i="34"/>
  <c r="AR384" i="34"/>
  <c r="AT383" i="34"/>
  <c r="AR383" i="34"/>
  <c r="AT382" i="34"/>
  <c r="AR382" i="34"/>
  <c r="AT381" i="34"/>
  <c r="AR381" i="34"/>
  <c r="AT380" i="34"/>
  <c r="AR380" i="34"/>
  <c r="AT379" i="34"/>
  <c r="AR379" i="34"/>
  <c r="AT378" i="34"/>
  <c r="AR378" i="34"/>
  <c r="AT377" i="34"/>
  <c r="AR377" i="34"/>
  <c r="AT376" i="34"/>
  <c r="AR376" i="34"/>
  <c r="AT375" i="34"/>
  <c r="AR375" i="34"/>
  <c r="AT374" i="34"/>
  <c r="AR374" i="34"/>
  <c r="AT373" i="34"/>
  <c r="AR373" i="34"/>
  <c r="AT372" i="34"/>
  <c r="AR372" i="34"/>
  <c r="AT371" i="34"/>
  <c r="AR371" i="34"/>
  <c r="AT370" i="34"/>
  <c r="AR370" i="34"/>
  <c r="AT369" i="34"/>
  <c r="AR369" i="34"/>
  <c r="AT368" i="34"/>
  <c r="AR368" i="34"/>
  <c r="AT367" i="34"/>
  <c r="AR367" i="34"/>
  <c r="AT366" i="34"/>
  <c r="AR366" i="34"/>
  <c r="AT365" i="34"/>
  <c r="AR365" i="34"/>
  <c r="AT364" i="34"/>
  <c r="AR364" i="34"/>
  <c r="AT363" i="34"/>
  <c r="AR363" i="34"/>
  <c r="AT362" i="34"/>
  <c r="AR362" i="34"/>
  <c r="AT361" i="34"/>
  <c r="AR361" i="34"/>
  <c r="AT360" i="34"/>
  <c r="AR360" i="34"/>
  <c r="AT359" i="34"/>
  <c r="AR359" i="34"/>
  <c r="AT358" i="34"/>
  <c r="AR358" i="34"/>
  <c r="AT357" i="34"/>
  <c r="AR357" i="34"/>
  <c r="AT356" i="34"/>
  <c r="AR356" i="34"/>
  <c r="AT355" i="34"/>
  <c r="AR355" i="34"/>
  <c r="AT354" i="34"/>
  <c r="AR354" i="34"/>
  <c r="AT353" i="34"/>
  <c r="AR353" i="34"/>
  <c r="AT352" i="34"/>
  <c r="AR352" i="34"/>
  <c r="AT351" i="34"/>
  <c r="AR351" i="34"/>
  <c r="AT350" i="34"/>
  <c r="AR350" i="34"/>
  <c r="AT349" i="34"/>
  <c r="AR349" i="34"/>
  <c r="AT348" i="34"/>
  <c r="AR348" i="34"/>
  <c r="AT347" i="34"/>
  <c r="AR347" i="34"/>
  <c r="AT346" i="34"/>
  <c r="AR346" i="34"/>
  <c r="AT345" i="34"/>
  <c r="AR345" i="34"/>
  <c r="AT344" i="34"/>
  <c r="AR344" i="34"/>
  <c r="AT343" i="34"/>
  <c r="AR343" i="34"/>
  <c r="AT342" i="34"/>
  <c r="AR342" i="34"/>
  <c r="AT341" i="34"/>
  <c r="AR341" i="34"/>
  <c r="AT340" i="34"/>
  <c r="AR340" i="34"/>
  <c r="AT339" i="34"/>
  <c r="AR339" i="34"/>
  <c r="AT338" i="34"/>
  <c r="AR338" i="34"/>
  <c r="AT337" i="34"/>
  <c r="AR337" i="34"/>
  <c r="AT336" i="34"/>
  <c r="AR336" i="34"/>
  <c r="AT335" i="34"/>
  <c r="AR335" i="34"/>
  <c r="AT334" i="34"/>
  <c r="AR334" i="34"/>
  <c r="AT333" i="34"/>
  <c r="AR333" i="34"/>
  <c r="AT332" i="34"/>
  <c r="AR332" i="34"/>
  <c r="AT331" i="34"/>
  <c r="AR331" i="34"/>
  <c r="AT330" i="34"/>
  <c r="AR330" i="34"/>
  <c r="AT329" i="34"/>
  <c r="AR329" i="34"/>
  <c r="AT328" i="34"/>
  <c r="AR328" i="34"/>
  <c r="AT327" i="34"/>
  <c r="AR327" i="34"/>
  <c r="AT326" i="34"/>
  <c r="AR326" i="34"/>
  <c r="AT325" i="34"/>
  <c r="AR325" i="34"/>
  <c r="AT324" i="34"/>
  <c r="AR324" i="34"/>
  <c r="AT323" i="34"/>
  <c r="AR323" i="34"/>
  <c r="AT322" i="34"/>
  <c r="AR322" i="34"/>
  <c r="AT321" i="34"/>
  <c r="AR321" i="34"/>
  <c r="AT320" i="34"/>
  <c r="AR320" i="34"/>
  <c r="AT319" i="34"/>
  <c r="AR319" i="34"/>
  <c r="AT318" i="34"/>
  <c r="AR318" i="34"/>
  <c r="AT317" i="34"/>
  <c r="AR317" i="34"/>
  <c r="AT316" i="34"/>
  <c r="AR316" i="34"/>
  <c r="AT315" i="34"/>
  <c r="AR315" i="34"/>
  <c r="AT314" i="34"/>
  <c r="AR314" i="34"/>
  <c r="AT313" i="34"/>
  <c r="AR313" i="34"/>
  <c r="AT312" i="34"/>
  <c r="AR312" i="34"/>
  <c r="AT311" i="34"/>
  <c r="AR311" i="34"/>
  <c r="AT310" i="34"/>
  <c r="AR310" i="34"/>
  <c r="AT309" i="34"/>
  <c r="AR309" i="34"/>
  <c r="AT308" i="34"/>
  <c r="AR308" i="34"/>
  <c r="AT307" i="34"/>
  <c r="AR307" i="34"/>
  <c r="AT306" i="34"/>
  <c r="AR306" i="34"/>
  <c r="AT305" i="34"/>
  <c r="AR305" i="34"/>
  <c r="AT304" i="34"/>
  <c r="AR304" i="34"/>
  <c r="AT303" i="34"/>
  <c r="AR303" i="34"/>
  <c r="AT302" i="34"/>
  <c r="AR302" i="34"/>
  <c r="AT301" i="34"/>
  <c r="AR301" i="34"/>
  <c r="AT300" i="34"/>
  <c r="AR300" i="34"/>
  <c r="AT299" i="34"/>
  <c r="AR299" i="34"/>
  <c r="AT298" i="34"/>
  <c r="AR298" i="34"/>
  <c r="AT297" i="34"/>
  <c r="AR297" i="34"/>
  <c r="AT296" i="34"/>
  <c r="AR296" i="34"/>
  <c r="AT295" i="34"/>
  <c r="AR295" i="34"/>
  <c r="AT294" i="34"/>
  <c r="AR294" i="34"/>
  <c r="AT293" i="34"/>
  <c r="AR293" i="34"/>
  <c r="AT292" i="34"/>
  <c r="AR292" i="34"/>
  <c r="AT291" i="34"/>
  <c r="AR291" i="34"/>
  <c r="AT290" i="34"/>
  <c r="AR290" i="34"/>
  <c r="AT289" i="34"/>
  <c r="AR289" i="34"/>
  <c r="AT288" i="34"/>
  <c r="AR288" i="34"/>
  <c r="AT287" i="34"/>
  <c r="AR287" i="34"/>
  <c r="AT286" i="34"/>
  <c r="AR286" i="34"/>
  <c r="AT285" i="34"/>
  <c r="AR285" i="34"/>
  <c r="AT284" i="34"/>
  <c r="AR284" i="34"/>
  <c r="AT283" i="34"/>
  <c r="AR283" i="34"/>
  <c r="AT282" i="34"/>
  <c r="AR282" i="34"/>
  <c r="AT281" i="34"/>
  <c r="AR281" i="34"/>
  <c r="AT280" i="34"/>
  <c r="AR280" i="34"/>
  <c r="AT279" i="34"/>
  <c r="AR279" i="34"/>
  <c r="AT278" i="34"/>
  <c r="AR278" i="34"/>
  <c r="AT277" i="34"/>
  <c r="AR277" i="34"/>
  <c r="AT276" i="34"/>
  <c r="AR276" i="34"/>
  <c r="AT275" i="34"/>
  <c r="AR275" i="34"/>
  <c r="AT274" i="34"/>
  <c r="AR274" i="34"/>
  <c r="AT273" i="34"/>
  <c r="AR273" i="34"/>
  <c r="AT272" i="34"/>
  <c r="AR272" i="34"/>
  <c r="AT271" i="34"/>
  <c r="AR271" i="34"/>
  <c r="AT270" i="34"/>
  <c r="AR270" i="34"/>
  <c r="AT269" i="34"/>
  <c r="AR269" i="34"/>
  <c r="AT268" i="34"/>
  <c r="AR268" i="34"/>
  <c r="AT267" i="34"/>
  <c r="AR267" i="34"/>
  <c r="AT266" i="34"/>
  <c r="AR266" i="34"/>
  <c r="AT265" i="34"/>
  <c r="AR265" i="34"/>
  <c r="AT264" i="34"/>
  <c r="AR264" i="34"/>
  <c r="AT263" i="34"/>
  <c r="AR263" i="34"/>
  <c r="AT262" i="34"/>
  <c r="AR262" i="34"/>
  <c r="AT261" i="34"/>
  <c r="AR261" i="34"/>
  <c r="AT260" i="34"/>
  <c r="AR260" i="34"/>
  <c r="AT259" i="34"/>
  <c r="AR259" i="34"/>
  <c r="AT258" i="34"/>
  <c r="AR258" i="34"/>
  <c r="AT257" i="34"/>
  <c r="AR257" i="34"/>
  <c r="AT256" i="34"/>
  <c r="AR256" i="34"/>
  <c r="AT255" i="34"/>
  <c r="AR255" i="34"/>
  <c r="AT254" i="34"/>
  <c r="AR254" i="34"/>
  <c r="AT253" i="34"/>
  <c r="AR253" i="34"/>
  <c r="AT252" i="34"/>
  <c r="AR252" i="34"/>
  <c r="AT251" i="34"/>
  <c r="AR251" i="34"/>
  <c r="AT250" i="34"/>
  <c r="AR250" i="34"/>
  <c r="AT249" i="34"/>
  <c r="AR249" i="34"/>
  <c r="AT248" i="34"/>
  <c r="AR248" i="34"/>
  <c r="AT247" i="34"/>
  <c r="AR247" i="34"/>
  <c r="AT246" i="34"/>
  <c r="AR246" i="34"/>
  <c r="AT245" i="34"/>
  <c r="AR245" i="34"/>
  <c r="AT244" i="34"/>
  <c r="AR244" i="34"/>
  <c r="AT243" i="34"/>
  <c r="AR243" i="34"/>
  <c r="AT242" i="34"/>
  <c r="AR242" i="34"/>
  <c r="AT241" i="34"/>
  <c r="AR241" i="34"/>
  <c r="AT240" i="34"/>
  <c r="AR240" i="34"/>
  <c r="AT239" i="34"/>
  <c r="AR239" i="34"/>
  <c r="AT238" i="34"/>
  <c r="AR238" i="34"/>
  <c r="AT237" i="34"/>
  <c r="AR237" i="34"/>
  <c r="AT236" i="34"/>
  <c r="AR236" i="34"/>
  <c r="AT235" i="34"/>
  <c r="AR235" i="34"/>
  <c r="AT234" i="34"/>
  <c r="AR234" i="34"/>
  <c r="AT233" i="34"/>
  <c r="AR233" i="34"/>
  <c r="AT232" i="34"/>
  <c r="AR232" i="34"/>
  <c r="AT231" i="34"/>
  <c r="AR231" i="34"/>
  <c r="AT230" i="34"/>
  <c r="AR230" i="34"/>
  <c r="AT229" i="34"/>
  <c r="AR229" i="34"/>
  <c r="AT228" i="34"/>
  <c r="AR228" i="34"/>
  <c r="AT227" i="34"/>
  <c r="AR227" i="34"/>
  <c r="AT226" i="34"/>
  <c r="AR226" i="34"/>
  <c r="AT225" i="34"/>
  <c r="AR225" i="34"/>
  <c r="AT224" i="34"/>
  <c r="AR224" i="34"/>
  <c r="AT223" i="34"/>
  <c r="AR223" i="34"/>
  <c r="AT222" i="34"/>
  <c r="AR222" i="34"/>
  <c r="AT221" i="34"/>
  <c r="AR221" i="34"/>
  <c r="AT220" i="34"/>
  <c r="AR220" i="34"/>
  <c r="AT219" i="34"/>
  <c r="AR219" i="34"/>
  <c r="AT218" i="34"/>
  <c r="AR218" i="34"/>
  <c r="AT217" i="34"/>
  <c r="AR217" i="34"/>
  <c r="AT216" i="34"/>
  <c r="AR216" i="34"/>
  <c r="AT215" i="34"/>
  <c r="AR215" i="34"/>
  <c r="AT214" i="34"/>
  <c r="AR214" i="34"/>
  <c r="AT213" i="34"/>
  <c r="AR213" i="34"/>
  <c r="AT212" i="34"/>
  <c r="AR212" i="34"/>
  <c r="AT211" i="34"/>
  <c r="AR211" i="34"/>
  <c r="AT210" i="34"/>
  <c r="AR210" i="34"/>
  <c r="AT209" i="34"/>
  <c r="AR209" i="34"/>
  <c r="AT208" i="34"/>
  <c r="AR208" i="34"/>
  <c r="AT207" i="34"/>
  <c r="AR207" i="34"/>
  <c r="AT206" i="34"/>
  <c r="AR206" i="34"/>
  <c r="AT205" i="34"/>
  <c r="AR205" i="34"/>
  <c r="AT204" i="34"/>
  <c r="AR204" i="34"/>
  <c r="AT203" i="34"/>
  <c r="AR203" i="34"/>
  <c r="AT202" i="34"/>
  <c r="AR202" i="34"/>
  <c r="AT201" i="34"/>
  <c r="AR201" i="34"/>
  <c r="AT200" i="34"/>
  <c r="AR200" i="34"/>
  <c r="AT199" i="34"/>
  <c r="AR199" i="34"/>
  <c r="AT198" i="34"/>
  <c r="AR198" i="34"/>
  <c r="AT197" i="34"/>
  <c r="AR197" i="34"/>
  <c r="AT196" i="34"/>
  <c r="AR196" i="34"/>
  <c r="AT195" i="34"/>
  <c r="AR195" i="34"/>
  <c r="AT194" i="34"/>
  <c r="AR194" i="34"/>
  <c r="AT193" i="34"/>
  <c r="AR193" i="34"/>
  <c r="AT192" i="34"/>
  <c r="AR192" i="34"/>
  <c r="AT191" i="34"/>
  <c r="AR191" i="34"/>
  <c r="AT190" i="34"/>
  <c r="AR190" i="34"/>
  <c r="AT189" i="34"/>
  <c r="AR189" i="34"/>
  <c r="AT188" i="34"/>
  <c r="AR188" i="34"/>
  <c r="AT187" i="34"/>
  <c r="AR187" i="34"/>
  <c r="AT186" i="34"/>
  <c r="AR186" i="34"/>
  <c r="AT185" i="34"/>
  <c r="AR185" i="34"/>
  <c r="AT184" i="34"/>
  <c r="AR184" i="34"/>
  <c r="AT183" i="34"/>
  <c r="AR183" i="34"/>
  <c r="AT182" i="34"/>
  <c r="AR182" i="34"/>
  <c r="AT181" i="34"/>
  <c r="AR181" i="34"/>
  <c r="AT180" i="34"/>
  <c r="AR180" i="34"/>
  <c r="AT179" i="34"/>
  <c r="AR179" i="34"/>
  <c r="AT178" i="34"/>
  <c r="AR178" i="34"/>
  <c r="AT177" i="34"/>
  <c r="AR177" i="34"/>
  <c r="AT176" i="34"/>
  <c r="AR176" i="34"/>
  <c r="AT175" i="34"/>
  <c r="AR175" i="34"/>
  <c r="AT174" i="34"/>
  <c r="AR174" i="34"/>
  <c r="AT173" i="34"/>
  <c r="AR173" i="34"/>
  <c r="AT172" i="34"/>
  <c r="AR172" i="34"/>
  <c r="AT171" i="34"/>
  <c r="AR171" i="34"/>
  <c r="AT170" i="34"/>
  <c r="AR170" i="34"/>
  <c r="AT169" i="34"/>
  <c r="AR169" i="34"/>
  <c r="AT168" i="34"/>
  <c r="AR168" i="34"/>
  <c r="AT167" i="34"/>
  <c r="AR167" i="34"/>
  <c r="AT166" i="34"/>
  <c r="AR166" i="34"/>
  <c r="AT165" i="34"/>
  <c r="AR165" i="34"/>
  <c r="AT164" i="34"/>
  <c r="AR164" i="34"/>
  <c r="AT163" i="34"/>
  <c r="AR163" i="34"/>
  <c r="AT162" i="34"/>
  <c r="AR162" i="34"/>
  <c r="AT161" i="34"/>
  <c r="AR161" i="34"/>
  <c r="AT160" i="34"/>
  <c r="AR160" i="34"/>
  <c r="AT159" i="34"/>
  <c r="AR159" i="34"/>
  <c r="AT158" i="34"/>
  <c r="AR158" i="34"/>
  <c r="AT157" i="34"/>
  <c r="AR157" i="34"/>
  <c r="AT156" i="34"/>
  <c r="AR156" i="34"/>
  <c r="AT155" i="34"/>
  <c r="AR155" i="34"/>
  <c r="AT154" i="34"/>
  <c r="AR154" i="34"/>
  <c r="AT153" i="34"/>
  <c r="AR153" i="34"/>
  <c r="AT152" i="34"/>
  <c r="AR152" i="34"/>
  <c r="AT151" i="34"/>
  <c r="AR151" i="34"/>
  <c r="AT150" i="34"/>
  <c r="AR150" i="34"/>
  <c r="AT149" i="34"/>
  <c r="AR149" i="34"/>
  <c r="AT148" i="34"/>
  <c r="AR148" i="34"/>
  <c r="AT147" i="34"/>
  <c r="AR147" i="34"/>
  <c r="AT146" i="34"/>
  <c r="AR146" i="34"/>
  <c r="AT145" i="34"/>
  <c r="AR145" i="34"/>
  <c r="AT144" i="34"/>
  <c r="AR144" i="34"/>
  <c r="AT143" i="34"/>
  <c r="AR143" i="34"/>
  <c r="AT142" i="34"/>
  <c r="AR142" i="34"/>
  <c r="AT141" i="34"/>
  <c r="AR141" i="34"/>
  <c r="AT140" i="34"/>
  <c r="AR140" i="34"/>
  <c r="AT139" i="34"/>
  <c r="AR139" i="34"/>
  <c r="AT138" i="34"/>
  <c r="AR138" i="34"/>
  <c r="AT137" i="34"/>
  <c r="AR137" i="34"/>
  <c r="AT136" i="34"/>
  <c r="AR136" i="34"/>
  <c r="AT135" i="34"/>
  <c r="AR135" i="34"/>
  <c r="AT134" i="34"/>
  <c r="AR134" i="34"/>
  <c r="AT133" i="34"/>
  <c r="AR133" i="34"/>
  <c r="AT132" i="34"/>
  <c r="AR132" i="34"/>
  <c r="AT131" i="34"/>
  <c r="AR131" i="34"/>
  <c r="AT130" i="34"/>
  <c r="AR130" i="34"/>
  <c r="AT129" i="34"/>
  <c r="AR129" i="34"/>
  <c r="AT128" i="34"/>
  <c r="AR128" i="34"/>
  <c r="AT127" i="34"/>
  <c r="AR127" i="34"/>
  <c r="AT126" i="34"/>
  <c r="AR126" i="34"/>
  <c r="AT125" i="34"/>
  <c r="AR125" i="34"/>
  <c r="AT124" i="34"/>
  <c r="AR124" i="34"/>
  <c r="AT123" i="34"/>
  <c r="AR123" i="34"/>
  <c r="AT122" i="34"/>
  <c r="AR122" i="34"/>
  <c r="AT121" i="34"/>
  <c r="AR121" i="34"/>
  <c r="AT120" i="34"/>
  <c r="AR120" i="34"/>
  <c r="AT119" i="34"/>
  <c r="AR119" i="34"/>
  <c r="AT118" i="34"/>
  <c r="AR118" i="34"/>
  <c r="AT117" i="34"/>
  <c r="AR117" i="34"/>
  <c r="AT116" i="34"/>
  <c r="AR116" i="34"/>
  <c r="AT115" i="34"/>
  <c r="AR115" i="34"/>
  <c r="AT114" i="34"/>
  <c r="AR114" i="34"/>
  <c r="AT113" i="34"/>
  <c r="AR113" i="34"/>
  <c r="AT112" i="34"/>
  <c r="AR112" i="34"/>
  <c r="AT111" i="34"/>
  <c r="AR111" i="34"/>
  <c r="AT110" i="34"/>
  <c r="AR110" i="34"/>
  <c r="AT109" i="34"/>
  <c r="AR109" i="34"/>
  <c r="AT108" i="34"/>
  <c r="AR108" i="34"/>
  <c r="AT107" i="34"/>
  <c r="AR107" i="34"/>
  <c r="AT106" i="34"/>
  <c r="AR106" i="34"/>
  <c r="AT105" i="34"/>
  <c r="AR105" i="34"/>
  <c r="AT104" i="34"/>
  <c r="AR104" i="34"/>
  <c r="AT103" i="34"/>
  <c r="AR103" i="34"/>
  <c r="AT102" i="34"/>
  <c r="AR102" i="34"/>
  <c r="AT101" i="34"/>
  <c r="AR101" i="34"/>
  <c r="AT100" i="34"/>
  <c r="AR100" i="34"/>
  <c r="AT99" i="34"/>
  <c r="AR99" i="34"/>
  <c r="AT98" i="34"/>
  <c r="AR98" i="34"/>
  <c r="AT97" i="34"/>
  <c r="AR97" i="34"/>
  <c r="AT96" i="34"/>
  <c r="AR96" i="34"/>
  <c r="AT95" i="34"/>
  <c r="AR95" i="34"/>
  <c r="AT94" i="34"/>
  <c r="AR94" i="34"/>
  <c r="AT93" i="34"/>
  <c r="AR93" i="34"/>
  <c r="AT92" i="34"/>
  <c r="AR92" i="34"/>
  <c r="AT91" i="34"/>
  <c r="AR91" i="34"/>
  <c r="AT90" i="34"/>
  <c r="AR90" i="34"/>
  <c r="AT89" i="34"/>
  <c r="AR89" i="34"/>
  <c r="AT88" i="34"/>
  <c r="AR88" i="34"/>
  <c r="AT87" i="34"/>
  <c r="AR87" i="34"/>
  <c r="AT86" i="34"/>
  <c r="AR86" i="34"/>
  <c r="AT85" i="34"/>
  <c r="AR85" i="34"/>
  <c r="AT84" i="34"/>
  <c r="AR84" i="34"/>
  <c r="AT83" i="34"/>
  <c r="AR83" i="34"/>
  <c r="AT82" i="34"/>
  <c r="AR82" i="34"/>
  <c r="AT81" i="34"/>
  <c r="AR81" i="34"/>
  <c r="AT80" i="34"/>
  <c r="AR80" i="34"/>
  <c r="AT79" i="34"/>
  <c r="AR79" i="34"/>
  <c r="AT78" i="34"/>
  <c r="AR78" i="34"/>
  <c r="AT77" i="34"/>
  <c r="AR77" i="34"/>
  <c r="AT76" i="34"/>
  <c r="AR76" i="34"/>
  <c r="AT75" i="34"/>
  <c r="AR75" i="34"/>
  <c r="AT74" i="34"/>
  <c r="AR74" i="34"/>
  <c r="AT73" i="34"/>
  <c r="AR73" i="34"/>
  <c r="AT72" i="34"/>
  <c r="AR72" i="34"/>
  <c r="AT71" i="34"/>
  <c r="AR71" i="34"/>
  <c r="AT70" i="34"/>
  <c r="AR70" i="34"/>
  <c r="AT69" i="34"/>
  <c r="AR69" i="34"/>
  <c r="AT68" i="34"/>
  <c r="AR68" i="34"/>
  <c r="AT67" i="34"/>
  <c r="AR67" i="34"/>
  <c r="AT66" i="34"/>
  <c r="AR66" i="34"/>
  <c r="AT65" i="34"/>
  <c r="AR65" i="34"/>
  <c r="AT64" i="34"/>
  <c r="AR64" i="34"/>
  <c r="AT63" i="34"/>
  <c r="AR63" i="34"/>
  <c r="AT62" i="34"/>
  <c r="AR62" i="34"/>
  <c r="AT61" i="34"/>
  <c r="AR61" i="34"/>
  <c r="AT60" i="34"/>
  <c r="AR60" i="34"/>
  <c r="AT59" i="34"/>
  <c r="AR59" i="34"/>
  <c r="AT58" i="34"/>
  <c r="AR58" i="34"/>
  <c r="AT57" i="34"/>
  <c r="AR57" i="34"/>
  <c r="AT56" i="34"/>
  <c r="AR56" i="34"/>
  <c r="AT55" i="34"/>
  <c r="AR55" i="34"/>
  <c r="AT54" i="34"/>
  <c r="AR54" i="34"/>
  <c r="AT53" i="34"/>
  <c r="AR53" i="34"/>
  <c r="AT52" i="34"/>
  <c r="AR52" i="34"/>
  <c r="AT51" i="34"/>
  <c r="AR51" i="34"/>
  <c r="AT50" i="34"/>
  <c r="AR50" i="34"/>
  <c r="AT49" i="34"/>
  <c r="AR49" i="34"/>
  <c r="AT48" i="34"/>
  <c r="AR48" i="34"/>
  <c r="AT47" i="34"/>
  <c r="AR47" i="34"/>
  <c r="AT46" i="34"/>
  <c r="AR46" i="34"/>
  <c r="AT45" i="34"/>
  <c r="AR45" i="34"/>
  <c r="AT44" i="34"/>
  <c r="AR44" i="34"/>
  <c r="AT43" i="34"/>
  <c r="AR43" i="34"/>
  <c r="AT42" i="34"/>
  <c r="AR42" i="34"/>
  <c r="AT41" i="34"/>
  <c r="AR41" i="34"/>
  <c r="AT40" i="34"/>
  <c r="AR40" i="34"/>
  <c r="AT39" i="34"/>
  <c r="AR39" i="34"/>
  <c r="AT38" i="34"/>
  <c r="AR38" i="34"/>
  <c r="AT37" i="34"/>
  <c r="AR37" i="34"/>
  <c r="AT36" i="34"/>
  <c r="AR36" i="34"/>
  <c r="AT35" i="34"/>
  <c r="AR35" i="34"/>
  <c r="AT34" i="34"/>
  <c r="AR34" i="34"/>
  <c r="AT33" i="34"/>
  <c r="AR33" i="34"/>
  <c r="AT32" i="34"/>
  <c r="AR32" i="34"/>
  <c r="AT31" i="34"/>
  <c r="AR31" i="34"/>
  <c r="AT30" i="34"/>
  <c r="AR30" i="34"/>
  <c r="AT29" i="34"/>
  <c r="AR29" i="34"/>
  <c r="AT28" i="34"/>
  <c r="AR28" i="34"/>
  <c r="AT27" i="34"/>
  <c r="AR27" i="34"/>
  <c r="AT26" i="34"/>
  <c r="AR26" i="34"/>
  <c r="AT25" i="34"/>
  <c r="AR25" i="34"/>
  <c r="AT24" i="34"/>
  <c r="AR24" i="34"/>
  <c r="AT23" i="34"/>
  <c r="AR23" i="34"/>
  <c r="AT22" i="34"/>
  <c r="AR22" i="34"/>
  <c r="AT21" i="34"/>
  <c r="AR21" i="34"/>
  <c r="AT20" i="34"/>
  <c r="AR20" i="34"/>
  <c r="AT19" i="34"/>
  <c r="AR19" i="34"/>
  <c r="AT18" i="34"/>
  <c r="AR18" i="34"/>
  <c r="AT17" i="34"/>
  <c r="AR17" i="34"/>
  <c r="AT16" i="34"/>
  <c r="AR16" i="34"/>
  <c r="AT15" i="34"/>
  <c r="AR15" i="34"/>
  <c r="AT14" i="34"/>
  <c r="AR14" i="34"/>
  <c r="AY599" i="34"/>
  <c r="AY598" i="34"/>
  <c r="AW598" i="34"/>
  <c r="AY597" i="34"/>
  <c r="AW597" i="34"/>
  <c r="AY596" i="34"/>
  <c r="AW596" i="34"/>
  <c r="AY595" i="34"/>
  <c r="AW595" i="34"/>
  <c r="AY594" i="34"/>
  <c r="AW594" i="34"/>
  <c r="AY593" i="34"/>
  <c r="AW593" i="34"/>
  <c r="AY592" i="34"/>
  <c r="AW592" i="34"/>
  <c r="AY591" i="34"/>
  <c r="AW591" i="34"/>
  <c r="AY590" i="34"/>
  <c r="AW590" i="34"/>
  <c r="AY589" i="34"/>
  <c r="AW589" i="34"/>
  <c r="AY588" i="34"/>
  <c r="AW588" i="34"/>
  <c r="AY587" i="34"/>
  <c r="AW587" i="34"/>
  <c r="AY586" i="34"/>
  <c r="AW586" i="34"/>
  <c r="AY585" i="34"/>
  <c r="AW585" i="34"/>
  <c r="AY584" i="34"/>
  <c r="AW584" i="34"/>
  <c r="AY583" i="34"/>
  <c r="AW583" i="34"/>
  <c r="AY582" i="34"/>
  <c r="AW582" i="34"/>
  <c r="AY581" i="34"/>
  <c r="AW581" i="34"/>
  <c r="AY580" i="34"/>
  <c r="AW580" i="34"/>
  <c r="AY579" i="34"/>
  <c r="AW579" i="34"/>
  <c r="AY578" i="34"/>
  <c r="AW578" i="34"/>
  <c r="AY577" i="34"/>
  <c r="AW577" i="34"/>
  <c r="AY576" i="34"/>
  <c r="AW576" i="34"/>
  <c r="AY575" i="34"/>
  <c r="AW575" i="34"/>
  <c r="AY574" i="34"/>
  <c r="AW574" i="34"/>
  <c r="AY573" i="34"/>
  <c r="AW573" i="34"/>
  <c r="AY572" i="34"/>
  <c r="AW572" i="34"/>
  <c r="AY571" i="34"/>
  <c r="AW571" i="34"/>
  <c r="AY570" i="34"/>
  <c r="AW570" i="34"/>
  <c r="AY569" i="34"/>
  <c r="AW569" i="34"/>
  <c r="AY568" i="34"/>
  <c r="AW568" i="34"/>
  <c r="AY567" i="34"/>
  <c r="AW567" i="34"/>
  <c r="AY566" i="34"/>
  <c r="AW566" i="34"/>
  <c r="AY565" i="34"/>
  <c r="AW565" i="34"/>
  <c r="AY564" i="34"/>
  <c r="AW564" i="34"/>
  <c r="AY563" i="34"/>
  <c r="AW563" i="34"/>
  <c r="AY562" i="34"/>
  <c r="AW562" i="34"/>
  <c r="AY561" i="34"/>
  <c r="AW561" i="34"/>
  <c r="AY560" i="34"/>
  <c r="AW560" i="34"/>
  <c r="AY559" i="34"/>
  <c r="AW559" i="34"/>
  <c r="AY558" i="34"/>
  <c r="AW558" i="34"/>
  <c r="AY557" i="34"/>
  <c r="AW557" i="34"/>
  <c r="AY556" i="34"/>
  <c r="AW556" i="34"/>
  <c r="AY555" i="34"/>
  <c r="AW555" i="34"/>
  <c r="AY554" i="34"/>
  <c r="AW554" i="34"/>
  <c r="AY553" i="34"/>
  <c r="AW553" i="34"/>
  <c r="AY552" i="34"/>
  <c r="AW552" i="34"/>
  <c r="AY551" i="34"/>
  <c r="AW551" i="34"/>
  <c r="AY550" i="34"/>
  <c r="AW550" i="34"/>
  <c r="AY549" i="34"/>
  <c r="AW549" i="34"/>
  <c r="AY548" i="34"/>
  <c r="AW548" i="34"/>
  <c r="AY547" i="34"/>
  <c r="AW547" i="34"/>
  <c r="AY546" i="34"/>
  <c r="AW546" i="34"/>
  <c r="AY545" i="34"/>
  <c r="AW545" i="34"/>
  <c r="AY544" i="34"/>
  <c r="AW544" i="34"/>
  <c r="AY543" i="34"/>
  <c r="AW543" i="34"/>
  <c r="AY542" i="34"/>
  <c r="AW542" i="34"/>
  <c r="AY541" i="34"/>
  <c r="AW541" i="34"/>
  <c r="AY540" i="34"/>
  <c r="AW540" i="34"/>
  <c r="AY539" i="34"/>
  <c r="AW539" i="34"/>
  <c r="AY538" i="34"/>
  <c r="AW538" i="34"/>
  <c r="AY537" i="34"/>
  <c r="AW537" i="34"/>
  <c r="AY536" i="34"/>
  <c r="AW536" i="34"/>
  <c r="AY535" i="34"/>
  <c r="AW535" i="34"/>
  <c r="AY534" i="34"/>
  <c r="AW534" i="34"/>
  <c r="AY533" i="34"/>
  <c r="AW533" i="34"/>
  <c r="AY532" i="34"/>
  <c r="AW532" i="34"/>
  <c r="AY531" i="34"/>
  <c r="AW531" i="34"/>
  <c r="AY530" i="34"/>
  <c r="AW530" i="34"/>
  <c r="AY529" i="34"/>
  <c r="AW529" i="34"/>
  <c r="AY528" i="34"/>
  <c r="AW528" i="34"/>
  <c r="AY527" i="34"/>
  <c r="AW527" i="34"/>
  <c r="AY526" i="34"/>
  <c r="AW526" i="34"/>
  <c r="AY525" i="34"/>
  <c r="AW525" i="34"/>
  <c r="AY524" i="34"/>
  <c r="AW524" i="34"/>
  <c r="AY523" i="34"/>
  <c r="AW523" i="34"/>
  <c r="AY522" i="34"/>
  <c r="AW522" i="34"/>
  <c r="AY521" i="34"/>
  <c r="AW521" i="34"/>
  <c r="AY520" i="34"/>
  <c r="AW520" i="34"/>
  <c r="AY519" i="34"/>
  <c r="AW519" i="34"/>
  <c r="AY518" i="34"/>
  <c r="AW518" i="34"/>
  <c r="AY517" i="34"/>
  <c r="AW517" i="34"/>
  <c r="AY516" i="34"/>
  <c r="AW516" i="34"/>
  <c r="AY515" i="34"/>
  <c r="AW515" i="34"/>
  <c r="AY514" i="34"/>
  <c r="AW514" i="34"/>
  <c r="AY513" i="34"/>
  <c r="AW513" i="34"/>
  <c r="AY512" i="34"/>
  <c r="AW512" i="34"/>
  <c r="AY511" i="34"/>
  <c r="AW511" i="34"/>
  <c r="AY510" i="34"/>
  <c r="AW510" i="34"/>
  <c r="AY509" i="34"/>
  <c r="AW509" i="34"/>
  <c r="AY508" i="34"/>
  <c r="AW508" i="34"/>
  <c r="AY507" i="34"/>
  <c r="AW507" i="34"/>
  <c r="AY506" i="34"/>
  <c r="AW506" i="34"/>
  <c r="AY505" i="34"/>
  <c r="AW505" i="34"/>
  <c r="AY504" i="34"/>
  <c r="AW504" i="34"/>
  <c r="AY503" i="34"/>
  <c r="AW503" i="34"/>
  <c r="AY502" i="34"/>
  <c r="AW502" i="34"/>
  <c r="AY501" i="34"/>
  <c r="AW501" i="34"/>
  <c r="AY500" i="34"/>
  <c r="AW500" i="34"/>
  <c r="AY499" i="34"/>
  <c r="AW499" i="34"/>
  <c r="AY498" i="34"/>
  <c r="AW498" i="34"/>
  <c r="AY497" i="34"/>
  <c r="AW497" i="34"/>
  <c r="AY496" i="34"/>
  <c r="AW496" i="34"/>
  <c r="AY495" i="34"/>
  <c r="AW495" i="34"/>
  <c r="AY494" i="34"/>
  <c r="AW494" i="34"/>
  <c r="AY493" i="34"/>
  <c r="AW493" i="34"/>
  <c r="AY492" i="34"/>
  <c r="AW492" i="34"/>
  <c r="AY491" i="34"/>
  <c r="AW491" i="34"/>
  <c r="AY490" i="34"/>
  <c r="AW490" i="34"/>
  <c r="AY489" i="34"/>
  <c r="AW489" i="34"/>
  <c r="AY488" i="34"/>
  <c r="AW488" i="34"/>
  <c r="AY487" i="34"/>
  <c r="AW487" i="34"/>
  <c r="AY486" i="34"/>
  <c r="AW486" i="34"/>
  <c r="AY485" i="34"/>
  <c r="AW485" i="34"/>
  <c r="AY484" i="34"/>
  <c r="AW484" i="34"/>
  <c r="AY483" i="34"/>
  <c r="AW483" i="34"/>
  <c r="AY482" i="34"/>
  <c r="AW482" i="34"/>
  <c r="AY481" i="34"/>
  <c r="AW481" i="34"/>
  <c r="AY480" i="34"/>
  <c r="AW480" i="34"/>
  <c r="AY479" i="34"/>
  <c r="AW479" i="34"/>
  <c r="AY478" i="34"/>
  <c r="AW478" i="34"/>
  <c r="AY477" i="34"/>
  <c r="AW477" i="34"/>
  <c r="AY476" i="34"/>
  <c r="AW476" i="34"/>
  <c r="AY475" i="34"/>
  <c r="AW475" i="34"/>
  <c r="AY474" i="34"/>
  <c r="AW474" i="34"/>
  <c r="AY473" i="34"/>
  <c r="AW473" i="34"/>
  <c r="AY472" i="34"/>
  <c r="AW472" i="34"/>
  <c r="AY471" i="34"/>
  <c r="AW471" i="34"/>
  <c r="AY470" i="34"/>
  <c r="AW470" i="34"/>
  <c r="AY469" i="34"/>
  <c r="AW469" i="34"/>
  <c r="AY468" i="34"/>
  <c r="AW468" i="34"/>
  <c r="AY467" i="34"/>
  <c r="AW467" i="34"/>
  <c r="AY466" i="34"/>
  <c r="AW466" i="34"/>
  <c r="AY465" i="34"/>
  <c r="AW465" i="34"/>
  <c r="AY464" i="34"/>
  <c r="AW464" i="34"/>
  <c r="AY463" i="34"/>
  <c r="AW463" i="34"/>
  <c r="AY462" i="34"/>
  <c r="AW462" i="34"/>
  <c r="AY461" i="34"/>
  <c r="AW461" i="34"/>
  <c r="AY460" i="34"/>
  <c r="AW460" i="34"/>
  <c r="AY459" i="34"/>
  <c r="AW459" i="34"/>
  <c r="AY458" i="34"/>
  <c r="AW458" i="34"/>
  <c r="AY457" i="34"/>
  <c r="AW457" i="34"/>
  <c r="AY456" i="34"/>
  <c r="AW456" i="34"/>
  <c r="AY455" i="34"/>
  <c r="AW455" i="34"/>
  <c r="AY454" i="34"/>
  <c r="AW454" i="34"/>
  <c r="AY453" i="34"/>
  <c r="AW453" i="34"/>
  <c r="AY452" i="34"/>
  <c r="AW452" i="34"/>
  <c r="AY451" i="34"/>
  <c r="AW451" i="34"/>
  <c r="AY450" i="34"/>
  <c r="AW450" i="34"/>
  <c r="AY449" i="34"/>
  <c r="AW449" i="34"/>
  <c r="AY448" i="34"/>
  <c r="AW448" i="34"/>
  <c r="AY447" i="34"/>
  <c r="AW447" i="34"/>
  <c r="AY446" i="34"/>
  <c r="AW446" i="34"/>
  <c r="AY445" i="34"/>
  <c r="AW445" i="34"/>
  <c r="AY444" i="34"/>
  <c r="AW444" i="34"/>
  <c r="AY443" i="34"/>
  <c r="AW443" i="34"/>
  <c r="AY442" i="34"/>
  <c r="AW442" i="34"/>
  <c r="AY441" i="34"/>
  <c r="AW441" i="34"/>
  <c r="AY440" i="34"/>
  <c r="AW440" i="34"/>
  <c r="AY439" i="34"/>
  <c r="AW439" i="34"/>
  <c r="AY438" i="34"/>
  <c r="AW438" i="34"/>
  <c r="AY437" i="34"/>
  <c r="AW437" i="34"/>
  <c r="AY436" i="34"/>
  <c r="AW436" i="34"/>
  <c r="AY435" i="34"/>
  <c r="AW435" i="34"/>
  <c r="AY434" i="34"/>
  <c r="AW434" i="34"/>
  <c r="AY433" i="34"/>
  <c r="AW433" i="34"/>
  <c r="AY432" i="34"/>
  <c r="AW432" i="34"/>
  <c r="AY431" i="34"/>
  <c r="AW431" i="34"/>
  <c r="AY430" i="34"/>
  <c r="AW430" i="34"/>
  <c r="AY429" i="34"/>
  <c r="AW429" i="34"/>
  <c r="AY428" i="34"/>
  <c r="AW428" i="34"/>
  <c r="AY427" i="34"/>
  <c r="AW427" i="34"/>
  <c r="AY426" i="34"/>
  <c r="AW426" i="34"/>
  <c r="AY425" i="34"/>
  <c r="AW425" i="34"/>
  <c r="AY424" i="34"/>
  <c r="AW424" i="34"/>
  <c r="AY423" i="34"/>
  <c r="AW423" i="34"/>
  <c r="AY422" i="34"/>
  <c r="AW422" i="34"/>
  <c r="AY421" i="34"/>
  <c r="AW421" i="34"/>
  <c r="AY420" i="34"/>
  <c r="AW420" i="34"/>
  <c r="AY419" i="34"/>
  <c r="AW419" i="34"/>
  <c r="AY418" i="34"/>
  <c r="AW418" i="34"/>
  <c r="AY417" i="34"/>
  <c r="AW417" i="34"/>
  <c r="AY416" i="34"/>
  <c r="AW416" i="34"/>
  <c r="AY415" i="34"/>
  <c r="AW415" i="34"/>
  <c r="AY414" i="34"/>
  <c r="AW414" i="34"/>
  <c r="AY413" i="34"/>
  <c r="AW413" i="34"/>
  <c r="AY412" i="34"/>
  <c r="AW412" i="34"/>
  <c r="AY411" i="34"/>
  <c r="AW411" i="34"/>
  <c r="AY410" i="34"/>
  <c r="AW410" i="34"/>
  <c r="AY409" i="34"/>
  <c r="AW409" i="34"/>
  <c r="AY408" i="34"/>
  <c r="AW408" i="34"/>
  <c r="AY407" i="34"/>
  <c r="AW407" i="34"/>
  <c r="AY406" i="34"/>
  <c r="AW406" i="34"/>
  <c r="AY405" i="34"/>
  <c r="AW405" i="34"/>
  <c r="AY404" i="34"/>
  <c r="AW404" i="34"/>
  <c r="AY403" i="34"/>
  <c r="AW403" i="34"/>
  <c r="AY402" i="34"/>
  <c r="AW402" i="34"/>
  <c r="AY401" i="34"/>
  <c r="AW401" i="34"/>
  <c r="AY400" i="34"/>
  <c r="AW400" i="34"/>
  <c r="AY399" i="34"/>
  <c r="AW399" i="34"/>
  <c r="AY398" i="34"/>
  <c r="AW398" i="34"/>
  <c r="AY397" i="34"/>
  <c r="AW397" i="34"/>
  <c r="AY396" i="34"/>
  <c r="AW396" i="34"/>
  <c r="AY395" i="34"/>
  <c r="AW395" i="34"/>
  <c r="AY394" i="34"/>
  <c r="AW394" i="34"/>
  <c r="AY393" i="34"/>
  <c r="AW393" i="34"/>
  <c r="AY392" i="34"/>
  <c r="AW392" i="34"/>
  <c r="AY391" i="34"/>
  <c r="AW391" i="34"/>
  <c r="AY390" i="34"/>
  <c r="AW390" i="34"/>
  <c r="AY389" i="34"/>
  <c r="AW389" i="34"/>
  <c r="AY388" i="34"/>
  <c r="AW388" i="34"/>
  <c r="AY387" i="34"/>
  <c r="AW387" i="34"/>
  <c r="AY386" i="34"/>
  <c r="AW386" i="34"/>
  <c r="AY385" i="34"/>
  <c r="AW385" i="34"/>
  <c r="AY384" i="34"/>
  <c r="AW384" i="34"/>
  <c r="AY383" i="34"/>
  <c r="AW383" i="34"/>
  <c r="AY382" i="34"/>
  <c r="AW382" i="34"/>
  <c r="AY381" i="34"/>
  <c r="AW381" i="34"/>
  <c r="AY380" i="34"/>
  <c r="AW380" i="34"/>
  <c r="AY379" i="34"/>
  <c r="AW379" i="34"/>
  <c r="AY378" i="34"/>
  <c r="AW378" i="34"/>
  <c r="AY377" i="34"/>
  <c r="AW377" i="34"/>
  <c r="AY376" i="34"/>
  <c r="AW376" i="34"/>
  <c r="AY375" i="34"/>
  <c r="AW375" i="34"/>
  <c r="AY374" i="34"/>
  <c r="AW374" i="34"/>
  <c r="AY373" i="34"/>
  <c r="AW373" i="34"/>
  <c r="AY372" i="34"/>
  <c r="AW372" i="34"/>
  <c r="AY371" i="34"/>
  <c r="AW371" i="34"/>
  <c r="AY370" i="34"/>
  <c r="AW370" i="34"/>
  <c r="AY369" i="34"/>
  <c r="AW369" i="34"/>
  <c r="AY368" i="34"/>
  <c r="AW368" i="34"/>
  <c r="AY367" i="34"/>
  <c r="AW367" i="34"/>
  <c r="AY366" i="34"/>
  <c r="AW366" i="34"/>
  <c r="AY365" i="34"/>
  <c r="AW365" i="34"/>
  <c r="AY364" i="34"/>
  <c r="AW364" i="34"/>
  <c r="AY363" i="34"/>
  <c r="AW363" i="34"/>
  <c r="AY362" i="34"/>
  <c r="AW362" i="34"/>
  <c r="AY361" i="34"/>
  <c r="AW361" i="34"/>
  <c r="AY360" i="34"/>
  <c r="AW360" i="34"/>
  <c r="AY359" i="34"/>
  <c r="AW359" i="34"/>
  <c r="AY358" i="34"/>
  <c r="AW358" i="34"/>
  <c r="AY357" i="34"/>
  <c r="AW357" i="34"/>
  <c r="AY356" i="34"/>
  <c r="AW356" i="34"/>
  <c r="AY355" i="34"/>
  <c r="AW355" i="34"/>
  <c r="AY354" i="34"/>
  <c r="AW354" i="34"/>
  <c r="AY353" i="34"/>
  <c r="AW353" i="34"/>
  <c r="AY352" i="34"/>
  <c r="AW352" i="34"/>
  <c r="AY351" i="34"/>
  <c r="AW351" i="34"/>
  <c r="AY350" i="34"/>
  <c r="AW350" i="34"/>
  <c r="AY349" i="34"/>
  <c r="AW349" i="34"/>
  <c r="AY348" i="34"/>
  <c r="AW348" i="34"/>
  <c r="AY347" i="34"/>
  <c r="AW347" i="34"/>
  <c r="AY346" i="34"/>
  <c r="AW346" i="34"/>
  <c r="AY345" i="34"/>
  <c r="AW345" i="34"/>
  <c r="AY344" i="34"/>
  <c r="AW344" i="34"/>
  <c r="AY343" i="34"/>
  <c r="AW343" i="34"/>
  <c r="AY342" i="34"/>
  <c r="AW342" i="34"/>
  <c r="AY341" i="34"/>
  <c r="AW341" i="34"/>
  <c r="AY340" i="34"/>
  <c r="AW340" i="34"/>
  <c r="AY339" i="34"/>
  <c r="AW339" i="34"/>
  <c r="AY338" i="34"/>
  <c r="AW338" i="34"/>
  <c r="AY337" i="34"/>
  <c r="AW337" i="34"/>
  <c r="AY336" i="34"/>
  <c r="AW336" i="34"/>
  <c r="AY335" i="34"/>
  <c r="AW335" i="34"/>
  <c r="AY334" i="34"/>
  <c r="AW334" i="34"/>
  <c r="AY333" i="34"/>
  <c r="AW333" i="34"/>
  <c r="AY332" i="34"/>
  <c r="AW332" i="34"/>
  <c r="AY331" i="34"/>
  <c r="AW331" i="34"/>
  <c r="AY330" i="34"/>
  <c r="AW330" i="34"/>
  <c r="AY329" i="34"/>
  <c r="AW329" i="34"/>
  <c r="AY328" i="34"/>
  <c r="AW328" i="34"/>
  <c r="AY327" i="34"/>
  <c r="AW327" i="34"/>
  <c r="AY326" i="34"/>
  <c r="AW326" i="34"/>
  <c r="AY325" i="34"/>
  <c r="AW325" i="34"/>
  <c r="AY324" i="34"/>
  <c r="AW324" i="34"/>
  <c r="AY323" i="34"/>
  <c r="AW323" i="34"/>
  <c r="AY322" i="34"/>
  <c r="AW322" i="34"/>
  <c r="AY321" i="34"/>
  <c r="AW321" i="34"/>
  <c r="AY320" i="34"/>
  <c r="AW320" i="34"/>
  <c r="AY319" i="34"/>
  <c r="AW319" i="34"/>
  <c r="AY318" i="34"/>
  <c r="AW318" i="34"/>
  <c r="AY317" i="34"/>
  <c r="AW317" i="34"/>
  <c r="AY316" i="34"/>
  <c r="AW316" i="34"/>
  <c r="AY315" i="34"/>
  <c r="AW315" i="34"/>
  <c r="AY314" i="34"/>
  <c r="AW314" i="34"/>
  <c r="AY313" i="34"/>
  <c r="AW313" i="34"/>
  <c r="AY312" i="34"/>
  <c r="AW312" i="34"/>
  <c r="AY311" i="34"/>
  <c r="AW311" i="34"/>
  <c r="AY310" i="34"/>
  <c r="AW310" i="34"/>
  <c r="AY309" i="34"/>
  <c r="AW309" i="34"/>
  <c r="AY308" i="34"/>
  <c r="AW308" i="34"/>
  <c r="AY307" i="34"/>
  <c r="AW307" i="34"/>
  <c r="AY306" i="34"/>
  <c r="AW306" i="34"/>
  <c r="AY305" i="34"/>
  <c r="AW305" i="34"/>
  <c r="AY304" i="34"/>
  <c r="AW304" i="34"/>
  <c r="AY303" i="34"/>
  <c r="AW303" i="34"/>
  <c r="AY302" i="34"/>
  <c r="AW302" i="34"/>
  <c r="AY301" i="34"/>
  <c r="AW301" i="34"/>
  <c r="AY300" i="34"/>
  <c r="AW300" i="34"/>
  <c r="AY299" i="34"/>
  <c r="AW299" i="34"/>
  <c r="AY298" i="34"/>
  <c r="AW298" i="34"/>
  <c r="AY297" i="34"/>
  <c r="AW297" i="34"/>
  <c r="AY296" i="34"/>
  <c r="AW296" i="34"/>
  <c r="AY295" i="34"/>
  <c r="AW295" i="34"/>
  <c r="AY294" i="34"/>
  <c r="AW294" i="34"/>
  <c r="AY293" i="34"/>
  <c r="AW293" i="34"/>
  <c r="AY292" i="34"/>
  <c r="AW292" i="34"/>
  <c r="AY291" i="34"/>
  <c r="AW291" i="34"/>
  <c r="AY290" i="34"/>
  <c r="AW290" i="34"/>
  <c r="AY289" i="34"/>
  <c r="AW289" i="34"/>
  <c r="AY288" i="34"/>
  <c r="AW288" i="34"/>
  <c r="AY287" i="34"/>
  <c r="AW287" i="34"/>
  <c r="AY286" i="34"/>
  <c r="AW286" i="34"/>
  <c r="AY285" i="34"/>
  <c r="AW285" i="34"/>
  <c r="AY284" i="34"/>
  <c r="AW284" i="34"/>
  <c r="AY283" i="34"/>
  <c r="AW283" i="34"/>
  <c r="AY282" i="34"/>
  <c r="AW282" i="34"/>
  <c r="AY281" i="34"/>
  <c r="AW281" i="34"/>
  <c r="AY280" i="34"/>
  <c r="AW280" i="34"/>
  <c r="AY279" i="34"/>
  <c r="AW279" i="34"/>
  <c r="AY278" i="34"/>
  <c r="AW278" i="34"/>
  <c r="AY277" i="34"/>
  <c r="AW277" i="34"/>
  <c r="AY276" i="34"/>
  <c r="AW276" i="34"/>
  <c r="AY275" i="34"/>
  <c r="AW275" i="34"/>
  <c r="AY274" i="34"/>
  <c r="AW274" i="34"/>
  <c r="AY273" i="34"/>
  <c r="AW273" i="34"/>
  <c r="AY272" i="34"/>
  <c r="AW272" i="34"/>
  <c r="AY271" i="34"/>
  <c r="AW271" i="34"/>
  <c r="AY270" i="34"/>
  <c r="AW270" i="34"/>
  <c r="AY269" i="34"/>
  <c r="AW269" i="34"/>
  <c r="AY268" i="34"/>
  <c r="AW268" i="34"/>
  <c r="AY267" i="34"/>
  <c r="AW267" i="34"/>
  <c r="AY266" i="34"/>
  <c r="AW266" i="34"/>
  <c r="AY265" i="34"/>
  <c r="AW265" i="34"/>
  <c r="AY264" i="34"/>
  <c r="AW264" i="34"/>
  <c r="AY263" i="34"/>
  <c r="AW263" i="34"/>
  <c r="AY262" i="34"/>
  <c r="AW262" i="34"/>
  <c r="AY261" i="34"/>
  <c r="AW261" i="34"/>
  <c r="AY260" i="34"/>
  <c r="AW260" i="34"/>
  <c r="AY259" i="34"/>
  <c r="AW259" i="34"/>
  <c r="AY258" i="34"/>
  <c r="AW258" i="34"/>
  <c r="AY257" i="34"/>
  <c r="AW257" i="34"/>
  <c r="AY256" i="34"/>
  <c r="AW256" i="34"/>
  <c r="AY255" i="34"/>
  <c r="AW255" i="34"/>
  <c r="AY254" i="34"/>
  <c r="AW254" i="34"/>
  <c r="AY253" i="34"/>
  <c r="AW253" i="34"/>
  <c r="AY252" i="34"/>
  <c r="AW252" i="34"/>
  <c r="AY251" i="34"/>
  <c r="AW251" i="34"/>
  <c r="AY250" i="34"/>
  <c r="AW250" i="34"/>
  <c r="AY249" i="34"/>
  <c r="AW249" i="34"/>
  <c r="AY248" i="34"/>
  <c r="AW248" i="34"/>
  <c r="AY247" i="34"/>
  <c r="AW247" i="34"/>
  <c r="AY246" i="34"/>
  <c r="AW246" i="34"/>
  <c r="AY245" i="34"/>
  <c r="AW245" i="34"/>
  <c r="AY244" i="34"/>
  <c r="AW244" i="34"/>
  <c r="AY243" i="34"/>
  <c r="AW243" i="34"/>
  <c r="AY242" i="34"/>
  <c r="AW242" i="34"/>
  <c r="AY241" i="34"/>
  <c r="AW241" i="34"/>
  <c r="AY240" i="34"/>
  <c r="AW240" i="34"/>
  <c r="AY239" i="34"/>
  <c r="AW239" i="34"/>
  <c r="AY238" i="34"/>
  <c r="AW238" i="34"/>
  <c r="AY237" i="34"/>
  <c r="AW237" i="34"/>
  <c r="AY236" i="34"/>
  <c r="AW236" i="34"/>
  <c r="AY235" i="34"/>
  <c r="AW235" i="34"/>
  <c r="AY234" i="34"/>
  <c r="AW234" i="34"/>
  <c r="AY233" i="34"/>
  <c r="AW233" i="34"/>
  <c r="AY232" i="34"/>
  <c r="AW232" i="34"/>
  <c r="AY231" i="34"/>
  <c r="AW231" i="34"/>
  <c r="AY230" i="34"/>
  <c r="AW230" i="34"/>
  <c r="AY229" i="34"/>
  <c r="AW229" i="34"/>
  <c r="AY228" i="34"/>
  <c r="AW228" i="34"/>
  <c r="AY227" i="34"/>
  <c r="AW227" i="34"/>
  <c r="AY226" i="34"/>
  <c r="AW226" i="34"/>
  <c r="AY225" i="34"/>
  <c r="AW225" i="34"/>
  <c r="AY224" i="34"/>
  <c r="AW224" i="34"/>
  <c r="AY223" i="34"/>
  <c r="AW223" i="34"/>
  <c r="AY222" i="34"/>
  <c r="AW222" i="34"/>
  <c r="AY221" i="34"/>
  <c r="AW221" i="34"/>
  <c r="AY220" i="34"/>
  <c r="AW220" i="34"/>
  <c r="AY219" i="34"/>
  <c r="AW219" i="34"/>
  <c r="AY218" i="34"/>
  <c r="AW218" i="34"/>
  <c r="AY217" i="34"/>
  <c r="AW217" i="34"/>
  <c r="AY216" i="34"/>
  <c r="AW216" i="34"/>
  <c r="AY215" i="34"/>
  <c r="AW215" i="34"/>
  <c r="AY214" i="34"/>
  <c r="AW214" i="34"/>
  <c r="AY213" i="34"/>
  <c r="AW213" i="34"/>
  <c r="AY212" i="34"/>
  <c r="AW212" i="34"/>
  <c r="AY211" i="34"/>
  <c r="AW211" i="34"/>
  <c r="AY210" i="34"/>
  <c r="AW210" i="34"/>
  <c r="AY209" i="34"/>
  <c r="AW209" i="34"/>
  <c r="AY208" i="34"/>
  <c r="AW208" i="34"/>
  <c r="AY207" i="34"/>
  <c r="AW207" i="34"/>
  <c r="AY206" i="34"/>
  <c r="AW206" i="34"/>
  <c r="AY205" i="34"/>
  <c r="AW205" i="34"/>
  <c r="AY204" i="34"/>
  <c r="AW204" i="34"/>
  <c r="AY203" i="34"/>
  <c r="AW203" i="34"/>
  <c r="AY202" i="34"/>
  <c r="AW202" i="34"/>
  <c r="AY201" i="34"/>
  <c r="AW201" i="34"/>
  <c r="AY200" i="34"/>
  <c r="AW200" i="34"/>
  <c r="AY199" i="34"/>
  <c r="AW199" i="34"/>
  <c r="AY198" i="34"/>
  <c r="AW198" i="34"/>
  <c r="AY197" i="34"/>
  <c r="AW197" i="34"/>
  <c r="AY196" i="34"/>
  <c r="AW196" i="34"/>
  <c r="AY195" i="34"/>
  <c r="AW195" i="34"/>
  <c r="AY194" i="34"/>
  <c r="AW194" i="34"/>
  <c r="AY193" i="34"/>
  <c r="AW193" i="34"/>
  <c r="AY192" i="34"/>
  <c r="AW192" i="34"/>
  <c r="AY191" i="34"/>
  <c r="AW191" i="34"/>
  <c r="AY190" i="34"/>
  <c r="AW190" i="34"/>
  <c r="AY189" i="34"/>
  <c r="AW189" i="34"/>
  <c r="AY188" i="34"/>
  <c r="AW188" i="34"/>
  <c r="AY187" i="34"/>
  <c r="AW187" i="34"/>
  <c r="AY186" i="34"/>
  <c r="AW186" i="34"/>
  <c r="AY185" i="34"/>
  <c r="AW185" i="34"/>
  <c r="AY184" i="34"/>
  <c r="AW184" i="34"/>
  <c r="AY183" i="34"/>
  <c r="AW183" i="34"/>
  <c r="AY182" i="34"/>
  <c r="AW182" i="34"/>
  <c r="AY181" i="34"/>
  <c r="AW181" i="34"/>
  <c r="AY180" i="34"/>
  <c r="AW180" i="34"/>
  <c r="AY179" i="34"/>
  <c r="AW179" i="34"/>
  <c r="AY178" i="34"/>
  <c r="AW178" i="34"/>
  <c r="AY177" i="34"/>
  <c r="AW177" i="34"/>
  <c r="AY176" i="34"/>
  <c r="AW176" i="34"/>
  <c r="AY175" i="34"/>
  <c r="AW175" i="34"/>
  <c r="AY174" i="34"/>
  <c r="AW174" i="34"/>
  <c r="AY173" i="34"/>
  <c r="AW173" i="34"/>
  <c r="AY172" i="34"/>
  <c r="AW172" i="34"/>
  <c r="AY171" i="34"/>
  <c r="AW171" i="34"/>
  <c r="AY170" i="34"/>
  <c r="AW170" i="34"/>
  <c r="AY169" i="34"/>
  <c r="AW169" i="34"/>
  <c r="AY168" i="34"/>
  <c r="AW168" i="34"/>
  <c r="AY167" i="34"/>
  <c r="AW167" i="34"/>
  <c r="AY166" i="34"/>
  <c r="AW166" i="34"/>
  <c r="AY165" i="34"/>
  <c r="AW165" i="34"/>
  <c r="AY164" i="34"/>
  <c r="AW164" i="34"/>
  <c r="AY163" i="34"/>
  <c r="AW163" i="34"/>
  <c r="AY162" i="34"/>
  <c r="AW162" i="34"/>
  <c r="AY161" i="34"/>
  <c r="AW161" i="34"/>
  <c r="AY160" i="34"/>
  <c r="AW160" i="34"/>
  <c r="AY159" i="34"/>
  <c r="AW159" i="34"/>
  <c r="AY158" i="34"/>
  <c r="AW158" i="34"/>
  <c r="AY157" i="34"/>
  <c r="AW157" i="34"/>
  <c r="AY156" i="34"/>
  <c r="AW156" i="34"/>
  <c r="AY155" i="34"/>
  <c r="AW155" i="34"/>
  <c r="AY154" i="34"/>
  <c r="AW154" i="34"/>
  <c r="AY153" i="34"/>
  <c r="AW153" i="34"/>
  <c r="AY152" i="34"/>
  <c r="AW152" i="34"/>
  <c r="AY151" i="34"/>
  <c r="AW151" i="34"/>
  <c r="AY150" i="34"/>
  <c r="AW150" i="34"/>
  <c r="AY149" i="34"/>
  <c r="AW149" i="34"/>
  <c r="AY148" i="34"/>
  <c r="AW148" i="34"/>
  <c r="AY147" i="34"/>
  <c r="AW147" i="34"/>
  <c r="AY146" i="34"/>
  <c r="AW146" i="34"/>
  <c r="AY145" i="34"/>
  <c r="AW145" i="34"/>
  <c r="AY144" i="34"/>
  <c r="AW144" i="34"/>
  <c r="AY143" i="34"/>
  <c r="AW143" i="34"/>
  <c r="AY142" i="34"/>
  <c r="AW142" i="34"/>
  <c r="AY141" i="34"/>
  <c r="AW141" i="34"/>
  <c r="AY140" i="34"/>
  <c r="AW140" i="34"/>
  <c r="AY139" i="34"/>
  <c r="AW139" i="34"/>
  <c r="AY138" i="34"/>
  <c r="AW138" i="34"/>
  <c r="AY137" i="34"/>
  <c r="AW137" i="34"/>
  <c r="AY136" i="34"/>
  <c r="AW136" i="34"/>
  <c r="AY135" i="34"/>
  <c r="AW135" i="34"/>
  <c r="AY134" i="34"/>
  <c r="AW134" i="34"/>
  <c r="AY133" i="34"/>
  <c r="AW133" i="34"/>
  <c r="AY132" i="34"/>
  <c r="AW132" i="34"/>
  <c r="AY131" i="34"/>
  <c r="AW131" i="34"/>
  <c r="AY130" i="34"/>
  <c r="AW130" i="34"/>
  <c r="AY129" i="34"/>
  <c r="AW129" i="34"/>
  <c r="AY128" i="34"/>
  <c r="AW128" i="34"/>
  <c r="AY127" i="34"/>
  <c r="AW127" i="34"/>
  <c r="AY126" i="34"/>
  <c r="AW126" i="34"/>
  <c r="AY125" i="34"/>
  <c r="AW125" i="34"/>
  <c r="AY124" i="34"/>
  <c r="AW124" i="34"/>
  <c r="AY123" i="34"/>
  <c r="AW123" i="34"/>
  <c r="AY122" i="34"/>
  <c r="AW122" i="34"/>
  <c r="AY121" i="34"/>
  <c r="AW121" i="34"/>
  <c r="AY120" i="34"/>
  <c r="AW120" i="34"/>
  <c r="AY119" i="34"/>
  <c r="AW119" i="34"/>
  <c r="AY118" i="34"/>
  <c r="AW118" i="34"/>
  <c r="AY117" i="34"/>
  <c r="AW117" i="34"/>
  <c r="AY116" i="34"/>
  <c r="AW116" i="34"/>
  <c r="AY115" i="34"/>
  <c r="AW115" i="34"/>
  <c r="AY114" i="34"/>
  <c r="AW114" i="34"/>
  <c r="AY113" i="34"/>
  <c r="AW113" i="34"/>
  <c r="AY112" i="34"/>
  <c r="AW112" i="34"/>
  <c r="AY111" i="34"/>
  <c r="AW111" i="34"/>
  <c r="AY110" i="34"/>
  <c r="AW110" i="34"/>
  <c r="AY109" i="34"/>
  <c r="AW109" i="34"/>
  <c r="AY108" i="34"/>
  <c r="AW108" i="34"/>
  <c r="AY107" i="34"/>
  <c r="AW107" i="34"/>
  <c r="AY106" i="34"/>
  <c r="AW106" i="34"/>
  <c r="AY105" i="34"/>
  <c r="AW105" i="34"/>
  <c r="AY104" i="34"/>
  <c r="AW104" i="34"/>
  <c r="AY103" i="34"/>
  <c r="AW103" i="34"/>
  <c r="AY102" i="34"/>
  <c r="AW102" i="34"/>
  <c r="AY101" i="34"/>
  <c r="AW101" i="34"/>
  <c r="AY100" i="34"/>
  <c r="AW100" i="34"/>
  <c r="AY99" i="34"/>
  <c r="AW99" i="34"/>
  <c r="AY98" i="34"/>
  <c r="AW98" i="34"/>
  <c r="AY97" i="34"/>
  <c r="AW97" i="34"/>
  <c r="AY96" i="34"/>
  <c r="AW96" i="34"/>
  <c r="AY95" i="34"/>
  <c r="AW95" i="34"/>
  <c r="AY94" i="34"/>
  <c r="AW94" i="34"/>
  <c r="AY93" i="34"/>
  <c r="AW93" i="34"/>
  <c r="AY92" i="34"/>
  <c r="AW92" i="34"/>
  <c r="AY91" i="34"/>
  <c r="AW91" i="34"/>
  <c r="AY90" i="34"/>
  <c r="AW90" i="34"/>
  <c r="AY89" i="34"/>
  <c r="AW89" i="34"/>
  <c r="AY88" i="34"/>
  <c r="AW88" i="34"/>
  <c r="AY87" i="34"/>
  <c r="AW87" i="34"/>
  <c r="AY86" i="34"/>
  <c r="AW86" i="34"/>
  <c r="AY85" i="34"/>
  <c r="AW85" i="34"/>
  <c r="AY84" i="34"/>
  <c r="AW84" i="34"/>
  <c r="AY83" i="34"/>
  <c r="AW83" i="34"/>
  <c r="AY82" i="34"/>
  <c r="AW82" i="34"/>
  <c r="AY81" i="34"/>
  <c r="AW81" i="34"/>
  <c r="AY80" i="34"/>
  <c r="AW80" i="34"/>
  <c r="AY79" i="34"/>
  <c r="AW79" i="34"/>
  <c r="AY78" i="34"/>
  <c r="AW78" i="34"/>
  <c r="AY77" i="34"/>
  <c r="AW77" i="34"/>
  <c r="AY76" i="34"/>
  <c r="AW76" i="34"/>
  <c r="AY75" i="34"/>
  <c r="AW75" i="34"/>
  <c r="AY74" i="34"/>
  <c r="AW74" i="34"/>
  <c r="AY73" i="34"/>
  <c r="AW73" i="34"/>
  <c r="AY72" i="34"/>
  <c r="AW72" i="34"/>
  <c r="AY71" i="34"/>
  <c r="AW71" i="34"/>
  <c r="AY70" i="34"/>
  <c r="AW70" i="34"/>
  <c r="AY69" i="34"/>
  <c r="AW69" i="34"/>
  <c r="AY68" i="34"/>
  <c r="AW68" i="34"/>
  <c r="AY67" i="34"/>
  <c r="AW67" i="34"/>
  <c r="AY66" i="34"/>
  <c r="AW66" i="34"/>
  <c r="AY65" i="34"/>
  <c r="AW65" i="34"/>
  <c r="AY64" i="34"/>
  <c r="AW64" i="34"/>
  <c r="AY63" i="34"/>
  <c r="AW63" i="34"/>
  <c r="AY62" i="34"/>
  <c r="AW62" i="34"/>
  <c r="AY61" i="34"/>
  <c r="AW61" i="34"/>
  <c r="AY60" i="34"/>
  <c r="AW60" i="34"/>
  <c r="AY59" i="34"/>
  <c r="AW59" i="34"/>
  <c r="AY58" i="34"/>
  <c r="AW58" i="34"/>
  <c r="AY57" i="34"/>
  <c r="AW57" i="34"/>
  <c r="AY56" i="34"/>
  <c r="AW56" i="34"/>
  <c r="AY55" i="34"/>
  <c r="AW55" i="34"/>
  <c r="AY54" i="34"/>
  <c r="AW54" i="34"/>
  <c r="AY53" i="34"/>
  <c r="AW53" i="34"/>
  <c r="AY52" i="34"/>
  <c r="AW52" i="34"/>
  <c r="AY51" i="34"/>
  <c r="AW51" i="34"/>
  <c r="AY50" i="34"/>
  <c r="AW50" i="34"/>
  <c r="AY49" i="34"/>
  <c r="AW49" i="34"/>
  <c r="AY48" i="34"/>
  <c r="AW48" i="34"/>
  <c r="AY47" i="34"/>
  <c r="AW47" i="34"/>
  <c r="AY46" i="34"/>
  <c r="AW46" i="34"/>
  <c r="AY45" i="34"/>
  <c r="AW45" i="34"/>
  <c r="AY44" i="34"/>
  <c r="AW44" i="34"/>
  <c r="AY43" i="34"/>
  <c r="AW43" i="34"/>
  <c r="AY42" i="34"/>
  <c r="AW42" i="34"/>
  <c r="AY41" i="34"/>
  <c r="AW41" i="34"/>
  <c r="AY40" i="34"/>
  <c r="AW40" i="34"/>
  <c r="AY39" i="34"/>
  <c r="AW39" i="34"/>
  <c r="AY38" i="34"/>
  <c r="AW38" i="34"/>
  <c r="AY37" i="34"/>
  <c r="AW37" i="34"/>
  <c r="AY36" i="34"/>
  <c r="AW36" i="34"/>
  <c r="AY35" i="34"/>
  <c r="AW35" i="34"/>
  <c r="AY34" i="34"/>
  <c r="AW34" i="34"/>
  <c r="AY33" i="34"/>
  <c r="AW33" i="34"/>
  <c r="AY32" i="34"/>
  <c r="AW32" i="34"/>
  <c r="AY31" i="34"/>
  <c r="AW31" i="34"/>
  <c r="AY30" i="34"/>
  <c r="AW30" i="34"/>
  <c r="AY29" i="34"/>
  <c r="AW29" i="34"/>
  <c r="AY28" i="34"/>
  <c r="AW28" i="34"/>
  <c r="AY27" i="34"/>
  <c r="AW27" i="34"/>
  <c r="AY26" i="34"/>
  <c r="AW26" i="34"/>
  <c r="AY25" i="34"/>
  <c r="AW25" i="34"/>
  <c r="AY24" i="34"/>
  <c r="AW24" i="34"/>
  <c r="AY23" i="34"/>
  <c r="AW23" i="34"/>
  <c r="AY22" i="34"/>
  <c r="AW22" i="34"/>
  <c r="AY21" i="34"/>
  <c r="AW21" i="34"/>
  <c r="AY20" i="34"/>
  <c r="AW20" i="34"/>
  <c r="AY19" i="34"/>
  <c r="AW19" i="34"/>
  <c r="AY18" i="34"/>
  <c r="AW18" i="34"/>
  <c r="AY17" i="34"/>
  <c r="AW17" i="34"/>
  <c r="AY16" i="34"/>
  <c r="AW16" i="34"/>
  <c r="AY15" i="34"/>
  <c r="AW15" i="34"/>
  <c r="AY14" i="34"/>
  <c r="AW14" i="34"/>
  <c r="BA693" i="35"/>
  <c r="BA690" i="35" l="1"/>
  <c r="BG230" i="35"/>
  <c r="J672" i="35"/>
  <c r="J645" i="35"/>
  <c r="J521" i="35"/>
  <c r="J476" i="35"/>
  <c r="J434" i="35"/>
  <c r="J408" i="35"/>
  <c r="J388" i="35"/>
  <c r="J323" i="35"/>
  <c r="J230" i="35"/>
  <c r="J12" i="35"/>
  <c r="BA672" i="35"/>
  <c r="BA645" i="35"/>
  <c r="BA521" i="35"/>
  <c r="BA476" i="35"/>
  <c r="BA434" i="35"/>
  <c r="BA408" i="35"/>
  <c r="BA388" i="35"/>
  <c r="BA323" i="35"/>
  <c r="BA230" i="35"/>
  <c r="BA12" i="35"/>
  <c r="BG672" i="35"/>
  <c r="AU672" i="35"/>
  <c r="BG645" i="35"/>
  <c r="AU645" i="35"/>
  <c r="BG521" i="35"/>
  <c r="AU521" i="35"/>
  <c r="BG476" i="35"/>
  <c r="AU476" i="35"/>
  <c r="BG434" i="35"/>
  <c r="AU434" i="35"/>
  <c r="BG408" i="35"/>
  <c r="AU408" i="35"/>
  <c r="AU388" i="35"/>
  <c r="BG388" i="35"/>
  <c r="AU323" i="35"/>
  <c r="BG323" i="35"/>
  <c r="AU230" i="35"/>
  <c r="BG12" i="35"/>
  <c r="BH388" i="35"/>
  <c r="BH408" i="35"/>
  <c r="BH434" i="35"/>
  <c r="AU12" i="35"/>
  <c r="AU13" i="35"/>
  <c r="AR14" i="35"/>
  <c r="AU14" i="35" s="1"/>
  <c r="AT14" i="35"/>
  <c r="AR15" i="35"/>
  <c r="AU15" i="35" s="1"/>
  <c r="AT15" i="35"/>
  <c r="AR20" i="35"/>
  <c r="AU20" i="35" s="1"/>
  <c r="AT20" i="35"/>
  <c r="AR21" i="35"/>
  <c r="AR22" i="35"/>
  <c r="AT22" i="35"/>
  <c r="AU22" i="35" s="1"/>
  <c r="AQ23" i="35"/>
  <c r="AS23" i="35"/>
  <c r="AR24" i="35"/>
  <c r="AT24" i="35"/>
  <c r="AU24" i="35"/>
  <c r="AR25" i="35"/>
  <c r="AT25" i="35"/>
  <c r="AU25" i="35" s="1"/>
  <c r="AR26" i="35"/>
  <c r="AU26" i="35" s="1"/>
  <c r="AT26" i="35"/>
  <c r="AR27" i="35"/>
  <c r="AR28" i="35"/>
  <c r="AT28" i="35"/>
  <c r="AU28" i="35"/>
  <c r="AR29" i="35"/>
  <c r="AU29" i="35" s="1"/>
  <c r="AT29" i="35"/>
  <c r="AR30" i="35"/>
  <c r="AT30" i="35"/>
  <c r="AU30" i="35"/>
  <c r="AR31" i="35"/>
  <c r="AT31" i="35"/>
  <c r="AU31" i="35" s="1"/>
  <c r="AR32" i="35"/>
  <c r="AU32" i="35" s="1"/>
  <c r="AT32" i="35"/>
  <c r="AR33" i="35"/>
  <c r="AU33" i="35" s="1"/>
  <c r="AT33" i="35"/>
  <c r="AR34" i="35"/>
  <c r="AU34" i="35" s="1"/>
  <c r="AT34" i="35"/>
  <c r="AR35" i="35"/>
  <c r="AU35" i="35" s="1"/>
  <c r="AT35" i="35"/>
  <c r="AR36" i="35"/>
  <c r="AR37" i="35"/>
  <c r="AT37" i="35"/>
  <c r="AU37" i="35" s="1"/>
  <c r="AR38" i="35"/>
  <c r="AU38" i="35" s="1"/>
  <c r="AT38" i="35"/>
  <c r="AR39" i="35"/>
  <c r="AU39" i="35" s="1"/>
  <c r="AT39" i="35"/>
  <c r="AR40" i="35"/>
  <c r="AU40" i="35" s="1"/>
  <c r="AT40" i="35"/>
  <c r="AR41" i="35"/>
  <c r="AU41" i="35" s="1"/>
  <c r="AT41" i="35"/>
  <c r="AR42" i="35"/>
  <c r="AT42" i="35"/>
  <c r="AU42" i="35"/>
  <c r="AR43" i="35"/>
  <c r="AT43" i="35"/>
  <c r="AU43" i="35"/>
  <c r="AR44" i="35"/>
  <c r="AT44" i="35"/>
  <c r="AU44" i="35"/>
  <c r="AR45" i="35"/>
  <c r="AT45" i="35"/>
  <c r="AU45" i="35" s="1"/>
  <c r="AR46" i="35"/>
  <c r="AU46" i="35" s="1"/>
  <c r="AT46" i="35"/>
  <c r="AR47" i="35"/>
  <c r="AR48" i="35"/>
  <c r="AT48" i="35"/>
  <c r="AU48" i="35"/>
  <c r="AR49" i="35"/>
  <c r="AT49" i="35"/>
  <c r="AU49" i="35"/>
  <c r="AR50" i="35"/>
  <c r="AT50" i="35"/>
  <c r="AU50" i="35"/>
  <c r="AR51" i="35"/>
  <c r="AT51" i="35"/>
  <c r="AU51" i="35" s="1"/>
  <c r="AR52" i="35"/>
  <c r="AU52" i="35" s="1"/>
  <c r="AT52" i="35"/>
  <c r="AR53" i="35"/>
  <c r="AT53" i="35"/>
  <c r="AU53" i="35" s="1"/>
  <c r="AR54" i="35"/>
  <c r="AU54" i="35" s="1"/>
  <c r="AT54" i="35"/>
  <c r="AR55" i="35"/>
  <c r="AU55" i="35" s="1"/>
  <c r="AT55" i="35"/>
  <c r="AR56" i="35"/>
  <c r="AT56" i="35"/>
  <c r="AU56" i="35"/>
  <c r="AR57" i="35"/>
  <c r="AT57" i="35"/>
  <c r="AU57" i="35"/>
  <c r="AR58" i="35"/>
  <c r="AT58" i="35"/>
  <c r="AU58" i="35"/>
  <c r="AR59" i="35"/>
  <c r="AR60" i="35"/>
  <c r="AU60" i="35" s="1"/>
  <c r="AT60" i="35"/>
  <c r="AR61" i="35"/>
  <c r="AU61" i="35" s="1"/>
  <c r="AT61" i="35"/>
  <c r="AR62" i="35"/>
  <c r="AT62" i="35"/>
  <c r="AU62" i="35"/>
  <c r="AR63" i="35"/>
  <c r="AT63" i="35"/>
  <c r="AU63" i="35"/>
  <c r="AR64" i="35"/>
  <c r="AT64" i="35"/>
  <c r="AU64" i="35"/>
  <c r="AR65" i="35"/>
  <c r="AT65" i="35"/>
  <c r="AU65" i="35" s="1"/>
  <c r="AR66" i="35"/>
  <c r="AU66" i="35" s="1"/>
  <c r="AT66" i="35"/>
  <c r="AR67" i="35"/>
  <c r="AU67" i="35" s="1"/>
  <c r="AT67" i="35"/>
  <c r="AR68" i="35"/>
  <c r="AU68" i="35" s="1"/>
  <c r="AT68" i="35"/>
  <c r="AR69" i="35"/>
  <c r="AU69" i="35" s="1"/>
  <c r="AT69" i="35"/>
  <c r="AR70" i="35"/>
  <c r="AT70" i="35"/>
  <c r="AU70" i="35"/>
  <c r="AR71" i="35"/>
  <c r="AT71" i="35"/>
  <c r="AU71" i="35"/>
  <c r="AR72" i="35"/>
  <c r="AT72" i="35"/>
  <c r="AU72" i="35"/>
  <c r="AR73" i="35"/>
  <c r="AT73" i="35"/>
  <c r="AU73" i="35" s="1"/>
  <c r="AR74" i="35"/>
  <c r="AU74" i="35" s="1"/>
  <c r="AT74" i="35"/>
  <c r="AR75" i="35"/>
  <c r="AU75" i="35" s="1"/>
  <c r="AT75" i="35"/>
  <c r="AR76" i="35"/>
  <c r="AU76" i="35" s="1"/>
  <c r="AT76" i="35"/>
  <c r="AR77" i="35"/>
  <c r="AU77" i="35" s="1"/>
  <c r="AT77" i="35"/>
  <c r="AR78" i="35"/>
  <c r="AT78" i="35"/>
  <c r="AU78" i="35"/>
  <c r="AR79" i="35"/>
  <c r="AT79" i="35"/>
  <c r="AU79" i="35"/>
  <c r="AR80" i="35"/>
  <c r="AT80" i="35"/>
  <c r="AU80" i="35"/>
  <c r="AR81" i="35"/>
  <c r="AT81" i="35"/>
  <c r="AU81" i="35" s="1"/>
  <c r="AR82" i="35"/>
  <c r="AU82" i="35" s="1"/>
  <c r="AT82" i="35"/>
  <c r="AR83" i="35"/>
  <c r="AU83" i="35" s="1"/>
  <c r="AT83" i="35"/>
  <c r="AR84" i="35"/>
  <c r="AU84" i="35" s="1"/>
  <c r="AT84" i="35"/>
  <c r="AR85" i="35"/>
  <c r="AU85" i="35" s="1"/>
  <c r="AT85" i="35"/>
  <c r="AR86" i="35"/>
  <c r="AT86" i="35"/>
  <c r="AU86" i="35"/>
  <c r="AR87" i="35"/>
  <c r="AT87" i="35"/>
  <c r="AU87" i="35"/>
  <c r="AR88" i="35"/>
  <c r="AT88" i="35"/>
  <c r="AU88" i="35"/>
  <c r="AR89" i="35"/>
  <c r="AT89" i="35"/>
  <c r="AU89" i="35" s="1"/>
  <c r="AR90" i="35"/>
  <c r="AU90" i="35" s="1"/>
  <c r="AT90" i="35"/>
  <c r="AR91" i="35"/>
  <c r="AU91" i="35" s="1"/>
  <c r="AT91" i="35"/>
  <c r="AR92" i="35"/>
  <c r="AU92" i="35" s="1"/>
  <c r="AT92" i="35"/>
  <c r="AR93" i="35"/>
  <c r="AU93" i="35" s="1"/>
  <c r="AT93" i="35"/>
  <c r="AR94" i="35"/>
  <c r="AT94" i="35"/>
  <c r="AU94" i="35"/>
  <c r="AR95" i="35"/>
  <c r="AT95" i="35"/>
  <c r="AU95" i="35"/>
  <c r="AR96" i="35"/>
  <c r="AT96" i="35"/>
  <c r="AU96" i="35"/>
  <c r="AR97" i="35"/>
  <c r="AT97" i="35"/>
  <c r="AU97" i="35" s="1"/>
  <c r="AR98" i="35"/>
  <c r="AU98" i="35" s="1"/>
  <c r="AT98" i="35"/>
  <c r="AR99" i="35"/>
  <c r="AU99" i="35" s="1"/>
  <c r="AT99" i="35"/>
  <c r="AR100" i="35"/>
  <c r="AU100" i="35" s="1"/>
  <c r="AT100" i="35"/>
  <c r="AR101" i="35"/>
  <c r="AU101" i="35" s="1"/>
  <c r="AT101" i="35"/>
  <c r="AR102" i="35"/>
  <c r="AT102" i="35"/>
  <c r="AU102" i="35"/>
  <c r="AR103" i="35"/>
  <c r="AT103" i="35"/>
  <c r="AU103" i="35"/>
  <c r="AR104" i="35"/>
  <c r="AT104" i="35"/>
  <c r="AU104" i="35"/>
  <c r="AR105" i="35"/>
  <c r="AT105" i="35"/>
  <c r="AU105" i="35" s="1"/>
  <c r="AR106" i="35"/>
  <c r="AU106" i="35" s="1"/>
  <c r="AT106" i="35"/>
  <c r="AR107" i="35"/>
  <c r="AT107" i="35"/>
  <c r="AU107" i="35" s="1"/>
  <c r="AR108" i="35"/>
  <c r="AU108" i="35" s="1"/>
  <c r="AT108" i="35"/>
  <c r="AR109" i="35"/>
  <c r="AU109" i="35" s="1"/>
  <c r="AT109" i="35"/>
  <c r="AR110" i="35"/>
  <c r="AT110" i="35"/>
  <c r="AU110" i="35"/>
  <c r="AR111" i="35"/>
  <c r="AT111" i="35"/>
  <c r="AU111" i="35"/>
  <c r="AR112" i="35"/>
  <c r="AT112" i="35"/>
  <c r="AU112" i="35"/>
  <c r="AR113" i="35"/>
  <c r="AT113" i="35"/>
  <c r="AU113" i="35" s="1"/>
  <c r="AR114" i="35"/>
  <c r="AU114" i="35" s="1"/>
  <c r="AT114" i="35"/>
  <c r="AR115" i="35"/>
  <c r="AT115" i="35"/>
  <c r="AU115" i="35" s="1"/>
  <c r="AR116" i="35"/>
  <c r="AU116" i="35" s="1"/>
  <c r="AT116" i="35"/>
  <c r="AR117" i="35"/>
  <c r="AU117" i="35" s="1"/>
  <c r="AT117" i="35"/>
  <c r="AR118" i="35"/>
  <c r="AT118" i="35"/>
  <c r="AU118" i="35"/>
  <c r="AR119" i="35"/>
  <c r="AT119" i="35"/>
  <c r="AU119" i="35"/>
  <c r="AR120" i="35"/>
  <c r="AT120" i="35"/>
  <c r="AU120" i="35"/>
  <c r="AR121" i="35"/>
  <c r="AT121" i="35"/>
  <c r="AU121" i="35" s="1"/>
  <c r="AR122" i="35"/>
  <c r="AU122" i="35" s="1"/>
  <c r="AT122" i="35"/>
  <c r="AR123" i="35"/>
  <c r="AU123" i="35" s="1"/>
  <c r="AT123" i="35"/>
  <c r="AR125" i="35"/>
  <c r="AU125" i="35" s="1"/>
  <c r="AT125" i="35"/>
  <c r="AR126" i="35"/>
  <c r="AU126" i="35" s="1"/>
  <c r="AT126" i="35"/>
  <c r="AR127" i="35"/>
  <c r="AT127" i="35"/>
  <c r="AU127" i="35"/>
  <c r="AR128" i="35"/>
  <c r="AT128" i="35"/>
  <c r="AU128" i="35"/>
  <c r="AR129" i="35"/>
  <c r="AT129" i="35"/>
  <c r="AU129" i="35"/>
  <c r="AR130" i="35"/>
  <c r="AT130" i="35"/>
  <c r="AU130" i="35" s="1"/>
  <c r="AR131" i="35"/>
  <c r="AU131" i="35" s="1"/>
  <c r="AT131" i="35"/>
  <c r="AR132" i="35"/>
  <c r="AU132" i="35" s="1"/>
  <c r="AT132" i="35"/>
  <c r="AR133" i="35"/>
  <c r="AU133" i="35" s="1"/>
  <c r="AT133" i="35"/>
  <c r="AR134" i="35"/>
  <c r="AU134" i="35" s="1"/>
  <c r="AT134" i="35"/>
  <c r="AR135" i="35"/>
  <c r="AT135" i="35"/>
  <c r="AU135" i="35"/>
  <c r="AR136" i="35"/>
  <c r="AT136" i="35"/>
  <c r="AU136" i="35"/>
  <c r="AR137" i="35"/>
  <c r="AT137" i="35"/>
  <c r="AU137" i="35"/>
  <c r="AR138" i="35"/>
  <c r="AT138" i="35"/>
  <c r="AU138" i="35" s="1"/>
  <c r="AR140" i="35"/>
  <c r="AU140" i="35" s="1"/>
  <c r="AT140" i="35"/>
  <c r="AR141" i="35"/>
  <c r="AU141" i="35" s="1"/>
  <c r="AT141" i="35"/>
  <c r="AR142" i="35"/>
  <c r="AU142" i="35" s="1"/>
  <c r="AT142" i="35"/>
  <c r="AR143" i="35"/>
  <c r="AU143" i="35" s="1"/>
  <c r="AT143" i="35"/>
  <c r="AR144" i="35"/>
  <c r="AT144" i="35"/>
  <c r="AU144" i="35"/>
  <c r="AR145" i="35"/>
  <c r="AT145" i="35"/>
  <c r="AU145" i="35"/>
  <c r="AR146" i="35"/>
  <c r="AT146" i="35"/>
  <c r="AU146" i="35"/>
  <c r="AR147" i="35"/>
  <c r="AT147" i="35"/>
  <c r="AU147" i="35" s="1"/>
  <c r="AR148" i="35"/>
  <c r="AU148" i="35" s="1"/>
  <c r="AT148" i="35"/>
  <c r="AR149" i="35"/>
  <c r="AU149" i="35" s="1"/>
  <c r="AT149" i="35"/>
  <c r="AR150" i="35"/>
  <c r="AU150" i="35" s="1"/>
  <c r="AT150" i="35"/>
  <c r="AR151" i="35"/>
  <c r="AU151" i="35" s="1"/>
  <c r="AT151" i="35"/>
  <c r="AR152" i="35"/>
  <c r="AT152" i="35"/>
  <c r="AU152" i="35"/>
  <c r="AR153" i="35"/>
  <c r="AT153" i="35"/>
  <c r="AU153" i="35"/>
  <c r="AR155" i="35"/>
  <c r="AT155" i="35"/>
  <c r="AU155" i="35"/>
  <c r="AR156" i="35"/>
  <c r="AT156" i="35"/>
  <c r="AU156" i="35" s="1"/>
  <c r="AR157" i="35"/>
  <c r="AU157" i="35" s="1"/>
  <c r="AT157" i="35"/>
  <c r="AR158" i="35"/>
  <c r="AU158" i="35" s="1"/>
  <c r="AT158" i="35"/>
  <c r="AR159" i="35"/>
  <c r="AU159" i="35" s="1"/>
  <c r="AT159" i="35"/>
  <c r="AR160" i="35"/>
  <c r="AU160" i="35" s="1"/>
  <c r="AT160" i="35"/>
  <c r="AR161" i="35"/>
  <c r="AT161" i="35"/>
  <c r="AU161" i="35"/>
  <c r="AR162" i="35"/>
  <c r="AT162" i="35"/>
  <c r="AU162" i="35"/>
  <c r="AR163" i="35"/>
  <c r="AT163" i="35"/>
  <c r="AU163" i="35"/>
  <c r="AR164" i="35"/>
  <c r="AT164" i="35"/>
  <c r="AU164" i="35" s="1"/>
  <c r="AR166" i="35"/>
  <c r="AU166" i="35" s="1"/>
  <c r="AT166" i="35"/>
  <c r="AR167" i="35"/>
  <c r="AU167" i="35" s="1"/>
  <c r="AT167" i="35"/>
  <c r="AR168" i="35"/>
  <c r="AU168" i="35" s="1"/>
  <c r="AT168" i="35"/>
  <c r="AR169" i="35"/>
  <c r="AU169" i="35" s="1"/>
  <c r="AT169" i="35"/>
  <c r="AR170" i="35"/>
  <c r="AT170" i="35"/>
  <c r="AU170" i="35"/>
  <c r="AR171" i="35"/>
  <c r="AT171" i="35"/>
  <c r="AU171" i="35"/>
  <c r="AR172" i="35"/>
  <c r="AT172" i="35"/>
  <c r="AU172" i="35"/>
  <c r="AR173" i="35"/>
  <c r="AU173" i="35" s="1"/>
  <c r="AT173" i="35"/>
  <c r="AR174" i="35"/>
  <c r="AU174" i="35" s="1"/>
  <c r="AT174" i="35"/>
  <c r="AR175" i="35"/>
  <c r="AT175" i="35"/>
  <c r="AU175" i="35" s="1"/>
  <c r="AR176" i="35"/>
  <c r="AU176" i="35" s="1"/>
  <c r="AT176" i="35"/>
  <c r="AR177" i="35"/>
  <c r="AU177" i="35" s="1"/>
  <c r="AT177" i="35"/>
  <c r="AR178" i="35"/>
  <c r="AT178" i="35"/>
  <c r="AU178" i="35"/>
  <c r="AR179" i="35"/>
  <c r="AT179" i="35"/>
  <c r="AU179" i="35"/>
  <c r="AR180" i="35"/>
  <c r="AT180" i="35"/>
  <c r="AU180" i="35"/>
  <c r="AR181" i="35"/>
  <c r="AT181" i="35"/>
  <c r="AU181" i="35" s="1"/>
  <c r="AR182" i="35"/>
  <c r="AU182" i="35" s="1"/>
  <c r="AT182" i="35"/>
  <c r="AR183" i="35"/>
  <c r="AR184" i="35"/>
  <c r="AT184" i="35"/>
  <c r="AU184" i="35"/>
  <c r="AR185" i="35"/>
  <c r="AT185" i="35"/>
  <c r="AU185" i="35"/>
  <c r="AR186" i="35"/>
  <c r="AT186" i="35"/>
  <c r="AU186" i="35"/>
  <c r="AR187" i="35"/>
  <c r="AT187" i="35"/>
  <c r="AU187" i="35" s="1"/>
  <c r="AR188" i="35"/>
  <c r="AR189" i="35"/>
  <c r="AU189" i="35" s="1"/>
  <c r="AT189" i="35"/>
  <c r="AR190" i="35"/>
  <c r="AT190" i="35"/>
  <c r="AU190" i="35"/>
  <c r="AR191" i="35"/>
  <c r="AT191" i="35"/>
  <c r="AU191" i="35"/>
  <c r="AR192" i="35"/>
  <c r="AT192" i="35"/>
  <c r="AU192" i="35"/>
  <c r="AR193" i="35"/>
  <c r="AT193" i="35"/>
  <c r="AU193" i="35" s="1"/>
  <c r="AR194" i="35"/>
  <c r="AT194" i="35"/>
  <c r="AU194" i="35" s="1"/>
  <c r="AR195" i="35"/>
  <c r="AU195" i="35" s="1"/>
  <c r="AT195" i="35"/>
  <c r="AR196" i="35"/>
  <c r="AU196" i="35" s="1"/>
  <c r="AT196" i="35"/>
  <c r="AR197" i="35"/>
  <c r="AU197" i="35" s="1"/>
  <c r="AT197" i="35"/>
  <c r="AR198" i="35"/>
  <c r="AT198" i="35"/>
  <c r="AU198" i="35"/>
  <c r="AR199" i="35"/>
  <c r="AT199" i="35"/>
  <c r="AU199" i="35"/>
  <c r="AR200" i="35"/>
  <c r="AT200" i="35"/>
  <c r="AU200" i="35"/>
  <c r="AR201" i="35"/>
  <c r="AU201" i="35" s="1"/>
  <c r="AT201" i="35"/>
  <c r="AR202" i="35"/>
  <c r="AU202" i="35" s="1"/>
  <c r="AT202" i="35"/>
  <c r="AR203" i="35"/>
  <c r="AT203" i="35"/>
  <c r="AU203" i="35" s="1"/>
  <c r="AR204" i="35"/>
  <c r="AU204" i="35" s="1"/>
  <c r="AT204" i="35"/>
  <c r="AR205" i="35"/>
  <c r="AU205" i="35" s="1"/>
  <c r="AT205" i="35"/>
  <c r="AR206" i="35"/>
  <c r="AT206" i="35"/>
  <c r="AU206" i="35"/>
  <c r="AR207" i="35"/>
  <c r="AT207" i="35"/>
  <c r="AU207" i="35"/>
  <c r="AR208" i="35"/>
  <c r="AT208" i="35"/>
  <c r="AU208" i="35"/>
  <c r="AR209" i="35"/>
  <c r="AT209" i="35"/>
  <c r="AU209" i="35" s="1"/>
  <c r="AR210" i="35"/>
  <c r="AT210" i="35"/>
  <c r="AU210" i="35" s="1"/>
  <c r="AR211" i="35"/>
  <c r="AT211" i="35"/>
  <c r="AU211" i="35" s="1"/>
  <c r="AR212" i="35"/>
  <c r="AU212" i="35" s="1"/>
  <c r="AT212" i="35"/>
  <c r="AR213" i="35"/>
  <c r="AU213" i="35" s="1"/>
  <c r="AT213" i="35"/>
  <c r="AR214" i="35"/>
  <c r="AT214" i="35"/>
  <c r="AU214" i="35"/>
  <c r="AR215" i="35"/>
  <c r="AT215" i="35"/>
  <c r="AU215" i="35"/>
  <c r="AR216" i="35"/>
  <c r="AT216" i="35"/>
  <c r="AU216" i="35"/>
  <c r="AR217" i="35"/>
  <c r="AT217" i="35"/>
  <c r="AU217" i="35" s="1"/>
  <c r="AR218" i="35"/>
  <c r="AT218" i="35"/>
  <c r="AU218" i="35" s="1"/>
  <c r="AR219" i="35"/>
  <c r="AT219" i="35"/>
  <c r="AU219" i="35" s="1"/>
  <c r="AR220" i="35"/>
  <c r="AU220" i="35" s="1"/>
  <c r="AT220" i="35"/>
  <c r="AR221" i="35"/>
  <c r="AU221" i="35" s="1"/>
  <c r="AT221" i="35"/>
  <c r="AR222" i="35"/>
  <c r="AT222" i="35"/>
  <c r="AU222" i="35"/>
  <c r="AR223" i="35"/>
  <c r="AT223" i="35"/>
  <c r="AU223" i="35"/>
  <c r="AR224" i="35"/>
  <c r="AT224" i="35"/>
  <c r="AU224" i="35"/>
  <c r="AR225" i="35"/>
  <c r="AU225" i="35" s="1"/>
  <c r="AT225" i="35"/>
  <c r="AR226" i="35"/>
  <c r="AT226" i="35"/>
  <c r="AU226" i="35" s="1"/>
  <c r="AR227" i="35"/>
  <c r="AT227" i="35"/>
  <c r="AU227" i="35" s="1"/>
  <c r="AR228" i="35"/>
  <c r="AU228" i="35" s="1"/>
  <c r="AT228" i="35"/>
  <c r="AR229" i="35"/>
  <c r="AU229" i="35" s="1"/>
  <c r="AT229" i="35"/>
  <c r="AR232" i="35"/>
  <c r="AT232" i="35"/>
  <c r="AU232" i="35"/>
  <c r="AR233" i="35"/>
  <c r="AT233" i="35"/>
  <c r="AU233" i="35"/>
  <c r="AR234" i="35"/>
  <c r="AT234" i="35"/>
  <c r="AU234" i="35"/>
  <c r="AR235" i="35"/>
  <c r="AU235" i="35" s="1"/>
  <c r="AT235" i="35"/>
  <c r="AR236" i="35"/>
  <c r="AU236" i="35" s="1"/>
  <c r="AT236" i="35"/>
  <c r="AR237" i="35"/>
  <c r="AT237" i="35"/>
  <c r="AU237" i="35" s="1"/>
  <c r="AR238" i="35"/>
  <c r="AU238" i="35" s="1"/>
  <c r="AT238" i="35"/>
  <c r="AR239" i="35"/>
  <c r="AU239" i="35" s="1"/>
  <c r="AT239" i="35"/>
  <c r="AR240" i="35"/>
  <c r="AT240" i="35"/>
  <c r="AU240" i="35"/>
  <c r="AR241" i="35"/>
  <c r="AT241" i="35"/>
  <c r="AU241" i="35"/>
  <c r="AR242" i="35"/>
  <c r="AT242" i="35"/>
  <c r="AU242" i="35"/>
  <c r="AR243" i="35"/>
  <c r="AT243" i="35"/>
  <c r="AU243" i="35" s="1"/>
  <c r="AR244" i="35"/>
  <c r="AT244" i="35"/>
  <c r="AU244" i="35" s="1"/>
  <c r="AR245" i="35"/>
  <c r="AT245" i="35"/>
  <c r="AU245" i="35" s="1"/>
  <c r="AR246" i="35"/>
  <c r="AU246" i="35" s="1"/>
  <c r="AT246" i="35"/>
  <c r="AR247" i="35"/>
  <c r="AU247" i="35" s="1"/>
  <c r="AT247" i="35"/>
  <c r="AR248" i="35"/>
  <c r="AT248" i="35"/>
  <c r="AU248" i="35"/>
  <c r="AR249" i="35"/>
  <c r="AT249" i="35"/>
  <c r="AU249" i="35"/>
  <c r="AR250" i="35"/>
  <c r="AT250" i="35"/>
  <c r="AU250" i="35"/>
  <c r="AR251" i="35"/>
  <c r="AU251" i="35" s="1"/>
  <c r="AT251" i="35"/>
  <c r="AR252" i="35"/>
  <c r="AU252" i="35" s="1"/>
  <c r="AT252" i="35"/>
  <c r="AR253" i="35"/>
  <c r="AT253" i="35"/>
  <c r="AU253" i="35" s="1"/>
  <c r="AR254" i="35"/>
  <c r="AU254" i="35" s="1"/>
  <c r="AT254" i="35"/>
  <c r="AR255" i="35"/>
  <c r="AU255" i="35" s="1"/>
  <c r="AT255" i="35"/>
  <c r="AR256" i="35"/>
  <c r="AT256" i="35"/>
  <c r="AU256" i="35"/>
  <c r="AR257" i="35"/>
  <c r="AT257" i="35"/>
  <c r="AU257" i="35"/>
  <c r="AR258" i="35"/>
  <c r="AT258" i="35"/>
  <c r="AU258" i="35"/>
  <c r="AR259" i="35"/>
  <c r="AU259" i="35" s="1"/>
  <c r="AT259" i="35"/>
  <c r="AR260" i="35"/>
  <c r="AU260" i="35" s="1"/>
  <c r="AT260" i="35"/>
  <c r="AR261" i="35"/>
  <c r="AT261" i="35"/>
  <c r="AU261" i="35" s="1"/>
  <c r="AR262" i="35"/>
  <c r="AU262" i="35" s="1"/>
  <c r="AT262" i="35"/>
  <c r="AR263" i="35"/>
  <c r="AU263" i="35" s="1"/>
  <c r="AT263" i="35"/>
  <c r="AR264" i="35"/>
  <c r="AT264" i="35"/>
  <c r="AU264" i="35"/>
  <c r="AR265" i="35"/>
  <c r="AT265" i="35"/>
  <c r="AU265" i="35"/>
  <c r="AR266" i="35"/>
  <c r="AT266" i="35"/>
  <c r="AU266" i="35"/>
  <c r="AR267" i="35"/>
  <c r="AU267" i="35" s="1"/>
  <c r="AT267" i="35"/>
  <c r="AR268" i="35"/>
  <c r="AU268" i="35" s="1"/>
  <c r="AT268" i="35"/>
  <c r="AR269" i="35"/>
  <c r="AT269" i="35"/>
  <c r="AU269" i="35" s="1"/>
  <c r="AR270" i="35"/>
  <c r="AU270" i="35" s="1"/>
  <c r="AT270" i="35"/>
  <c r="AR271" i="35"/>
  <c r="AU271" i="35" s="1"/>
  <c r="AT271" i="35"/>
  <c r="AR272" i="35"/>
  <c r="AT272" i="35"/>
  <c r="AU272" i="35"/>
  <c r="AR273" i="35"/>
  <c r="AT273" i="35"/>
  <c r="AU273" i="35"/>
  <c r="AR274" i="35"/>
  <c r="AT274" i="35"/>
  <c r="AU274" i="35"/>
  <c r="AR275" i="35"/>
  <c r="AU275" i="35" s="1"/>
  <c r="AT275" i="35"/>
  <c r="AR276" i="35"/>
  <c r="AU276" i="35" s="1"/>
  <c r="AT276" i="35"/>
  <c r="AR277" i="35"/>
  <c r="AU277" i="35" s="1"/>
  <c r="AT277" i="35"/>
  <c r="AR278" i="35"/>
  <c r="AU278" i="35" s="1"/>
  <c r="AT278" i="35"/>
  <c r="AR279" i="35"/>
  <c r="AU279" i="35" s="1"/>
  <c r="AT279" i="35"/>
  <c r="AR280" i="35"/>
  <c r="AT280" i="35"/>
  <c r="AU280" i="35"/>
  <c r="AR281" i="35"/>
  <c r="AT281" i="35"/>
  <c r="AU281" i="35"/>
  <c r="AR282" i="35"/>
  <c r="AT282" i="35"/>
  <c r="AU282" i="35"/>
  <c r="AR283" i="35"/>
  <c r="AU283" i="35" s="1"/>
  <c r="AT283" i="35"/>
  <c r="AR284" i="35"/>
  <c r="AT284" i="35"/>
  <c r="AU284" i="35" s="1"/>
  <c r="AR285" i="35"/>
  <c r="AU285" i="35" s="1"/>
  <c r="AT285" i="35"/>
  <c r="AR286" i="35"/>
  <c r="AU286" i="35" s="1"/>
  <c r="AT286" i="35"/>
  <c r="AR287" i="35"/>
  <c r="AU287" i="35" s="1"/>
  <c r="AT287" i="35"/>
  <c r="AR288" i="35"/>
  <c r="AT288" i="35"/>
  <c r="AU288" i="35"/>
  <c r="AR289" i="35"/>
  <c r="AT289" i="35"/>
  <c r="AU289" i="35"/>
  <c r="AR290" i="35"/>
  <c r="AT290" i="35"/>
  <c r="AU290" i="35"/>
  <c r="AR291" i="35"/>
  <c r="AT291" i="35"/>
  <c r="AU291" i="35" s="1"/>
  <c r="AR292" i="35"/>
  <c r="AU292" i="35" s="1"/>
  <c r="AT292" i="35"/>
  <c r="AR293" i="35"/>
  <c r="AU293" i="35" s="1"/>
  <c r="AT293" i="35"/>
  <c r="AR294" i="35"/>
  <c r="AU294" i="35" s="1"/>
  <c r="AT294" i="35"/>
  <c r="AR295" i="35"/>
  <c r="AU295" i="35" s="1"/>
  <c r="AT295" i="35"/>
  <c r="AR296" i="35"/>
  <c r="AT296" i="35"/>
  <c r="AU296" i="35"/>
  <c r="AR297" i="35"/>
  <c r="AT297" i="35"/>
  <c r="AU297" i="35"/>
  <c r="AR298" i="35"/>
  <c r="AT298" i="35"/>
  <c r="AU298" i="35"/>
  <c r="AR299" i="35"/>
  <c r="AT299" i="35"/>
  <c r="AU299" i="35" s="1"/>
  <c r="AR300" i="35"/>
  <c r="AU300" i="35" s="1"/>
  <c r="AT300" i="35"/>
  <c r="AR301" i="35"/>
  <c r="AU301" i="35" s="1"/>
  <c r="AT301" i="35"/>
  <c r="AR302" i="35"/>
  <c r="AU302" i="35" s="1"/>
  <c r="AT302" i="35"/>
  <c r="AR303" i="35"/>
  <c r="AU303" i="35" s="1"/>
  <c r="AT303" i="35"/>
  <c r="AR307" i="35"/>
  <c r="AT307" i="35"/>
  <c r="AU307" i="35"/>
  <c r="AR308" i="35"/>
  <c r="AT308" i="35"/>
  <c r="AU308" i="35"/>
  <c r="AR309" i="35"/>
  <c r="AT309" i="35"/>
  <c r="AU309" i="35"/>
  <c r="AR310" i="35"/>
  <c r="AT310" i="35"/>
  <c r="AU310" i="35" s="1"/>
  <c r="AR311" i="35"/>
  <c r="AT311" i="35"/>
  <c r="AU311" i="35" s="1"/>
  <c r="AR312" i="35"/>
  <c r="AT312" i="35"/>
  <c r="AU312" i="35" s="1"/>
  <c r="AR313" i="35"/>
  <c r="AU313" i="35" s="1"/>
  <c r="AT313" i="35"/>
  <c r="AR314" i="35"/>
  <c r="AU314" i="35" s="1"/>
  <c r="AT314" i="35"/>
  <c r="AR315" i="35"/>
  <c r="AT315" i="35"/>
  <c r="AU315" i="35"/>
  <c r="AR316" i="35"/>
  <c r="AT316" i="35"/>
  <c r="AU316" i="35"/>
  <c r="AR317" i="35"/>
  <c r="AT317" i="35"/>
  <c r="AU317" i="35"/>
  <c r="AR318" i="35"/>
  <c r="AT318" i="35"/>
  <c r="AU318" i="35" s="1"/>
  <c r="AR319" i="35"/>
  <c r="AU319" i="35" s="1"/>
  <c r="AT319" i="35"/>
  <c r="AR320" i="35"/>
  <c r="AT320" i="35"/>
  <c r="AU320" i="35" s="1"/>
  <c r="AR321" i="35"/>
  <c r="AU321" i="35" s="1"/>
  <c r="AT321" i="35"/>
  <c r="AR325" i="35"/>
  <c r="AU325" i="35" s="1"/>
  <c r="AT325" i="35"/>
  <c r="AR326" i="35"/>
  <c r="AT326" i="35"/>
  <c r="AU326" i="35"/>
  <c r="AR327" i="35"/>
  <c r="AT327" i="35"/>
  <c r="AU327" i="35"/>
  <c r="AR328" i="35"/>
  <c r="AT328" i="35"/>
  <c r="AU328" i="35"/>
  <c r="AR329" i="35"/>
  <c r="AU329" i="35" s="1"/>
  <c r="AT329" i="35"/>
  <c r="AR330" i="35"/>
  <c r="AT330" i="35"/>
  <c r="AU330" i="35" s="1"/>
  <c r="AR331" i="35"/>
  <c r="AT331" i="35"/>
  <c r="AU331" i="35" s="1"/>
  <c r="AR332" i="35"/>
  <c r="AU332" i="35" s="1"/>
  <c r="AT332" i="35"/>
  <c r="AR333" i="35"/>
  <c r="AU333" i="35" s="1"/>
  <c r="AT333" i="35"/>
  <c r="AR334" i="35"/>
  <c r="AT334" i="35"/>
  <c r="AU334" i="35"/>
  <c r="AR335" i="35"/>
  <c r="AT335" i="35"/>
  <c r="AU335" i="35"/>
  <c r="AR336" i="35"/>
  <c r="AT336" i="35"/>
  <c r="AU336" i="35"/>
  <c r="AR337" i="35"/>
  <c r="AU337" i="35" s="1"/>
  <c r="AT337" i="35"/>
  <c r="AR338" i="35"/>
  <c r="AU338" i="35" s="1"/>
  <c r="AT338" i="35"/>
  <c r="AR339" i="35"/>
  <c r="AT339" i="35"/>
  <c r="AU339" i="35" s="1"/>
  <c r="AR340" i="35"/>
  <c r="AU340" i="35" s="1"/>
  <c r="AT340" i="35"/>
  <c r="AR341" i="35"/>
  <c r="AU341" i="35" s="1"/>
  <c r="AT341" i="35"/>
  <c r="AR342" i="35"/>
  <c r="AT342" i="35"/>
  <c r="AU342" i="35"/>
  <c r="AR343" i="35"/>
  <c r="AT343" i="35"/>
  <c r="AU343" i="35"/>
  <c r="AR344" i="35"/>
  <c r="AT344" i="35"/>
  <c r="AU344" i="35"/>
  <c r="AR345" i="35"/>
  <c r="AU345" i="35" s="1"/>
  <c r="AT345" i="35"/>
  <c r="AR346" i="35"/>
  <c r="AU346" i="35" s="1"/>
  <c r="AT346" i="35"/>
  <c r="AR347" i="35"/>
  <c r="AU347" i="35" s="1"/>
  <c r="AT347" i="35"/>
  <c r="AR348" i="35"/>
  <c r="AU348" i="35" s="1"/>
  <c r="AT348" i="35"/>
  <c r="AR349" i="35"/>
  <c r="AU349" i="35" s="1"/>
  <c r="AT349" i="35"/>
  <c r="AR350" i="35"/>
  <c r="AT350" i="35"/>
  <c r="AU350" i="35"/>
  <c r="AR351" i="35"/>
  <c r="AT351" i="35"/>
  <c r="AU351" i="35"/>
  <c r="AR352" i="35"/>
  <c r="AT352" i="35"/>
  <c r="AU352" i="35"/>
  <c r="AR353" i="35"/>
  <c r="AU353" i="35" s="1"/>
  <c r="AT353" i="35"/>
  <c r="AR354" i="35"/>
  <c r="AT354" i="35"/>
  <c r="AU354" i="35" s="1"/>
  <c r="AR355" i="35"/>
  <c r="AU355" i="35" s="1"/>
  <c r="AT355" i="35"/>
  <c r="AR356" i="35"/>
  <c r="AU356" i="35" s="1"/>
  <c r="AT356" i="35"/>
  <c r="AR357" i="35"/>
  <c r="AU357" i="35" s="1"/>
  <c r="AT357" i="35"/>
  <c r="AR358" i="35"/>
  <c r="AT358" i="35"/>
  <c r="AU358" i="35"/>
  <c r="AR359" i="35"/>
  <c r="AT359" i="35"/>
  <c r="AU359" i="35"/>
  <c r="AR360" i="35"/>
  <c r="AT360" i="35"/>
  <c r="AU360" i="35"/>
  <c r="AR361" i="35"/>
  <c r="AU361" i="35" s="1"/>
  <c r="AT361" i="35"/>
  <c r="AR362" i="35"/>
  <c r="AT362" i="35"/>
  <c r="AU362" i="35" s="1"/>
  <c r="AR363" i="35"/>
  <c r="AU363" i="35" s="1"/>
  <c r="AT363" i="35"/>
  <c r="AR364" i="35"/>
  <c r="AU364" i="35" s="1"/>
  <c r="AT364" i="35"/>
  <c r="AR365" i="35"/>
  <c r="AU365" i="35" s="1"/>
  <c r="AT365" i="35"/>
  <c r="AR366" i="35"/>
  <c r="AT366" i="35"/>
  <c r="AU366" i="35"/>
  <c r="AR367" i="35"/>
  <c r="AT367" i="35"/>
  <c r="AU367" i="35"/>
  <c r="AR368" i="35"/>
  <c r="AT368" i="35"/>
  <c r="AU368" i="35"/>
  <c r="AR369" i="35"/>
  <c r="AU369" i="35" s="1"/>
  <c r="AT369" i="35"/>
  <c r="AR370" i="35"/>
  <c r="AU370" i="35" s="1"/>
  <c r="AT370" i="35"/>
  <c r="AR371" i="35"/>
  <c r="AT371" i="35"/>
  <c r="AU371" i="35" s="1"/>
  <c r="AR372" i="35"/>
  <c r="AU372" i="35" s="1"/>
  <c r="AT372" i="35"/>
  <c r="AR373" i="35"/>
  <c r="AU373" i="35" s="1"/>
  <c r="AT373" i="35"/>
  <c r="AR374" i="35"/>
  <c r="AT374" i="35"/>
  <c r="AU374" i="35"/>
  <c r="AR375" i="35"/>
  <c r="AT375" i="35"/>
  <c r="AU375" i="35"/>
  <c r="AR376" i="35"/>
  <c r="AT376" i="35"/>
  <c r="AU376" i="35"/>
  <c r="AR377" i="35"/>
  <c r="AU377" i="35" s="1"/>
  <c r="AT377" i="35"/>
  <c r="AR378" i="35"/>
  <c r="AU378" i="35" s="1"/>
  <c r="AT378" i="35"/>
  <c r="AR379" i="35"/>
  <c r="AT379" i="35"/>
  <c r="AU379" i="35" s="1"/>
  <c r="AR380" i="35"/>
  <c r="AU380" i="35" s="1"/>
  <c r="AT380" i="35"/>
  <c r="AR381" i="35"/>
  <c r="AU381" i="35" s="1"/>
  <c r="AT381" i="35"/>
  <c r="AR382" i="35"/>
  <c r="AT382" i="35"/>
  <c r="AU382" i="35"/>
  <c r="AR383" i="35"/>
  <c r="AT383" i="35"/>
  <c r="AU383" i="35"/>
  <c r="AR384" i="35"/>
  <c r="AT384" i="35"/>
  <c r="AU384" i="35"/>
  <c r="AR385" i="35"/>
  <c r="AU385" i="35" s="1"/>
  <c r="AT385" i="35"/>
  <c r="AR386" i="35"/>
  <c r="AU386" i="35" s="1"/>
  <c r="AT386" i="35"/>
  <c r="AR390" i="35"/>
  <c r="AT390" i="35"/>
  <c r="AU390" i="35" s="1"/>
  <c r="AR391" i="35"/>
  <c r="AU391" i="35" s="1"/>
  <c r="AT391" i="35"/>
  <c r="AR392" i="35"/>
  <c r="AU392" i="35" s="1"/>
  <c r="AT392" i="35"/>
  <c r="AR393" i="35"/>
  <c r="AT393" i="35"/>
  <c r="AU393" i="35"/>
  <c r="AR394" i="35"/>
  <c r="AT394" i="35"/>
  <c r="AU394" i="35"/>
  <c r="AR395" i="35"/>
  <c r="AT395" i="35"/>
  <c r="AU395" i="35"/>
  <c r="AR396" i="35"/>
  <c r="AU396" i="35" s="1"/>
  <c r="AT396" i="35"/>
  <c r="AR397" i="35"/>
  <c r="AU397" i="35" s="1"/>
  <c r="AT397" i="35"/>
  <c r="AR398" i="35"/>
  <c r="AU398" i="35" s="1"/>
  <c r="AT398" i="35"/>
  <c r="AR399" i="35"/>
  <c r="AU399" i="35" s="1"/>
  <c r="AT399" i="35"/>
  <c r="AR400" i="35"/>
  <c r="AU400" i="35" s="1"/>
  <c r="AT400" i="35"/>
  <c r="AR401" i="35"/>
  <c r="AT401" i="35"/>
  <c r="AU401" i="35"/>
  <c r="AR402" i="35"/>
  <c r="AT402" i="35"/>
  <c r="AU402" i="35"/>
  <c r="AR403" i="35"/>
  <c r="AT403" i="35"/>
  <c r="AU403" i="35"/>
  <c r="AR404" i="35"/>
  <c r="AT404" i="35"/>
  <c r="AU404" i="35" s="1"/>
  <c r="AR405" i="35"/>
  <c r="AU405" i="35" s="1"/>
  <c r="AT405" i="35"/>
  <c r="AR406" i="35"/>
  <c r="AU406" i="35" s="1"/>
  <c r="AT406" i="35"/>
  <c r="AR410" i="35"/>
  <c r="AU410" i="35" s="1"/>
  <c r="AT410" i="35"/>
  <c r="AR411" i="35"/>
  <c r="AU411" i="35" s="1"/>
  <c r="AT411" i="35"/>
  <c r="AR412" i="35"/>
  <c r="AT412" i="35"/>
  <c r="AU412" i="35"/>
  <c r="AR413" i="35"/>
  <c r="AT413" i="35"/>
  <c r="AU413" i="35"/>
  <c r="AR414" i="35"/>
  <c r="AT414" i="35"/>
  <c r="AU414" i="35"/>
  <c r="AR415" i="35"/>
  <c r="AU415" i="35" s="1"/>
  <c r="AT415" i="35"/>
  <c r="AR416" i="35"/>
  <c r="AT416" i="35"/>
  <c r="AU416" i="35" s="1"/>
  <c r="AR417" i="35"/>
  <c r="AU417" i="35" s="1"/>
  <c r="AT417" i="35"/>
  <c r="AR418" i="35"/>
  <c r="AU418" i="35" s="1"/>
  <c r="AT418" i="35"/>
  <c r="AR419" i="35"/>
  <c r="AU419" i="35" s="1"/>
  <c r="AT419" i="35"/>
  <c r="AR420" i="35"/>
  <c r="AT420" i="35"/>
  <c r="AU420" i="35"/>
  <c r="AR421" i="35"/>
  <c r="AT421" i="35"/>
  <c r="AU421" i="35"/>
  <c r="AR422" i="35"/>
  <c r="AT422" i="35"/>
  <c r="AU422" i="35"/>
  <c r="AR423" i="35"/>
  <c r="AU423" i="35" s="1"/>
  <c r="AT423" i="35"/>
  <c r="AR424" i="35"/>
  <c r="AT424" i="35"/>
  <c r="AU424" i="35" s="1"/>
  <c r="AR425" i="35"/>
  <c r="AU425" i="35" s="1"/>
  <c r="AT425" i="35"/>
  <c r="AR426" i="35"/>
  <c r="AU426" i="35" s="1"/>
  <c r="AT426" i="35"/>
  <c r="AR427" i="35"/>
  <c r="AU427" i="35" s="1"/>
  <c r="AT427" i="35"/>
  <c r="AR428" i="35"/>
  <c r="AT428" i="35"/>
  <c r="AU428" i="35"/>
  <c r="AR429" i="35"/>
  <c r="AT429" i="35"/>
  <c r="AU429" i="35"/>
  <c r="AR430" i="35"/>
  <c r="AT430" i="35"/>
  <c r="AU430" i="35"/>
  <c r="AR431" i="35"/>
  <c r="AU431" i="35" s="1"/>
  <c r="AT431" i="35"/>
  <c r="AR432" i="35"/>
  <c r="AU432" i="35" s="1"/>
  <c r="AT432" i="35"/>
  <c r="AR436" i="35"/>
  <c r="AU436" i="35" s="1"/>
  <c r="AT436" i="35"/>
  <c r="AR437" i="35"/>
  <c r="AU437" i="35" s="1"/>
  <c r="AT437" i="35"/>
  <c r="AR438" i="35"/>
  <c r="AU438" i="35" s="1"/>
  <c r="AT438" i="35"/>
  <c r="AR439" i="35"/>
  <c r="AT439" i="35"/>
  <c r="AU439" i="35"/>
  <c r="AR440" i="35"/>
  <c r="AT440" i="35"/>
  <c r="AU440" i="35"/>
  <c r="AR441" i="35"/>
  <c r="AT441" i="35"/>
  <c r="AU441" i="35"/>
  <c r="AR442" i="35"/>
  <c r="AT442" i="35"/>
  <c r="AU442" i="35" s="1"/>
  <c r="AR443" i="35"/>
  <c r="AU443" i="35" s="1"/>
  <c r="AT443" i="35"/>
  <c r="AR444" i="35"/>
  <c r="AU444" i="35" s="1"/>
  <c r="AT444" i="35"/>
  <c r="AR445" i="35"/>
  <c r="AU445" i="35" s="1"/>
  <c r="AT445" i="35"/>
  <c r="AR446" i="35"/>
  <c r="AU446" i="35" s="1"/>
  <c r="AT446" i="35"/>
  <c r="AR447" i="35"/>
  <c r="AT447" i="35"/>
  <c r="AU447" i="35"/>
  <c r="AR448" i="35"/>
  <c r="AT448" i="35"/>
  <c r="AU448" i="35"/>
  <c r="AR449" i="35"/>
  <c r="AT449" i="35"/>
  <c r="AU449" i="35"/>
  <c r="AR450" i="35"/>
  <c r="AT450" i="35"/>
  <c r="AU450" i="35" s="1"/>
  <c r="AR451" i="35"/>
  <c r="AU451" i="35" s="1"/>
  <c r="AT451" i="35"/>
  <c r="AR452" i="35"/>
  <c r="AU452" i="35" s="1"/>
  <c r="AT452" i="35"/>
  <c r="AR453" i="35"/>
  <c r="AU453" i="35" s="1"/>
  <c r="AT453" i="35"/>
  <c r="AR454" i="35"/>
  <c r="AU454" i="35" s="1"/>
  <c r="AT454" i="35"/>
  <c r="AR455" i="35"/>
  <c r="AT455" i="35"/>
  <c r="AU455" i="35"/>
  <c r="AR456" i="35"/>
  <c r="AT456" i="35"/>
  <c r="AU456" i="35"/>
  <c r="AR457" i="35"/>
  <c r="AT457" i="35"/>
  <c r="AU457" i="35"/>
  <c r="AR458" i="35"/>
  <c r="AT458" i="35"/>
  <c r="AU458" i="35" s="1"/>
  <c r="AR459" i="35"/>
  <c r="AU459" i="35" s="1"/>
  <c r="AT459" i="35"/>
  <c r="AR460" i="35"/>
  <c r="AU460" i="35" s="1"/>
  <c r="AT460" i="35"/>
  <c r="AR461" i="35"/>
  <c r="AU461" i="35" s="1"/>
  <c r="AT461" i="35"/>
  <c r="AR462" i="35"/>
  <c r="AU462" i="35" s="1"/>
  <c r="AT462" i="35"/>
  <c r="AR463" i="35"/>
  <c r="AT463" i="35"/>
  <c r="AU463" i="35"/>
  <c r="AR464" i="35"/>
  <c r="AT464" i="35"/>
  <c r="AU464" i="35"/>
  <c r="AR465" i="35"/>
  <c r="AT465" i="35"/>
  <c r="AU465" i="35"/>
  <c r="AR466" i="35"/>
  <c r="AT466" i="35"/>
  <c r="AU466" i="35" s="1"/>
  <c r="AR467" i="35"/>
  <c r="AU467" i="35" s="1"/>
  <c r="AT467" i="35"/>
  <c r="AR468" i="35"/>
  <c r="AU468" i="35" s="1"/>
  <c r="AT468" i="35"/>
  <c r="AR469" i="35"/>
  <c r="AU469" i="35" s="1"/>
  <c r="AT469" i="35"/>
  <c r="AR470" i="35"/>
  <c r="AU470" i="35" s="1"/>
  <c r="AT470" i="35"/>
  <c r="AR471" i="35"/>
  <c r="AT471" i="35"/>
  <c r="AU471" i="35"/>
  <c r="AR472" i="35"/>
  <c r="AT472" i="35"/>
  <c r="AU472" i="35"/>
  <c r="AR473" i="35"/>
  <c r="AT473" i="35"/>
  <c r="AU473" i="35"/>
  <c r="AR474" i="35"/>
  <c r="AT474" i="35"/>
  <c r="AU474" i="35" s="1"/>
  <c r="AR478" i="35"/>
  <c r="AU478" i="35" s="1"/>
  <c r="AT478" i="35"/>
  <c r="AR479" i="35"/>
  <c r="AU479" i="35" s="1"/>
  <c r="AT479" i="35"/>
  <c r="AR480" i="35"/>
  <c r="AU480" i="35" s="1"/>
  <c r="AT480" i="35"/>
  <c r="AR481" i="35"/>
  <c r="AU481" i="35" s="1"/>
  <c r="AT481" i="35"/>
  <c r="AR482" i="35"/>
  <c r="AT482" i="35"/>
  <c r="AU482" i="35"/>
  <c r="AR483" i="35"/>
  <c r="AT483" i="35"/>
  <c r="AU483" i="35"/>
  <c r="AR484" i="35"/>
  <c r="AT484" i="35"/>
  <c r="AU484" i="35"/>
  <c r="AR485" i="35"/>
  <c r="AT485" i="35"/>
  <c r="AU485" i="35" s="1"/>
  <c r="AR486" i="35"/>
  <c r="AU486" i="35" s="1"/>
  <c r="AT486" i="35"/>
  <c r="AR487" i="35"/>
  <c r="AU487" i="35" s="1"/>
  <c r="AT487" i="35"/>
  <c r="AR488" i="35"/>
  <c r="AU488" i="35" s="1"/>
  <c r="AT488" i="35"/>
  <c r="AR489" i="35"/>
  <c r="AU489" i="35" s="1"/>
  <c r="AT489" i="35"/>
  <c r="AR490" i="35"/>
  <c r="AT490" i="35"/>
  <c r="AU490" i="35"/>
  <c r="AR491" i="35"/>
  <c r="AT491" i="35"/>
  <c r="AU491" i="35"/>
  <c r="AR492" i="35"/>
  <c r="AT492" i="35"/>
  <c r="AU492" i="35"/>
  <c r="AR493" i="35"/>
  <c r="AT493" i="35"/>
  <c r="AU493" i="35" s="1"/>
  <c r="AR494" i="35"/>
  <c r="AU494" i="35" s="1"/>
  <c r="AT494" i="35"/>
  <c r="AR495" i="35"/>
  <c r="AT495" i="35"/>
  <c r="AU495" i="35" s="1"/>
  <c r="AR496" i="35"/>
  <c r="AU496" i="35" s="1"/>
  <c r="AT496" i="35"/>
  <c r="AR497" i="35"/>
  <c r="AU497" i="35" s="1"/>
  <c r="AT497" i="35"/>
  <c r="AR498" i="35"/>
  <c r="AT498" i="35"/>
  <c r="AU498" i="35"/>
  <c r="AR499" i="35"/>
  <c r="AT499" i="35"/>
  <c r="AU499" i="35"/>
  <c r="AR500" i="35"/>
  <c r="AT500" i="35"/>
  <c r="AU500" i="35"/>
  <c r="AR501" i="35"/>
  <c r="AU501" i="35" s="1"/>
  <c r="AT501" i="35"/>
  <c r="AR502" i="35"/>
  <c r="AT502" i="35"/>
  <c r="AU502" i="35" s="1"/>
  <c r="AR503" i="35"/>
  <c r="AT503" i="35"/>
  <c r="AU503" i="35" s="1"/>
  <c r="AR504" i="35"/>
  <c r="AU504" i="35" s="1"/>
  <c r="AT504" i="35"/>
  <c r="AR505" i="35"/>
  <c r="AU505" i="35" s="1"/>
  <c r="AT505" i="35"/>
  <c r="AR506" i="35"/>
  <c r="AT506" i="35"/>
  <c r="AU506" i="35"/>
  <c r="AR507" i="35"/>
  <c r="AT507" i="35"/>
  <c r="AU507" i="35"/>
  <c r="AR508" i="35"/>
  <c r="AT508" i="35"/>
  <c r="AU508" i="35"/>
  <c r="AR509" i="35"/>
  <c r="AU509" i="35" s="1"/>
  <c r="AT509" i="35"/>
  <c r="AR510" i="35"/>
  <c r="AU510" i="35" s="1"/>
  <c r="AT510" i="35"/>
  <c r="AR511" i="35"/>
  <c r="AT511" i="35"/>
  <c r="AU511" i="35" s="1"/>
  <c r="AR512" i="35"/>
  <c r="AU512" i="35" s="1"/>
  <c r="AT512" i="35"/>
  <c r="AR513" i="35"/>
  <c r="AU513" i="35" s="1"/>
  <c r="AT513" i="35"/>
  <c r="AR514" i="35"/>
  <c r="AT514" i="35"/>
  <c r="AU514" i="35"/>
  <c r="AR515" i="35"/>
  <c r="AT515" i="35"/>
  <c r="AU515" i="35"/>
  <c r="AR516" i="35"/>
  <c r="AT516" i="35"/>
  <c r="AU516" i="35"/>
  <c r="AR517" i="35"/>
  <c r="AT517" i="35"/>
  <c r="AU517" i="35" s="1"/>
  <c r="AR518" i="35"/>
  <c r="AU518" i="35" s="1"/>
  <c r="AT518" i="35"/>
  <c r="AR519" i="35"/>
  <c r="AU519" i="35" s="1"/>
  <c r="AT519" i="35"/>
  <c r="AR523" i="35"/>
  <c r="AU523" i="35" s="1"/>
  <c r="AT523" i="35"/>
  <c r="AR524" i="35"/>
  <c r="AU524" i="35" s="1"/>
  <c r="AT524" i="35"/>
  <c r="AR525" i="35"/>
  <c r="AT525" i="35"/>
  <c r="AU525" i="35"/>
  <c r="AR526" i="35"/>
  <c r="AT526" i="35"/>
  <c r="AU526" i="35"/>
  <c r="AR527" i="35"/>
  <c r="AT527" i="35"/>
  <c r="AU527" i="35"/>
  <c r="AR528" i="35"/>
  <c r="AU528" i="35" s="1"/>
  <c r="AT528" i="35"/>
  <c r="AR529" i="35"/>
  <c r="AT529" i="35"/>
  <c r="AU529" i="35" s="1"/>
  <c r="AR530" i="35"/>
  <c r="AU530" i="35" s="1"/>
  <c r="AT530" i="35"/>
  <c r="AR531" i="35"/>
  <c r="AU531" i="35" s="1"/>
  <c r="AT531" i="35"/>
  <c r="AR532" i="35"/>
  <c r="AU532" i="35" s="1"/>
  <c r="AT532" i="35"/>
  <c r="AR533" i="35"/>
  <c r="AT533" i="35"/>
  <c r="AU533" i="35"/>
  <c r="AR534" i="35"/>
  <c r="AT534" i="35"/>
  <c r="AU534" i="35"/>
  <c r="AR535" i="35"/>
  <c r="AT535" i="35"/>
  <c r="AU535" i="35"/>
  <c r="AR536" i="35"/>
  <c r="AU536" i="35" s="1"/>
  <c r="AT536" i="35"/>
  <c r="AR537" i="35"/>
  <c r="AT537" i="35"/>
  <c r="AU537" i="35" s="1"/>
  <c r="AR538" i="35"/>
  <c r="AU538" i="35" s="1"/>
  <c r="AT538" i="35"/>
  <c r="AR539" i="35"/>
  <c r="AU539" i="35" s="1"/>
  <c r="AT539" i="35"/>
  <c r="AR540" i="35"/>
  <c r="AU540" i="35" s="1"/>
  <c r="AT540" i="35"/>
  <c r="AR541" i="35"/>
  <c r="AT541" i="35"/>
  <c r="AU541" i="35"/>
  <c r="AR542" i="35"/>
  <c r="AT542" i="35"/>
  <c r="AU542" i="35"/>
  <c r="AR543" i="35"/>
  <c r="AT543" i="35"/>
  <c r="AU543" i="35"/>
  <c r="AR544" i="35"/>
  <c r="AU544" i="35" s="1"/>
  <c r="AT544" i="35"/>
  <c r="AR545" i="35"/>
  <c r="AT545" i="35"/>
  <c r="AU545" i="35" s="1"/>
  <c r="AR546" i="35"/>
  <c r="AU546" i="35" s="1"/>
  <c r="AT546" i="35"/>
  <c r="AR547" i="35"/>
  <c r="AU547" i="35" s="1"/>
  <c r="AT547" i="35"/>
  <c r="AR548" i="35"/>
  <c r="AU548" i="35" s="1"/>
  <c r="AT548" i="35"/>
  <c r="AR549" i="35"/>
  <c r="AT549" i="35"/>
  <c r="AU549" i="35"/>
  <c r="AR550" i="35"/>
  <c r="AT550" i="35"/>
  <c r="AU550" i="35"/>
  <c r="AR551" i="35"/>
  <c r="AT551" i="35"/>
  <c r="AU551" i="35"/>
  <c r="AR552" i="35"/>
  <c r="AU552" i="35" s="1"/>
  <c r="AT552" i="35"/>
  <c r="AR553" i="35"/>
  <c r="AU553" i="35" s="1"/>
  <c r="AT553" i="35"/>
  <c r="AR554" i="35"/>
  <c r="AU554" i="35" s="1"/>
  <c r="AT554" i="35"/>
  <c r="AR555" i="35"/>
  <c r="AU555" i="35" s="1"/>
  <c r="AT555" i="35"/>
  <c r="AR556" i="35"/>
  <c r="AU556" i="35" s="1"/>
  <c r="AT556" i="35"/>
  <c r="AR557" i="35"/>
  <c r="AT557" i="35"/>
  <c r="AU557" i="35"/>
  <c r="AR558" i="35"/>
  <c r="AT558" i="35"/>
  <c r="AU558" i="35"/>
  <c r="AR559" i="35"/>
  <c r="AT559" i="35"/>
  <c r="AU559" i="35"/>
  <c r="AR560" i="35"/>
  <c r="AU560" i="35" s="1"/>
  <c r="AT560" i="35"/>
  <c r="AR561" i="35"/>
  <c r="AU561" i="35" s="1"/>
  <c r="AT561" i="35"/>
  <c r="AR562" i="35"/>
  <c r="AU562" i="35" s="1"/>
  <c r="AT562" i="35"/>
  <c r="AR563" i="35"/>
  <c r="AU563" i="35" s="1"/>
  <c r="AT563" i="35"/>
  <c r="AR564" i="35"/>
  <c r="AU564" i="35" s="1"/>
  <c r="AT564" i="35"/>
  <c r="AR565" i="35"/>
  <c r="AT565" i="35"/>
  <c r="AU565" i="35"/>
  <c r="AR566" i="35"/>
  <c r="AT566" i="35"/>
  <c r="AU566" i="35"/>
  <c r="AR567" i="35"/>
  <c r="AT567" i="35"/>
  <c r="AU567" i="35"/>
  <c r="AR568" i="35"/>
  <c r="AU568" i="35" s="1"/>
  <c r="AT568" i="35"/>
  <c r="AR569" i="35"/>
  <c r="AT569" i="35"/>
  <c r="AU569" i="35" s="1"/>
  <c r="AR570" i="35"/>
  <c r="AU570" i="35" s="1"/>
  <c r="AT570" i="35"/>
  <c r="AR571" i="35"/>
  <c r="AU571" i="35" s="1"/>
  <c r="AT571" i="35"/>
  <c r="AR572" i="35"/>
  <c r="AU572" i="35" s="1"/>
  <c r="AT572" i="35"/>
  <c r="AR573" i="35"/>
  <c r="AT573" i="35"/>
  <c r="AU573" i="35"/>
  <c r="AR574" i="35"/>
  <c r="AT574" i="35"/>
  <c r="AU574" i="35"/>
  <c r="AR575" i="35"/>
  <c r="AT575" i="35"/>
  <c r="AU575" i="35"/>
  <c r="AR576" i="35"/>
  <c r="AU576" i="35" s="1"/>
  <c r="AT576" i="35"/>
  <c r="AR577" i="35"/>
  <c r="AT577" i="35"/>
  <c r="AU577" i="35" s="1"/>
  <c r="AR578" i="35"/>
  <c r="AU578" i="35" s="1"/>
  <c r="AT578" i="35"/>
  <c r="AR579" i="35"/>
  <c r="AU579" i="35" s="1"/>
  <c r="AT579" i="35"/>
  <c r="AR580" i="35"/>
  <c r="AU580" i="35" s="1"/>
  <c r="AT580" i="35"/>
  <c r="AR581" i="35"/>
  <c r="AT581" i="35"/>
  <c r="AU581" i="35"/>
  <c r="AR582" i="35"/>
  <c r="AT582" i="35"/>
  <c r="AU582" i="35"/>
  <c r="AR583" i="35"/>
  <c r="AT583" i="35"/>
  <c r="AU583" i="35"/>
  <c r="AR584" i="35"/>
  <c r="AU584" i="35" s="1"/>
  <c r="AT584" i="35"/>
  <c r="AR585" i="35"/>
  <c r="AT585" i="35"/>
  <c r="AU585" i="35" s="1"/>
  <c r="AR586" i="35"/>
  <c r="AU586" i="35" s="1"/>
  <c r="AT586" i="35"/>
  <c r="AR587" i="35"/>
  <c r="AU587" i="35" s="1"/>
  <c r="AT587" i="35"/>
  <c r="AR588" i="35"/>
  <c r="AU588" i="35" s="1"/>
  <c r="AT588" i="35"/>
  <c r="AR589" i="35"/>
  <c r="AT589" i="35"/>
  <c r="AU589" i="35"/>
  <c r="AR590" i="35"/>
  <c r="AT590" i="35"/>
  <c r="AU590" i="35"/>
  <c r="AR591" i="35"/>
  <c r="AT591" i="35"/>
  <c r="AU591" i="35"/>
  <c r="AR592" i="35"/>
  <c r="AU592" i="35" s="1"/>
  <c r="AT592" i="35"/>
  <c r="AR593" i="35"/>
  <c r="AT593" i="35"/>
  <c r="AU593" i="35" s="1"/>
  <c r="AR594" i="35"/>
  <c r="AU594" i="35" s="1"/>
  <c r="AT594" i="35"/>
  <c r="AR595" i="35"/>
  <c r="AU595" i="35" s="1"/>
  <c r="AT595" i="35"/>
  <c r="AR596" i="35"/>
  <c r="AU596" i="35" s="1"/>
  <c r="AT596" i="35"/>
  <c r="AR597" i="35"/>
  <c r="AT597" i="35"/>
  <c r="AU597" i="35"/>
  <c r="AR598" i="35"/>
  <c r="AT598" i="35"/>
  <c r="AU598" i="35"/>
  <c r="AR599" i="35"/>
  <c r="AT599" i="35"/>
  <c r="AU599" i="35"/>
  <c r="AR600" i="35"/>
  <c r="AU600" i="35" s="1"/>
  <c r="AT600" i="35"/>
  <c r="AR601" i="35"/>
  <c r="AT601" i="35"/>
  <c r="AU601" i="35" s="1"/>
  <c r="AT605" i="35"/>
  <c r="AU605" i="35"/>
  <c r="AR606" i="35"/>
  <c r="AU606" i="35" s="1"/>
  <c r="AT606" i="35"/>
  <c r="AR607" i="35"/>
  <c r="AT607" i="35"/>
  <c r="AU607" i="35" s="1"/>
  <c r="AR608" i="35"/>
  <c r="AU608" i="35" s="1"/>
  <c r="AT608" i="35"/>
  <c r="AR609" i="35"/>
  <c r="AU609" i="35" s="1"/>
  <c r="AT609" i="35"/>
  <c r="AR610" i="35"/>
  <c r="AU610" i="35" s="1"/>
  <c r="AT610" i="35"/>
  <c r="AR611" i="35"/>
  <c r="AT611" i="35"/>
  <c r="AU611" i="35"/>
  <c r="AR612" i="35"/>
  <c r="AT612" i="35"/>
  <c r="AU612" i="35"/>
  <c r="AR613" i="35"/>
  <c r="AT613" i="35"/>
  <c r="AU613" i="35"/>
  <c r="AR614" i="35"/>
  <c r="AU614" i="35" s="1"/>
  <c r="AT614" i="35"/>
  <c r="AR615" i="35"/>
  <c r="AT615" i="35"/>
  <c r="AU615" i="35" s="1"/>
  <c r="AR616" i="35"/>
  <c r="AU616" i="35" s="1"/>
  <c r="AT616" i="35"/>
  <c r="AR617" i="35"/>
  <c r="AU617" i="35" s="1"/>
  <c r="AT617" i="35"/>
  <c r="AR618" i="35"/>
  <c r="AU618" i="35" s="1"/>
  <c r="AT618" i="35"/>
  <c r="AR619" i="35"/>
  <c r="AT619" i="35"/>
  <c r="AU619" i="35"/>
  <c r="AR621" i="35"/>
  <c r="AT621" i="35"/>
  <c r="AU621" i="35"/>
  <c r="AR622" i="35"/>
  <c r="AT622" i="35"/>
  <c r="AU622" i="35"/>
  <c r="AR623" i="35"/>
  <c r="AU623" i="35" s="1"/>
  <c r="AT623" i="35"/>
  <c r="AR624" i="35"/>
  <c r="AT624" i="35"/>
  <c r="AU624" i="35" s="1"/>
  <c r="AR625" i="35"/>
  <c r="AU625" i="35" s="1"/>
  <c r="AT625" i="35"/>
  <c r="AR626" i="35"/>
  <c r="AU626" i="35" s="1"/>
  <c r="AT626" i="35"/>
  <c r="AR627" i="35"/>
  <c r="AU627" i="35" s="1"/>
  <c r="AT627" i="35"/>
  <c r="AR628" i="35"/>
  <c r="AT628" i="35"/>
  <c r="AU628" i="35"/>
  <c r="AR629" i="35"/>
  <c r="AT629" i="35"/>
  <c r="AU629" i="35"/>
  <c r="AR630" i="35"/>
  <c r="AT630" i="35"/>
  <c r="AU630" i="35"/>
  <c r="AR631" i="35"/>
  <c r="AU631" i="35" s="1"/>
  <c r="AT631" i="35"/>
  <c r="AR632" i="35"/>
  <c r="AT632" i="35"/>
  <c r="AU632" i="35" s="1"/>
  <c r="AR633" i="35"/>
  <c r="AU633" i="35" s="1"/>
  <c r="AT633" i="35"/>
  <c r="AR634" i="35"/>
  <c r="AU634" i="35" s="1"/>
  <c r="AT634" i="35"/>
  <c r="AR635" i="35"/>
  <c r="AU635" i="35" s="1"/>
  <c r="AT635" i="35"/>
  <c r="AR636" i="35"/>
  <c r="AT636" i="35"/>
  <c r="AU636" i="35"/>
  <c r="AR637" i="35"/>
  <c r="AT637" i="35"/>
  <c r="AU637" i="35"/>
  <c r="AR638" i="35"/>
  <c r="AT638" i="35"/>
  <c r="AU638" i="35"/>
  <c r="AR639" i="35"/>
  <c r="AU639" i="35" s="1"/>
  <c r="AT639" i="35"/>
  <c r="AR640" i="35"/>
  <c r="AU640" i="35" s="1"/>
  <c r="AT640" i="35"/>
  <c r="AR641" i="35"/>
  <c r="AU641" i="35" s="1"/>
  <c r="AT641" i="35"/>
  <c r="AR642" i="35"/>
  <c r="AU642" i="35" s="1"/>
  <c r="AT642" i="35"/>
  <c r="AR647" i="35"/>
  <c r="AT647" i="35"/>
  <c r="AU647" i="35"/>
  <c r="AR648" i="35"/>
  <c r="AU648" i="35" s="1"/>
  <c r="AT648" i="35"/>
  <c r="AR649" i="35"/>
  <c r="AT649" i="35"/>
  <c r="AU649" i="35" s="1"/>
  <c r="AR650" i="35"/>
  <c r="AU650" i="35" s="1"/>
  <c r="AT650" i="35"/>
  <c r="AR651" i="35"/>
  <c r="AU651" i="35" s="1"/>
  <c r="AT651" i="35"/>
  <c r="AR652" i="35"/>
  <c r="AU652" i="35" s="1"/>
  <c r="AT652" i="35"/>
  <c r="AR653" i="35"/>
  <c r="AT653" i="35"/>
  <c r="AU653" i="35"/>
  <c r="AR654" i="35"/>
  <c r="AT654" i="35"/>
  <c r="AU654" i="35"/>
  <c r="AR655" i="35"/>
  <c r="AT655" i="35"/>
  <c r="AU655" i="35"/>
  <c r="AR656" i="35"/>
  <c r="AU656" i="35" s="1"/>
  <c r="AT656" i="35"/>
  <c r="AR657" i="35"/>
  <c r="AU657" i="35" s="1"/>
  <c r="AT657" i="35"/>
  <c r="AR658" i="35"/>
  <c r="AU658" i="35" s="1"/>
  <c r="AT658" i="35"/>
  <c r="AR659" i="35"/>
  <c r="AU659" i="35" s="1"/>
  <c r="AT659" i="35"/>
  <c r="AR660" i="35"/>
  <c r="AU660" i="35" s="1"/>
  <c r="AT660" i="35"/>
  <c r="AR661" i="35"/>
  <c r="AT661" i="35"/>
  <c r="AU661" i="35"/>
  <c r="AR662" i="35"/>
  <c r="AT662" i="35"/>
  <c r="AU662" i="35"/>
  <c r="AR663" i="35"/>
  <c r="AT663" i="35"/>
  <c r="AU663" i="35"/>
  <c r="AR664" i="35"/>
  <c r="AT664" i="35"/>
  <c r="AU664" i="35" s="1"/>
  <c r="AR665" i="35"/>
  <c r="AU665" i="35" s="1"/>
  <c r="AT665" i="35"/>
  <c r="AR666" i="35"/>
  <c r="AU666" i="35" s="1"/>
  <c r="AT666" i="35"/>
  <c r="AR667" i="35"/>
  <c r="AU667" i="35" s="1"/>
  <c r="AT667" i="35"/>
  <c r="AR668" i="35"/>
  <c r="AU668" i="35" s="1"/>
  <c r="AT668" i="35"/>
  <c r="AR669" i="35"/>
  <c r="AT669" i="35"/>
  <c r="AU669" i="35"/>
  <c r="AR670" i="35"/>
  <c r="AT670" i="35"/>
  <c r="AU670" i="35"/>
  <c r="AR674" i="35"/>
  <c r="AT674" i="35"/>
  <c r="AU674" i="35" s="1"/>
  <c r="AR675" i="35"/>
  <c r="AU675" i="35" s="1"/>
  <c r="AT675" i="35"/>
  <c r="AR676" i="35"/>
  <c r="AU676" i="35" s="1"/>
  <c r="AT676" i="35"/>
  <c r="AR677" i="35"/>
  <c r="AT677" i="35"/>
  <c r="AU677" i="35"/>
  <c r="AR678" i="35"/>
  <c r="AT678" i="35"/>
  <c r="AU678" i="35"/>
  <c r="AR679" i="35"/>
  <c r="AT679" i="35"/>
  <c r="AU679" i="35"/>
  <c r="AR680" i="35"/>
  <c r="AU680" i="35" s="1"/>
  <c r="AT680" i="35"/>
  <c r="AR681" i="35"/>
  <c r="AT681" i="35"/>
  <c r="AU681" i="35" s="1"/>
  <c r="AR682" i="35"/>
  <c r="AT682" i="35"/>
  <c r="AU682" i="35" s="1"/>
  <c r="AR683" i="35"/>
  <c r="AU683" i="35" s="1"/>
  <c r="AT683" i="35"/>
  <c r="AR684" i="35"/>
  <c r="AU684" i="35" s="1"/>
  <c r="AT684" i="35"/>
  <c r="AR685" i="35"/>
  <c r="AT685" i="35"/>
  <c r="AU685" i="35"/>
  <c r="AR686" i="35"/>
  <c r="AT686" i="35"/>
  <c r="AU686" i="35"/>
  <c r="AR687" i="35"/>
  <c r="AT687" i="35"/>
  <c r="AU687" i="35"/>
  <c r="AR688" i="35"/>
  <c r="AU688" i="35" s="1"/>
  <c r="AT688" i="35"/>
  <c r="AT689" i="35"/>
  <c r="AU689" i="35"/>
  <c r="BA13" i="35"/>
  <c r="AX14" i="35"/>
  <c r="AZ14" i="35"/>
  <c r="BA14" i="35"/>
  <c r="AX15" i="35"/>
  <c r="BA15" i="35" s="1"/>
  <c r="AZ15" i="35"/>
  <c r="AX20" i="35"/>
  <c r="BA20" i="35" s="1"/>
  <c r="AZ20" i="35"/>
  <c r="AX21" i="35"/>
  <c r="AX22" i="35"/>
  <c r="AZ22" i="35"/>
  <c r="BA22" i="35" s="1"/>
  <c r="AW23" i="35"/>
  <c r="AY23" i="35"/>
  <c r="AX24" i="35"/>
  <c r="BA24" i="35" s="1"/>
  <c r="AZ24" i="35"/>
  <c r="AX25" i="35"/>
  <c r="AZ25" i="35"/>
  <c r="BA25" i="35" s="1"/>
  <c r="AX26" i="35"/>
  <c r="BA26" i="35" s="1"/>
  <c r="AZ26" i="35"/>
  <c r="AX27" i="35"/>
  <c r="AX28" i="35"/>
  <c r="AZ28" i="35"/>
  <c r="BA28" i="35"/>
  <c r="AX29" i="35"/>
  <c r="BA29" i="35" s="1"/>
  <c r="AZ29" i="35"/>
  <c r="AX30" i="35"/>
  <c r="AZ30" i="35"/>
  <c r="BA30" i="35"/>
  <c r="AX31" i="35"/>
  <c r="AZ31" i="35"/>
  <c r="BA31" i="35" s="1"/>
  <c r="AX32" i="35"/>
  <c r="BA32" i="35" s="1"/>
  <c r="AZ32" i="35"/>
  <c r="AX33" i="35"/>
  <c r="AZ33" i="35"/>
  <c r="BA33" i="35"/>
  <c r="AX34" i="35"/>
  <c r="BA34" i="35" s="1"/>
  <c r="AZ34" i="35"/>
  <c r="AX35" i="35"/>
  <c r="BA35" i="35" s="1"/>
  <c r="AZ35" i="35"/>
  <c r="AX36" i="35"/>
  <c r="AX37" i="35"/>
  <c r="AZ37" i="35"/>
  <c r="BA37" i="35" s="1"/>
  <c r="AX38" i="35"/>
  <c r="BA38" i="35" s="1"/>
  <c r="AZ38" i="35"/>
  <c r="AX39" i="35"/>
  <c r="AZ39" i="35"/>
  <c r="BA39" i="35"/>
  <c r="AX40" i="35"/>
  <c r="BA40" i="35" s="1"/>
  <c r="AZ40" i="35"/>
  <c r="AX41" i="35"/>
  <c r="BA41" i="35" s="1"/>
  <c r="AZ41" i="35"/>
  <c r="AX42" i="35"/>
  <c r="AZ42" i="35"/>
  <c r="BA42" i="35"/>
  <c r="AX43" i="35"/>
  <c r="BA43" i="35" s="1"/>
  <c r="AZ43" i="35"/>
  <c r="AX44" i="35"/>
  <c r="BA44" i="35" s="1"/>
  <c r="AZ44" i="35"/>
  <c r="AX45" i="35"/>
  <c r="AZ45" i="35"/>
  <c r="BA45" i="35" s="1"/>
  <c r="AX46" i="35"/>
  <c r="BA46" i="35" s="1"/>
  <c r="AZ46" i="35"/>
  <c r="AX47" i="35"/>
  <c r="AX48" i="35"/>
  <c r="AZ48" i="35"/>
  <c r="BA48" i="35"/>
  <c r="AX49" i="35"/>
  <c r="BA49" i="35" s="1"/>
  <c r="AZ49" i="35"/>
  <c r="AX50" i="35"/>
  <c r="BA50" i="35" s="1"/>
  <c r="AZ50" i="35"/>
  <c r="AX51" i="35"/>
  <c r="AZ51" i="35"/>
  <c r="BA51" i="35" s="1"/>
  <c r="AX52" i="35"/>
  <c r="BA52" i="35" s="1"/>
  <c r="AZ52" i="35"/>
  <c r="AX53" i="35"/>
  <c r="AZ53" i="35"/>
  <c r="BA53" i="35"/>
  <c r="AX54" i="35"/>
  <c r="BA54" i="35" s="1"/>
  <c r="AZ54" i="35"/>
  <c r="AX55" i="35"/>
  <c r="AZ55" i="35"/>
  <c r="BA55" i="35"/>
  <c r="AX56" i="35"/>
  <c r="AZ56" i="35"/>
  <c r="BA56" i="35"/>
  <c r="AX57" i="35"/>
  <c r="BA57" i="35" s="1"/>
  <c r="AZ57" i="35"/>
  <c r="AX58" i="35"/>
  <c r="BA58" i="35" s="1"/>
  <c r="AZ58" i="35"/>
  <c r="AX59" i="35"/>
  <c r="AX60" i="35"/>
  <c r="BA60" i="35" s="1"/>
  <c r="AZ60" i="35"/>
  <c r="AX61" i="35"/>
  <c r="AZ61" i="35"/>
  <c r="BA61" i="35"/>
  <c r="AX62" i="35"/>
  <c r="AZ62" i="35"/>
  <c r="BA62" i="35"/>
  <c r="AX63" i="35"/>
  <c r="BA63" i="35" s="1"/>
  <c r="AZ63" i="35"/>
  <c r="AX64" i="35"/>
  <c r="AZ64" i="35"/>
  <c r="BA64" i="35"/>
  <c r="AX65" i="35"/>
  <c r="AZ65" i="35"/>
  <c r="BA65" i="35" s="1"/>
  <c r="AX66" i="35"/>
  <c r="BA66" i="35" s="1"/>
  <c r="AZ66" i="35"/>
  <c r="AX67" i="35"/>
  <c r="AZ67" i="35"/>
  <c r="BA67" i="35"/>
  <c r="AX68" i="35"/>
  <c r="BA68" i="35" s="1"/>
  <c r="AZ68" i="35"/>
  <c r="AX69" i="35"/>
  <c r="BA69" i="35" s="1"/>
  <c r="AZ69" i="35"/>
  <c r="AX70" i="35"/>
  <c r="AZ70" i="35"/>
  <c r="BA70" i="35"/>
  <c r="AX71" i="35"/>
  <c r="BA71" i="35" s="1"/>
  <c r="AZ71" i="35"/>
  <c r="AX72" i="35"/>
  <c r="BA72" i="35" s="1"/>
  <c r="AZ72" i="35"/>
  <c r="AX73" i="35"/>
  <c r="AZ73" i="35"/>
  <c r="BA73" i="35" s="1"/>
  <c r="AX74" i="35"/>
  <c r="BA74" i="35" s="1"/>
  <c r="AZ74" i="35"/>
  <c r="AX75" i="35"/>
  <c r="AZ75" i="35"/>
  <c r="BA75" i="35"/>
  <c r="AX76" i="35"/>
  <c r="BA76" i="35" s="1"/>
  <c r="AZ76" i="35"/>
  <c r="AX77" i="35"/>
  <c r="BA77" i="35" s="1"/>
  <c r="AZ77" i="35"/>
  <c r="AX78" i="35"/>
  <c r="AZ78" i="35"/>
  <c r="BA78" i="35"/>
  <c r="AX79" i="35"/>
  <c r="BA79" i="35" s="1"/>
  <c r="AZ79" i="35"/>
  <c r="AX80" i="35"/>
  <c r="BA80" i="35" s="1"/>
  <c r="AZ80" i="35"/>
  <c r="AX81" i="35"/>
  <c r="AZ81" i="35"/>
  <c r="BA81" i="35" s="1"/>
  <c r="AX82" i="35"/>
  <c r="BA82" i="35" s="1"/>
  <c r="AZ82" i="35"/>
  <c r="AX83" i="35"/>
  <c r="AZ83" i="35"/>
  <c r="BA83" i="35"/>
  <c r="AX84" i="35"/>
  <c r="BA84" i="35" s="1"/>
  <c r="AZ84" i="35"/>
  <c r="AX85" i="35"/>
  <c r="BA85" i="35" s="1"/>
  <c r="AZ85" i="35"/>
  <c r="AX86" i="35"/>
  <c r="AZ86" i="35"/>
  <c r="BA86" i="35"/>
  <c r="AX87" i="35"/>
  <c r="BA87" i="35" s="1"/>
  <c r="AZ87" i="35"/>
  <c r="AX88" i="35"/>
  <c r="BA88" i="35" s="1"/>
  <c r="AZ88" i="35"/>
  <c r="AX89" i="35"/>
  <c r="AZ89" i="35"/>
  <c r="BA89" i="35" s="1"/>
  <c r="AX90" i="35"/>
  <c r="BA90" i="35" s="1"/>
  <c r="AZ90" i="35"/>
  <c r="AX91" i="35"/>
  <c r="AZ91" i="35"/>
  <c r="BA91" i="35"/>
  <c r="AX92" i="35"/>
  <c r="BA92" i="35" s="1"/>
  <c r="AZ92" i="35"/>
  <c r="AX93" i="35"/>
  <c r="BA93" i="35" s="1"/>
  <c r="AZ93" i="35"/>
  <c r="AX94" i="35"/>
  <c r="AZ94" i="35"/>
  <c r="BA94" i="35"/>
  <c r="AX95" i="35"/>
  <c r="BA95" i="35" s="1"/>
  <c r="AZ95" i="35"/>
  <c r="AX96" i="35"/>
  <c r="BA96" i="35" s="1"/>
  <c r="AZ96" i="35"/>
  <c r="AX97" i="35"/>
  <c r="BA97" i="35" s="1"/>
  <c r="AZ97" i="35"/>
  <c r="AX98" i="35"/>
  <c r="BA98" i="35" s="1"/>
  <c r="AZ98" i="35"/>
  <c r="AX99" i="35"/>
  <c r="AZ99" i="35"/>
  <c r="BA99" i="35"/>
  <c r="AX100" i="35"/>
  <c r="BA100" i="35" s="1"/>
  <c r="AZ100" i="35"/>
  <c r="AX101" i="35"/>
  <c r="AZ101" i="35"/>
  <c r="BA101" i="35" s="1"/>
  <c r="AX102" i="35"/>
  <c r="AZ102" i="35"/>
  <c r="BA102" i="35"/>
  <c r="AX103" i="35"/>
  <c r="BA103" i="35" s="1"/>
  <c r="AZ103" i="35"/>
  <c r="AX104" i="35"/>
  <c r="BA104" i="35" s="1"/>
  <c r="AZ104" i="35"/>
  <c r="AX105" i="35"/>
  <c r="BA105" i="35" s="1"/>
  <c r="AZ105" i="35"/>
  <c r="AX106" i="35"/>
  <c r="BA106" i="35" s="1"/>
  <c r="AZ106" i="35"/>
  <c r="AX107" i="35"/>
  <c r="AZ107" i="35"/>
  <c r="BA107" i="35"/>
  <c r="AX108" i="35"/>
  <c r="BA108" i="35" s="1"/>
  <c r="AZ108" i="35"/>
  <c r="AX109" i="35"/>
  <c r="BA109" i="35" s="1"/>
  <c r="AZ109" i="35"/>
  <c r="AX110" i="35"/>
  <c r="AZ110" i="35"/>
  <c r="BA110" i="35"/>
  <c r="AX111" i="35"/>
  <c r="BA111" i="35" s="1"/>
  <c r="AZ111" i="35"/>
  <c r="AX112" i="35"/>
  <c r="BA112" i="35" s="1"/>
  <c r="AZ112" i="35"/>
  <c r="AX113" i="35"/>
  <c r="BA113" i="35" s="1"/>
  <c r="AZ113" i="35"/>
  <c r="AX114" i="35"/>
  <c r="BA114" i="35" s="1"/>
  <c r="AZ114" i="35"/>
  <c r="AX115" i="35"/>
  <c r="AZ115" i="35"/>
  <c r="BA115" i="35"/>
  <c r="AX116" i="35"/>
  <c r="BA116" i="35" s="1"/>
  <c r="AZ116" i="35"/>
  <c r="AX117" i="35"/>
  <c r="BA117" i="35" s="1"/>
  <c r="AZ117" i="35"/>
  <c r="AX118" i="35"/>
  <c r="AZ118" i="35"/>
  <c r="BA118" i="35"/>
  <c r="AX119" i="35"/>
  <c r="BA119" i="35" s="1"/>
  <c r="AZ119" i="35"/>
  <c r="AX120" i="35"/>
  <c r="AZ120" i="35"/>
  <c r="BA120" i="35"/>
  <c r="AX121" i="35"/>
  <c r="BA121" i="35" s="1"/>
  <c r="AZ121" i="35"/>
  <c r="AX122" i="35"/>
  <c r="BA122" i="35" s="1"/>
  <c r="AZ122" i="35"/>
  <c r="AX123" i="35"/>
  <c r="AZ123" i="35"/>
  <c r="BA123" i="35"/>
  <c r="AX125" i="35"/>
  <c r="BA125" i="35" s="1"/>
  <c r="AZ125" i="35"/>
  <c r="AX126" i="35"/>
  <c r="AZ126" i="35"/>
  <c r="BA126" i="35" s="1"/>
  <c r="AX127" i="35"/>
  <c r="AZ127" i="35"/>
  <c r="BA127" i="35"/>
  <c r="AX128" i="35"/>
  <c r="BA128" i="35" s="1"/>
  <c r="AZ128" i="35"/>
  <c r="AX129" i="35"/>
  <c r="BA129" i="35" s="1"/>
  <c r="AZ129" i="35"/>
  <c r="AX130" i="35"/>
  <c r="BA130" i="35" s="1"/>
  <c r="AZ130" i="35"/>
  <c r="AX131" i="35"/>
  <c r="BA131" i="35" s="1"/>
  <c r="AZ131" i="35"/>
  <c r="AX132" i="35"/>
  <c r="AZ132" i="35"/>
  <c r="BA132" i="35"/>
  <c r="AX133" i="35"/>
  <c r="BA133" i="35" s="1"/>
  <c r="AZ133" i="35"/>
  <c r="AX134" i="35"/>
  <c r="AZ134" i="35"/>
  <c r="BA134" i="35" s="1"/>
  <c r="AX135" i="35"/>
  <c r="AZ135" i="35"/>
  <c r="BA135" i="35"/>
  <c r="AX136" i="35"/>
  <c r="BA136" i="35" s="1"/>
  <c r="AZ136" i="35"/>
  <c r="AX137" i="35"/>
  <c r="BA137" i="35" s="1"/>
  <c r="AZ137" i="35"/>
  <c r="AX138" i="35"/>
  <c r="BA138" i="35" s="1"/>
  <c r="AZ138" i="35"/>
  <c r="AX140" i="35"/>
  <c r="BA140" i="35" s="1"/>
  <c r="AZ140" i="35"/>
  <c r="AX141" i="35"/>
  <c r="AZ141" i="35"/>
  <c r="BA141" i="35"/>
  <c r="AX142" i="35"/>
  <c r="BA142" i="35" s="1"/>
  <c r="AZ142" i="35"/>
  <c r="AX143" i="35"/>
  <c r="BA143" i="35" s="1"/>
  <c r="AZ143" i="35"/>
  <c r="AX144" i="35"/>
  <c r="AZ144" i="35"/>
  <c r="BA144" i="35"/>
  <c r="AX145" i="35"/>
  <c r="BA145" i="35" s="1"/>
  <c r="AZ145" i="35"/>
  <c r="AX146" i="35"/>
  <c r="BA146" i="35" s="1"/>
  <c r="AZ146" i="35"/>
  <c r="AX147" i="35"/>
  <c r="BA147" i="35" s="1"/>
  <c r="AZ147" i="35"/>
  <c r="AX148" i="35"/>
  <c r="BA148" i="35" s="1"/>
  <c r="AZ148" i="35"/>
  <c r="AX149" i="35"/>
  <c r="AZ149" i="35"/>
  <c r="BA149" i="35"/>
  <c r="AX150" i="35"/>
  <c r="BA150" i="35" s="1"/>
  <c r="AZ150" i="35"/>
  <c r="AX151" i="35"/>
  <c r="BA151" i="35" s="1"/>
  <c r="AZ151" i="35"/>
  <c r="AX152" i="35"/>
  <c r="AZ152" i="35"/>
  <c r="BA152" i="35"/>
  <c r="AX153" i="35"/>
  <c r="BA153" i="35" s="1"/>
  <c r="AZ153" i="35"/>
  <c r="AX154" i="35"/>
  <c r="BA154" i="35" s="1"/>
  <c r="AZ154" i="35"/>
  <c r="AX155" i="35"/>
  <c r="BA155" i="35" s="1"/>
  <c r="AZ155" i="35"/>
  <c r="AX156" i="35"/>
  <c r="BA156" i="35" s="1"/>
  <c r="AZ156" i="35"/>
  <c r="AX157" i="35"/>
  <c r="AZ157" i="35"/>
  <c r="BA157" i="35"/>
  <c r="AX158" i="35"/>
  <c r="BA158" i="35" s="1"/>
  <c r="AZ158" i="35"/>
  <c r="AX159" i="35"/>
  <c r="BA159" i="35" s="1"/>
  <c r="AZ159" i="35"/>
  <c r="AX160" i="35"/>
  <c r="AZ160" i="35"/>
  <c r="BA160" i="35"/>
  <c r="AX161" i="35"/>
  <c r="BA161" i="35" s="1"/>
  <c r="AZ161" i="35"/>
  <c r="AX162" i="35"/>
  <c r="BA162" i="35" s="1"/>
  <c r="AZ162" i="35"/>
  <c r="AX163" i="35"/>
  <c r="BA163" i="35" s="1"/>
  <c r="AZ163" i="35"/>
  <c r="AX164" i="35"/>
  <c r="BA164" i="35" s="1"/>
  <c r="AZ164" i="35"/>
  <c r="AX166" i="35"/>
  <c r="AZ166" i="35"/>
  <c r="BA166" i="35"/>
  <c r="AX167" i="35"/>
  <c r="BA167" i="35" s="1"/>
  <c r="AZ167" i="35"/>
  <c r="AX168" i="35"/>
  <c r="AZ168" i="35"/>
  <c r="BA168" i="35"/>
  <c r="AX169" i="35"/>
  <c r="AZ169" i="35"/>
  <c r="BA169" i="35"/>
  <c r="AX170" i="35"/>
  <c r="BA170" i="35" s="1"/>
  <c r="AZ170" i="35"/>
  <c r="AX171" i="35"/>
  <c r="AZ171" i="35"/>
  <c r="BA171" i="35" s="1"/>
  <c r="AX172" i="35"/>
  <c r="BA172" i="35" s="1"/>
  <c r="AZ172" i="35"/>
  <c r="AX173" i="35"/>
  <c r="BA173" i="35" s="1"/>
  <c r="AZ173" i="35"/>
  <c r="AX174" i="35"/>
  <c r="AZ174" i="35"/>
  <c r="BA174" i="35"/>
  <c r="AX175" i="35"/>
  <c r="BA175" i="35" s="1"/>
  <c r="AZ175" i="35"/>
  <c r="AX176" i="35"/>
  <c r="AZ176" i="35"/>
  <c r="BA176" i="35"/>
  <c r="AX177" i="35"/>
  <c r="AZ177" i="35"/>
  <c r="BA177" i="35"/>
  <c r="AX178" i="35"/>
  <c r="BA178" i="35" s="1"/>
  <c r="AZ178" i="35"/>
  <c r="AX179" i="35"/>
  <c r="AZ179" i="35"/>
  <c r="BA179" i="35"/>
  <c r="AX180" i="35"/>
  <c r="BA180" i="35" s="1"/>
  <c r="AZ180" i="35"/>
  <c r="AX181" i="35"/>
  <c r="BA181" i="35" s="1"/>
  <c r="AZ181" i="35"/>
  <c r="AX182" i="35"/>
  <c r="AZ182" i="35"/>
  <c r="BA182" i="35"/>
  <c r="AX183" i="35"/>
  <c r="AX184" i="35"/>
  <c r="BA184" i="35" s="1"/>
  <c r="AZ184" i="35"/>
  <c r="AX185" i="35"/>
  <c r="AZ185" i="35"/>
  <c r="BA185" i="35" s="1"/>
  <c r="AX186" i="35"/>
  <c r="BA186" i="35" s="1"/>
  <c r="AZ186" i="35"/>
  <c r="AX187" i="35"/>
  <c r="BA187" i="35" s="1"/>
  <c r="AZ187" i="35"/>
  <c r="AX188" i="35"/>
  <c r="AX189" i="35"/>
  <c r="AZ189" i="35"/>
  <c r="BA189" i="35"/>
  <c r="AX190" i="35"/>
  <c r="BA190" i="35" s="1"/>
  <c r="AZ190" i="35"/>
  <c r="AX191" i="35"/>
  <c r="AZ191" i="35"/>
  <c r="BA191" i="35"/>
  <c r="AX192" i="35"/>
  <c r="BA192" i="35" s="1"/>
  <c r="AZ192" i="35"/>
  <c r="AX193" i="35"/>
  <c r="BA193" i="35" s="1"/>
  <c r="AZ193" i="35"/>
  <c r="AX194" i="35"/>
  <c r="AZ194" i="35"/>
  <c r="BA194" i="35"/>
  <c r="AX195" i="35"/>
  <c r="BA195" i="35" s="1"/>
  <c r="AZ195" i="35"/>
  <c r="AX196" i="35"/>
  <c r="AZ196" i="35"/>
  <c r="BA196" i="35" s="1"/>
  <c r="AX197" i="35"/>
  <c r="AZ197" i="35"/>
  <c r="BA197" i="35"/>
  <c r="AX198" i="35"/>
  <c r="BA198" i="35" s="1"/>
  <c r="AZ198" i="35"/>
  <c r="AX199" i="35"/>
  <c r="BA199" i="35" s="1"/>
  <c r="AZ199" i="35"/>
  <c r="AX200" i="35"/>
  <c r="BA200" i="35" s="1"/>
  <c r="AZ200" i="35"/>
  <c r="AX201" i="35"/>
  <c r="BA201" i="35" s="1"/>
  <c r="AZ201" i="35"/>
  <c r="AX202" i="35"/>
  <c r="AZ202" i="35"/>
  <c r="BA202" i="35"/>
  <c r="AX203" i="35"/>
  <c r="BA203" i="35" s="1"/>
  <c r="AZ203" i="35"/>
  <c r="AX204" i="35"/>
  <c r="AZ204" i="35"/>
  <c r="BA204" i="35" s="1"/>
  <c r="AX205" i="35"/>
  <c r="AZ205" i="35"/>
  <c r="BA205" i="35"/>
  <c r="AX206" i="35"/>
  <c r="BA206" i="35" s="1"/>
  <c r="AZ206" i="35"/>
  <c r="AX207" i="35"/>
  <c r="BA207" i="35" s="1"/>
  <c r="AZ207" i="35"/>
  <c r="AX208" i="35"/>
  <c r="BA208" i="35" s="1"/>
  <c r="AZ208" i="35"/>
  <c r="AX209" i="35"/>
  <c r="BA209" i="35" s="1"/>
  <c r="AZ209" i="35"/>
  <c r="AX210" i="35"/>
  <c r="AZ210" i="35"/>
  <c r="BA210" i="35"/>
  <c r="AX211" i="35"/>
  <c r="BA211" i="35" s="1"/>
  <c r="AZ211" i="35"/>
  <c r="AX212" i="35"/>
  <c r="AZ212" i="35"/>
  <c r="BA212" i="35" s="1"/>
  <c r="AX213" i="35"/>
  <c r="AZ213" i="35"/>
  <c r="BA213" i="35"/>
  <c r="AX214" i="35"/>
  <c r="BA214" i="35" s="1"/>
  <c r="AZ214" i="35"/>
  <c r="AX215" i="35"/>
  <c r="BA215" i="35" s="1"/>
  <c r="AZ215" i="35"/>
  <c r="AX216" i="35"/>
  <c r="BA216" i="35" s="1"/>
  <c r="AZ216" i="35"/>
  <c r="AX217" i="35"/>
  <c r="BA217" i="35" s="1"/>
  <c r="AZ217" i="35"/>
  <c r="AX218" i="35"/>
  <c r="AZ218" i="35"/>
  <c r="BA218" i="35"/>
  <c r="AX219" i="35"/>
  <c r="BA219" i="35" s="1"/>
  <c r="AZ219" i="35"/>
  <c r="AX220" i="35"/>
  <c r="AZ220" i="35"/>
  <c r="BA220" i="35"/>
  <c r="AX221" i="35"/>
  <c r="AZ221" i="35"/>
  <c r="BA221" i="35"/>
  <c r="AX222" i="35"/>
  <c r="BA222" i="35" s="1"/>
  <c r="AZ222" i="35"/>
  <c r="AX223" i="35"/>
  <c r="AZ223" i="35"/>
  <c r="BA223" i="35" s="1"/>
  <c r="AX224" i="35"/>
  <c r="BA224" i="35" s="1"/>
  <c r="AZ224" i="35"/>
  <c r="AX225" i="35"/>
  <c r="BA225" i="35" s="1"/>
  <c r="AZ225" i="35"/>
  <c r="AX226" i="35"/>
  <c r="AZ226" i="35"/>
  <c r="BA226" i="35"/>
  <c r="AX227" i="35"/>
  <c r="BA227" i="35" s="1"/>
  <c r="AZ227" i="35"/>
  <c r="AX228" i="35"/>
  <c r="AZ228" i="35"/>
  <c r="BA228" i="35"/>
  <c r="AX229" i="35"/>
  <c r="AZ229" i="35"/>
  <c r="BA229" i="35"/>
  <c r="AX232" i="35"/>
  <c r="BA232" i="35" s="1"/>
  <c r="AZ232" i="35"/>
  <c r="AX233" i="35"/>
  <c r="BA233" i="35" s="1"/>
  <c r="AZ233" i="35"/>
  <c r="AX234" i="35"/>
  <c r="BA234" i="35" s="1"/>
  <c r="AZ234" i="35"/>
  <c r="AX235" i="35"/>
  <c r="BA235" i="35" s="1"/>
  <c r="AZ235" i="35"/>
  <c r="AX236" i="35"/>
  <c r="AZ236" i="35"/>
  <c r="BA236" i="35"/>
  <c r="AX237" i="35"/>
  <c r="BA237" i="35" s="1"/>
  <c r="AZ237" i="35"/>
  <c r="AX238" i="35"/>
  <c r="AZ238" i="35"/>
  <c r="BA238" i="35"/>
  <c r="AX239" i="35"/>
  <c r="AZ239" i="35"/>
  <c r="BA239" i="35"/>
  <c r="AX240" i="35"/>
  <c r="BA240" i="35" s="1"/>
  <c r="AZ240" i="35"/>
  <c r="AX241" i="35"/>
  <c r="AZ241" i="35"/>
  <c r="BA241" i="35"/>
  <c r="AX242" i="35"/>
  <c r="BA242" i="35" s="1"/>
  <c r="AZ242" i="35"/>
  <c r="AX243" i="35"/>
  <c r="BA243" i="35" s="1"/>
  <c r="AZ243" i="35"/>
  <c r="AX244" i="35"/>
  <c r="AZ244" i="35"/>
  <c r="BA244" i="35"/>
  <c r="AX245" i="35"/>
  <c r="BA245" i="35" s="1"/>
  <c r="AZ245" i="35"/>
  <c r="AX246" i="35"/>
  <c r="BA246" i="35" s="1"/>
  <c r="AZ246" i="35"/>
  <c r="AX247" i="35"/>
  <c r="AZ247" i="35"/>
  <c r="BA247" i="35"/>
  <c r="AX248" i="35"/>
  <c r="BA248" i="35" s="1"/>
  <c r="AZ248" i="35"/>
  <c r="AX249" i="35"/>
  <c r="BA249" i="35" s="1"/>
  <c r="AZ249" i="35"/>
  <c r="AX250" i="35"/>
  <c r="BA250" i="35" s="1"/>
  <c r="AZ250" i="35"/>
  <c r="AX251" i="35"/>
  <c r="BA251" i="35" s="1"/>
  <c r="AZ251" i="35"/>
  <c r="AX252" i="35"/>
  <c r="AZ252" i="35"/>
  <c r="BA252" i="35"/>
  <c r="AX253" i="35"/>
  <c r="BA253" i="35" s="1"/>
  <c r="AZ253" i="35"/>
  <c r="AX254" i="35"/>
  <c r="BA254" i="35" s="1"/>
  <c r="AZ254" i="35"/>
  <c r="AX255" i="35"/>
  <c r="AZ255" i="35"/>
  <c r="BA255" i="35"/>
  <c r="AX256" i="35"/>
  <c r="BA256" i="35" s="1"/>
  <c r="AZ256" i="35"/>
  <c r="AX257" i="35"/>
  <c r="BA257" i="35" s="1"/>
  <c r="AZ257" i="35"/>
  <c r="AX258" i="35"/>
  <c r="BA258" i="35" s="1"/>
  <c r="AZ258" i="35"/>
  <c r="AX259" i="35"/>
  <c r="BA259" i="35" s="1"/>
  <c r="AZ259" i="35"/>
  <c r="AX260" i="35"/>
  <c r="AZ260" i="35"/>
  <c r="BA260" i="35"/>
  <c r="AX261" i="35"/>
  <c r="BA261" i="35" s="1"/>
  <c r="AZ261" i="35"/>
  <c r="AX262" i="35"/>
  <c r="BA262" i="35" s="1"/>
  <c r="AZ262" i="35"/>
  <c r="AX263" i="35"/>
  <c r="AZ263" i="35"/>
  <c r="BA263" i="35"/>
  <c r="AX264" i="35"/>
  <c r="BA264" i="35" s="1"/>
  <c r="AZ264" i="35"/>
  <c r="AX265" i="35"/>
  <c r="BA265" i="35" s="1"/>
  <c r="AZ265" i="35"/>
  <c r="AX266" i="35"/>
  <c r="BA266" i="35" s="1"/>
  <c r="AZ266" i="35"/>
  <c r="AX267" i="35"/>
  <c r="BA267" i="35" s="1"/>
  <c r="AZ267" i="35"/>
  <c r="AX268" i="35"/>
  <c r="AZ268" i="35"/>
  <c r="BA268" i="35"/>
  <c r="AX269" i="35"/>
  <c r="BA269" i="35" s="1"/>
  <c r="AZ269" i="35"/>
  <c r="AX270" i="35"/>
  <c r="BA270" i="35" s="1"/>
  <c r="AZ270" i="35"/>
  <c r="AX271" i="35"/>
  <c r="AZ271" i="35"/>
  <c r="BA271" i="35"/>
  <c r="AX272" i="35"/>
  <c r="BA272" i="35" s="1"/>
  <c r="AZ272" i="35"/>
  <c r="AX273" i="35"/>
  <c r="BA273" i="35" s="1"/>
  <c r="AZ273" i="35"/>
  <c r="AX274" i="35"/>
  <c r="BA274" i="35" s="1"/>
  <c r="AZ274" i="35"/>
  <c r="AX275" i="35"/>
  <c r="BA275" i="35" s="1"/>
  <c r="AZ275" i="35"/>
  <c r="AX276" i="35"/>
  <c r="AZ276" i="35"/>
  <c r="BA276" i="35"/>
  <c r="AX277" i="35"/>
  <c r="BA277" i="35" s="1"/>
  <c r="AZ277" i="35"/>
  <c r="AX278" i="35"/>
  <c r="BA278" i="35" s="1"/>
  <c r="AZ278" i="35"/>
  <c r="AX279" i="35"/>
  <c r="AZ279" i="35"/>
  <c r="BA279" i="35"/>
  <c r="AX280" i="35"/>
  <c r="BA280" i="35" s="1"/>
  <c r="AZ280" i="35"/>
  <c r="AX281" i="35"/>
  <c r="BA281" i="35" s="1"/>
  <c r="AZ281" i="35"/>
  <c r="AX282" i="35"/>
  <c r="BA282" i="35" s="1"/>
  <c r="AZ282" i="35"/>
  <c r="AX283" i="35"/>
  <c r="BA283" i="35" s="1"/>
  <c r="AZ283" i="35"/>
  <c r="AX284" i="35"/>
  <c r="AZ284" i="35"/>
  <c r="BA284" i="35"/>
  <c r="AX285" i="35"/>
  <c r="BA285" i="35" s="1"/>
  <c r="AZ285" i="35"/>
  <c r="AX286" i="35"/>
  <c r="BA286" i="35" s="1"/>
  <c r="AZ286" i="35"/>
  <c r="AX287" i="35"/>
  <c r="AZ287" i="35"/>
  <c r="BA287" i="35"/>
  <c r="AX288" i="35"/>
  <c r="BA288" i="35" s="1"/>
  <c r="AZ288" i="35"/>
  <c r="AX289" i="35"/>
  <c r="BA289" i="35" s="1"/>
  <c r="AZ289" i="35"/>
  <c r="AX290" i="35"/>
  <c r="BA290" i="35" s="1"/>
  <c r="AZ290" i="35"/>
  <c r="AX291" i="35"/>
  <c r="BA291" i="35" s="1"/>
  <c r="AZ291" i="35"/>
  <c r="AX292" i="35"/>
  <c r="AZ292" i="35"/>
  <c r="BA292" i="35"/>
  <c r="AX293" i="35"/>
  <c r="BA293" i="35" s="1"/>
  <c r="AZ293" i="35"/>
  <c r="AX294" i="35"/>
  <c r="AZ294" i="35"/>
  <c r="BA294" i="35"/>
  <c r="AX295" i="35"/>
  <c r="AZ295" i="35"/>
  <c r="BA295" i="35"/>
  <c r="AX296" i="35"/>
  <c r="BA296" i="35" s="1"/>
  <c r="AZ296" i="35"/>
  <c r="AX297" i="35"/>
  <c r="BA297" i="35" s="1"/>
  <c r="AZ297" i="35"/>
  <c r="AX298" i="35"/>
  <c r="BA298" i="35" s="1"/>
  <c r="AZ298" i="35"/>
  <c r="AX299" i="35"/>
  <c r="BA299" i="35" s="1"/>
  <c r="AZ299" i="35"/>
  <c r="AX300" i="35"/>
  <c r="AZ300" i="35"/>
  <c r="BA300" i="35"/>
  <c r="AX301" i="35"/>
  <c r="BA301" i="35" s="1"/>
  <c r="AZ301" i="35"/>
  <c r="AX302" i="35"/>
  <c r="BA302" i="35" s="1"/>
  <c r="AZ302" i="35"/>
  <c r="AX303" i="35"/>
  <c r="AZ303" i="35"/>
  <c r="BA303" i="35"/>
  <c r="AX307" i="35"/>
  <c r="BA307" i="35" s="1"/>
  <c r="AZ307" i="35"/>
  <c r="AX308" i="35"/>
  <c r="BA308" i="35" s="1"/>
  <c r="AZ308" i="35"/>
  <c r="AX309" i="35"/>
  <c r="BA309" i="35" s="1"/>
  <c r="AZ309" i="35"/>
  <c r="AX310" i="35"/>
  <c r="BA310" i="35" s="1"/>
  <c r="AZ310" i="35"/>
  <c r="AX311" i="35"/>
  <c r="AZ311" i="35"/>
  <c r="BA311" i="35"/>
  <c r="AX312" i="35"/>
  <c r="BA312" i="35" s="1"/>
  <c r="AZ312" i="35"/>
  <c r="AX313" i="35"/>
  <c r="BA313" i="35" s="1"/>
  <c r="AZ313" i="35"/>
  <c r="AX314" i="35"/>
  <c r="AZ314" i="35"/>
  <c r="BA314" i="35"/>
  <c r="AX315" i="35"/>
  <c r="BA315" i="35" s="1"/>
  <c r="AZ315" i="35"/>
  <c r="AX316" i="35"/>
  <c r="BA316" i="35" s="1"/>
  <c r="AZ316" i="35"/>
  <c r="AX317" i="35"/>
  <c r="BA317" i="35" s="1"/>
  <c r="AZ317" i="35"/>
  <c r="AX318" i="35"/>
  <c r="BA318" i="35" s="1"/>
  <c r="AZ318" i="35"/>
  <c r="AX319" i="35"/>
  <c r="AZ319" i="35"/>
  <c r="BA319" i="35"/>
  <c r="AX320" i="35"/>
  <c r="BA320" i="35" s="1"/>
  <c r="AZ320" i="35"/>
  <c r="AX321" i="35"/>
  <c r="BA321" i="35" s="1"/>
  <c r="AZ321" i="35"/>
  <c r="AX325" i="35"/>
  <c r="AZ325" i="35"/>
  <c r="BA325" i="35"/>
  <c r="AX326" i="35"/>
  <c r="BA326" i="35" s="1"/>
  <c r="AZ326" i="35"/>
  <c r="AX327" i="35"/>
  <c r="BA327" i="35" s="1"/>
  <c r="AZ327" i="35"/>
  <c r="AX328" i="35"/>
  <c r="BA328" i="35" s="1"/>
  <c r="AZ328" i="35"/>
  <c r="AX329" i="35"/>
  <c r="BA329" i="35" s="1"/>
  <c r="AZ329" i="35"/>
  <c r="AX330" i="35"/>
  <c r="AZ330" i="35"/>
  <c r="BA330" i="35"/>
  <c r="AX331" i="35"/>
  <c r="BA331" i="35" s="1"/>
  <c r="AZ331" i="35"/>
  <c r="AX332" i="35"/>
  <c r="BA332" i="35" s="1"/>
  <c r="AZ332" i="35"/>
  <c r="AX333" i="35"/>
  <c r="AZ333" i="35"/>
  <c r="BA333" i="35"/>
  <c r="AX334" i="35"/>
  <c r="BA334" i="35" s="1"/>
  <c r="AZ334" i="35"/>
  <c r="AX335" i="35"/>
  <c r="BA335" i="35" s="1"/>
  <c r="AZ335" i="35"/>
  <c r="AX336" i="35"/>
  <c r="BA336" i="35" s="1"/>
  <c r="AZ336" i="35"/>
  <c r="AX337" i="35"/>
  <c r="BA337" i="35" s="1"/>
  <c r="AZ337" i="35"/>
  <c r="AX338" i="35"/>
  <c r="AZ338" i="35"/>
  <c r="BA338" i="35"/>
  <c r="AX339" i="35"/>
  <c r="BA339" i="35" s="1"/>
  <c r="AZ339" i="35"/>
  <c r="AX340" i="35"/>
  <c r="BA340" i="35" s="1"/>
  <c r="AZ340" i="35"/>
  <c r="AX341" i="35"/>
  <c r="AZ341" i="35"/>
  <c r="BA341" i="35"/>
  <c r="AX342" i="35"/>
  <c r="BA342" i="35" s="1"/>
  <c r="AZ342" i="35"/>
  <c r="AX343" i="35"/>
  <c r="AZ343" i="35"/>
  <c r="BA343" i="35" s="1"/>
  <c r="AX344" i="35"/>
  <c r="BA344" i="35" s="1"/>
  <c r="AZ344" i="35"/>
  <c r="AX345" i="35"/>
  <c r="BA345" i="35" s="1"/>
  <c r="AZ345" i="35"/>
  <c r="AX346" i="35"/>
  <c r="AZ346" i="35"/>
  <c r="BA346" i="35"/>
  <c r="AX347" i="35"/>
  <c r="BA347" i="35" s="1"/>
  <c r="AZ347" i="35"/>
  <c r="AX348" i="35"/>
  <c r="AZ348" i="35"/>
  <c r="BA348" i="35"/>
  <c r="AX349" i="35"/>
  <c r="AZ349" i="35"/>
  <c r="BA349" i="35"/>
  <c r="AX350" i="35"/>
  <c r="BA350" i="35" s="1"/>
  <c r="AZ350" i="35"/>
  <c r="AX351" i="35"/>
  <c r="AZ351" i="35"/>
  <c r="BA351" i="35"/>
  <c r="AX352" i="35"/>
  <c r="BA352" i="35" s="1"/>
  <c r="AZ352" i="35"/>
  <c r="AX353" i="35"/>
  <c r="BA353" i="35" s="1"/>
  <c r="AZ353" i="35"/>
  <c r="AX354" i="35"/>
  <c r="AZ354" i="35"/>
  <c r="BA354" i="35"/>
  <c r="AX355" i="35"/>
  <c r="BA355" i="35" s="1"/>
  <c r="AZ355" i="35"/>
  <c r="AX356" i="35"/>
  <c r="BA356" i="35" s="1"/>
  <c r="AZ356" i="35"/>
  <c r="AX357" i="35"/>
  <c r="AZ357" i="35"/>
  <c r="BA357" i="35"/>
  <c r="AX358" i="35"/>
  <c r="BA358" i="35" s="1"/>
  <c r="AZ358" i="35"/>
  <c r="AX359" i="35"/>
  <c r="AZ359" i="35"/>
  <c r="BA359" i="35"/>
  <c r="AX360" i="35"/>
  <c r="BA360" i="35" s="1"/>
  <c r="AZ360" i="35"/>
  <c r="AX361" i="35"/>
  <c r="BA361" i="35" s="1"/>
  <c r="AZ361" i="35"/>
  <c r="AX362" i="35"/>
  <c r="AZ362" i="35"/>
  <c r="BA362" i="35"/>
  <c r="AX363" i="35"/>
  <c r="BA363" i="35" s="1"/>
  <c r="AZ363" i="35"/>
  <c r="AX364" i="35"/>
  <c r="BA364" i="35" s="1"/>
  <c r="AZ364" i="35"/>
  <c r="AX365" i="35"/>
  <c r="AZ365" i="35"/>
  <c r="BA365" i="35"/>
  <c r="AX366" i="35"/>
  <c r="BA366" i="35" s="1"/>
  <c r="AZ366" i="35"/>
  <c r="AX367" i="35"/>
  <c r="AZ367" i="35"/>
  <c r="BA367" i="35"/>
  <c r="AX368" i="35"/>
  <c r="BA368" i="35" s="1"/>
  <c r="AZ368" i="35"/>
  <c r="AX369" i="35"/>
  <c r="BA369" i="35" s="1"/>
  <c r="AZ369" i="35"/>
  <c r="AX370" i="35"/>
  <c r="AZ370" i="35"/>
  <c r="BA370" i="35"/>
  <c r="AX371" i="35"/>
  <c r="BA371" i="35" s="1"/>
  <c r="AZ371" i="35"/>
  <c r="AX372" i="35"/>
  <c r="BA372" i="35" s="1"/>
  <c r="AZ372" i="35"/>
  <c r="AX373" i="35"/>
  <c r="AZ373" i="35"/>
  <c r="BA373" i="35"/>
  <c r="AX374" i="35"/>
  <c r="BA374" i="35" s="1"/>
  <c r="AZ374" i="35"/>
  <c r="AX375" i="35"/>
  <c r="BA375" i="35" s="1"/>
  <c r="AZ375" i="35"/>
  <c r="AX376" i="35"/>
  <c r="BA376" i="35" s="1"/>
  <c r="AZ376" i="35"/>
  <c r="AX377" i="35"/>
  <c r="BA377" i="35" s="1"/>
  <c r="AZ377" i="35"/>
  <c r="AX378" i="35"/>
  <c r="AZ378" i="35"/>
  <c r="BA378" i="35"/>
  <c r="AX379" i="35"/>
  <c r="BA379" i="35" s="1"/>
  <c r="AZ379" i="35"/>
  <c r="AX380" i="35"/>
  <c r="BA380" i="35" s="1"/>
  <c r="AZ380" i="35"/>
  <c r="AX381" i="35"/>
  <c r="AZ381" i="35"/>
  <c r="BA381" i="35"/>
  <c r="AX382" i="35"/>
  <c r="BA382" i="35" s="1"/>
  <c r="AZ382" i="35"/>
  <c r="AX383" i="35"/>
  <c r="BA383" i="35" s="1"/>
  <c r="AZ383" i="35"/>
  <c r="AX384" i="35"/>
  <c r="BA384" i="35" s="1"/>
  <c r="AZ384" i="35"/>
  <c r="AX385" i="35"/>
  <c r="BA385" i="35" s="1"/>
  <c r="AZ385" i="35"/>
  <c r="AX386" i="35"/>
  <c r="AZ386" i="35"/>
  <c r="BA386" i="35"/>
  <c r="AX390" i="35"/>
  <c r="BA390" i="35" s="1"/>
  <c r="AZ390" i="35"/>
  <c r="AX391" i="35"/>
  <c r="BA391" i="35" s="1"/>
  <c r="AZ391" i="35"/>
  <c r="AX392" i="35"/>
  <c r="AZ392" i="35"/>
  <c r="BA392" i="35"/>
  <c r="AX393" i="35"/>
  <c r="BA393" i="35" s="1"/>
  <c r="AZ393" i="35"/>
  <c r="AX394" i="35"/>
  <c r="BA394" i="35" s="1"/>
  <c r="AZ394" i="35"/>
  <c r="AX395" i="35"/>
  <c r="BA395" i="35" s="1"/>
  <c r="AZ395" i="35"/>
  <c r="AX396" i="35"/>
  <c r="BA396" i="35" s="1"/>
  <c r="AZ396" i="35"/>
  <c r="AX397" i="35"/>
  <c r="AZ397" i="35"/>
  <c r="BA397" i="35"/>
  <c r="AX398" i="35"/>
  <c r="BA398" i="35" s="1"/>
  <c r="AZ398" i="35"/>
  <c r="AX399" i="35"/>
  <c r="BA399" i="35" s="1"/>
  <c r="AZ399" i="35"/>
  <c r="AX400" i="35"/>
  <c r="AZ400" i="35"/>
  <c r="BA400" i="35"/>
  <c r="AX401" i="35"/>
  <c r="BA401" i="35" s="1"/>
  <c r="AZ401" i="35"/>
  <c r="AX402" i="35"/>
  <c r="BA402" i="35" s="1"/>
  <c r="AZ402" i="35"/>
  <c r="AX403" i="35"/>
  <c r="BA403" i="35" s="1"/>
  <c r="AZ403" i="35"/>
  <c r="AX404" i="35"/>
  <c r="AZ404" i="35"/>
  <c r="BA404" i="35" s="1"/>
  <c r="AX405" i="35"/>
  <c r="AZ405" i="35"/>
  <c r="BA405" i="35"/>
  <c r="AX406" i="35"/>
  <c r="BA406" i="35" s="1"/>
  <c r="AZ406" i="35"/>
  <c r="AX410" i="35"/>
  <c r="BA410" i="35" s="1"/>
  <c r="AZ410" i="35"/>
  <c r="AX411" i="35"/>
  <c r="AZ411" i="35"/>
  <c r="BA411" i="35"/>
  <c r="AX412" i="35"/>
  <c r="BA412" i="35" s="1"/>
  <c r="AZ412" i="35"/>
  <c r="AX413" i="35"/>
  <c r="BA413" i="35" s="1"/>
  <c r="AZ413" i="35"/>
  <c r="AX414" i="35"/>
  <c r="BA414" i="35" s="1"/>
  <c r="AZ414" i="35"/>
  <c r="AX415" i="35"/>
  <c r="BA415" i="35" s="1"/>
  <c r="AZ415" i="35"/>
  <c r="AX416" i="35"/>
  <c r="AZ416" i="35"/>
  <c r="BA416" i="35"/>
  <c r="AX417" i="35"/>
  <c r="BA417" i="35" s="1"/>
  <c r="AZ417" i="35"/>
  <c r="AX418" i="35"/>
  <c r="BA418" i="35" s="1"/>
  <c r="AZ418" i="35"/>
  <c r="AX419" i="35"/>
  <c r="AZ419" i="35"/>
  <c r="BA419" i="35"/>
  <c r="AX420" i="35"/>
  <c r="BA420" i="35" s="1"/>
  <c r="AZ420" i="35"/>
  <c r="AX421" i="35"/>
  <c r="BA421" i="35" s="1"/>
  <c r="AZ421" i="35"/>
  <c r="AX422" i="35"/>
  <c r="BA422" i="35" s="1"/>
  <c r="AZ422" i="35"/>
  <c r="AX423" i="35"/>
  <c r="BA423" i="35" s="1"/>
  <c r="AZ423" i="35"/>
  <c r="AX424" i="35"/>
  <c r="AZ424" i="35"/>
  <c r="BA424" i="35"/>
  <c r="AX425" i="35"/>
  <c r="BA425" i="35" s="1"/>
  <c r="AZ425" i="35"/>
  <c r="AX426" i="35"/>
  <c r="BA426" i="35" s="1"/>
  <c r="AZ426" i="35"/>
  <c r="AX427" i="35"/>
  <c r="AZ427" i="35"/>
  <c r="BA427" i="35"/>
  <c r="AX428" i="35"/>
  <c r="BA428" i="35" s="1"/>
  <c r="AZ428" i="35"/>
  <c r="AX429" i="35"/>
  <c r="BA429" i="35" s="1"/>
  <c r="AZ429" i="35"/>
  <c r="AX430" i="35"/>
  <c r="BA430" i="35" s="1"/>
  <c r="AZ430" i="35"/>
  <c r="AX431" i="35"/>
  <c r="BA431" i="35" s="1"/>
  <c r="AZ431" i="35"/>
  <c r="AX432" i="35"/>
  <c r="AZ432" i="35"/>
  <c r="BA432" i="35"/>
  <c r="AX436" i="35"/>
  <c r="BA436" i="35" s="1"/>
  <c r="AZ436" i="35"/>
  <c r="AX437" i="35"/>
  <c r="BA437" i="35" s="1"/>
  <c r="AZ437" i="35"/>
  <c r="AX438" i="35"/>
  <c r="AZ438" i="35"/>
  <c r="BA438" i="35"/>
  <c r="AX439" i="35"/>
  <c r="BA439" i="35" s="1"/>
  <c r="AZ439" i="35"/>
  <c r="AX440" i="35"/>
  <c r="BA440" i="35" s="1"/>
  <c r="AZ440" i="35"/>
  <c r="AX441" i="35"/>
  <c r="BA441" i="35" s="1"/>
  <c r="AZ441" i="35"/>
  <c r="AX442" i="35"/>
  <c r="BA442" i="35" s="1"/>
  <c r="AZ442" i="35"/>
  <c r="AX443" i="35"/>
  <c r="AZ443" i="35"/>
  <c r="BA443" i="35"/>
  <c r="AX444" i="35"/>
  <c r="BA444" i="35" s="1"/>
  <c r="AZ444" i="35"/>
  <c r="AX445" i="35"/>
  <c r="BA445" i="35" s="1"/>
  <c r="AZ445" i="35"/>
  <c r="AX446" i="35"/>
  <c r="AZ446" i="35"/>
  <c r="BA446" i="35"/>
  <c r="AX447" i="35"/>
  <c r="BA447" i="35" s="1"/>
  <c r="AZ447" i="35"/>
  <c r="AX448" i="35"/>
  <c r="AZ448" i="35"/>
  <c r="BA448" i="35"/>
  <c r="AX449" i="35"/>
  <c r="BA449" i="35" s="1"/>
  <c r="AZ449" i="35"/>
  <c r="AX450" i="35"/>
  <c r="BA450" i="35" s="1"/>
  <c r="AZ450" i="35"/>
  <c r="AX451" i="35"/>
  <c r="AZ451" i="35"/>
  <c r="BA451" i="35"/>
  <c r="AX452" i="35"/>
  <c r="BA452" i="35" s="1"/>
  <c r="AZ452" i="35"/>
  <c r="AX453" i="35"/>
  <c r="BA453" i="35" s="1"/>
  <c r="AZ453" i="35"/>
  <c r="AX454" i="35"/>
  <c r="AZ454" i="35"/>
  <c r="BA454" i="35"/>
  <c r="AX455" i="35"/>
  <c r="BA455" i="35" s="1"/>
  <c r="AZ455" i="35"/>
  <c r="AX456" i="35"/>
  <c r="BA456" i="35" s="1"/>
  <c r="AZ456" i="35"/>
  <c r="AX457" i="35"/>
  <c r="BA457" i="35" s="1"/>
  <c r="AZ457" i="35"/>
  <c r="AX458" i="35"/>
  <c r="BA458" i="35" s="1"/>
  <c r="AZ458" i="35"/>
  <c r="AX459" i="35"/>
  <c r="AZ459" i="35"/>
  <c r="BA459" i="35"/>
  <c r="AX460" i="35"/>
  <c r="BA460" i="35" s="1"/>
  <c r="AZ460" i="35"/>
  <c r="AX461" i="35"/>
  <c r="BA461" i="35" s="1"/>
  <c r="AZ461" i="35"/>
  <c r="AX462" i="35"/>
  <c r="AZ462" i="35"/>
  <c r="BA462" i="35"/>
  <c r="AX463" i="35"/>
  <c r="BA463" i="35" s="1"/>
  <c r="AZ463" i="35"/>
  <c r="AX464" i="35"/>
  <c r="BA464" i="35" s="1"/>
  <c r="AZ464" i="35"/>
  <c r="AX465" i="35"/>
  <c r="BA465" i="35" s="1"/>
  <c r="AZ465" i="35"/>
  <c r="AX466" i="35"/>
  <c r="BA466" i="35" s="1"/>
  <c r="AZ466" i="35"/>
  <c r="AX467" i="35"/>
  <c r="AZ467" i="35"/>
  <c r="BA467" i="35"/>
  <c r="AX468" i="35"/>
  <c r="BA468" i="35" s="1"/>
  <c r="AZ468" i="35"/>
  <c r="AX469" i="35"/>
  <c r="BA469" i="35" s="1"/>
  <c r="AZ469" i="35"/>
  <c r="AX470" i="35"/>
  <c r="AZ470" i="35"/>
  <c r="BA470" i="35"/>
  <c r="AX471" i="35"/>
  <c r="BA471" i="35" s="1"/>
  <c r="AZ471" i="35"/>
  <c r="AX472" i="35"/>
  <c r="AZ472" i="35"/>
  <c r="BA472" i="35" s="1"/>
  <c r="AX473" i="35"/>
  <c r="BA473" i="35" s="1"/>
  <c r="AZ473" i="35"/>
  <c r="AX474" i="35"/>
  <c r="BA474" i="35" s="1"/>
  <c r="AZ474" i="35"/>
  <c r="AX478" i="35"/>
  <c r="AZ478" i="35"/>
  <c r="BA478" i="35"/>
  <c r="AX479" i="35"/>
  <c r="BA479" i="35" s="1"/>
  <c r="AZ479" i="35"/>
  <c r="AX480" i="35"/>
  <c r="AZ480" i="35"/>
  <c r="BA480" i="35"/>
  <c r="AX481" i="35"/>
  <c r="AZ481" i="35"/>
  <c r="BA481" i="35"/>
  <c r="AX482" i="35"/>
  <c r="BA482" i="35" s="1"/>
  <c r="AZ482" i="35"/>
  <c r="AX483" i="35"/>
  <c r="AZ483" i="35"/>
  <c r="BA483" i="35"/>
  <c r="AX484" i="35"/>
  <c r="BA484" i="35" s="1"/>
  <c r="AZ484" i="35"/>
  <c r="AX485" i="35"/>
  <c r="BA485" i="35" s="1"/>
  <c r="AZ485" i="35"/>
  <c r="AX486" i="35"/>
  <c r="AZ486" i="35"/>
  <c r="BA486" i="35"/>
  <c r="AX487" i="35"/>
  <c r="BA487" i="35" s="1"/>
  <c r="AZ487" i="35"/>
  <c r="AX488" i="35"/>
  <c r="BA488" i="35" s="1"/>
  <c r="AZ488" i="35"/>
  <c r="AX489" i="35"/>
  <c r="AZ489" i="35"/>
  <c r="BA489" i="35"/>
  <c r="AX490" i="35"/>
  <c r="BA490" i="35" s="1"/>
  <c r="AZ490" i="35"/>
  <c r="AX491" i="35"/>
  <c r="BA491" i="35" s="1"/>
  <c r="AZ491" i="35"/>
  <c r="AX492" i="35"/>
  <c r="BA492" i="35" s="1"/>
  <c r="AZ492" i="35"/>
  <c r="AX493" i="35"/>
  <c r="BA493" i="35" s="1"/>
  <c r="AZ493" i="35"/>
  <c r="AX494" i="35"/>
  <c r="AZ494" i="35"/>
  <c r="BA494" i="35"/>
  <c r="AX495" i="35"/>
  <c r="BA495" i="35" s="1"/>
  <c r="AZ495" i="35"/>
  <c r="AX496" i="35"/>
  <c r="AZ496" i="35"/>
  <c r="BA496" i="35"/>
  <c r="AX497" i="35"/>
  <c r="AZ497" i="35"/>
  <c r="BA497" i="35"/>
  <c r="AX498" i="35"/>
  <c r="BA498" i="35" s="1"/>
  <c r="AZ498" i="35"/>
  <c r="AX499" i="35"/>
  <c r="BA499" i="35" s="1"/>
  <c r="AZ499" i="35"/>
  <c r="AX500" i="35"/>
  <c r="BA500" i="35" s="1"/>
  <c r="AZ500" i="35"/>
  <c r="AX501" i="35"/>
  <c r="BA501" i="35" s="1"/>
  <c r="AZ501" i="35"/>
  <c r="AX502" i="35"/>
  <c r="AZ502" i="35"/>
  <c r="BA502" i="35"/>
  <c r="AX503" i="35"/>
  <c r="BA503" i="35" s="1"/>
  <c r="AZ503" i="35"/>
  <c r="AX504" i="35"/>
  <c r="BA504" i="35" s="1"/>
  <c r="AZ504" i="35"/>
  <c r="AX505" i="35"/>
  <c r="AZ505" i="35"/>
  <c r="BA505" i="35"/>
  <c r="AX506" i="35"/>
  <c r="BA506" i="35" s="1"/>
  <c r="AZ506" i="35"/>
  <c r="AX507" i="35"/>
  <c r="BA507" i="35" s="1"/>
  <c r="AZ507" i="35"/>
  <c r="AX508" i="35"/>
  <c r="BA508" i="35" s="1"/>
  <c r="AZ508" i="35"/>
  <c r="AX509" i="35"/>
  <c r="BA509" i="35" s="1"/>
  <c r="AZ509" i="35"/>
  <c r="AX510" i="35"/>
  <c r="AZ510" i="35"/>
  <c r="BA510" i="35"/>
  <c r="AX511" i="35"/>
  <c r="BA511" i="35" s="1"/>
  <c r="AZ511" i="35"/>
  <c r="AX512" i="35"/>
  <c r="BA512" i="35" s="1"/>
  <c r="AZ512" i="35"/>
  <c r="AX513" i="35"/>
  <c r="AZ513" i="35"/>
  <c r="BA513" i="35"/>
  <c r="AX514" i="35"/>
  <c r="BA514" i="35" s="1"/>
  <c r="AZ514" i="35"/>
  <c r="AX515" i="35"/>
  <c r="AZ515" i="35"/>
  <c r="BA515" i="35" s="1"/>
  <c r="AX516" i="35"/>
  <c r="BA516" i="35" s="1"/>
  <c r="AZ516" i="35"/>
  <c r="AX517" i="35"/>
  <c r="BA517" i="35" s="1"/>
  <c r="AZ517" i="35"/>
  <c r="AX518" i="35"/>
  <c r="AZ518" i="35"/>
  <c r="BA518" i="35"/>
  <c r="AX519" i="35"/>
  <c r="BA519" i="35" s="1"/>
  <c r="AZ519" i="35"/>
  <c r="AX523" i="35"/>
  <c r="BA523" i="35" s="1"/>
  <c r="AZ523" i="35"/>
  <c r="AX524" i="35"/>
  <c r="AZ524" i="35"/>
  <c r="BA524" i="35"/>
  <c r="AX525" i="35"/>
  <c r="BA525" i="35" s="1"/>
  <c r="AZ525" i="35"/>
  <c r="AX526" i="35"/>
  <c r="AZ526" i="35"/>
  <c r="BA526" i="35" s="1"/>
  <c r="AX527" i="35"/>
  <c r="BA527" i="35" s="1"/>
  <c r="AZ527" i="35"/>
  <c r="AX528" i="35"/>
  <c r="BA528" i="35" s="1"/>
  <c r="AZ528" i="35"/>
  <c r="AX529" i="35"/>
  <c r="AZ529" i="35"/>
  <c r="BA529" i="35"/>
  <c r="AX530" i="35"/>
  <c r="BA530" i="35" s="1"/>
  <c r="AZ530" i="35"/>
  <c r="AX531" i="35"/>
  <c r="AZ531" i="35"/>
  <c r="BA531" i="35"/>
  <c r="AX532" i="35"/>
  <c r="AZ532" i="35"/>
  <c r="BA532" i="35"/>
  <c r="AX533" i="35"/>
  <c r="BA533" i="35" s="1"/>
  <c r="AZ533" i="35"/>
  <c r="AX534" i="35"/>
  <c r="AZ534" i="35"/>
  <c r="BA534" i="35" s="1"/>
  <c r="AX535" i="35"/>
  <c r="BA535" i="35" s="1"/>
  <c r="AZ535" i="35"/>
  <c r="AX536" i="35"/>
  <c r="BA536" i="35" s="1"/>
  <c r="AZ536" i="35"/>
  <c r="AX537" i="35"/>
  <c r="AZ537" i="35"/>
  <c r="BA537" i="35"/>
  <c r="AX538" i="35"/>
  <c r="BA538" i="35" s="1"/>
  <c r="AZ538" i="35"/>
  <c r="AX539" i="35"/>
  <c r="AZ539" i="35"/>
  <c r="BA539" i="35"/>
  <c r="AX540" i="35"/>
  <c r="AZ540" i="35"/>
  <c r="BA540" i="35"/>
  <c r="AX541" i="35"/>
  <c r="BA541" i="35" s="1"/>
  <c r="AZ541" i="35"/>
  <c r="AX542" i="35"/>
  <c r="AZ542" i="35"/>
  <c r="BA542" i="35" s="1"/>
  <c r="AX543" i="35"/>
  <c r="BA543" i="35" s="1"/>
  <c r="AZ543" i="35"/>
  <c r="AX544" i="35"/>
  <c r="BA544" i="35" s="1"/>
  <c r="AZ544" i="35"/>
  <c r="AX545" i="35"/>
  <c r="AZ545" i="35"/>
  <c r="BA545" i="35"/>
  <c r="AX546" i="35"/>
  <c r="BA546" i="35" s="1"/>
  <c r="AZ546" i="35"/>
  <c r="AX547" i="35"/>
  <c r="AZ547" i="35"/>
  <c r="BA547" i="35"/>
  <c r="AX548" i="35"/>
  <c r="AZ548" i="35"/>
  <c r="BA548" i="35"/>
  <c r="AX549" i="35"/>
  <c r="BA549" i="35" s="1"/>
  <c r="AZ549" i="35"/>
  <c r="AX550" i="35"/>
  <c r="AZ550" i="35"/>
  <c r="BA550" i="35" s="1"/>
  <c r="AX551" i="35"/>
  <c r="BA551" i="35" s="1"/>
  <c r="AZ551" i="35"/>
  <c r="AX552" i="35"/>
  <c r="BA552" i="35" s="1"/>
  <c r="AZ552" i="35"/>
  <c r="AX553" i="35"/>
  <c r="AZ553" i="35"/>
  <c r="BA553" i="35"/>
  <c r="AX554" i="35"/>
  <c r="BA554" i="35" s="1"/>
  <c r="AZ554" i="35"/>
  <c r="AX555" i="35"/>
  <c r="AZ555" i="35"/>
  <c r="BA555" i="35"/>
  <c r="AX556" i="35"/>
  <c r="AZ556" i="35"/>
  <c r="BA556" i="35"/>
  <c r="AX557" i="35"/>
  <c r="BA557" i="35" s="1"/>
  <c r="AZ557" i="35"/>
  <c r="AX558" i="35"/>
  <c r="AZ558" i="35"/>
  <c r="BA558" i="35"/>
  <c r="AX559" i="35"/>
  <c r="BA559" i="35" s="1"/>
  <c r="AZ559" i="35"/>
  <c r="AX560" i="35"/>
  <c r="BA560" i="35" s="1"/>
  <c r="AZ560" i="35"/>
  <c r="AX561" i="35"/>
  <c r="AZ561" i="35"/>
  <c r="BA561" i="35"/>
  <c r="AX562" i="35"/>
  <c r="BA562" i="35" s="1"/>
  <c r="AZ562" i="35"/>
  <c r="AX563" i="35"/>
  <c r="AZ563" i="35"/>
  <c r="BA563" i="35"/>
  <c r="AX564" i="35"/>
  <c r="AZ564" i="35"/>
  <c r="BA564" i="35"/>
  <c r="AX565" i="35"/>
  <c r="BA565" i="35" s="1"/>
  <c r="AZ565" i="35"/>
  <c r="AX566" i="35"/>
  <c r="AZ566" i="35"/>
  <c r="BA566" i="35" s="1"/>
  <c r="AX567" i="35"/>
  <c r="BA567" i="35" s="1"/>
  <c r="AZ567" i="35"/>
  <c r="AX568" i="35"/>
  <c r="BA568" i="35" s="1"/>
  <c r="AZ568" i="35"/>
  <c r="AX569" i="35"/>
  <c r="AZ569" i="35"/>
  <c r="BA569" i="35"/>
  <c r="AX570" i="35"/>
  <c r="BA570" i="35" s="1"/>
  <c r="AZ570" i="35"/>
  <c r="AX571" i="35"/>
  <c r="AZ571" i="35"/>
  <c r="BA571" i="35"/>
  <c r="AX572" i="35"/>
  <c r="AZ572" i="35"/>
  <c r="BA572" i="35"/>
  <c r="AX573" i="35"/>
  <c r="BA573" i="35" s="1"/>
  <c r="AZ573" i="35"/>
  <c r="AX574" i="35"/>
  <c r="AZ574" i="35"/>
  <c r="BA574" i="35" s="1"/>
  <c r="AX575" i="35"/>
  <c r="BA575" i="35" s="1"/>
  <c r="AZ575" i="35"/>
  <c r="AX576" i="35"/>
  <c r="BA576" i="35" s="1"/>
  <c r="AZ576" i="35"/>
  <c r="AX577" i="35"/>
  <c r="AZ577" i="35"/>
  <c r="BA577" i="35"/>
  <c r="AX578" i="35"/>
  <c r="BA578" i="35" s="1"/>
  <c r="AZ578" i="35"/>
  <c r="AX579" i="35"/>
  <c r="AZ579" i="35"/>
  <c r="BA579" i="35"/>
  <c r="AX580" i="35"/>
  <c r="AZ580" i="35"/>
  <c r="BA580" i="35"/>
  <c r="AX581" i="35"/>
  <c r="BA581" i="35" s="1"/>
  <c r="AZ581" i="35"/>
  <c r="AX582" i="35"/>
  <c r="AZ582" i="35"/>
  <c r="BA582" i="35"/>
  <c r="AX583" i="35"/>
  <c r="BA583" i="35" s="1"/>
  <c r="AZ583" i="35"/>
  <c r="AX584" i="35"/>
  <c r="BA584" i="35" s="1"/>
  <c r="AZ584" i="35"/>
  <c r="AX585" i="35"/>
  <c r="AZ585" i="35"/>
  <c r="BA585" i="35"/>
  <c r="AX586" i="35"/>
  <c r="BA586" i="35" s="1"/>
  <c r="AZ586" i="35"/>
  <c r="AX587" i="35"/>
  <c r="BA587" i="35" s="1"/>
  <c r="AZ587" i="35"/>
  <c r="AX588" i="35"/>
  <c r="AZ588" i="35"/>
  <c r="BA588" i="35"/>
  <c r="AX589" i="35"/>
  <c r="BA589" i="35" s="1"/>
  <c r="AZ589" i="35"/>
  <c r="AX590" i="35"/>
  <c r="AZ590" i="35"/>
  <c r="BA590" i="35"/>
  <c r="AX591" i="35"/>
  <c r="BA591" i="35" s="1"/>
  <c r="AZ591" i="35"/>
  <c r="AX592" i="35"/>
  <c r="AZ592" i="35"/>
  <c r="BA592" i="35" s="1"/>
  <c r="AX593" i="35"/>
  <c r="AZ593" i="35"/>
  <c r="BA593" i="35"/>
  <c r="AX594" i="35"/>
  <c r="BA594" i="35" s="1"/>
  <c r="AZ594" i="35"/>
  <c r="AX595" i="35"/>
  <c r="AZ595" i="35"/>
  <c r="BA595" i="35"/>
  <c r="AX596" i="35"/>
  <c r="AZ596" i="35"/>
  <c r="BA596" i="35"/>
  <c r="AX597" i="35"/>
  <c r="BA597" i="35" s="1"/>
  <c r="AZ597" i="35"/>
  <c r="AX598" i="35"/>
  <c r="AZ598" i="35"/>
  <c r="BA598" i="35" s="1"/>
  <c r="AX599" i="35"/>
  <c r="BA599" i="35" s="1"/>
  <c r="AZ599" i="35"/>
  <c r="AX600" i="35"/>
  <c r="BA600" i="35" s="1"/>
  <c r="AZ600" i="35"/>
  <c r="AX601" i="35"/>
  <c r="AZ601" i="35"/>
  <c r="BA601" i="35"/>
  <c r="AX602" i="35"/>
  <c r="BA602" i="35" s="1"/>
  <c r="AZ602" i="35"/>
  <c r="AX603" i="35"/>
  <c r="AZ603" i="35"/>
  <c r="BA603" i="35" s="1"/>
  <c r="AX604" i="35"/>
  <c r="AZ604" i="35"/>
  <c r="BA604" i="35"/>
  <c r="AX605" i="35"/>
  <c r="BA605" i="35" s="1"/>
  <c r="AZ605" i="35"/>
  <c r="AX606" i="35"/>
  <c r="BA606" i="35" s="1"/>
  <c r="AZ606" i="35"/>
  <c r="AX607" i="35"/>
  <c r="BA607" i="35" s="1"/>
  <c r="AZ607" i="35"/>
  <c r="AX608" i="35"/>
  <c r="BA608" i="35" s="1"/>
  <c r="AZ608" i="35"/>
  <c r="AX609" i="35"/>
  <c r="AZ609" i="35"/>
  <c r="BA609" i="35"/>
  <c r="AX610" i="35"/>
  <c r="BA610" i="35" s="1"/>
  <c r="AZ610" i="35"/>
  <c r="AX611" i="35"/>
  <c r="AZ611" i="35"/>
  <c r="BA611" i="35"/>
  <c r="AX612" i="35"/>
  <c r="AZ612" i="35"/>
  <c r="BA612" i="35"/>
  <c r="AX613" i="35"/>
  <c r="BA613" i="35" s="1"/>
  <c r="AZ613" i="35"/>
  <c r="AX614" i="35"/>
  <c r="BA614" i="35" s="1"/>
  <c r="AZ614" i="35"/>
  <c r="AX615" i="35"/>
  <c r="BA615" i="35" s="1"/>
  <c r="AZ615" i="35"/>
  <c r="AX616" i="35"/>
  <c r="BA616" i="35" s="1"/>
  <c r="AZ616" i="35"/>
  <c r="AX617" i="35"/>
  <c r="AZ617" i="35"/>
  <c r="BA617" i="35"/>
  <c r="AX618" i="35"/>
  <c r="BA618" i="35" s="1"/>
  <c r="AZ618" i="35"/>
  <c r="AX619" i="35"/>
  <c r="AZ619" i="35"/>
  <c r="BA619" i="35" s="1"/>
  <c r="AX621" i="35"/>
  <c r="AZ621" i="35"/>
  <c r="BA621" i="35"/>
  <c r="AX622" i="35"/>
  <c r="BA622" i="35" s="1"/>
  <c r="AZ622" i="35"/>
  <c r="AX623" i="35"/>
  <c r="BA623" i="35" s="1"/>
  <c r="AZ623" i="35"/>
  <c r="AX624" i="35"/>
  <c r="BA624" i="35" s="1"/>
  <c r="AZ624" i="35"/>
  <c r="AX625" i="35"/>
  <c r="BA625" i="35" s="1"/>
  <c r="AZ625" i="35"/>
  <c r="AX626" i="35"/>
  <c r="AZ626" i="35"/>
  <c r="BA626" i="35"/>
  <c r="AX627" i="35"/>
  <c r="BA627" i="35" s="1"/>
  <c r="AZ627" i="35"/>
  <c r="AX628" i="35"/>
  <c r="BA628" i="35" s="1"/>
  <c r="AZ628" i="35"/>
  <c r="AX629" i="35"/>
  <c r="AZ629" i="35"/>
  <c r="BA629" i="35"/>
  <c r="AX630" i="35"/>
  <c r="BA630" i="35" s="1"/>
  <c r="AZ630" i="35"/>
  <c r="AX631" i="35"/>
  <c r="BA631" i="35" s="1"/>
  <c r="AZ631" i="35"/>
  <c r="AX632" i="35"/>
  <c r="BA632" i="35" s="1"/>
  <c r="AZ632" i="35"/>
  <c r="AX633" i="35"/>
  <c r="BA633" i="35" s="1"/>
  <c r="AZ633" i="35"/>
  <c r="AX634" i="35"/>
  <c r="AZ634" i="35"/>
  <c r="BA634" i="35"/>
  <c r="AX635" i="35"/>
  <c r="BA635" i="35" s="1"/>
  <c r="AZ635" i="35"/>
  <c r="AX636" i="35"/>
  <c r="BA636" i="35" s="1"/>
  <c r="AZ636" i="35"/>
  <c r="AX637" i="35"/>
  <c r="AZ637" i="35"/>
  <c r="BA637" i="35"/>
  <c r="AX638" i="35"/>
  <c r="BA638" i="35" s="1"/>
  <c r="AZ638" i="35"/>
  <c r="AX639" i="35"/>
  <c r="BA639" i="35" s="1"/>
  <c r="AZ639" i="35"/>
  <c r="AX640" i="35"/>
  <c r="BA640" i="35" s="1"/>
  <c r="AZ640" i="35"/>
  <c r="AX641" i="35"/>
  <c r="BA641" i="35" s="1"/>
  <c r="AZ641" i="35"/>
  <c r="AX642" i="35"/>
  <c r="AZ642" i="35"/>
  <c r="BA642" i="35"/>
  <c r="AX647" i="35"/>
  <c r="BA647" i="35" s="1"/>
  <c r="AZ647" i="35"/>
  <c r="AX648" i="35"/>
  <c r="BA648" i="35" s="1"/>
  <c r="AZ648" i="35"/>
  <c r="AX649" i="35"/>
  <c r="BA649" i="35" s="1"/>
  <c r="AZ649" i="35"/>
  <c r="AX650" i="35"/>
  <c r="BA650" i="35" s="1"/>
  <c r="AZ650" i="35"/>
  <c r="AX651" i="35"/>
  <c r="AZ651" i="35"/>
  <c r="BA651" i="35"/>
  <c r="AX652" i="35"/>
  <c r="BA652" i="35" s="1"/>
  <c r="AZ652" i="35"/>
  <c r="AX653" i="35"/>
  <c r="BA653" i="35" s="1"/>
  <c r="AZ653" i="35"/>
  <c r="AX654" i="35"/>
  <c r="AZ654" i="35"/>
  <c r="BA654" i="35"/>
  <c r="AX655" i="35"/>
  <c r="BA655" i="35" s="1"/>
  <c r="AZ655" i="35"/>
  <c r="AX656" i="35"/>
  <c r="AZ656" i="35"/>
  <c r="BA656" i="35"/>
  <c r="AX657" i="35"/>
  <c r="BA657" i="35" s="1"/>
  <c r="AZ657" i="35"/>
  <c r="AX658" i="35"/>
  <c r="BA658" i="35" s="1"/>
  <c r="AZ658" i="35"/>
  <c r="AX659" i="35"/>
  <c r="AZ659" i="35"/>
  <c r="BA659" i="35"/>
  <c r="AX660" i="35"/>
  <c r="BA660" i="35" s="1"/>
  <c r="AZ660" i="35"/>
  <c r="AX661" i="35"/>
  <c r="BA661" i="35" s="1"/>
  <c r="AZ661" i="35"/>
  <c r="AX662" i="35"/>
  <c r="AZ662" i="35"/>
  <c r="BA662" i="35"/>
  <c r="AX663" i="35"/>
  <c r="AZ663" i="35"/>
  <c r="BA663" i="35"/>
  <c r="AX664" i="35"/>
  <c r="BA664" i="35" s="1"/>
  <c r="AZ664" i="35"/>
  <c r="AX665" i="35"/>
  <c r="BA665" i="35" s="1"/>
  <c r="AZ665" i="35"/>
  <c r="AX666" i="35"/>
  <c r="BA666" i="35" s="1"/>
  <c r="AZ666" i="35"/>
  <c r="AX667" i="35"/>
  <c r="AZ667" i="35"/>
  <c r="BA667" i="35"/>
  <c r="AX668" i="35"/>
  <c r="BA668" i="35" s="1"/>
  <c r="AZ668" i="35"/>
  <c r="AX669" i="35"/>
  <c r="BA669" i="35" s="1"/>
  <c r="AZ669" i="35"/>
  <c r="AX670" i="35"/>
  <c r="AZ670" i="35"/>
  <c r="BA670" i="35"/>
  <c r="AX674" i="35"/>
  <c r="BA674" i="35" s="1"/>
  <c r="AZ674" i="35"/>
  <c r="AX675" i="35"/>
  <c r="AZ675" i="35"/>
  <c r="BA675" i="35"/>
  <c r="AX676" i="35"/>
  <c r="BA676" i="35" s="1"/>
  <c r="AZ676" i="35"/>
  <c r="AX677" i="35"/>
  <c r="BA677" i="35" s="1"/>
  <c r="AZ677" i="35"/>
  <c r="AX678" i="35"/>
  <c r="AZ678" i="35"/>
  <c r="BA678" i="35"/>
  <c r="AX679" i="35"/>
  <c r="BA679" i="35" s="1"/>
  <c r="AZ679" i="35"/>
  <c r="AX680" i="35"/>
  <c r="BA680" i="35" s="1"/>
  <c r="AZ680" i="35"/>
  <c r="AX681" i="35"/>
  <c r="BA681" i="35" s="1"/>
  <c r="AZ681" i="35"/>
  <c r="AX682" i="35"/>
  <c r="BA682" i="35" s="1"/>
  <c r="AZ682" i="35"/>
  <c r="AX683" i="35"/>
  <c r="AZ683" i="35"/>
  <c r="BA683" i="35"/>
  <c r="AX684" i="35"/>
  <c r="BA684" i="35" s="1"/>
  <c r="AZ684" i="35"/>
  <c r="AX685" i="35"/>
  <c r="BA685" i="35" s="1"/>
  <c r="AZ685" i="35"/>
  <c r="AX686" i="35"/>
  <c r="AZ686" i="35"/>
  <c r="BA686" i="35"/>
  <c r="AX687" i="35"/>
  <c r="BA687" i="35" s="1"/>
  <c r="AZ687" i="35"/>
  <c r="AX688" i="35"/>
  <c r="BA688" i="35" s="1"/>
  <c r="AZ688" i="35"/>
  <c r="AZ689" i="35"/>
  <c r="BA689" i="35"/>
  <c r="BF601" i="35"/>
  <c r="BD601" i="35"/>
  <c r="BG601" i="35" s="1"/>
  <c r="BF591" i="35"/>
  <c r="BD591" i="35"/>
  <c r="BG591" i="35" s="1"/>
  <c r="BF590" i="35"/>
  <c r="BD590" i="35"/>
  <c r="BG590" i="35" s="1"/>
  <c r="BF589" i="35"/>
  <c r="BG589" i="35" s="1"/>
  <c r="BD589" i="35"/>
  <c r="BF588" i="35"/>
  <c r="BG588" i="35" s="1"/>
  <c r="BD588" i="35"/>
  <c r="BF561" i="35"/>
  <c r="BD561" i="35"/>
  <c r="BG561" i="35" s="1"/>
  <c r="BF490" i="35"/>
  <c r="BD490" i="35"/>
  <c r="BG490" i="35" s="1"/>
  <c r="BF489" i="35"/>
  <c r="BD489" i="35"/>
  <c r="BG489" i="35" s="1"/>
  <c r="BF488" i="35"/>
  <c r="BG488" i="35" s="1"/>
  <c r="BD488" i="35"/>
  <c r="BF487" i="35"/>
  <c r="BG487" i="35" s="1"/>
  <c r="BD487" i="35"/>
  <c r="BF438" i="35"/>
  <c r="BD438" i="35"/>
  <c r="BG438" i="35" s="1"/>
  <c r="BF415" i="35"/>
  <c r="BD415" i="35"/>
  <c r="BG415" i="35" s="1"/>
  <c r="BG386" i="35"/>
  <c r="BF386" i="35"/>
  <c r="BD386" i="35"/>
  <c r="BF385" i="35"/>
  <c r="BD385" i="35"/>
  <c r="BG385" i="35" s="1"/>
  <c r="BF384" i="35"/>
  <c r="BG384" i="35" s="1"/>
  <c r="BD384" i="35"/>
  <c r="BF383" i="35"/>
  <c r="BD383" i="35"/>
  <c r="BG383" i="35" s="1"/>
  <c r="BF382" i="35"/>
  <c r="BD382" i="35"/>
  <c r="BG382" i="35" s="1"/>
  <c r="BF369" i="35"/>
  <c r="BD369" i="35"/>
  <c r="BG369" i="35" s="1"/>
  <c r="BF287" i="35"/>
  <c r="BD287" i="35"/>
  <c r="BG287" i="35" s="1"/>
  <c r="BF286" i="35"/>
  <c r="BD286" i="35"/>
  <c r="BG286" i="35" s="1"/>
  <c r="BF285" i="35"/>
  <c r="BG285" i="35" s="1"/>
  <c r="BD285" i="35"/>
  <c r="BG284" i="35"/>
  <c r="BF284" i="35"/>
  <c r="BD284" i="35"/>
  <c r="BF205" i="35"/>
  <c r="BD205" i="35"/>
  <c r="BG205" i="35" s="1"/>
  <c r="BG13" i="35"/>
  <c r="BD14" i="35"/>
  <c r="BG14" i="35" s="1"/>
  <c r="BF14" i="35"/>
  <c r="BD15" i="35"/>
  <c r="BG15" i="35" s="1"/>
  <c r="BF15" i="35"/>
  <c r="BD20" i="35"/>
  <c r="BF20" i="35"/>
  <c r="BG20" i="35"/>
  <c r="BD21" i="35"/>
  <c r="BF21" i="35"/>
  <c r="BG21" i="35"/>
  <c r="BD22" i="35"/>
  <c r="BG22" i="35" s="1"/>
  <c r="BF22" i="35"/>
  <c r="BD23" i="35"/>
  <c r="BG23" i="35" s="1"/>
  <c r="BF23" i="35"/>
  <c r="BD24" i="35"/>
  <c r="BF24" i="35"/>
  <c r="BG24" i="35" s="1"/>
  <c r="BD25" i="35"/>
  <c r="BG25" i="35" s="1"/>
  <c r="BF25" i="35"/>
  <c r="BD26" i="35"/>
  <c r="BG26" i="35" s="1"/>
  <c r="BF26" i="35"/>
  <c r="BD27" i="35"/>
  <c r="BG27" i="35" s="1"/>
  <c r="BF27" i="35"/>
  <c r="BD28" i="35"/>
  <c r="BF28" i="35"/>
  <c r="BG28" i="35"/>
  <c r="BD29" i="35"/>
  <c r="BF29" i="35"/>
  <c r="BG29" i="35"/>
  <c r="BD30" i="35"/>
  <c r="BG30" i="35" s="1"/>
  <c r="BF30" i="35"/>
  <c r="BD31" i="35"/>
  <c r="BG31" i="35" s="1"/>
  <c r="BF31" i="35"/>
  <c r="BD32" i="35"/>
  <c r="BF32" i="35"/>
  <c r="BG32" i="35" s="1"/>
  <c r="BD33" i="35"/>
  <c r="BG33" i="35" s="1"/>
  <c r="BF33" i="35"/>
  <c r="BD34" i="35"/>
  <c r="BG34" i="35" s="1"/>
  <c r="BF34" i="35"/>
  <c r="BD35" i="35"/>
  <c r="BG35" i="35" s="1"/>
  <c r="BF35" i="35"/>
  <c r="BD36" i="35"/>
  <c r="BF36" i="35"/>
  <c r="BG36" i="35"/>
  <c r="BD37" i="35"/>
  <c r="BF37" i="35"/>
  <c r="BG37" i="35"/>
  <c r="BD38" i="35"/>
  <c r="BG38" i="35" s="1"/>
  <c r="BF38" i="35"/>
  <c r="BD39" i="35"/>
  <c r="BG39" i="35" s="1"/>
  <c r="BF39" i="35"/>
  <c r="BD40" i="35"/>
  <c r="BF40" i="35"/>
  <c r="BG40" i="35" s="1"/>
  <c r="BD41" i="35"/>
  <c r="BG41" i="35" s="1"/>
  <c r="BF41" i="35"/>
  <c r="BD42" i="35"/>
  <c r="BG42" i="35" s="1"/>
  <c r="BF42" i="35"/>
  <c r="BD43" i="35"/>
  <c r="BG43" i="35" s="1"/>
  <c r="BF43" i="35"/>
  <c r="BD44" i="35"/>
  <c r="BF44" i="35"/>
  <c r="BG44" i="35"/>
  <c r="BD45" i="35"/>
  <c r="BF45" i="35"/>
  <c r="BG45" i="35"/>
  <c r="BD46" i="35"/>
  <c r="BG46" i="35" s="1"/>
  <c r="BF46" i="35"/>
  <c r="BD47" i="35"/>
  <c r="BG47" i="35" s="1"/>
  <c r="BF47" i="35"/>
  <c r="BD48" i="35"/>
  <c r="BF48" i="35"/>
  <c r="BG48" i="35" s="1"/>
  <c r="BD49" i="35"/>
  <c r="BG49" i="35" s="1"/>
  <c r="BF49" i="35"/>
  <c r="BD50" i="35"/>
  <c r="BG50" i="35" s="1"/>
  <c r="BF50" i="35"/>
  <c r="BD51" i="35"/>
  <c r="BG51" i="35" s="1"/>
  <c r="BF51" i="35"/>
  <c r="BD52" i="35"/>
  <c r="BF52" i="35"/>
  <c r="BG52" i="35"/>
  <c r="BD53" i="35"/>
  <c r="BF53" i="35"/>
  <c r="BG53" i="35"/>
  <c r="BD54" i="35"/>
  <c r="BG54" i="35" s="1"/>
  <c r="BF54" i="35"/>
  <c r="BD55" i="35"/>
  <c r="BG55" i="35" s="1"/>
  <c r="BF55" i="35"/>
  <c r="BD56" i="35"/>
  <c r="BF56" i="35"/>
  <c r="BG56" i="35" s="1"/>
  <c r="BD57" i="35"/>
  <c r="BG57" i="35" s="1"/>
  <c r="BF57" i="35"/>
  <c r="BD58" i="35"/>
  <c r="BG58" i="35" s="1"/>
  <c r="BF58" i="35"/>
  <c r="BD59" i="35"/>
  <c r="BG59" i="35" s="1"/>
  <c r="BF59" i="35"/>
  <c r="BD60" i="35"/>
  <c r="BF60" i="35"/>
  <c r="BG60" i="35"/>
  <c r="BD61" i="35"/>
  <c r="BF61" i="35"/>
  <c r="BG61" i="35"/>
  <c r="BD62" i="35"/>
  <c r="BG62" i="35" s="1"/>
  <c r="BF62" i="35"/>
  <c r="BD63" i="35"/>
  <c r="BG63" i="35" s="1"/>
  <c r="BF63" i="35"/>
  <c r="BD64" i="35"/>
  <c r="BF64" i="35"/>
  <c r="BG64" i="35" s="1"/>
  <c r="BD65" i="35"/>
  <c r="BG65" i="35" s="1"/>
  <c r="BF65" i="35"/>
  <c r="BD66" i="35"/>
  <c r="BG66" i="35" s="1"/>
  <c r="BF66" i="35"/>
  <c r="BD67" i="35"/>
  <c r="BG67" i="35" s="1"/>
  <c r="BF67" i="35"/>
  <c r="BD68" i="35"/>
  <c r="BF68" i="35"/>
  <c r="BG68" i="35"/>
  <c r="BD69" i="35"/>
  <c r="BF69" i="35"/>
  <c r="BG69" i="35"/>
  <c r="BD70" i="35"/>
  <c r="BG70" i="35" s="1"/>
  <c r="BF70" i="35"/>
  <c r="BD71" i="35"/>
  <c r="BG71" i="35" s="1"/>
  <c r="BF71" i="35"/>
  <c r="BD72" i="35"/>
  <c r="BF72" i="35"/>
  <c r="BG72" i="35" s="1"/>
  <c r="BD73" i="35"/>
  <c r="BG73" i="35" s="1"/>
  <c r="BF73" i="35"/>
  <c r="BD74" i="35"/>
  <c r="BG74" i="35" s="1"/>
  <c r="BF74" i="35"/>
  <c r="BD75" i="35"/>
  <c r="BG75" i="35" s="1"/>
  <c r="BF75" i="35"/>
  <c r="BD76" i="35"/>
  <c r="BF76" i="35"/>
  <c r="BG76" i="35"/>
  <c r="BD77" i="35"/>
  <c r="BF77" i="35"/>
  <c r="BG77" i="35"/>
  <c r="BD78" i="35"/>
  <c r="BG78" i="35" s="1"/>
  <c r="BF78" i="35"/>
  <c r="BD79" i="35"/>
  <c r="BF79" i="35"/>
  <c r="BG79" i="35" s="1"/>
  <c r="BD80" i="35"/>
  <c r="BF80" i="35"/>
  <c r="BG80" i="35" s="1"/>
  <c r="BD81" i="35"/>
  <c r="BG81" i="35" s="1"/>
  <c r="BF81" i="35"/>
  <c r="BD82" i="35"/>
  <c r="BG82" i="35" s="1"/>
  <c r="BF82" i="35"/>
  <c r="BD83" i="35"/>
  <c r="BG83" i="35" s="1"/>
  <c r="BF83" i="35"/>
  <c r="BD84" i="35"/>
  <c r="BF84" i="35"/>
  <c r="BG84" i="35"/>
  <c r="BD85" i="35"/>
  <c r="BF85" i="35"/>
  <c r="BG85" i="35"/>
  <c r="BD86" i="35"/>
  <c r="BG86" i="35" s="1"/>
  <c r="BF86" i="35"/>
  <c r="BD87" i="35"/>
  <c r="BG87" i="35" s="1"/>
  <c r="BF87" i="35"/>
  <c r="BD88" i="35"/>
  <c r="BF88" i="35"/>
  <c r="BG88" i="35" s="1"/>
  <c r="BD89" i="35"/>
  <c r="BG89" i="35" s="1"/>
  <c r="BF89" i="35"/>
  <c r="BD90" i="35"/>
  <c r="BG90" i="35" s="1"/>
  <c r="BF90" i="35"/>
  <c r="BD91" i="35"/>
  <c r="BG91" i="35" s="1"/>
  <c r="BF91" i="35"/>
  <c r="BD92" i="35"/>
  <c r="BF92" i="35"/>
  <c r="BG92" i="35"/>
  <c r="BD93" i="35"/>
  <c r="BF93" i="35"/>
  <c r="BG93" i="35"/>
  <c r="BD94" i="35"/>
  <c r="BF94" i="35"/>
  <c r="BG94" i="35"/>
  <c r="BD95" i="35"/>
  <c r="BG95" i="35" s="1"/>
  <c r="BF95" i="35"/>
  <c r="BD96" i="35"/>
  <c r="BF96" i="35"/>
  <c r="BG96" i="35" s="1"/>
  <c r="BD97" i="35"/>
  <c r="BG97" i="35" s="1"/>
  <c r="BF97" i="35"/>
  <c r="BD98" i="35"/>
  <c r="BG98" i="35" s="1"/>
  <c r="BF98" i="35"/>
  <c r="BD99" i="35"/>
  <c r="BG99" i="35" s="1"/>
  <c r="BF99" i="35"/>
  <c r="BD100" i="35"/>
  <c r="BF100" i="35"/>
  <c r="BG100" i="35"/>
  <c r="BD101" i="35"/>
  <c r="BF101" i="35"/>
  <c r="BG101" i="35"/>
  <c r="BD102" i="35"/>
  <c r="BG102" i="35" s="1"/>
  <c r="BF102" i="35"/>
  <c r="BD103" i="35"/>
  <c r="BG103" i="35" s="1"/>
  <c r="BF103" i="35"/>
  <c r="BD104" i="35"/>
  <c r="BF104" i="35"/>
  <c r="BG104" i="35" s="1"/>
  <c r="BD105" i="35"/>
  <c r="BG105" i="35" s="1"/>
  <c r="BF105" i="35"/>
  <c r="BD106" i="35"/>
  <c r="BG106" i="35" s="1"/>
  <c r="BF106" i="35"/>
  <c r="BD107" i="35"/>
  <c r="BG107" i="35" s="1"/>
  <c r="BF107" i="35"/>
  <c r="BD108" i="35"/>
  <c r="BF108" i="35"/>
  <c r="BG108" i="35"/>
  <c r="BD109" i="35"/>
  <c r="BF109" i="35"/>
  <c r="BG109" i="35"/>
  <c r="BD110" i="35"/>
  <c r="BF110" i="35"/>
  <c r="BG110" i="35"/>
  <c r="BD111" i="35"/>
  <c r="BG111" i="35" s="1"/>
  <c r="BF111" i="35"/>
  <c r="BD112" i="35"/>
  <c r="BF112" i="35"/>
  <c r="BG112" i="35" s="1"/>
  <c r="BD113" i="35"/>
  <c r="BG113" i="35" s="1"/>
  <c r="BF113" i="35"/>
  <c r="BD114" i="35"/>
  <c r="BG114" i="35" s="1"/>
  <c r="BF114" i="35"/>
  <c r="BD115" i="35"/>
  <c r="BG115" i="35" s="1"/>
  <c r="BF115" i="35"/>
  <c r="BD116" i="35"/>
  <c r="BF116" i="35"/>
  <c r="BG116" i="35"/>
  <c r="BD117" i="35"/>
  <c r="BF117" i="35"/>
  <c r="BG117" i="35"/>
  <c r="BD118" i="35"/>
  <c r="BG118" i="35" s="1"/>
  <c r="BF118" i="35"/>
  <c r="BD119" i="35"/>
  <c r="BG119" i="35" s="1"/>
  <c r="BF119" i="35"/>
  <c r="BD120" i="35"/>
  <c r="BF120" i="35"/>
  <c r="BG120" i="35" s="1"/>
  <c r="BD121" i="35"/>
  <c r="BG121" i="35" s="1"/>
  <c r="BF121" i="35"/>
  <c r="BD122" i="35"/>
  <c r="BG122" i="35" s="1"/>
  <c r="BF122" i="35"/>
  <c r="BD123" i="35"/>
  <c r="BG123" i="35" s="1"/>
  <c r="BF123" i="35"/>
  <c r="BD124" i="35"/>
  <c r="BF124" i="35"/>
  <c r="BG124" i="35"/>
  <c r="BD125" i="35"/>
  <c r="BF125" i="35"/>
  <c r="BG125" i="35"/>
  <c r="BD126" i="35"/>
  <c r="BG126" i="35" s="1"/>
  <c r="BF126" i="35"/>
  <c r="BD127" i="35"/>
  <c r="BG127" i="35" s="1"/>
  <c r="BF127" i="35"/>
  <c r="BD128" i="35"/>
  <c r="BF128" i="35"/>
  <c r="BG128" i="35" s="1"/>
  <c r="BD129" i="35"/>
  <c r="BG129" i="35" s="1"/>
  <c r="BF129" i="35"/>
  <c r="BD130" i="35"/>
  <c r="BG130" i="35" s="1"/>
  <c r="BF130" i="35"/>
  <c r="BD131" i="35"/>
  <c r="BG131" i="35" s="1"/>
  <c r="BF131" i="35"/>
  <c r="BD132" i="35"/>
  <c r="BF132" i="35"/>
  <c r="BG132" i="35"/>
  <c r="BD133" i="35"/>
  <c r="BF133" i="35"/>
  <c r="BG133" i="35"/>
  <c r="BD134" i="35"/>
  <c r="BG134" i="35" s="1"/>
  <c r="BF134" i="35"/>
  <c r="BD135" i="35"/>
  <c r="BG135" i="35" s="1"/>
  <c r="BF135" i="35"/>
  <c r="BD136" i="35"/>
  <c r="BF136" i="35"/>
  <c r="BG136" i="35" s="1"/>
  <c r="BD137" i="35"/>
  <c r="BG137" i="35" s="1"/>
  <c r="BF137" i="35"/>
  <c r="BD138" i="35"/>
  <c r="BG138" i="35" s="1"/>
  <c r="BF138" i="35"/>
  <c r="BD139" i="35"/>
  <c r="BG139" i="35" s="1"/>
  <c r="BF139" i="35"/>
  <c r="BD140" i="35"/>
  <c r="BF140" i="35"/>
  <c r="BG140" i="35"/>
  <c r="BD141" i="35"/>
  <c r="BF141" i="35"/>
  <c r="BG141" i="35"/>
  <c r="BD142" i="35"/>
  <c r="BF142" i="35"/>
  <c r="BG142" i="35"/>
  <c r="BD143" i="35"/>
  <c r="BG143" i="35" s="1"/>
  <c r="BF143" i="35"/>
  <c r="BD144" i="35"/>
  <c r="BF144" i="35"/>
  <c r="BG144" i="35" s="1"/>
  <c r="BD145" i="35"/>
  <c r="BG145" i="35" s="1"/>
  <c r="BF145" i="35"/>
  <c r="BD146" i="35"/>
  <c r="BG146" i="35" s="1"/>
  <c r="BF146" i="35"/>
  <c r="BD147" i="35"/>
  <c r="BG147" i="35" s="1"/>
  <c r="BF147" i="35"/>
  <c r="BD148" i="35"/>
  <c r="BF148" i="35"/>
  <c r="BG148" i="35"/>
  <c r="BD149" i="35"/>
  <c r="BF149" i="35"/>
  <c r="BG149" i="35"/>
  <c r="BD150" i="35"/>
  <c r="BF150" i="35"/>
  <c r="BG150" i="35"/>
  <c r="BD151" i="35"/>
  <c r="BF151" i="35"/>
  <c r="BG151" i="35" s="1"/>
  <c r="BD152" i="35"/>
  <c r="BG152" i="35" s="1"/>
  <c r="BF152" i="35"/>
  <c r="BD153" i="35"/>
  <c r="BF153" i="35"/>
  <c r="BG153" i="35"/>
  <c r="BD154" i="35"/>
  <c r="BG154" i="35" s="1"/>
  <c r="BF154" i="35"/>
  <c r="BD155" i="35"/>
  <c r="BG155" i="35" s="1"/>
  <c r="BF155" i="35"/>
  <c r="BD156" i="35"/>
  <c r="BF156" i="35"/>
  <c r="BG156" i="35"/>
  <c r="BD157" i="35"/>
  <c r="BF157" i="35"/>
  <c r="BG157" i="35"/>
  <c r="BD158" i="35"/>
  <c r="BG158" i="35" s="1"/>
  <c r="BF158" i="35"/>
  <c r="BD159" i="35"/>
  <c r="BF159" i="35"/>
  <c r="BG159" i="35" s="1"/>
  <c r="BD160" i="35"/>
  <c r="BG160" i="35" s="1"/>
  <c r="BF160" i="35"/>
  <c r="BD161" i="35"/>
  <c r="BG161" i="35" s="1"/>
  <c r="BF161" i="35"/>
  <c r="BD162" i="35"/>
  <c r="BG162" i="35" s="1"/>
  <c r="BF162" i="35"/>
  <c r="BD163" i="35"/>
  <c r="BG163" i="35" s="1"/>
  <c r="BF163" i="35"/>
  <c r="BD164" i="35"/>
  <c r="BF164" i="35"/>
  <c r="BG164" i="35"/>
  <c r="BD165" i="35"/>
  <c r="BF165" i="35"/>
  <c r="BG165" i="35"/>
  <c r="BD166" i="35"/>
  <c r="BG166" i="35" s="1"/>
  <c r="BF166" i="35"/>
  <c r="BD167" i="35"/>
  <c r="BF167" i="35"/>
  <c r="BG167" i="35" s="1"/>
  <c r="BD168" i="35"/>
  <c r="BG168" i="35" s="1"/>
  <c r="BF168" i="35"/>
  <c r="BD169" i="35"/>
  <c r="BG169" i="35" s="1"/>
  <c r="BF169" i="35"/>
  <c r="BD170" i="35"/>
  <c r="BG170" i="35" s="1"/>
  <c r="BF170" i="35"/>
  <c r="BD171" i="35"/>
  <c r="BG171" i="35" s="1"/>
  <c r="BF171" i="35"/>
  <c r="BD172" i="35"/>
  <c r="BF172" i="35"/>
  <c r="BG172" i="35"/>
  <c r="BD173" i="35"/>
  <c r="BF173" i="35"/>
  <c r="BG173" i="35"/>
  <c r="BD174" i="35"/>
  <c r="BG174" i="35" s="1"/>
  <c r="BF174" i="35"/>
  <c r="BD175" i="35"/>
  <c r="BG175" i="35" s="1"/>
  <c r="BF175" i="35"/>
  <c r="BD176" i="35"/>
  <c r="BG176" i="35" s="1"/>
  <c r="BF176" i="35"/>
  <c r="BD177" i="35"/>
  <c r="BG177" i="35" s="1"/>
  <c r="BF177" i="35"/>
  <c r="BD178" i="35"/>
  <c r="BG178" i="35" s="1"/>
  <c r="BF178" i="35"/>
  <c r="BD179" i="35"/>
  <c r="BG179" i="35" s="1"/>
  <c r="BF179" i="35"/>
  <c r="BD180" i="35"/>
  <c r="BF180" i="35"/>
  <c r="BG180" i="35"/>
  <c r="BD181" i="35"/>
  <c r="BF181" i="35"/>
  <c r="BG181" i="35"/>
  <c r="BD182" i="35"/>
  <c r="BF182" i="35"/>
  <c r="BG182" i="35"/>
  <c r="BD183" i="35"/>
  <c r="BF183" i="35"/>
  <c r="BG183" i="35" s="1"/>
  <c r="BD184" i="35"/>
  <c r="BG184" i="35" s="1"/>
  <c r="BF184" i="35"/>
  <c r="BD185" i="35"/>
  <c r="BF185" i="35"/>
  <c r="BG185" i="35"/>
  <c r="BD186" i="35"/>
  <c r="BG186" i="35" s="1"/>
  <c r="BF186" i="35"/>
  <c r="BD187" i="35"/>
  <c r="BG187" i="35" s="1"/>
  <c r="BF187" i="35"/>
  <c r="BD188" i="35"/>
  <c r="BF188" i="35"/>
  <c r="BG188" i="35"/>
  <c r="BD189" i="35"/>
  <c r="BF189" i="35"/>
  <c r="BG189" i="35"/>
  <c r="BD190" i="35"/>
  <c r="BF190" i="35"/>
  <c r="BG190" i="35"/>
  <c r="BD191" i="35"/>
  <c r="BG191" i="35" s="1"/>
  <c r="BF191" i="35"/>
  <c r="BD192" i="35"/>
  <c r="BG192" i="35" s="1"/>
  <c r="BF192" i="35"/>
  <c r="BD193" i="35"/>
  <c r="BF193" i="35"/>
  <c r="BG193" i="35"/>
  <c r="BD194" i="35"/>
  <c r="BG194" i="35" s="1"/>
  <c r="BF194" i="35"/>
  <c r="BD195" i="35"/>
  <c r="BG195" i="35" s="1"/>
  <c r="BF195" i="35"/>
  <c r="BD196" i="35"/>
  <c r="BF196" i="35"/>
  <c r="BG196" i="35"/>
  <c r="BD197" i="35"/>
  <c r="BF197" i="35"/>
  <c r="BG197" i="35"/>
  <c r="BD198" i="35"/>
  <c r="BF198" i="35"/>
  <c r="BG198" i="35"/>
  <c r="BD199" i="35"/>
  <c r="BG199" i="35" s="1"/>
  <c r="BF199" i="35"/>
  <c r="BD200" i="35"/>
  <c r="BG200" i="35" s="1"/>
  <c r="BF200" i="35"/>
  <c r="BD201" i="35"/>
  <c r="BF201" i="35"/>
  <c r="BG201" i="35"/>
  <c r="BD202" i="35"/>
  <c r="BG202" i="35" s="1"/>
  <c r="BF202" i="35"/>
  <c r="BD203" i="35"/>
  <c r="BG203" i="35" s="1"/>
  <c r="BF203" i="35"/>
  <c r="BD230" i="35"/>
  <c r="BF230" i="35"/>
  <c r="BD231" i="35"/>
  <c r="BF231" i="35"/>
  <c r="BG231" i="35"/>
  <c r="BD232" i="35"/>
  <c r="BF232" i="35"/>
  <c r="BG232" i="35"/>
  <c r="BD233" i="35"/>
  <c r="BG233" i="35" s="1"/>
  <c r="BF233" i="35"/>
  <c r="BD234" i="35"/>
  <c r="BF234" i="35"/>
  <c r="BG234" i="35" s="1"/>
  <c r="BD235" i="35"/>
  <c r="BF235" i="35"/>
  <c r="BG235" i="35"/>
  <c r="BD236" i="35"/>
  <c r="BG236" i="35" s="1"/>
  <c r="BF236" i="35"/>
  <c r="BD237" i="35"/>
  <c r="BG237" i="35" s="1"/>
  <c r="BF237" i="35"/>
  <c r="BD238" i="35"/>
  <c r="BF238" i="35"/>
  <c r="BG238" i="35"/>
  <c r="BD239" i="35"/>
  <c r="BF239" i="35"/>
  <c r="BG239" i="35"/>
  <c r="BD240" i="35"/>
  <c r="BF240" i="35"/>
  <c r="BG240" i="35"/>
  <c r="BD241" i="35"/>
  <c r="BG241" i="35" s="1"/>
  <c r="BF241" i="35"/>
  <c r="BD242" i="35"/>
  <c r="BG242" i="35" s="1"/>
  <c r="BF242" i="35"/>
  <c r="BD243" i="35"/>
  <c r="BF243" i="35"/>
  <c r="BG243" i="35"/>
  <c r="BD244" i="35"/>
  <c r="BG244" i="35" s="1"/>
  <c r="BF244" i="35"/>
  <c r="BD245" i="35"/>
  <c r="BG245" i="35" s="1"/>
  <c r="BF245" i="35"/>
  <c r="BD246" i="35"/>
  <c r="BF246" i="35"/>
  <c r="BG246" i="35"/>
  <c r="BD247" i="35"/>
  <c r="BF247" i="35"/>
  <c r="BG247" i="35"/>
  <c r="BD248" i="35"/>
  <c r="BG248" i="35" s="1"/>
  <c r="BF248" i="35"/>
  <c r="BD249" i="35"/>
  <c r="BG249" i="35" s="1"/>
  <c r="BF249" i="35"/>
  <c r="BD250" i="35"/>
  <c r="BG250" i="35" s="1"/>
  <c r="BF250" i="35"/>
  <c r="BD251" i="35"/>
  <c r="BF251" i="35"/>
  <c r="BG251" i="35"/>
  <c r="BD252" i="35"/>
  <c r="BG252" i="35" s="1"/>
  <c r="BF252" i="35"/>
  <c r="BD253" i="35"/>
  <c r="BG253" i="35" s="1"/>
  <c r="BF253" i="35"/>
  <c r="BD254" i="35"/>
  <c r="BF254" i="35"/>
  <c r="BG254" i="35"/>
  <c r="BD255" i="35"/>
  <c r="BF255" i="35"/>
  <c r="BG255" i="35"/>
  <c r="BD256" i="35"/>
  <c r="BG256" i="35" s="1"/>
  <c r="BF256" i="35"/>
  <c r="BD257" i="35"/>
  <c r="BG257" i="35" s="1"/>
  <c r="BF257" i="35"/>
  <c r="BD258" i="35"/>
  <c r="BG258" i="35" s="1"/>
  <c r="BF258" i="35"/>
  <c r="BD259" i="35"/>
  <c r="BG259" i="35" s="1"/>
  <c r="BF259" i="35"/>
  <c r="BD260" i="35"/>
  <c r="BG260" i="35" s="1"/>
  <c r="BF260" i="35"/>
  <c r="BD261" i="35"/>
  <c r="BG261" i="35" s="1"/>
  <c r="BF261" i="35"/>
  <c r="BD262" i="35"/>
  <c r="BF262" i="35"/>
  <c r="BG262" i="35"/>
  <c r="BD263" i="35"/>
  <c r="BF263" i="35"/>
  <c r="BG263" i="35"/>
  <c r="BD264" i="35"/>
  <c r="BF264" i="35"/>
  <c r="BG264" i="35"/>
  <c r="BD265" i="35"/>
  <c r="BG265" i="35" s="1"/>
  <c r="BF265" i="35"/>
  <c r="BD266" i="35"/>
  <c r="BG266" i="35" s="1"/>
  <c r="BF266" i="35"/>
  <c r="BD267" i="35"/>
  <c r="BG267" i="35" s="1"/>
  <c r="BF267" i="35"/>
  <c r="BD268" i="35"/>
  <c r="BG268" i="35" s="1"/>
  <c r="BF268" i="35"/>
  <c r="BD269" i="35"/>
  <c r="BG269" i="35" s="1"/>
  <c r="BF269" i="35"/>
  <c r="BD270" i="35"/>
  <c r="BF270" i="35"/>
  <c r="BG270" i="35"/>
  <c r="BD271" i="35"/>
  <c r="BF271" i="35"/>
  <c r="BG271" i="35"/>
  <c r="BD272" i="35"/>
  <c r="BF272" i="35"/>
  <c r="BG272" i="35"/>
  <c r="BD273" i="35"/>
  <c r="BG273" i="35" s="1"/>
  <c r="BF273" i="35"/>
  <c r="BD274" i="35"/>
  <c r="BG274" i="35" s="1"/>
  <c r="BF274" i="35"/>
  <c r="BD275" i="35"/>
  <c r="BF275" i="35"/>
  <c r="BG275" i="35"/>
  <c r="BD276" i="35"/>
  <c r="BG276" i="35" s="1"/>
  <c r="BF276" i="35"/>
  <c r="BD277" i="35"/>
  <c r="BG277" i="35" s="1"/>
  <c r="BF277" i="35"/>
  <c r="BD278" i="35"/>
  <c r="BF278" i="35"/>
  <c r="BG278" i="35"/>
  <c r="BD279" i="35"/>
  <c r="BF279" i="35"/>
  <c r="BG279" i="35"/>
  <c r="BD280" i="35"/>
  <c r="BG280" i="35" s="1"/>
  <c r="BF280" i="35"/>
  <c r="BD281" i="35"/>
  <c r="BF281" i="35"/>
  <c r="BG281" i="35" s="1"/>
  <c r="BD282" i="35"/>
  <c r="BG282" i="35" s="1"/>
  <c r="BF282" i="35"/>
  <c r="BD283" i="35"/>
  <c r="BF283" i="35"/>
  <c r="BG283" i="35"/>
  <c r="BD288" i="35"/>
  <c r="BG288" i="35" s="1"/>
  <c r="BF288" i="35"/>
  <c r="BD289" i="35"/>
  <c r="BG289" i="35" s="1"/>
  <c r="BF289" i="35"/>
  <c r="BD290" i="35"/>
  <c r="BF290" i="35"/>
  <c r="BG290" i="35"/>
  <c r="BD291" i="35"/>
  <c r="BF291" i="35"/>
  <c r="BG291" i="35"/>
  <c r="BD292" i="35"/>
  <c r="BG292" i="35" s="1"/>
  <c r="BF292" i="35"/>
  <c r="BD293" i="35"/>
  <c r="BF293" i="35"/>
  <c r="BG293" i="35" s="1"/>
  <c r="BD294" i="35"/>
  <c r="BG294" i="35" s="1"/>
  <c r="BF294" i="35"/>
  <c r="BD295" i="35"/>
  <c r="BG295" i="35" s="1"/>
  <c r="BF295" i="35"/>
  <c r="BD296" i="35"/>
  <c r="BG296" i="35" s="1"/>
  <c r="BF296" i="35"/>
  <c r="BD297" i="35"/>
  <c r="BG297" i="35" s="1"/>
  <c r="BF297" i="35"/>
  <c r="BD298" i="35"/>
  <c r="BF298" i="35"/>
  <c r="BG298" i="35"/>
  <c r="BD299" i="35"/>
  <c r="BF299" i="35"/>
  <c r="BG299" i="35"/>
  <c r="BD300" i="35"/>
  <c r="BF300" i="35"/>
  <c r="BG300" i="35"/>
  <c r="BD301" i="35"/>
  <c r="BF301" i="35"/>
  <c r="BG301" i="35" s="1"/>
  <c r="BD302" i="35"/>
  <c r="BG302" i="35" s="1"/>
  <c r="BF302" i="35"/>
  <c r="BD303" i="35"/>
  <c r="BF303" i="35"/>
  <c r="BG303" i="35"/>
  <c r="BD304" i="35"/>
  <c r="BG304" i="35" s="1"/>
  <c r="BF304" i="35"/>
  <c r="BD305" i="35"/>
  <c r="BG305" i="35" s="1"/>
  <c r="BF305" i="35"/>
  <c r="BD306" i="35"/>
  <c r="BF306" i="35"/>
  <c r="BG306" i="35"/>
  <c r="BD307" i="35"/>
  <c r="BF307" i="35"/>
  <c r="BG307" i="35"/>
  <c r="BD308" i="35"/>
  <c r="BG308" i="35" s="1"/>
  <c r="BF308" i="35"/>
  <c r="BD309" i="35"/>
  <c r="BG309" i="35" s="1"/>
  <c r="BF309" i="35"/>
  <c r="BD310" i="35"/>
  <c r="BF310" i="35"/>
  <c r="BG310" i="35" s="1"/>
  <c r="BD311" i="35"/>
  <c r="BG311" i="35" s="1"/>
  <c r="BF311" i="35"/>
  <c r="BD312" i="35"/>
  <c r="BG312" i="35" s="1"/>
  <c r="BF312" i="35"/>
  <c r="BD313" i="35"/>
  <c r="BG313" i="35" s="1"/>
  <c r="BF313" i="35"/>
  <c r="BD314" i="35"/>
  <c r="BF314" i="35"/>
  <c r="BG314" i="35"/>
  <c r="BD315" i="35"/>
  <c r="BF315" i="35"/>
  <c r="BG315" i="35"/>
  <c r="BD316" i="35"/>
  <c r="BG316" i="35" s="1"/>
  <c r="BF316" i="35"/>
  <c r="BD317" i="35"/>
  <c r="BG317" i="35" s="1"/>
  <c r="BF317" i="35"/>
  <c r="BD318" i="35"/>
  <c r="BF318" i="35"/>
  <c r="BG318" i="35" s="1"/>
  <c r="BD319" i="35"/>
  <c r="BG319" i="35" s="1"/>
  <c r="BF319" i="35"/>
  <c r="BD320" i="35"/>
  <c r="BG320" i="35" s="1"/>
  <c r="BF320" i="35"/>
  <c r="BD321" i="35"/>
  <c r="BG321" i="35" s="1"/>
  <c r="BF321" i="35"/>
  <c r="BD322" i="35"/>
  <c r="BF322" i="35"/>
  <c r="BG322" i="35"/>
  <c r="BD323" i="35"/>
  <c r="BF323" i="35"/>
  <c r="BD324" i="35"/>
  <c r="BG324" i="35" s="1"/>
  <c r="BF324" i="35"/>
  <c r="BD325" i="35"/>
  <c r="BG325" i="35" s="1"/>
  <c r="BF325" i="35"/>
  <c r="BD326" i="35"/>
  <c r="BF326" i="35"/>
  <c r="BG326" i="35" s="1"/>
  <c r="BD327" i="35"/>
  <c r="BG327" i="35" s="1"/>
  <c r="BF327" i="35"/>
  <c r="BD328" i="35"/>
  <c r="BG328" i="35" s="1"/>
  <c r="BF328" i="35"/>
  <c r="BD329" i="35"/>
  <c r="BG329" i="35" s="1"/>
  <c r="BF329" i="35"/>
  <c r="BD330" i="35"/>
  <c r="BF330" i="35"/>
  <c r="BG330" i="35"/>
  <c r="BD331" i="35"/>
  <c r="BF331" i="35"/>
  <c r="BG331" i="35"/>
  <c r="BD332" i="35"/>
  <c r="BG332" i="35" s="1"/>
  <c r="BF332" i="35"/>
  <c r="BD333" i="35"/>
  <c r="BG333" i="35" s="1"/>
  <c r="BF333" i="35"/>
  <c r="BD334" i="35"/>
  <c r="BF334" i="35"/>
  <c r="BG334" i="35" s="1"/>
  <c r="BD335" i="35"/>
  <c r="BG335" i="35" s="1"/>
  <c r="BF335" i="35"/>
  <c r="BD336" i="35"/>
  <c r="BG336" i="35" s="1"/>
  <c r="BF336" i="35"/>
  <c r="BD337" i="35"/>
  <c r="BG337" i="35" s="1"/>
  <c r="BF337" i="35"/>
  <c r="BD338" i="35"/>
  <c r="BF338" i="35"/>
  <c r="BG338" i="35"/>
  <c r="BD339" i="35"/>
  <c r="BF339" i="35"/>
  <c r="BG339" i="35"/>
  <c r="BD340" i="35"/>
  <c r="BG340" i="35" s="1"/>
  <c r="BF340" i="35"/>
  <c r="BD341" i="35"/>
  <c r="BG341" i="35" s="1"/>
  <c r="BF341" i="35"/>
  <c r="BD342" i="35"/>
  <c r="BF342" i="35"/>
  <c r="BG342" i="35" s="1"/>
  <c r="BD343" i="35"/>
  <c r="BG343" i="35" s="1"/>
  <c r="BF343" i="35"/>
  <c r="BD344" i="35"/>
  <c r="BG344" i="35" s="1"/>
  <c r="BF344" i="35"/>
  <c r="BD345" i="35"/>
  <c r="BG345" i="35" s="1"/>
  <c r="BF345" i="35"/>
  <c r="BD346" i="35"/>
  <c r="BF346" i="35"/>
  <c r="BG346" i="35"/>
  <c r="BD347" i="35"/>
  <c r="BF347" i="35"/>
  <c r="BG347" i="35"/>
  <c r="BD348" i="35"/>
  <c r="BG348" i="35" s="1"/>
  <c r="BF348" i="35"/>
  <c r="BD349" i="35"/>
  <c r="BG349" i="35" s="1"/>
  <c r="BF349" i="35"/>
  <c r="BD350" i="35"/>
  <c r="BF350" i="35"/>
  <c r="BG350" i="35" s="1"/>
  <c r="BD351" i="35"/>
  <c r="BF351" i="35"/>
  <c r="BG351" i="35"/>
  <c r="BD352" i="35"/>
  <c r="BG352" i="35" s="1"/>
  <c r="BF352" i="35"/>
  <c r="BD353" i="35"/>
  <c r="BG353" i="35" s="1"/>
  <c r="BF353" i="35"/>
  <c r="BD354" i="35"/>
  <c r="BF354" i="35"/>
  <c r="BG354" i="35"/>
  <c r="BD355" i="35"/>
  <c r="BF355" i="35"/>
  <c r="BG355" i="35"/>
  <c r="BD356" i="35"/>
  <c r="BG356" i="35" s="1"/>
  <c r="BF356" i="35"/>
  <c r="BD357" i="35"/>
  <c r="BG357" i="35" s="1"/>
  <c r="BF357" i="35"/>
  <c r="BD358" i="35"/>
  <c r="BG358" i="35" s="1"/>
  <c r="BF358" i="35"/>
  <c r="BD359" i="35"/>
  <c r="BG359" i="35" s="1"/>
  <c r="BF359" i="35"/>
  <c r="BD360" i="35"/>
  <c r="BG360" i="35" s="1"/>
  <c r="BF360" i="35"/>
  <c r="BD361" i="35"/>
  <c r="BG361" i="35" s="1"/>
  <c r="BF361" i="35"/>
  <c r="BD362" i="35"/>
  <c r="BF362" i="35"/>
  <c r="BG362" i="35"/>
  <c r="BD363" i="35"/>
  <c r="BF363" i="35"/>
  <c r="BG363" i="35"/>
  <c r="BD365" i="35"/>
  <c r="BG365" i="35" s="1"/>
  <c r="BF365" i="35"/>
  <c r="BD366" i="35"/>
  <c r="BG366" i="35" s="1"/>
  <c r="BF366" i="35"/>
  <c r="BD367" i="35"/>
  <c r="BF367" i="35"/>
  <c r="BG367" i="35" s="1"/>
  <c r="BD368" i="35"/>
  <c r="BG368" i="35" s="1"/>
  <c r="BF368" i="35"/>
  <c r="BD371" i="35"/>
  <c r="BG371" i="35" s="1"/>
  <c r="BF371" i="35"/>
  <c r="BD372" i="35"/>
  <c r="BG372" i="35" s="1"/>
  <c r="BF372" i="35"/>
  <c r="BD373" i="35"/>
  <c r="BF373" i="35"/>
  <c r="BG373" i="35"/>
  <c r="BD374" i="35"/>
  <c r="BF374" i="35"/>
  <c r="BG374" i="35"/>
  <c r="BD375" i="35"/>
  <c r="BF375" i="35"/>
  <c r="BG375" i="35"/>
  <c r="BD376" i="35"/>
  <c r="BG376" i="35" s="1"/>
  <c r="BF376" i="35"/>
  <c r="BD377" i="35"/>
  <c r="BG377" i="35" s="1"/>
  <c r="BF377" i="35"/>
  <c r="BD378" i="35"/>
  <c r="BF378" i="35"/>
  <c r="BG378" i="35"/>
  <c r="BD379" i="35"/>
  <c r="BG379" i="35" s="1"/>
  <c r="BF379" i="35"/>
  <c r="BD380" i="35"/>
  <c r="BG380" i="35" s="1"/>
  <c r="BF380" i="35"/>
  <c r="BD381" i="35"/>
  <c r="BF381" i="35"/>
  <c r="BG381" i="35"/>
  <c r="BD387" i="35"/>
  <c r="BF387" i="35"/>
  <c r="BG387" i="35"/>
  <c r="BD388" i="35"/>
  <c r="BF388" i="35"/>
  <c r="BD389" i="35"/>
  <c r="BF389" i="35"/>
  <c r="BG389" i="35" s="1"/>
  <c r="BD390" i="35"/>
  <c r="BG390" i="35" s="1"/>
  <c r="BF390" i="35"/>
  <c r="BD391" i="35"/>
  <c r="BF391" i="35"/>
  <c r="BG391" i="35" s="1"/>
  <c r="BD392" i="35"/>
  <c r="BG392" i="35" s="1"/>
  <c r="BF392" i="35"/>
  <c r="BD393" i="35"/>
  <c r="BG393" i="35" s="1"/>
  <c r="BF393" i="35"/>
  <c r="BD394" i="35"/>
  <c r="BF394" i="35"/>
  <c r="BG394" i="35"/>
  <c r="BD395" i="35"/>
  <c r="BF395" i="35"/>
  <c r="BG395" i="35"/>
  <c r="BD396" i="35"/>
  <c r="BG396" i="35" s="1"/>
  <c r="BF396" i="35"/>
  <c r="BD397" i="35"/>
  <c r="BF397" i="35"/>
  <c r="BG397" i="35" s="1"/>
  <c r="BD398" i="35"/>
  <c r="BG398" i="35" s="1"/>
  <c r="BF398" i="35"/>
  <c r="BD399" i="35"/>
  <c r="BF399" i="35"/>
  <c r="BG399" i="35"/>
  <c r="BD400" i="35"/>
  <c r="BG400" i="35" s="1"/>
  <c r="BF400" i="35"/>
  <c r="BD401" i="35"/>
  <c r="BG401" i="35" s="1"/>
  <c r="BF401" i="35"/>
  <c r="BD402" i="35"/>
  <c r="BF402" i="35"/>
  <c r="BG402" i="35"/>
  <c r="BD403" i="35"/>
  <c r="BF403" i="35"/>
  <c r="BG403" i="35"/>
  <c r="BD404" i="35"/>
  <c r="BF404" i="35"/>
  <c r="BG404" i="35"/>
  <c r="BD405" i="35"/>
  <c r="BG405" i="35" s="1"/>
  <c r="BF405" i="35"/>
  <c r="BD406" i="35"/>
  <c r="BG406" i="35" s="1"/>
  <c r="BF406" i="35"/>
  <c r="BD407" i="35"/>
  <c r="BF407" i="35"/>
  <c r="BG407" i="35" s="1"/>
  <c r="BD408" i="35"/>
  <c r="BF408" i="35"/>
  <c r="BD409" i="35"/>
  <c r="BG409" i="35" s="1"/>
  <c r="BF409" i="35"/>
  <c r="BD410" i="35"/>
  <c r="BF410" i="35"/>
  <c r="BG410" i="35"/>
  <c r="BD411" i="35"/>
  <c r="BF411" i="35"/>
  <c r="BG411" i="35"/>
  <c r="BD412" i="35"/>
  <c r="BF412" i="35"/>
  <c r="BG412" i="35"/>
  <c r="BD413" i="35"/>
  <c r="BG413" i="35" s="1"/>
  <c r="BF413" i="35"/>
  <c r="BD414" i="35"/>
  <c r="BG414" i="35" s="1"/>
  <c r="BF414" i="35"/>
  <c r="BD416" i="35"/>
  <c r="BF416" i="35"/>
  <c r="BG416" i="35" s="1"/>
  <c r="BD417" i="35"/>
  <c r="BG417" i="35" s="1"/>
  <c r="BF417" i="35"/>
  <c r="BD418" i="35"/>
  <c r="BG418" i="35" s="1"/>
  <c r="BF418" i="35"/>
  <c r="BD419" i="35"/>
  <c r="BF419" i="35"/>
  <c r="BG419" i="35"/>
  <c r="BD420" i="35"/>
  <c r="BF420" i="35"/>
  <c r="BG420" i="35"/>
  <c r="BD421" i="35"/>
  <c r="BF421" i="35"/>
  <c r="BG421" i="35"/>
  <c r="BD422" i="35"/>
  <c r="BG422" i="35" s="1"/>
  <c r="BF422" i="35"/>
  <c r="BD423" i="35"/>
  <c r="BF423" i="35"/>
  <c r="BG423" i="35" s="1"/>
  <c r="BD424" i="35"/>
  <c r="BF424" i="35"/>
  <c r="BG424" i="35"/>
  <c r="BD425" i="35"/>
  <c r="BG425" i="35" s="1"/>
  <c r="BF425" i="35"/>
  <c r="BD426" i="35"/>
  <c r="BG426" i="35" s="1"/>
  <c r="BF426" i="35"/>
  <c r="BD427" i="35"/>
  <c r="BF427" i="35"/>
  <c r="BG427" i="35"/>
  <c r="BD428" i="35"/>
  <c r="BF428" i="35"/>
  <c r="BG428" i="35"/>
  <c r="BD429" i="35"/>
  <c r="BG429" i="35" s="1"/>
  <c r="BF429" i="35"/>
  <c r="BD430" i="35"/>
  <c r="BG430" i="35" s="1"/>
  <c r="BF430" i="35"/>
  <c r="BD431" i="35"/>
  <c r="BF431" i="35"/>
  <c r="BG431" i="35" s="1"/>
  <c r="BD432" i="35"/>
  <c r="BG432" i="35" s="1"/>
  <c r="BF432" i="35"/>
  <c r="BD433" i="35"/>
  <c r="BG433" i="35" s="1"/>
  <c r="BF433" i="35"/>
  <c r="BD434" i="35"/>
  <c r="BF434" i="35"/>
  <c r="BD435" i="35"/>
  <c r="BF435" i="35"/>
  <c r="BG435" i="35"/>
  <c r="BD436" i="35"/>
  <c r="BF436" i="35"/>
  <c r="BG436" i="35"/>
  <c r="BD437" i="35"/>
  <c r="BF437" i="35"/>
  <c r="BG437" i="35"/>
  <c r="BD439" i="35"/>
  <c r="BG439" i="35" s="1"/>
  <c r="BF439" i="35"/>
  <c r="BD440" i="35"/>
  <c r="BF440" i="35"/>
  <c r="BG440" i="35" s="1"/>
  <c r="BD441" i="35"/>
  <c r="BG441" i="35" s="1"/>
  <c r="BF441" i="35"/>
  <c r="BD442" i="35"/>
  <c r="BG442" i="35" s="1"/>
  <c r="BF442" i="35"/>
  <c r="BD443" i="35"/>
  <c r="BG443" i="35" s="1"/>
  <c r="BF443" i="35"/>
  <c r="BD444" i="35"/>
  <c r="BF444" i="35"/>
  <c r="BG444" i="35"/>
  <c r="BD445" i="35"/>
  <c r="BF445" i="35"/>
  <c r="BG445" i="35"/>
  <c r="BD446" i="35"/>
  <c r="BF446" i="35"/>
  <c r="BG446" i="35"/>
  <c r="BD447" i="35"/>
  <c r="BG447" i="35" s="1"/>
  <c r="BF447" i="35"/>
  <c r="BD448" i="35"/>
  <c r="BF448" i="35"/>
  <c r="BG448" i="35" s="1"/>
  <c r="BD449" i="35"/>
  <c r="BG449" i="35" s="1"/>
  <c r="BF449" i="35"/>
  <c r="BD451" i="35"/>
  <c r="BG451" i="35" s="1"/>
  <c r="BF451" i="35"/>
  <c r="BD452" i="35"/>
  <c r="BG452" i="35" s="1"/>
  <c r="BF452" i="35"/>
  <c r="BD453" i="35"/>
  <c r="BF453" i="35"/>
  <c r="BG453" i="35"/>
  <c r="BD454" i="35"/>
  <c r="BF454" i="35"/>
  <c r="BG454" i="35"/>
  <c r="BD455" i="35"/>
  <c r="BF455" i="35"/>
  <c r="BG455" i="35"/>
  <c r="BD456" i="35"/>
  <c r="BG456" i="35" s="1"/>
  <c r="BF456" i="35"/>
  <c r="BD457" i="35"/>
  <c r="BF457" i="35"/>
  <c r="BG457" i="35" s="1"/>
  <c r="BD459" i="35"/>
  <c r="BG459" i="35" s="1"/>
  <c r="BF459" i="35"/>
  <c r="BD460" i="35"/>
  <c r="BG460" i="35" s="1"/>
  <c r="BF460" i="35"/>
  <c r="BD461" i="35"/>
  <c r="BG461" i="35" s="1"/>
  <c r="BF461" i="35"/>
  <c r="BD462" i="35"/>
  <c r="BF462" i="35"/>
  <c r="BG462" i="35"/>
  <c r="BD463" i="35"/>
  <c r="BF463" i="35"/>
  <c r="BG463" i="35"/>
  <c r="BD464" i="35"/>
  <c r="BF464" i="35"/>
  <c r="BG464" i="35"/>
  <c r="BD465" i="35"/>
  <c r="BG465" i="35" s="1"/>
  <c r="BF465" i="35"/>
  <c r="BD466" i="35"/>
  <c r="BG466" i="35" s="1"/>
  <c r="BF466" i="35"/>
  <c r="BD467" i="35"/>
  <c r="BF467" i="35"/>
  <c r="BG467" i="35"/>
  <c r="BD468" i="35"/>
  <c r="BG468" i="35" s="1"/>
  <c r="BF468" i="35"/>
  <c r="BD469" i="35"/>
  <c r="BG469" i="35" s="1"/>
  <c r="BF469" i="35"/>
  <c r="BD470" i="35"/>
  <c r="BF470" i="35"/>
  <c r="BG470" i="35"/>
  <c r="BD471" i="35"/>
  <c r="BF471" i="35"/>
  <c r="BG471" i="35"/>
  <c r="BD472" i="35"/>
  <c r="BG472" i="35" s="1"/>
  <c r="BF472" i="35"/>
  <c r="BD475" i="35"/>
  <c r="BG475" i="35" s="1"/>
  <c r="BF475" i="35"/>
  <c r="BD476" i="35"/>
  <c r="BF476" i="35"/>
  <c r="BD477" i="35"/>
  <c r="BF477" i="35"/>
  <c r="BG477" i="35"/>
  <c r="BD478" i="35"/>
  <c r="BG478" i="35" s="1"/>
  <c r="BF478" i="35"/>
  <c r="BD479" i="35"/>
  <c r="BG479" i="35" s="1"/>
  <c r="BF479" i="35"/>
  <c r="BD480" i="35"/>
  <c r="BF480" i="35"/>
  <c r="BG480" i="35"/>
  <c r="BD481" i="35"/>
  <c r="BF481" i="35"/>
  <c r="BG481" i="35"/>
  <c r="BD482" i="35"/>
  <c r="BG482" i="35" s="1"/>
  <c r="BF482" i="35"/>
  <c r="BD483" i="35"/>
  <c r="BF483" i="35"/>
  <c r="BG483" i="35" s="1"/>
  <c r="BD484" i="35"/>
  <c r="BG484" i="35" s="1"/>
  <c r="BF484" i="35"/>
  <c r="BD485" i="35"/>
  <c r="BG485" i="35" s="1"/>
  <c r="BF485" i="35"/>
  <c r="BD486" i="35"/>
  <c r="BG486" i="35" s="1"/>
  <c r="BF486" i="35"/>
  <c r="BD491" i="35"/>
  <c r="BG491" i="35" s="1"/>
  <c r="BF491" i="35"/>
  <c r="BD492" i="35"/>
  <c r="BF492" i="35"/>
  <c r="BG492" i="35"/>
  <c r="BD493" i="35"/>
  <c r="BF493" i="35"/>
  <c r="BG493" i="35"/>
  <c r="BD494" i="35"/>
  <c r="BF494" i="35"/>
  <c r="BG494" i="35"/>
  <c r="BD495" i="35"/>
  <c r="BG495" i="35" s="1"/>
  <c r="BF495" i="35"/>
  <c r="BD496" i="35"/>
  <c r="BG496" i="35" s="1"/>
  <c r="BF496" i="35"/>
  <c r="BD500" i="35"/>
  <c r="BF500" i="35"/>
  <c r="BG500" i="35"/>
  <c r="BD501" i="35"/>
  <c r="BG501" i="35" s="1"/>
  <c r="BF501" i="35"/>
  <c r="BD502" i="35"/>
  <c r="BG502" i="35" s="1"/>
  <c r="BF502" i="35"/>
  <c r="BD503" i="35"/>
  <c r="BF503" i="35"/>
  <c r="BG503" i="35"/>
  <c r="BD504" i="35"/>
  <c r="BF504" i="35"/>
  <c r="BG504" i="35"/>
  <c r="BD505" i="35"/>
  <c r="BF505" i="35"/>
  <c r="BG505" i="35"/>
  <c r="BD506" i="35"/>
  <c r="BG506" i="35" s="1"/>
  <c r="BF506" i="35"/>
  <c r="BD507" i="35"/>
  <c r="BG507" i="35" s="1"/>
  <c r="BF507" i="35"/>
  <c r="BD513" i="35"/>
  <c r="BG513" i="35" s="1"/>
  <c r="BF513" i="35"/>
  <c r="BD521" i="35"/>
  <c r="BF521" i="35"/>
  <c r="BD522" i="35"/>
  <c r="BG522" i="35" s="1"/>
  <c r="BF522" i="35"/>
  <c r="BD523" i="35"/>
  <c r="BF523" i="35"/>
  <c r="BG523" i="35"/>
  <c r="BD524" i="35"/>
  <c r="BF524" i="35"/>
  <c r="BG524" i="35"/>
  <c r="BD525" i="35"/>
  <c r="BF525" i="35"/>
  <c r="BG525" i="35"/>
  <c r="BD527" i="35"/>
  <c r="BG527" i="35" s="1"/>
  <c r="BF527" i="35"/>
  <c r="BD528" i="35"/>
  <c r="BG528" i="35" s="1"/>
  <c r="BF528" i="35"/>
  <c r="BD529" i="35"/>
  <c r="BF529" i="35"/>
  <c r="BG529" i="35"/>
  <c r="BD530" i="35"/>
  <c r="BG530" i="35" s="1"/>
  <c r="BF530" i="35"/>
  <c r="BD531" i="35"/>
  <c r="BG531" i="35" s="1"/>
  <c r="BF531" i="35"/>
  <c r="BD532" i="35"/>
  <c r="BF532" i="35"/>
  <c r="BG532" i="35"/>
  <c r="BD533" i="35"/>
  <c r="BF533" i="35"/>
  <c r="BG533" i="35"/>
  <c r="BD534" i="35"/>
  <c r="BF534" i="35"/>
  <c r="BG534" i="35"/>
  <c r="BD535" i="35"/>
  <c r="BG535" i="35" s="1"/>
  <c r="BF535" i="35"/>
  <c r="BD536" i="35"/>
  <c r="BF536" i="35"/>
  <c r="BG536" i="35" s="1"/>
  <c r="BD537" i="35"/>
  <c r="BG537" i="35" s="1"/>
  <c r="BF537" i="35"/>
  <c r="BD538" i="35"/>
  <c r="BG538" i="35" s="1"/>
  <c r="BF538" i="35"/>
  <c r="BD539" i="35"/>
  <c r="BG539" i="35" s="1"/>
  <c r="BF539" i="35"/>
  <c r="BD540" i="35"/>
  <c r="BF540" i="35"/>
  <c r="BG540" i="35"/>
  <c r="BD541" i="35"/>
  <c r="BF541" i="35"/>
  <c r="BG541" i="35"/>
  <c r="BD542" i="35"/>
  <c r="BG542" i="35" s="1"/>
  <c r="BF542" i="35"/>
  <c r="BD543" i="35"/>
  <c r="BG543" i="35" s="1"/>
  <c r="BF543" i="35"/>
  <c r="BD544" i="35"/>
  <c r="BF544" i="35"/>
  <c r="BG544" i="35" s="1"/>
  <c r="BD545" i="35"/>
  <c r="BG545" i="35" s="1"/>
  <c r="BF545" i="35"/>
  <c r="BD546" i="35"/>
  <c r="BG546" i="35" s="1"/>
  <c r="BF546" i="35"/>
  <c r="BD547" i="35"/>
  <c r="BG547" i="35" s="1"/>
  <c r="BF547" i="35"/>
  <c r="BD548" i="35"/>
  <c r="BF548" i="35"/>
  <c r="BG548" i="35"/>
  <c r="BD549" i="35"/>
  <c r="BF549" i="35"/>
  <c r="BG549" i="35"/>
  <c r="BD550" i="35"/>
  <c r="BG550" i="35" s="1"/>
  <c r="BF550" i="35"/>
  <c r="BD551" i="35"/>
  <c r="BG551" i="35" s="1"/>
  <c r="BF551" i="35"/>
  <c r="BD552" i="35"/>
  <c r="BF552" i="35"/>
  <c r="BG552" i="35" s="1"/>
  <c r="BD553" i="35"/>
  <c r="BF553" i="35"/>
  <c r="BG553" i="35"/>
  <c r="BD554" i="35"/>
  <c r="BG554" i="35" s="1"/>
  <c r="BF554" i="35"/>
  <c r="BD555" i="35"/>
  <c r="BG555" i="35" s="1"/>
  <c r="BF555" i="35"/>
  <c r="BD556" i="35"/>
  <c r="BF556" i="35"/>
  <c r="BG556" i="35"/>
  <c r="BD557" i="35"/>
  <c r="BF557" i="35"/>
  <c r="BG557" i="35"/>
  <c r="BD558" i="35"/>
  <c r="BF558" i="35"/>
  <c r="BG558" i="35"/>
  <c r="BD559" i="35"/>
  <c r="BG559" i="35" s="1"/>
  <c r="BF559" i="35"/>
  <c r="BD560" i="35"/>
  <c r="BG560" i="35" s="1"/>
  <c r="BF560" i="35"/>
  <c r="BD562" i="35"/>
  <c r="BG562" i="35" s="1"/>
  <c r="BF562" i="35"/>
  <c r="BD563" i="35"/>
  <c r="BG563" i="35" s="1"/>
  <c r="BF563" i="35"/>
  <c r="BD564" i="35"/>
  <c r="BG564" i="35" s="1"/>
  <c r="BF564" i="35"/>
  <c r="BD566" i="35"/>
  <c r="BF566" i="35"/>
  <c r="BG566" i="35"/>
  <c r="BD567" i="35"/>
  <c r="BF567" i="35"/>
  <c r="BG567" i="35"/>
  <c r="BD568" i="35"/>
  <c r="BF568" i="35"/>
  <c r="BG568" i="35"/>
  <c r="BD570" i="35"/>
  <c r="BG570" i="35" s="1"/>
  <c r="BF570" i="35"/>
  <c r="BD571" i="35"/>
  <c r="BG571" i="35" s="1"/>
  <c r="BF571" i="35"/>
  <c r="BD572" i="35"/>
  <c r="BF572" i="35"/>
  <c r="BG572" i="35" s="1"/>
  <c r="BD573" i="35"/>
  <c r="BG573" i="35" s="1"/>
  <c r="BF573" i="35"/>
  <c r="BD574" i="35"/>
  <c r="BG574" i="35" s="1"/>
  <c r="BF574" i="35"/>
  <c r="BD575" i="35"/>
  <c r="BF575" i="35"/>
  <c r="BG575" i="35"/>
  <c r="BD579" i="35"/>
  <c r="BF579" i="35"/>
  <c r="BG579" i="35"/>
  <c r="BD580" i="35"/>
  <c r="BF580" i="35"/>
  <c r="BG580" i="35"/>
  <c r="BD581" i="35"/>
  <c r="BG581" i="35" s="1"/>
  <c r="BF581" i="35"/>
  <c r="BD582" i="35"/>
  <c r="BF582" i="35"/>
  <c r="BG582" i="35" s="1"/>
  <c r="BD583" i="35"/>
  <c r="BF583" i="35"/>
  <c r="BG583" i="35" s="1"/>
  <c r="BD584" i="35"/>
  <c r="BG584" i="35" s="1"/>
  <c r="BF584" i="35"/>
  <c r="BD585" i="35"/>
  <c r="BG585" i="35" s="1"/>
  <c r="BF585" i="35"/>
  <c r="BD586" i="35"/>
  <c r="BF586" i="35"/>
  <c r="BG586" i="35"/>
  <c r="BD587" i="35"/>
  <c r="BF587" i="35"/>
  <c r="BG587" i="35"/>
  <c r="BD592" i="35"/>
  <c r="BF592" i="35"/>
  <c r="BG592" i="35"/>
  <c r="BD593" i="35"/>
  <c r="BG593" i="35" s="1"/>
  <c r="BF593" i="35"/>
  <c r="BD594" i="35"/>
  <c r="BF594" i="35"/>
  <c r="BG594" i="35" s="1"/>
  <c r="BD595" i="35"/>
  <c r="BF595" i="35"/>
  <c r="BG595" i="35" s="1"/>
  <c r="BD596" i="35"/>
  <c r="BG596" i="35" s="1"/>
  <c r="BF596" i="35"/>
  <c r="BD597" i="35"/>
  <c r="BG597" i="35" s="1"/>
  <c r="BF597" i="35"/>
  <c r="BD598" i="35"/>
  <c r="BF598" i="35"/>
  <c r="BG598" i="35"/>
  <c r="BD599" i="35"/>
  <c r="BF599" i="35"/>
  <c r="BG599" i="35"/>
  <c r="BD600" i="35"/>
  <c r="BF600" i="35"/>
  <c r="BG600" i="35"/>
  <c r="BD606" i="35"/>
  <c r="BG606" i="35" s="1"/>
  <c r="BF606" i="35"/>
  <c r="BD607" i="35"/>
  <c r="BF607" i="35"/>
  <c r="BG607" i="35" s="1"/>
  <c r="BD608" i="35"/>
  <c r="BF608" i="35"/>
  <c r="BG608" i="35" s="1"/>
  <c r="BD609" i="35"/>
  <c r="BG609" i="35" s="1"/>
  <c r="BF609" i="35"/>
  <c r="BD610" i="35"/>
  <c r="BG610" i="35" s="1"/>
  <c r="BF610" i="35"/>
  <c r="BD611" i="35"/>
  <c r="BF611" i="35"/>
  <c r="BG611" i="35"/>
  <c r="BD612" i="35"/>
  <c r="BF612" i="35"/>
  <c r="BG612" i="35"/>
  <c r="BD613" i="35"/>
  <c r="BF613" i="35"/>
  <c r="BG613" i="35"/>
  <c r="BD621" i="35"/>
  <c r="BG621" i="35" s="1"/>
  <c r="BF621" i="35"/>
  <c r="BD622" i="35"/>
  <c r="BG622" i="35" s="1"/>
  <c r="BF622" i="35"/>
  <c r="BD623" i="35"/>
  <c r="BF623" i="35"/>
  <c r="BG623" i="35" s="1"/>
  <c r="BD624" i="35"/>
  <c r="BG624" i="35" s="1"/>
  <c r="BF624" i="35"/>
  <c r="BD625" i="35"/>
  <c r="BG625" i="35" s="1"/>
  <c r="BF625" i="35"/>
  <c r="BD626" i="35"/>
  <c r="BF626" i="35"/>
  <c r="BG626" i="35"/>
  <c r="BD627" i="35"/>
  <c r="BF627" i="35"/>
  <c r="BG627" i="35"/>
  <c r="BD628" i="35"/>
  <c r="BF628" i="35"/>
  <c r="BG628" i="35"/>
  <c r="BD629" i="35"/>
  <c r="BG629" i="35" s="1"/>
  <c r="BF629" i="35"/>
  <c r="BD630" i="35"/>
  <c r="BG630" i="35" s="1"/>
  <c r="BF630" i="35"/>
  <c r="BD631" i="35"/>
  <c r="BF631" i="35"/>
  <c r="BG631" i="35"/>
  <c r="BD632" i="35"/>
  <c r="BG632" i="35" s="1"/>
  <c r="BF632" i="35"/>
  <c r="BD633" i="35"/>
  <c r="BG633" i="35" s="1"/>
  <c r="BF633" i="35"/>
  <c r="BD634" i="35"/>
  <c r="BF634" i="35"/>
  <c r="BG634" i="35"/>
  <c r="BD635" i="35"/>
  <c r="BF635" i="35"/>
  <c r="BG635" i="35"/>
  <c r="BD636" i="35"/>
  <c r="BG636" i="35" s="1"/>
  <c r="BF636" i="35"/>
  <c r="BD637" i="35"/>
  <c r="BG637" i="35" s="1"/>
  <c r="BF637" i="35"/>
  <c r="BD638" i="35"/>
  <c r="BG638" i="35" s="1"/>
  <c r="BF638" i="35"/>
  <c r="BD639" i="35"/>
  <c r="BF639" i="35"/>
  <c r="BG639" i="35"/>
  <c r="BD640" i="35"/>
  <c r="BG640" i="35" s="1"/>
  <c r="BF640" i="35"/>
  <c r="BD641" i="35"/>
  <c r="BG641" i="35" s="1"/>
  <c r="BF641" i="35"/>
  <c r="BD642" i="35"/>
  <c r="BF642" i="35"/>
  <c r="BG642" i="35"/>
  <c r="BD643" i="35"/>
  <c r="BF643" i="35"/>
  <c r="BG643" i="35"/>
  <c r="BD644" i="35"/>
  <c r="BG644" i="35" s="1"/>
  <c r="BF644" i="35"/>
  <c r="BD645" i="35"/>
  <c r="BF645" i="35"/>
  <c r="BD646" i="35"/>
  <c r="BF646" i="35"/>
  <c r="BG646" i="35" s="1"/>
  <c r="BD647" i="35"/>
  <c r="BG647" i="35" s="1"/>
  <c r="BF647" i="35"/>
  <c r="BD648" i="35"/>
  <c r="BG648" i="35" s="1"/>
  <c r="BF648" i="35"/>
  <c r="BD649" i="35"/>
  <c r="BG649" i="35" s="1"/>
  <c r="BF649" i="35"/>
  <c r="BD650" i="35"/>
  <c r="BF650" i="35"/>
  <c r="BG650" i="35"/>
  <c r="BD651" i="35"/>
  <c r="BF651" i="35"/>
  <c r="BG651" i="35"/>
  <c r="BD653" i="35"/>
  <c r="BF653" i="35"/>
  <c r="BG653" i="35"/>
  <c r="BD654" i="35"/>
  <c r="BG654" i="35" s="1"/>
  <c r="BF654" i="35"/>
  <c r="BD655" i="35"/>
  <c r="BG655" i="35" s="1"/>
  <c r="BF655" i="35"/>
  <c r="BD656" i="35"/>
  <c r="BF656" i="35"/>
  <c r="BG656" i="35" s="1"/>
  <c r="BD657" i="35"/>
  <c r="BG657" i="35" s="1"/>
  <c r="BF657" i="35"/>
  <c r="BD658" i="35"/>
  <c r="BG658" i="35" s="1"/>
  <c r="BF658" i="35"/>
  <c r="BD659" i="35"/>
  <c r="BF659" i="35"/>
  <c r="BG659" i="35"/>
  <c r="BD660" i="35"/>
  <c r="BF660" i="35"/>
  <c r="BG660" i="35"/>
  <c r="BD661" i="35"/>
  <c r="BG661" i="35" s="1"/>
  <c r="BF661" i="35"/>
  <c r="BD662" i="35"/>
  <c r="BG662" i="35" s="1"/>
  <c r="BF662" i="35"/>
  <c r="BD663" i="35"/>
  <c r="BG663" i="35" s="1"/>
  <c r="BF663" i="35"/>
  <c r="BD664" i="35"/>
  <c r="BG664" i="35" s="1"/>
  <c r="BF664" i="35"/>
  <c r="BD665" i="35"/>
  <c r="BG665" i="35" s="1"/>
  <c r="BF665" i="35"/>
  <c r="BD666" i="35"/>
  <c r="BG666" i="35" s="1"/>
  <c r="BF666" i="35"/>
  <c r="BD667" i="35"/>
  <c r="BF667" i="35"/>
  <c r="BG667" i="35"/>
  <c r="BD668" i="35"/>
  <c r="BF668" i="35"/>
  <c r="BG668" i="35"/>
  <c r="BD669" i="35"/>
  <c r="BF669" i="35"/>
  <c r="BG669" i="35"/>
  <c r="BD670" i="35"/>
  <c r="BG670" i="35" s="1"/>
  <c r="BF670" i="35"/>
  <c r="BD671" i="35"/>
  <c r="BG671" i="35" s="1"/>
  <c r="BF671" i="35"/>
  <c r="BD672" i="35"/>
  <c r="BF672" i="35"/>
  <c r="BD673" i="35"/>
  <c r="BG673" i="35" s="1"/>
  <c r="BF673" i="35"/>
  <c r="BD674" i="35"/>
  <c r="BG674" i="35" s="1"/>
  <c r="BF674" i="35"/>
  <c r="BD675" i="35"/>
  <c r="BF675" i="35"/>
  <c r="BG675" i="35"/>
  <c r="BD676" i="35"/>
  <c r="BF676" i="35"/>
  <c r="BG676" i="35"/>
  <c r="BD677" i="35"/>
  <c r="BG677" i="35" s="1"/>
  <c r="BF677" i="35"/>
  <c r="BD678" i="35"/>
  <c r="BG678" i="35" s="1"/>
  <c r="BF678" i="35"/>
  <c r="BD679" i="35"/>
  <c r="BF679" i="35"/>
  <c r="BG679" i="35" s="1"/>
  <c r="BD682" i="35"/>
  <c r="BF682" i="35"/>
  <c r="BG682" i="35" s="1"/>
  <c r="BD683" i="35"/>
  <c r="BG683" i="35" s="1"/>
  <c r="BF683" i="35"/>
  <c r="BD684" i="35"/>
  <c r="BG684" i="35" s="1"/>
  <c r="BF684" i="35"/>
  <c r="BD686" i="35"/>
  <c r="BF686" i="35"/>
  <c r="BG686" i="35"/>
  <c r="BD687" i="35"/>
  <c r="BF687" i="35"/>
  <c r="BG687" i="35"/>
  <c r="BD688" i="35"/>
  <c r="BF688" i="35"/>
  <c r="BG688" i="35"/>
  <c r="BF689" i="35"/>
  <c r="BG689" i="35"/>
  <c r="J51" i="33"/>
  <c r="H51" i="33"/>
  <c r="K51" i="33" s="1"/>
  <c r="BH23" i="35"/>
  <c r="AN23" i="35"/>
  <c r="AL23" i="35"/>
  <c r="AH23" i="35"/>
  <c r="AF23" i="35"/>
  <c r="AB23" i="35"/>
  <c r="Z23" i="35"/>
  <c r="AC23" i="35" s="1"/>
  <c r="V23" i="35"/>
  <c r="T23" i="35"/>
  <c r="P23" i="35"/>
  <c r="N23" i="35"/>
  <c r="J23" i="35"/>
  <c r="H23" i="35"/>
  <c r="F23" i="35"/>
  <c r="BH26" i="35"/>
  <c r="AN26" i="35"/>
  <c r="AL26" i="35"/>
  <c r="AH26" i="35"/>
  <c r="AF26" i="35"/>
  <c r="AB26" i="35"/>
  <c r="Z26" i="35"/>
  <c r="AC26" i="35" s="1"/>
  <c r="V26" i="35"/>
  <c r="T26" i="35"/>
  <c r="P26" i="35"/>
  <c r="N26" i="35"/>
  <c r="I26" i="35"/>
  <c r="G26" i="35"/>
  <c r="BH25" i="35"/>
  <c r="AN25" i="35"/>
  <c r="AL25" i="35"/>
  <c r="AH25" i="35"/>
  <c r="AF25" i="35"/>
  <c r="AI25" i="35" s="1"/>
  <c r="AB25" i="35"/>
  <c r="Z25" i="35"/>
  <c r="V25" i="35"/>
  <c r="T25" i="35"/>
  <c r="W25" i="35" s="1"/>
  <c r="P25" i="35"/>
  <c r="N25" i="35"/>
  <c r="I25" i="35"/>
  <c r="G25" i="35"/>
  <c r="BH24" i="35"/>
  <c r="AN24" i="35"/>
  <c r="AL24" i="35"/>
  <c r="AH24" i="35"/>
  <c r="AF24" i="35"/>
  <c r="AB24" i="35"/>
  <c r="Z24" i="35"/>
  <c r="V24" i="35"/>
  <c r="T24" i="35"/>
  <c r="P24" i="35"/>
  <c r="N24" i="35"/>
  <c r="I24" i="35"/>
  <c r="G24" i="35"/>
  <c r="AU690" i="35" l="1"/>
  <c r="AU691" i="35" s="1"/>
  <c r="BA691" i="35"/>
  <c r="AO24" i="35"/>
  <c r="AO25" i="35"/>
  <c r="W26" i="35"/>
  <c r="W23" i="35"/>
  <c r="AC24" i="35"/>
  <c r="J26" i="35"/>
  <c r="AI23" i="35"/>
  <c r="J24" i="35"/>
  <c r="AI24" i="35"/>
  <c r="Q26" i="35"/>
  <c r="AO26" i="35"/>
  <c r="W24" i="35"/>
  <c r="AO23" i="35"/>
  <c r="Q25" i="35"/>
  <c r="Q23" i="35"/>
  <c r="AI26" i="35"/>
  <c r="Q24" i="35"/>
  <c r="J25" i="35"/>
  <c r="AC25" i="35"/>
  <c r="BG690" i="35" l="1"/>
  <c r="BG691" i="35" l="1"/>
  <c r="BH690" i="35"/>
  <c r="BH15" i="35" l="1"/>
  <c r="BH20" i="35"/>
  <c r="BH21" i="35"/>
  <c r="BH22" i="35"/>
  <c r="BH27" i="35"/>
  <c r="BH28" i="35"/>
  <c r="BH29" i="35"/>
  <c r="BH30" i="35"/>
  <c r="BH31" i="35"/>
  <c r="BH32" i="35"/>
  <c r="BH33" i="35"/>
  <c r="BH34" i="35"/>
  <c r="BH35" i="35"/>
  <c r="BH36" i="35"/>
  <c r="BH37" i="35"/>
  <c r="BH38" i="35"/>
  <c r="BH39" i="35"/>
  <c r="BH40" i="35"/>
  <c r="BH41" i="35"/>
  <c r="BH42" i="35"/>
  <c r="BH43" i="35"/>
  <c r="BH44" i="35"/>
  <c r="BH45" i="35"/>
  <c r="BH46" i="35"/>
  <c r="BH47" i="35"/>
  <c r="BH48" i="35"/>
  <c r="BH49" i="35"/>
  <c r="BH50" i="35"/>
  <c r="BH51" i="35"/>
  <c r="BH52" i="35"/>
  <c r="BH53" i="35"/>
  <c r="BH54" i="35"/>
  <c r="BH55" i="35"/>
  <c r="BH56" i="35"/>
  <c r="BH57" i="35"/>
  <c r="BH58" i="35"/>
  <c r="BH59" i="35"/>
  <c r="BH60" i="35"/>
  <c r="BH61" i="35"/>
  <c r="BH62" i="35"/>
  <c r="BH63" i="35"/>
  <c r="BH64" i="35"/>
  <c r="BH65" i="35"/>
  <c r="BH66" i="35"/>
  <c r="BH67" i="35"/>
  <c r="BH68" i="35"/>
  <c r="BH69" i="35"/>
  <c r="BH70" i="35"/>
  <c r="BH71" i="35"/>
  <c r="BH72" i="35"/>
  <c r="BH73" i="35"/>
  <c r="BH74" i="35"/>
  <c r="BH75" i="35"/>
  <c r="BH76" i="35"/>
  <c r="BH77" i="35"/>
  <c r="BH78" i="35"/>
  <c r="BH79" i="35"/>
  <c r="BH80" i="35"/>
  <c r="BH81" i="35"/>
  <c r="BH82" i="35"/>
  <c r="BH83" i="35"/>
  <c r="BH84" i="35"/>
  <c r="BH85" i="35"/>
  <c r="BH86" i="35"/>
  <c r="BH87" i="35"/>
  <c r="BH88" i="35"/>
  <c r="BH89" i="35"/>
  <c r="BH90" i="35"/>
  <c r="BH91" i="35"/>
  <c r="BH92" i="35"/>
  <c r="BH93" i="35"/>
  <c r="BH94" i="35"/>
  <c r="BH95" i="35"/>
  <c r="BH96" i="35"/>
  <c r="BH97" i="35"/>
  <c r="BH98" i="35"/>
  <c r="BH99" i="35"/>
  <c r="BH100" i="35"/>
  <c r="BH101" i="35"/>
  <c r="BH102" i="35"/>
  <c r="BH103" i="35"/>
  <c r="BH104" i="35"/>
  <c r="BH105" i="35"/>
  <c r="BH106" i="35"/>
  <c r="BH107" i="35"/>
  <c r="BH108" i="35"/>
  <c r="BH109" i="35"/>
  <c r="BH110" i="35"/>
  <c r="BH111" i="35"/>
  <c r="BH112" i="35"/>
  <c r="BH113" i="35"/>
  <c r="BH114" i="35"/>
  <c r="BH115" i="35"/>
  <c r="BH116" i="35"/>
  <c r="BH117" i="35"/>
  <c r="BH118" i="35"/>
  <c r="BH119" i="35"/>
  <c r="BH120" i="35"/>
  <c r="BH121" i="35"/>
  <c r="BH122" i="35"/>
  <c r="BH123" i="35"/>
  <c r="BH124" i="35"/>
  <c r="BH125" i="35"/>
  <c r="BH126" i="35"/>
  <c r="BH127" i="35"/>
  <c r="BH128" i="35"/>
  <c r="BH129" i="35"/>
  <c r="BH130" i="35"/>
  <c r="BH131" i="35"/>
  <c r="BH132" i="35"/>
  <c r="BH133" i="35"/>
  <c r="BH134" i="35"/>
  <c r="BH135" i="35"/>
  <c r="BH136" i="35"/>
  <c r="BH137" i="35"/>
  <c r="BH138" i="35"/>
  <c r="BH139" i="35"/>
  <c r="BH140" i="35"/>
  <c r="BH141" i="35"/>
  <c r="BH142" i="35"/>
  <c r="BH143" i="35"/>
  <c r="BH144" i="35"/>
  <c r="BH145" i="35"/>
  <c r="BH146" i="35"/>
  <c r="BH147" i="35"/>
  <c r="BH148" i="35"/>
  <c r="BH149" i="35"/>
  <c r="BH150" i="35"/>
  <c r="BH151" i="35"/>
  <c r="BH152" i="35"/>
  <c r="BH153" i="35"/>
  <c r="BH154" i="35"/>
  <c r="BH155" i="35"/>
  <c r="BH156" i="35"/>
  <c r="BH157" i="35"/>
  <c r="BH158" i="35"/>
  <c r="BH159" i="35"/>
  <c r="BH160" i="35"/>
  <c r="BH161" i="35"/>
  <c r="BH162" i="35"/>
  <c r="BH163" i="35"/>
  <c r="BH164" i="35"/>
  <c r="BH165" i="35"/>
  <c r="BH166" i="35"/>
  <c r="BH167" i="35"/>
  <c r="BH168" i="35"/>
  <c r="BH169" i="35"/>
  <c r="BH170" i="35"/>
  <c r="BH171" i="35"/>
  <c r="BH172" i="35"/>
  <c r="BH173" i="35"/>
  <c r="BH174" i="35"/>
  <c r="BH175" i="35"/>
  <c r="BH176" i="35"/>
  <c r="BH177" i="35"/>
  <c r="BH178" i="35"/>
  <c r="BH179" i="35"/>
  <c r="BH180" i="35"/>
  <c r="BH181" i="35"/>
  <c r="BH182" i="35"/>
  <c r="BH183" i="35"/>
  <c r="BH184" i="35"/>
  <c r="BH185" i="35"/>
  <c r="BH186" i="35"/>
  <c r="BH187" i="35"/>
  <c r="BH188" i="35"/>
  <c r="BH189" i="35"/>
  <c r="BH190" i="35"/>
  <c r="BH191" i="35"/>
  <c r="BH192" i="35"/>
  <c r="BH193" i="35"/>
  <c r="BH194" i="35"/>
  <c r="BH195" i="35"/>
  <c r="BH196" i="35"/>
  <c r="BH197" i="35"/>
  <c r="BH198" i="35"/>
  <c r="BH199" i="35"/>
  <c r="BH200" i="35"/>
  <c r="BH201" i="35"/>
  <c r="BH202" i="35"/>
  <c r="BH203" i="35"/>
  <c r="BH204" i="35"/>
  <c r="BH205" i="35"/>
  <c r="BH206" i="35"/>
  <c r="BH207" i="35"/>
  <c r="BH208" i="35"/>
  <c r="BH209" i="35"/>
  <c r="BH210" i="35"/>
  <c r="BH211" i="35"/>
  <c r="BH212" i="35"/>
  <c r="BH213" i="35"/>
  <c r="BH214" i="35"/>
  <c r="BH215" i="35"/>
  <c r="BH216" i="35"/>
  <c r="BH217" i="35"/>
  <c r="BH218" i="35"/>
  <c r="BH219" i="35"/>
  <c r="BH220" i="35"/>
  <c r="BH221" i="35"/>
  <c r="BH222" i="35"/>
  <c r="BH223" i="35"/>
  <c r="BH224" i="35"/>
  <c r="BH225" i="35"/>
  <c r="BH226" i="35"/>
  <c r="BH227" i="35"/>
  <c r="BH228" i="35"/>
  <c r="BH229" i="35"/>
  <c r="BH230" i="35"/>
  <c r="BH231" i="35"/>
  <c r="BH232" i="35"/>
  <c r="BH233" i="35"/>
  <c r="BH234" i="35"/>
  <c r="BH235" i="35"/>
  <c r="BH236" i="35"/>
  <c r="BH237" i="35"/>
  <c r="BH238" i="35"/>
  <c r="BH239" i="35"/>
  <c r="BH240" i="35"/>
  <c r="BH241" i="35"/>
  <c r="BH242" i="35"/>
  <c r="BH243" i="35"/>
  <c r="BH244" i="35"/>
  <c r="BH245" i="35"/>
  <c r="BH246" i="35"/>
  <c r="BH247" i="35"/>
  <c r="BH248" i="35"/>
  <c r="BH249" i="35"/>
  <c r="BH250" i="35"/>
  <c r="BH251" i="35"/>
  <c r="BH252" i="35"/>
  <c r="BH253" i="35"/>
  <c r="BH254" i="35"/>
  <c r="BH255" i="35"/>
  <c r="BH256" i="35"/>
  <c r="BH257" i="35"/>
  <c r="BH258" i="35"/>
  <c r="BH259" i="35"/>
  <c r="BH260" i="35"/>
  <c r="BH261" i="35"/>
  <c r="BH262" i="35"/>
  <c r="BH263" i="35"/>
  <c r="BH264" i="35"/>
  <c r="BH265" i="35"/>
  <c r="BH266" i="35"/>
  <c r="BH267" i="35"/>
  <c r="BH268" i="35"/>
  <c r="BH269" i="35"/>
  <c r="BH270" i="35"/>
  <c r="BH271" i="35"/>
  <c r="BH272" i="35"/>
  <c r="BH273" i="35"/>
  <c r="BH274" i="35"/>
  <c r="BH275" i="35"/>
  <c r="BH276" i="35"/>
  <c r="BH277" i="35"/>
  <c r="BH278" i="35"/>
  <c r="BH279" i="35"/>
  <c r="BH280" i="35"/>
  <c r="BH281" i="35"/>
  <c r="BH282" i="35"/>
  <c r="BH283" i="35"/>
  <c r="BH284" i="35"/>
  <c r="BH285" i="35"/>
  <c r="BH286" i="35"/>
  <c r="BH287" i="35"/>
  <c r="BH288" i="35"/>
  <c r="BH289" i="35"/>
  <c r="BH290" i="35"/>
  <c r="BH291" i="35"/>
  <c r="BH292" i="35"/>
  <c r="BH293" i="35"/>
  <c r="BH294" i="35"/>
  <c r="BH295" i="35"/>
  <c r="BH296" i="35"/>
  <c r="BH297" i="35"/>
  <c r="BH298" i="35"/>
  <c r="BH299" i="35"/>
  <c r="BH300" i="35"/>
  <c r="BH301" i="35"/>
  <c r="BH302" i="35"/>
  <c r="BH303" i="35"/>
  <c r="BH304" i="35"/>
  <c r="BH305" i="35"/>
  <c r="BH306" i="35"/>
  <c r="BH307" i="35"/>
  <c r="BH308" i="35"/>
  <c r="BH309" i="35"/>
  <c r="BH310" i="35"/>
  <c r="BH311" i="35"/>
  <c r="BH312" i="35"/>
  <c r="BH313" i="35"/>
  <c r="BH314" i="35"/>
  <c r="BH315" i="35"/>
  <c r="BH316" i="35"/>
  <c r="BH317" i="35"/>
  <c r="BH318" i="35"/>
  <c r="BH319" i="35"/>
  <c r="BH320" i="35"/>
  <c r="BH321" i="35"/>
  <c r="BH322" i="35"/>
  <c r="BH323" i="35"/>
  <c r="BH324" i="35"/>
  <c r="BH325" i="35"/>
  <c r="BH326" i="35"/>
  <c r="BH327" i="35"/>
  <c r="BH328" i="35"/>
  <c r="BH329" i="35"/>
  <c r="BH330" i="35"/>
  <c r="BH331" i="35"/>
  <c r="BH332" i="35"/>
  <c r="BH333" i="35"/>
  <c r="BH334" i="35"/>
  <c r="BH335" i="35"/>
  <c r="BH336" i="35"/>
  <c r="BH337" i="35"/>
  <c r="BH338" i="35"/>
  <c r="BH339" i="35"/>
  <c r="BH340" i="35"/>
  <c r="BH341" i="35"/>
  <c r="BH342" i="35"/>
  <c r="BH343" i="35"/>
  <c r="BH344" i="35"/>
  <c r="BH345" i="35"/>
  <c r="BH346" i="35"/>
  <c r="BH347" i="35"/>
  <c r="BH348" i="35"/>
  <c r="BH349" i="35"/>
  <c r="BH350" i="35"/>
  <c r="BH351" i="35"/>
  <c r="BH352" i="35"/>
  <c r="BH353" i="35"/>
  <c r="BH354" i="35"/>
  <c r="BH355" i="35"/>
  <c r="BH356" i="35"/>
  <c r="BH357" i="35"/>
  <c r="BH358" i="35"/>
  <c r="BH359" i="35"/>
  <c r="BH360" i="35"/>
  <c r="BH361" i="35"/>
  <c r="BH362" i="35"/>
  <c r="BH363" i="35"/>
  <c r="BH364" i="35"/>
  <c r="BH365" i="35"/>
  <c r="BH366" i="35"/>
  <c r="BH367" i="35"/>
  <c r="BH368" i="35"/>
  <c r="BH369" i="35"/>
  <c r="BH370" i="35"/>
  <c r="BH371" i="35"/>
  <c r="BH372" i="35"/>
  <c r="BH373" i="35"/>
  <c r="BH374" i="35"/>
  <c r="BH375" i="35"/>
  <c r="BH376" i="35"/>
  <c r="BH377" i="35"/>
  <c r="BH378" i="35"/>
  <c r="BH379" i="35"/>
  <c r="BH380" i="35"/>
  <c r="BH381" i="35"/>
  <c r="BH382" i="35"/>
  <c r="BH383" i="35"/>
  <c r="BH384" i="35"/>
  <c r="BH385" i="35"/>
  <c r="BH386" i="35"/>
  <c r="BH387" i="35"/>
  <c r="BH389" i="35"/>
  <c r="BH390" i="35"/>
  <c r="BH391" i="35"/>
  <c r="BH392" i="35"/>
  <c r="BH393" i="35"/>
  <c r="BH394" i="35"/>
  <c r="BH395" i="35"/>
  <c r="BH396" i="35"/>
  <c r="BH397" i="35"/>
  <c r="BH398" i="35"/>
  <c r="BH399" i="35"/>
  <c r="BH400" i="35"/>
  <c r="BH401" i="35"/>
  <c r="BH402" i="35"/>
  <c r="BH403" i="35"/>
  <c r="BH404" i="35"/>
  <c r="BH405" i="35"/>
  <c r="BH406" i="35"/>
  <c r="BH407" i="35"/>
  <c r="BH409" i="35"/>
  <c r="BH410" i="35"/>
  <c r="BH411" i="35"/>
  <c r="BH412" i="35"/>
  <c r="BH413" i="35"/>
  <c r="BH414" i="35"/>
  <c r="BH415" i="35"/>
  <c r="BH416" i="35"/>
  <c r="BH417" i="35"/>
  <c r="BH418" i="35"/>
  <c r="BH419" i="35"/>
  <c r="BH420" i="35"/>
  <c r="BH421" i="35"/>
  <c r="BH422" i="35"/>
  <c r="BH423" i="35"/>
  <c r="BH424" i="35"/>
  <c r="BH425" i="35"/>
  <c r="BH426" i="35"/>
  <c r="BH427" i="35"/>
  <c r="BH428" i="35"/>
  <c r="BH429" i="35"/>
  <c r="BH430" i="35"/>
  <c r="BH431" i="35"/>
  <c r="BH432" i="35"/>
  <c r="BH433" i="35"/>
  <c r="BH435" i="35"/>
  <c r="BH436" i="35"/>
  <c r="BH437" i="35"/>
  <c r="BH438" i="35"/>
  <c r="BH439" i="35"/>
  <c r="BH440" i="35"/>
  <c r="BH441" i="35"/>
  <c r="BH442" i="35"/>
  <c r="BH443" i="35"/>
  <c r="BH444" i="35"/>
  <c r="BH445" i="35"/>
  <c r="BH446" i="35"/>
  <c r="BH447" i="35"/>
  <c r="BH448" i="35"/>
  <c r="BH449" i="35"/>
  <c r="BH450" i="35"/>
  <c r="BH451" i="35"/>
  <c r="BH452" i="35"/>
  <c r="BH453" i="35"/>
  <c r="BH454" i="35"/>
  <c r="BH455" i="35"/>
  <c r="BH456" i="35"/>
  <c r="BH457" i="35"/>
  <c r="BH458" i="35"/>
  <c r="BH459" i="35"/>
  <c r="BH460" i="35"/>
  <c r="BH461" i="35"/>
  <c r="BH462" i="35"/>
  <c r="BH463" i="35"/>
  <c r="BH464" i="35"/>
  <c r="BH465" i="35"/>
  <c r="BH466" i="35"/>
  <c r="BH467" i="35"/>
  <c r="BH468" i="35"/>
  <c r="BH469" i="35"/>
  <c r="BH470" i="35"/>
  <c r="BH471" i="35"/>
  <c r="BH472" i="35"/>
  <c r="BH473" i="35"/>
  <c r="BH474" i="35"/>
  <c r="BH475" i="35"/>
  <c r="BH476" i="35"/>
  <c r="BH477" i="35"/>
  <c r="BH478" i="35"/>
  <c r="BH479" i="35"/>
  <c r="BH480" i="35"/>
  <c r="BH481" i="35"/>
  <c r="BH482" i="35"/>
  <c r="BH483" i="35"/>
  <c r="BH484" i="35"/>
  <c r="BH485" i="35"/>
  <c r="BH486" i="35"/>
  <c r="BH487" i="35"/>
  <c r="BH488" i="35"/>
  <c r="BH489" i="35"/>
  <c r="BH490" i="35"/>
  <c r="BH491" i="35"/>
  <c r="BH492" i="35"/>
  <c r="BH493" i="35"/>
  <c r="BH494" i="35"/>
  <c r="BH495" i="35"/>
  <c r="BH496" i="35"/>
  <c r="BH497" i="35"/>
  <c r="BH498" i="35"/>
  <c r="BH499" i="35"/>
  <c r="BH500" i="35"/>
  <c r="BH501" i="35"/>
  <c r="BH502" i="35"/>
  <c r="BH503" i="35"/>
  <c r="BH504" i="35"/>
  <c r="BH505" i="35"/>
  <c r="BH506" i="35"/>
  <c r="BH507" i="35"/>
  <c r="BH508" i="35"/>
  <c r="BH509" i="35"/>
  <c r="BH510" i="35"/>
  <c r="BH511" i="35"/>
  <c r="BH512" i="35"/>
  <c r="BH513" i="35"/>
  <c r="BH514" i="35"/>
  <c r="BH515" i="35"/>
  <c r="BH516" i="35"/>
  <c r="BH517" i="35"/>
  <c r="BH518" i="35"/>
  <c r="BH519" i="35"/>
  <c r="BH520" i="35"/>
  <c r="BH521" i="35"/>
  <c r="BH522" i="35"/>
  <c r="BH523" i="35"/>
  <c r="BH524" i="35"/>
  <c r="BH525" i="35"/>
  <c r="BH526" i="35"/>
  <c r="BH527" i="35"/>
  <c r="BH528" i="35"/>
  <c r="BH529" i="35"/>
  <c r="BH530" i="35"/>
  <c r="BH531" i="35"/>
  <c r="BH532" i="35"/>
  <c r="BH533" i="35"/>
  <c r="BH534" i="35"/>
  <c r="BH535" i="35"/>
  <c r="BH536" i="35"/>
  <c r="BH537" i="35"/>
  <c r="BH538" i="35"/>
  <c r="BH539" i="35"/>
  <c r="BH540" i="35"/>
  <c r="BH541" i="35"/>
  <c r="BH542" i="35"/>
  <c r="BH543" i="35"/>
  <c r="BH544" i="35"/>
  <c r="BH545" i="35"/>
  <c r="BH546" i="35"/>
  <c r="BH547" i="35"/>
  <c r="BH548" i="35"/>
  <c r="BH549" i="35"/>
  <c r="BH550" i="35"/>
  <c r="BH551" i="35"/>
  <c r="BH552" i="35"/>
  <c r="BH553" i="35"/>
  <c r="BH554" i="35"/>
  <c r="BH555" i="35"/>
  <c r="BH556" i="35"/>
  <c r="BH557" i="35"/>
  <c r="BH558" i="35"/>
  <c r="BH559" i="35"/>
  <c r="BH560" i="35"/>
  <c r="BH561" i="35"/>
  <c r="BH562" i="35"/>
  <c r="BH563" i="35"/>
  <c r="BH564" i="35"/>
  <c r="BH565" i="35"/>
  <c r="BH566" i="35"/>
  <c r="BH567" i="35"/>
  <c r="BH568" i="35"/>
  <c r="BH569" i="35"/>
  <c r="BH570" i="35"/>
  <c r="BH571" i="35"/>
  <c r="BH572" i="35"/>
  <c r="BH573" i="35"/>
  <c r="BH574" i="35"/>
  <c r="BH575" i="35"/>
  <c r="BH576" i="35"/>
  <c r="BH577" i="35"/>
  <c r="BH578" i="35"/>
  <c r="BH579" i="35"/>
  <c r="BH580" i="35"/>
  <c r="BH581" i="35"/>
  <c r="BH582" i="35"/>
  <c r="BH583" i="35"/>
  <c r="BH584" i="35"/>
  <c r="BH585" i="35"/>
  <c r="BH586" i="35"/>
  <c r="BH587" i="35"/>
  <c r="BH588" i="35"/>
  <c r="BH589" i="35"/>
  <c r="BH590" i="35"/>
  <c r="BH591" i="35"/>
  <c r="BH592" i="35"/>
  <c r="BH593" i="35"/>
  <c r="BH594" i="35"/>
  <c r="BH595" i="35"/>
  <c r="BH596" i="35"/>
  <c r="BH597" i="35"/>
  <c r="BH598" i="35"/>
  <c r="BH599" i="35"/>
  <c r="BH600" i="35"/>
  <c r="BH601" i="35"/>
  <c r="BH602" i="35"/>
  <c r="BH603" i="35"/>
  <c r="BH604" i="35"/>
  <c r="BH605" i="35"/>
  <c r="BH606" i="35"/>
  <c r="BH607" i="35"/>
  <c r="BH608" i="35"/>
  <c r="BH609" i="35"/>
  <c r="BH610" i="35"/>
  <c r="BH611" i="35"/>
  <c r="BH612" i="35"/>
  <c r="BH613" i="35"/>
  <c r="BH614" i="35"/>
  <c r="BH615" i="35"/>
  <c r="BH616" i="35"/>
  <c r="BH617" i="35"/>
  <c r="BH618" i="35"/>
  <c r="BH619" i="35"/>
  <c r="BH620" i="35"/>
  <c r="BH621" i="35"/>
  <c r="BH622" i="35"/>
  <c r="BH623" i="35"/>
  <c r="BH624" i="35"/>
  <c r="BH625" i="35"/>
  <c r="BH626" i="35"/>
  <c r="BH627" i="35"/>
  <c r="BH628" i="35"/>
  <c r="BH629" i="35"/>
  <c r="BH630" i="35"/>
  <c r="BH631" i="35"/>
  <c r="BH632" i="35"/>
  <c r="BH633" i="35"/>
  <c r="BH634" i="35"/>
  <c r="BH635" i="35"/>
  <c r="BH636" i="35"/>
  <c r="BH637" i="35"/>
  <c r="BH638" i="35"/>
  <c r="BH639" i="35"/>
  <c r="BH640" i="35"/>
  <c r="BH641" i="35"/>
  <c r="BH642" i="35"/>
  <c r="BH643" i="35"/>
  <c r="BH644" i="35"/>
  <c r="BH645" i="35"/>
  <c r="BH646" i="35"/>
  <c r="BH647" i="35"/>
  <c r="BH648" i="35"/>
  <c r="BH649" i="35"/>
  <c r="BH650" i="35"/>
  <c r="BH651" i="35"/>
  <c r="BH652" i="35"/>
  <c r="BH653" i="35"/>
  <c r="BH654" i="35"/>
  <c r="BH655" i="35"/>
  <c r="BH656" i="35"/>
  <c r="BH657" i="35"/>
  <c r="BH658" i="35"/>
  <c r="BH659" i="35"/>
  <c r="BH660" i="35"/>
  <c r="BH661" i="35"/>
  <c r="BH662" i="35"/>
  <c r="BH663" i="35"/>
  <c r="BH664" i="35"/>
  <c r="BH665" i="35"/>
  <c r="BH666" i="35"/>
  <c r="BH667" i="35"/>
  <c r="BH668" i="35"/>
  <c r="BH669" i="35"/>
  <c r="BH670" i="35"/>
  <c r="BH671" i="35"/>
  <c r="BH672" i="35"/>
  <c r="BH673" i="35"/>
  <c r="BH674" i="35"/>
  <c r="BH675" i="35"/>
  <c r="BH676" i="35"/>
  <c r="BH677" i="35"/>
  <c r="BH678" i="35"/>
  <c r="BH679" i="35"/>
  <c r="BH680" i="35"/>
  <c r="BH681" i="35"/>
  <c r="BH682" i="35"/>
  <c r="BH683" i="35"/>
  <c r="BH684" i="35"/>
  <c r="BH685" i="35"/>
  <c r="BH686" i="35"/>
  <c r="BH687" i="35"/>
  <c r="BH688" i="35"/>
  <c r="BH689" i="35"/>
  <c r="BH14" i="35"/>
  <c r="BB690" i="35"/>
  <c r="AV690" i="35" l="1"/>
  <c r="I226" i="35" l="1"/>
  <c r="G226" i="35"/>
  <c r="J226" i="35" l="1"/>
  <c r="I565" i="35"/>
  <c r="G565" i="35"/>
  <c r="J565" i="35" s="1"/>
  <c r="AN513" i="35"/>
  <c r="AL513" i="35"/>
  <c r="AH513" i="35"/>
  <c r="AF513" i="35"/>
  <c r="AB513" i="35"/>
  <c r="Z513" i="35"/>
  <c r="V513" i="35"/>
  <c r="T513" i="35"/>
  <c r="P513" i="35"/>
  <c r="N513" i="35"/>
  <c r="I513" i="35"/>
  <c r="G513" i="35"/>
  <c r="W513" i="35" l="1"/>
  <c r="Q513" i="35"/>
  <c r="AO513" i="35"/>
  <c r="AI513" i="35"/>
  <c r="AC513" i="35"/>
  <c r="J513" i="35"/>
  <c r="AN666" i="35"/>
  <c r="AL666" i="35"/>
  <c r="AH666" i="35"/>
  <c r="AF666" i="35"/>
  <c r="AB666" i="35"/>
  <c r="Z666" i="35"/>
  <c r="V666" i="35"/>
  <c r="T666" i="35"/>
  <c r="P666" i="35"/>
  <c r="N666" i="35"/>
  <c r="I666" i="35"/>
  <c r="G666" i="35"/>
  <c r="L11" i="36"/>
  <c r="L12" i="36"/>
  <c r="L13" i="36"/>
  <c r="L14" i="36"/>
  <c r="L15" i="36"/>
  <c r="L16" i="36"/>
  <c r="L17" i="36"/>
  <c r="L18" i="36"/>
  <c r="L19" i="36"/>
  <c r="L20" i="36"/>
  <c r="L21" i="36"/>
  <c r="L22" i="36"/>
  <c r="L23" i="36"/>
  <c r="L24" i="36"/>
  <c r="L25" i="36"/>
  <c r="L26" i="36"/>
  <c r="L27" i="36"/>
  <c r="L28" i="36"/>
  <c r="L29" i="36"/>
  <c r="L30" i="36"/>
  <c r="L31" i="36"/>
  <c r="L32" i="36"/>
  <c r="L33" i="36"/>
  <c r="L34" i="36"/>
  <c r="L35" i="36"/>
  <c r="L36" i="36"/>
  <c r="L37" i="36"/>
  <c r="L38" i="36"/>
  <c r="L39" i="36"/>
  <c r="L40" i="36"/>
  <c r="L41" i="36"/>
  <c r="L42" i="36"/>
  <c r="L43" i="36"/>
  <c r="L44" i="36"/>
  <c r="L45" i="36"/>
  <c r="L46" i="36"/>
  <c r="L47" i="36"/>
  <c r="L48" i="36"/>
  <c r="L49" i="36"/>
  <c r="L50" i="36"/>
  <c r="L51" i="36"/>
  <c r="L52" i="36"/>
  <c r="L53" i="36"/>
  <c r="L54" i="36"/>
  <c r="L55" i="36"/>
  <c r="L56" i="36"/>
  <c r="L57" i="36"/>
  <c r="L58" i="36"/>
  <c r="L59" i="36"/>
  <c r="L60" i="36"/>
  <c r="L61" i="36"/>
  <c r="L62" i="36"/>
  <c r="L63" i="36"/>
  <c r="L64" i="36"/>
  <c r="L65" i="36"/>
  <c r="L66" i="36"/>
  <c r="L67" i="36"/>
  <c r="L68" i="36"/>
  <c r="L69" i="36"/>
  <c r="L70" i="36"/>
  <c r="L71" i="36"/>
  <c r="L72" i="36"/>
  <c r="L73" i="36"/>
  <c r="L74" i="36"/>
  <c r="L75" i="36"/>
  <c r="L76" i="36"/>
  <c r="L77" i="36"/>
  <c r="L78" i="36"/>
  <c r="L79" i="36"/>
  <c r="L80" i="36"/>
  <c r="L81" i="36"/>
  <c r="L82" i="36"/>
  <c r="L83" i="36"/>
  <c r="L84" i="36"/>
  <c r="L85" i="36"/>
  <c r="L86" i="36"/>
  <c r="L87" i="36"/>
  <c r="L88" i="36"/>
  <c r="L89" i="36"/>
  <c r="L90" i="36"/>
  <c r="L91" i="36"/>
  <c r="L92" i="36"/>
  <c r="L93" i="36"/>
  <c r="L94" i="36"/>
  <c r="L95" i="36"/>
  <c r="L96" i="36"/>
  <c r="L97" i="36"/>
  <c r="L98" i="36"/>
  <c r="L99" i="36"/>
  <c r="L100" i="36"/>
  <c r="L101" i="36"/>
  <c r="L102" i="36"/>
  <c r="L103" i="36"/>
  <c r="L104" i="36"/>
  <c r="L105" i="36"/>
  <c r="L106" i="36"/>
  <c r="L107" i="36"/>
  <c r="L108" i="36"/>
  <c r="L109" i="36"/>
  <c r="L110" i="36"/>
  <c r="L111" i="36"/>
  <c r="L112" i="36"/>
  <c r="L113" i="36"/>
  <c r="L114" i="36"/>
  <c r="L115" i="36"/>
  <c r="L116" i="36"/>
  <c r="L117" i="36"/>
  <c r="L118" i="36"/>
  <c r="L119" i="36"/>
  <c r="L120" i="36"/>
  <c r="L121" i="36"/>
  <c r="L122" i="36"/>
  <c r="L123" i="36"/>
  <c r="L124" i="36"/>
  <c r="L125" i="36"/>
  <c r="L126" i="36"/>
  <c r="L127" i="36"/>
  <c r="L128" i="36"/>
  <c r="L129" i="36"/>
  <c r="L130" i="36"/>
  <c r="L131" i="36"/>
  <c r="L132" i="36"/>
  <c r="L133" i="36"/>
  <c r="L134" i="36"/>
  <c r="L135" i="36"/>
  <c r="L136" i="36"/>
  <c r="L137" i="36"/>
  <c r="L138" i="36"/>
  <c r="L139" i="36"/>
  <c r="L140" i="36"/>
  <c r="L141" i="36"/>
  <c r="L142" i="36"/>
  <c r="L143" i="36"/>
  <c r="L144" i="36"/>
  <c r="L145" i="36"/>
  <c r="L146" i="36"/>
  <c r="L147" i="36"/>
  <c r="L148" i="36"/>
  <c r="L149" i="36"/>
  <c r="L150" i="36"/>
  <c r="L151" i="36"/>
  <c r="L152" i="36"/>
  <c r="L153" i="36"/>
  <c r="L154" i="36"/>
  <c r="L155" i="36"/>
  <c r="L156" i="36"/>
  <c r="L157" i="36"/>
  <c r="L158" i="36"/>
  <c r="L159" i="36"/>
  <c r="L160" i="36"/>
  <c r="L161" i="36"/>
  <c r="L162" i="36"/>
  <c r="L163" i="36"/>
  <c r="L164" i="36"/>
  <c r="L165" i="36"/>
  <c r="L166" i="36"/>
  <c r="L167" i="36"/>
  <c r="L168" i="36"/>
  <c r="L169" i="36"/>
  <c r="L170" i="36"/>
  <c r="L171" i="36"/>
  <c r="L172" i="36"/>
  <c r="L173" i="36"/>
  <c r="L174" i="36"/>
  <c r="L175" i="36"/>
  <c r="L176" i="36"/>
  <c r="L177" i="36"/>
  <c r="L178" i="36"/>
  <c r="L179" i="36"/>
  <c r="L180" i="36"/>
  <c r="L181" i="36"/>
  <c r="L182" i="36"/>
  <c r="L183" i="36"/>
  <c r="L184" i="36"/>
  <c r="L185" i="36"/>
  <c r="L186" i="36"/>
  <c r="L187" i="36"/>
  <c r="L188" i="36"/>
  <c r="L189" i="36"/>
  <c r="L190" i="36"/>
  <c r="L191" i="36"/>
  <c r="L192" i="36"/>
  <c r="L193" i="36"/>
  <c r="L194" i="36"/>
  <c r="L195" i="36"/>
  <c r="L196" i="36"/>
  <c r="L197" i="36"/>
  <c r="L198" i="36"/>
  <c r="L199" i="36"/>
  <c r="L200" i="36"/>
  <c r="L201" i="36"/>
  <c r="L202" i="36"/>
  <c r="L203" i="36"/>
  <c r="L204" i="36"/>
  <c r="L205" i="36"/>
  <c r="L206" i="36"/>
  <c r="L207" i="36"/>
  <c r="L208" i="36"/>
  <c r="L209" i="36"/>
  <c r="L210" i="36"/>
  <c r="L211" i="36"/>
  <c r="L212" i="36"/>
  <c r="L213" i="36"/>
  <c r="L214" i="36"/>
  <c r="L215" i="36"/>
  <c r="L216" i="36"/>
  <c r="L217" i="36"/>
  <c r="L218" i="36"/>
  <c r="L219" i="36"/>
  <c r="L220" i="36"/>
  <c r="L221" i="36"/>
  <c r="L222" i="36"/>
  <c r="L223" i="36"/>
  <c r="L224" i="36"/>
  <c r="L225" i="36"/>
  <c r="L226" i="36"/>
  <c r="L227" i="36"/>
  <c r="L228" i="36"/>
  <c r="L229" i="36"/>
  <c r="L230" i="36"/>
  <c r="L231" i="36"/>
  <c r="L232" i="36"/>
  <c r="L233" i="36"/>
  <c r="L234" i="36"/>
  <c r="L235" i="36"/>
  <c r="L236" i="36"/>
  <c r="L237" i="36"/>
  <c r="L238" i="36"/>
  <c r="L239" i="36"/>
  <c r="L240" i="36"/>
  <c r="L241" i="36"/>
  <c r="L242" i="36"/>
  <c r="L243" i="36"/>
  <c r="L244" i="36"/>
  <c r="L245" i="36"/>
  <c r="L246" i="36"/>
  <c r="L247" i="36"/>
  <c r="L248" i="36"/>
  <c r="L249" i="36"/>
  <c r="L250" i="36"/>
  <c r="L251" i="36"/>
  <c r="L252" i="36"/>
  <c r="L253" i="36"/>
  <c r="L254" i="36"/>
  <c r="L255" i="36"/>
  <c r="L256" i="36"/>
  <c r="L257" i="36"/>
  <c r="L258" i="36"/>
  <c r="L259" i="36"/>
  <c r="L260" i="36"/>
  <c r="L261" i="36"/>
  <c r="L262" i="36"/>
  <c r="L263" i="36"/>
  <c r="L264" i="36"/>
  <c r="L265" i="36"/>
  <c r="L266" i="36"/>
  <c r="L267" i="36"/>
  <c r="L268" i="36"/>
  <c r="L269" i="36"/>
  <c r="L270" i="36"/>
  <c r="L271" i="36"/>
  <c r="L272" i="36"/>
  <c r="L273" i="36"/>
  <c r="L274" i="36"/>
  <c r="L275" i="36"/>
  <c r="L276" i="36"/>
  <c r="L277" i="36"/>
  <c r="L278" i="36"/>
  <c r="L279" i="36"/>
  <c r="L280" i="36"/>
  <c r="L281" i="36"/>
  <c r="L282" i="36"/>
  <c r="L283" i="36"/>
  <c r="L284" i="36"/>
  <c r="L285" i="36"/>
  <c r="L286" i="36"/>
  <c r="L287" i="36"/>
  <c r="L288" i="36"/>
  <c r="L289" i="36"/>
  <c r="L290" i="36"/>
  <c r="L291" i="36"/>
  <c r="L292" i="36"/>
  <c r="L293" i="36"/>
  <c r="L294" i="36"/>
  <c r="L295" i="36"/>
  <c r="L296" i="36"/>
  <c r="L297" i="36"/>
  <c r="L298" i="36"/>
  <c r="L299" i="36"/>
  <c r="L300" i="36"/>
  <c r="L301" i="36"/>
  <c r="L302" i="36"/>
  <c r="L303" i="36"/>
  <c r="L304" i="36"/>
  <c r="L305" i="36"/>
  <c r="L306" i="36"/>
  <c r="L307" i="36"/>
  <c r="L308" i="36"/>
  <c r="L309" i="36"/>
  <c r="L310" i="36"/>
  <c r="L311" i="36"/>
  <c r="L312" i="36"/>
  <c r="L313" i="36"/>
  <c r="L314" i="36"/>
  <c r="L315" i="36"/>
  <c r="L316" i="36"/>
  <c r="L317" i="36"/>
  <c r="L318" i="36"/>
  <c r="L319" i="36"/>
  <c r="L320" i="36"/>
  <c r="L321" i="36"/>
  <c r="L322" i="36"/>
  <c r="L323" i="36"/>
  <c r="L324" i="36"/>
  <c r="L325" i="36"/>
  <c r="L326" i="36"/>
  <c r="L327" i="36"/>
  <c r="L328" i="36"/>
  <c r="L329" i="36"/>
  <c r="L330" i="36"/>
  <c r="L331" i="36"/>
  <c r="L332" i="36"/>
  <c r="L333" i="36"/>
  <c r="L334" i="36"/>
  <c r="L335" i="36"/>
  <c r="L336" i="36"/>
  <c r="L337" i="36"/>
  <c r="L338" i="36"/>
  <c r="L339" i="36"/>
  <c r="L340" i="36"/>
  <c r="L341" i="36"/>
  <c r="L342" i="36"/>
  <c r="L343" i="36"/>
  <c r="L344" i="36"/>
  <c r="L345" i="36"/>
  <c r="L346" i="36"/>
  <c r="L347" i="36"/>
  <c r="L348" i="36"/>
  <c r="L349" i="36"/>
  <c r="L350" i="36"/>
  <c r="L351" i="36"/>
  <c r="L352" i="36"/>
  <c r="L353" i="36"/>
  <c r="L354" i="36"/>
  <c r="L355" i="36"/>
  <c r="L356" i="36"/>
  <c r="L357" i="36"/>
  <c r="L358" i="36"/>
  <c r="L359" i="36"/>
  <c r="L360" i="36"/>
  <c r="L361" i="36"/>
  <c r="L362" i="36"/>
  <c r="L363" i="36"/>
  <c r="L364" i="36"/>
  <c r="L365" i="36"/>
  <c r="L366" i="36"/>
  <c r="L367" i="36"/>
  <c r="L368" i="36"/>
  <c r="L369" i="36"/>
  <c r="L370" i="36"/>
  <c r="L371" i="36"/>
  <c r="L372" i="36"/>
  <c r="L373" i="36"/>
  <c r="L374" i="36"/>
  <c r="L375" i="36"/>
  <c r="L376" i="36"/>
  <c r="L377" i="36"/>
  <c r="L378" i="36"/>
  <c r="L379" i="36"/>
  <c r="L380" i="36"/>
  <c r="L381" i="36"/>
  <c r="L382" i="36"/>
  <c r="L383" i="36"/>
  <c r="L384" i="36"/>
  <c r="L385" i="36"/>
  <c r="L386" i="36"/>
  <c r="L387" i="36"/>
  <c r="L388" i="36"/>
  <c r="L389" i="36"/>
  <c r="L390" i="36"/>
  <c r="L391" i="36"/>
  <c r="L392" i="36"/>
  <c r="L393" i="36"/>
  <c r="L394" i="36"/>
  <c r="L395" i="36"/>
  <c r="L396" i="36"/>
  <c r="L397" i="36"/>
  <c r="L398" i="36"/>
  <c r="L399" i="36"/>
  <c r="L400" i="36"/>
  <c r="L401" i="36"/>
  <c r="L402" i="36"/>
  <c r="L403" i="36"/>
  <c r="L404" i="36"/>
  <c r="L405" i="36"/>
  <c r="L406" i="36"/>
  <c r="L407" i="36"/>
  <c r="L408" i="36"/>
  <c r="L409" i="36"/>
  <c r="L410" i="36"/>
  <c r="L411" i="36"/>
  <c r="L412" i="36"/>
  <c r="L413" i="36"/>
  <c r="L414" i="36"/>
  <c r="L415" i="36"/>
  <c r="L416" i="36"/>
  <c r="L417" i="36"/>
  <c r="L418" i="36"/>
  <c r="L419" i="36"/>
  <c r="L420" i="36"/>
  <c r="L421" i="36"/>
  <c r="L422" i="36"/>
  <c r="L423" i="36"/>
  <c r="L424" i="36"/>
  <c r="L425" i="36"/>
  <c r="L426" i="36"/>
  <c r="L427" i="36"/>
  <c r="L428" i="36"/>
  <c r="L429" i="36"/>
  <c r="L430" i="36"/>
  <c r="L431" i="36"/>
  <c r="L432" i="36"/>
  <c r="L433" i="36"/>
  <c r="L434" i="36"/>
  <c r="L435" i="36"/>
  <c r="L436" i="36"/>
  <c r="L437" i="36"/>
  <c r="L438" i="36"/>
  <c r="L439" i="36"/>
  <c r="L440" i="36"/>
  <c r="L441" i="36"/>
  <c r="L442" i="36"/>
  <c r="L443" i="36"/>
  <c r="L444" i="36"/>
  <c r="L445" i="36"/>
  <c r="L446" i="36"/>
  <c r="L447" i="36"/>
  <c r="L448" i="36"/>
  <c r="L449" i="36"/>
  <c r="L450" i="36"/>
  <c r="L451" i="36"/>
  <c r="L452" i="36"/>
  <c r="L453" i="36"/>
  <c r="L454" i="36"/>
  <c r="L455" i="36"/>
  <c r="L456" i="36"/>
  <c r="L457" i="36"/>
  <c r="L458" i="36"/>
  <c r="L459" i="36"/>
  <c r="L460" i="36"/>
  <c r="L461" i="36"/>
  <c r="L462" i="36"/>
  <c r="L463" i="36"/>
  <c r="L464" i="36"/>
  <c r="L465" i="36"/>
  <c r="L466" i="36"/>
  <c r="L467" i="36"/>
  <c r="L468" i="36"/>
  <c r="L469" i="36"/>
  <c r="L470" i="36"/>
  <c r="L471" i="36"/>
  <c r="L472" i="36"/>
  <c r="L473" i="36"/>
  <c r="L474" i="36"/>
  <c r="L475" i="36"/>
  <c r="L476" i="36"/>
  <c r="L477" i="36"/>
  <c r="L478" i="36"/>
  <c r="L479" i="36"/>
  <c r="L480" i="36"/>
  <c r="L481" i="36"/>
  <c r="L482" i="36"/>
  <c r="L10" i="36"/>
  <c r="AC666" i="35" l="1"/>
  <c r="Q666" i="35"/>
  <c r="AO666" i="35"/>
  <c r="AI666" i="35"/>
  <c r="W666" i="35"/>
  <c r="J666" i="35"/>
  <c r="I69" i="35"/>
  <c r="G69" i="35"/>
  <c r="I52" i="35"/>
  <c r="I55" i="35"/>
  <c r="J69" i="35" l="1"/>
  <c r="I176" i="35"/>
  <c r="G176" i="35"/>
  <c r="G376" i="35"/>
  <c r="G377" i="35"/>
  <c r="G378" i="35"/>
  <c r="G379" i="35"/>
  <c r="G380" i="35"/>
  <c r="G381" i="35"/>
  <c r="I377" i="35"/>
  <c r="I378" i="35"/>
  <c r="I379" i="35"/>
  <c r="I380" i="35"/>
  <c r="I381" i="35"/>
  <c r="I376" i="35"/>
  <c r="J376" i="35" s="1"/>
  <c r="I38" i="35"/>
  <c r="G38" i="35"/>
  <c r="I15" i="35"/>
  <c r="I20" i="35"/>
  <c r="I22" i="35"/>
  <c r="I28" i="35"/>
  <c r="I29" i="35"/>
  <c r="I30" i="35"/>
  <c r="I31" i="35"/>
  <c r="I32" i="35"/>
  <c r="I33" i="35"/>
  <c r="I34" i="35"/>
  <c r="I35" i="35"/>
  <c r="I37" i="35"/>
  <c r="I39" i="35"/>
  <c r="I40" i="35"/>
  <c r="I41" i="35"/>
  <c r="I42" i="35"/>
  <c r="I43" i="35"/>
  <c r="I44" i="35"/>
  <c r="I45" i="35"/>
  <c r="I46" i="35"/>
  <c r="I48" i="35"/>
  <c r="I49" i="35"/>
  <c r="I50" i="35"/>
  <c r="I51" i="35"/>
  <c r="I53" i="35"/>
  <c r="I54" i="35"/>
  <c r="I56" i="35"/>
  <c r="I57" i="35"/>
  <c r="I58" i="35"/>
  <c r="I60" i="35"/>
  <c r="I61" i="35"/>
  <c r="I62" i="35"/>
  <c r="I63" i="35"/>
  <c r="I64" i="35"/>
  <c r="I65" i="35"/>
  <c r="I66" i="35"/>
  <c r="I67" i="35"/>
  <c r="I68" i="35"/>
  <c r="I70" i="35"/>
  <c r="I71" i="35"/>
  <c r="I72" i="35"/>
  <c r="I73" i="35"/>
  <c r="I74" i="35"/>
  <c r="I75" i="35"/>
  <c r="I76" i="35"/>
  <c r="I77" i="35"/>
  <c r="I78" i="35"/>
  <c r="I79" i="35"/>
  <c r="I80" i="35"/>
  <c r="I81" i="35"/>
  <c r="I82" i="35"/>
  <c r="I83" i="35"/>
  <c r="I84" i="35"/>
  <c r="I85" i="35"/>
  <c r="I86" i="35"/>
  <c r="I87" i="35"/>
  <c r="I88" i="35"/>
  <c r="I89" i="35"/>
  <c r="I90" i="35"/>
  <c r="I91" i="35"/>
  <c r="I92" i="35"/>
  <c r="I93" i="35"/>
  <c r="I94" i="35"/>
  <c r="I95" i="35"/>
  <c r="I96" i="35"/>
  <c r="I97" i="35"/>
  <c r="I98" i="35"/>
  <c r="I99" i="35"/>
  <c r="I100" i="35"/>
  <c r="I101" i="35"/>
  <c r="I102" i="35"/>
  <c r="I103" i="35"/>
  <c r="I104" i="35"/>
  <c r="I105" i="35"/>
  <c r="I106" i="35"/>
  <c r="I107" i="35"/>
  <c r="I108" i="35"/>
  <c r="I109" i="35"/>
  <c r="I110" i="35"/>
  <c r="I111" i="35"/>
  <c r="I112" i="35"/>
  <c r="I113" i="35"/>
  <c r="I114" i="35"/>
  <c r="I115" i="35"/>
  <c r="I116" i="35"/>
  <c r="I117" i="35"/>
  <c r="I118" i="35"/>
  <c r="I119" i="35"/>
  <c r="I120" i="35"/>
  <c r="I121" i="35"/>
  <c r="I122" i="35"/>
  <c r="I123" i="35"/>
  <c r="I125" i="35"/>
  <c r="I126" i="35"/>
  <c r="I127" i="35"/>
  <c r="I128" i="35"/>
  <c r="I129" i="35"/>
  <c r="I130" i="35"/>
  <c r="I131" i="35"/>
  <c r="I132" i="35"/>
  <c r="I133" i="35"/>
  <c r="I134" i="35"/>
  <c r="I135" i="35"/>
  <c r="I136" i="35"/>
  <c r="I137" i="35"/>
  <c r="I138" i="35"/>
  <c r="I140" i="35"/>
  <c r="I141" i="35"/>
  <c r="I142" i="35"/>
  <c r="I143" i="35"/>
  <c r="I144" i="35"/>
  <c r="I145" i="35"/>
  <c r="I146" i="35"/>
  <c r="I147" i="35"/>
  <c r="I148" i="35"/>
  <c r="I149" i="35"/>
  <c r="I150" i="35"/>
  <c r="I151" i="35"/>
  <c r="I152" i="35"/>
  <c r="I153" i="35"/>
  <c r="I155" i="35"/>
  <c r="I156" i="35"/>
  <c r="I157" i="35"/>
  <c r="I158" i="35"/>
  <c r="I159" i="35"/>
  <c r="I160" i="35"/>
  <c r="I161" i="35"/>
  <c r="I162" i="35"/>
  <c r="I163" i="35"/>
  <c r="I164" i="35"/>
  <c r="I166" i="35"/>
  <c r="I167" i="35"/>
  <c r="I168" i="35"/>
  <c r="I169" i="35"/>
  <c r="I170" i="35"/>
  <c r="I171" i="35"/>
  <c r="I172" i="35"/>
  <c r="I173" i="35"/>
  <c r="I174" i="35"/>
  <c r="I175" i="35"/>
  <c r="I177" i="35"/>
  <c r="I178" i="35"/>
  <c r="I179" i="35"/>
  <c r="I180" i="35"/>
  <c r="I181" i="35"/>
  <c r="I182" i="35"/>
  <c r="I184" i="35"/>
  <c r="I185" i="35"/>
  <c r="I186" i="35"/>
  <c r="I187" i="35"/>
  <c r="I189" i="35"/>
  <c r="I190" i="35"/>
  <c r="I191" i="35"/>
  <c r="I192" i="35"/>
  <c r="I193" i="35"/>
  <c r="I194" i="35"/>
  <c r="I195" i="35"/>
  <c r="I196" i="35"/>
  <c r="I197" i="35"/>
  <c r="I198" i="35"/>
  <c r="I199" i="35"/>
  <c r="I200" i="35"/>
  <c r="I201" i="35"/>
  <c r="I202" i="35"/>
  <c r="I203" i="35"/>
  <c r="I204" i="35"/>
  <c r="I205" i="35"/>
  <c r="I206" i="35"/>
  <c r="I207" i="35"/>
  <c r="I208" i="35"/>
  <c r="I209" i="35"/>
  <c r="I210" i="35"/>
  <c r="I211" i="35"/>
  <c r="I212" i="35"/>
  <c r="I213" i="35"/>
  <c r="I214" i="35"/>
  <c r="I215" i="35"/>
  <c r="I216" i="35"/>
  <c r="I217" i="35"/>
  <c r="I218" i="35"/>
  <c r="I219" i="35"/>
  <c r="I220" i="35"/>
  <c r="I221" i="35"/>
  <c r="I222" i="35"/>
  <c r="I223" i="35"/>
  <c r="I224" i="35"/>
  <c r="I225" i="35"/>
  <c r="I227" i="35"/>
  <c r="I228" i="35"/>
  <c r="I229" i="35"/>
  <c r="G15" i="35"/>
  <c r="G20" i="35"/>
  <c r="G21" i="35"/>
  <c r="G22" i="35"/>
  <c r="G27" i="35"/>
  <c r="G28" i="35"/>
  <c r="G29" i="35"/>
  <c r="J29" i="35" s="1"/>
  <c r="G30" i="35"/>
  <c r="G31" i="35"/>
  <c r="G32" i="35"/>
  <c r="G33" i="35"/>
  <c r="G34" i="35"/>
  <c r="G35" i="35"/>
  <c r="G36" i="35"/>
  <c r="G37" i="35"/>
  <c r="G39" i="35"/>
  <c r="J39" i="35" s="1"/>
  <c r="G40" i="35"/>
  <c r="G41" i="35"/>
  <c r="G42" i="35"/>
  <c r="G43" i="35"/>
  <c r="J43" i="35" s="1"/>
  <c r="G44" i="35"/>
  <c r="G45" i="35"/>
  <c r="J45" i="35" s="1"/>
  <c r="G46" i="35"/>
  <c r="J46" i="35" s="1"/>
  <c r="G47" i="35"/>
  <c r="G48" i="35"/>
  <c r="J48" i="35" s="1"/>
  <c r="G49" i="35"/>
  <c r="G50" i="35"/>
  <c r="G53" i="35"/>
  <c r="G54" i="35"/>
  <c r="G56" i="35"/>
  <c r="G57" i="35"/>
  <c r="J57" i="35" s="1"/>
  <c r="G58" i="35"/>
  <c r="G59" i="35"/>
  <c r="G60" i="35"/>
  <c r="G61" i="35"/>
  <c r="G62" i="35"/>
  <c r="G63" i="35"/>
  <c r="G64" i="35"/>
  <c r="G65" i="35"/>
  <c r="G66" i="35"/>
  <c r="G67" i="35"/>
  <c r="G68" i="35"/>
  <c r="G70" i="35"/>
  <c r="G71" i="35"/>
  <c r="G72" i="35"/>
  <c r="G73" i="35"/>
  <c r="G74" i="35"/>
  <c r="G75" i="35"/>
  <c r="G76" i="35"/>
  <c r="J76" i="35" s="1"/>
  <c r="G77" i="35"/>
  <c r="J77" i="35" s="1"/>
  <c r="G78" i="35"/>
  <c r="G79" i="35"/>
  <c r="G80" i="35"/>
  <c r="G81" i="35"/>
  <c r="G82" i="35"/>
  <c r="G83" i="35"/>
  <c r="G84" i="35"/>
  <c r="J84" i="35" s="1"/>
  <c r="G85" i="35"/>
  <c r="J85" i="35" s="1"/>
  <c r="G86" i="35"/>
  <c r="G87" i="35"/>
  <c r="G88" i="35"/>
  <c r="G89" i="35"/>
  <c r="G90" i="35"/>
  <c r="G91" i="35"/>
  <c r="G92" i="35"/>
  <c r="J92" i="35" s="1"/>
  <c r="G93" i="35"/>
  <c r="J93" i="35" s="1"/>
  <c r="G94" i="35"/>
  <c r="G95" i="35"/>
  <c r="G96" i="35"/>
  <c r="G97" i="35"/>
  <c r="G98" i="35"/>
  <c r="G99" i="35"/>
  <c r="G100" i="35"/>
  <c r="J100" i="35" s="1"/>
  <c r="G101" i="35"/>
  <c r="J101" i="35" s="1"/>
  <c r="G102" i="35"/>
  <c r="G103" i="35"/>
  <c r="G104" i="35"/>
  <c r="G105" i="35"/>
  <c r="G106" i="35"/>
  <c r="G107" i="35"/>
  <c r="G108" i="35"/>
  <c r="G109" i="35"/>
  <c r="J109" i="35" s="1"/>
  <c r="G110" i="35"/>
  <c r="G111" i="35"/>
  <c r="G112" i="35"/>
  <c r="G113" i="35"/>
  <c r="G114" i="35"/>
  <c r="G115" i="35"/>
  <c r="G116" i="35"/>
  <c r="G117" i="35"/>
  <c r="G118" i="35"/>
  <c r="G119" i="35"/>
  <c r="G120" i="35"/>
  <c r="G121" i="35"/>
  <c r="G122" i="35"/>
  <c r="G123" i="35"/>
  <c r="G125" i="35"/>
  <c r="G126" i="35"/>
  <c r="G127" i="35"/>
  <c r="G128" i="35"/>
  <c r="G129" i="35"/>
  <c r="G130" i="35"/>
  <c r="G131" i="35"/>
  <c r="J131" i="35" s="1"/>
  <c r="G132" i="35"/>
  <c r="G133" i="35"/>
  <c r="G134" i="35"/>
  <c r="J134" i="35" s="1"/>
  <c r="G135" i="35"/>
  <c r="G136" i="35"/>
  <c r="G137" i="35"/>
  <c r="G138" i="35"/>
  <c r="G140" i="35"/>
  <c r="J140" i="35" s="1"/>
  <c r="G141" i="35"/>
  <c r="G142" i="35"/>
  <c r="G143" i="35"/>
  <c r="J143" i="35" s="1"/>
  <c r="G144" i="35"/>
  <c r="G145" i="35"/>
  <c r="G146" i="35"/>
  <c r="G147" i="35"/>
  <c r="G148" i="35"/>
  <c r="J148" i="35" s="1"/>
  <c r="G149" i="35"/>
  <c r="G150" i="35"/>
  <c r="J150" i="35" s="1"/>
  <c r="G151" i="35"/>
  <c r="J151" i="35" s="1"/>
  <c r="G152" i="35"/>
  <c r="G153" i="35"/>
  <c r="G155" i="35"/>
  <c r="G156" i="35"/>
  <c r="G157" i="35"/>
  <c r="G158" i="35"/>
  <c r="G159" i="35"/>
  <c r="G160" i="35"/>
  <c r="J160" i="35" s="1"/>
  <c r="G161" i="35"/>
  <c r="G162" i="35"/>
  <c r="G163" i="35"/>
  <c r="G164" i="35"/>
  <c r="G166" i="35"/>
  <c r="G167" i="35"/>
  <c r="G168" i="35"/>
  <c r="G169" i="35"/>
  <c r="J169" i="35" s="1"/>
  <c r="G170" i="35"/>
  <c r="G171" i="35"/>
  <c r="G172" i="35"/>
  <c r="G173" i="35"/>
  <c r="G174" i="35"/>
  <c r="G175" i="35"/>
  <c r="G177" i="35"/>
  <c r="G178" i="35"/>
  <c r="J178" i="35" s="1"/>
  <c r="G179" i="35"/>
  <c r="G180" i="35"/>
  <c r="G181" i="35"/>
  <c r="G182" i="35"/>
  <c r="G183" i="35"/>
  <c r="G184" i="35"/>
  <c r="J184" i="35" s="1"/>
  <c r="G185" i="35"/>
  <c r="G186" i="35"/>
  <c r="G187" i="35"/>
  <c r="J187" i="35" s="1"/>
  <c r="G188" i="35"/>
  <c r="G189" i="35"/>
  <c r="G190" i="35"/>
  <c r="G191" i="35"/>
  <c r="G192" i="35"/>
  <c r="G193" i="35"/>
  <c r="J193" i="35" s="1"/>
  <c r="G194" i="35"/>
  <c r="G195" i="35"/>
  <c r="J195" i="35" s="1"/>
  <c r="G196" i="35"/>
  <c r="G197" i="35"/>
  <c r="G198" i="35"/>
  <c r="G199" i="35"/>
  <c r="G200" i="35"/>
  <c r="G201" i="35"/>
  <c r="J201" i="35" s="1"/>
  <c r="G202" i="35"/>
  <c r="G203" i="35"/>
  <c r="J203" i="35" s="1"/>
  <c r="G204" i="35"/>
  <c r="G205" i="35"/>
  <c r="G206" i="35"/>
  <c r="G207" i="35"/>
  <c r="G208" i="35"/>
  <c r="G209" i="35"/>
  <c r="G210" i="35"/>
  <c r="G211" i="35"/>
  <c r="G212" i="35"/>
  <c r="G213" i="35"/>
  <c r="G214" i="35"/>
  <c r="G215" i="35"/>
  <c r="G216" i="35"/>
  <c r="G217" i="35"/>
  <c r="G218" i="35"/>
  <c r="G219" i="35"/>
  <c r="G220" i="35"/>
  <c r="G221" i="35"/>
  <c r="G222" i="35"/>
  <c r="G223" i="35"/>
  <c r="G224" i="35"/>
  <c r="G225" i="35"/>
  <c r="G227" i="35"/>
  <c r="G228" i="35"/>
  <c r="G229" i="35"/>
  <c r="G14" i="35"/>
  <c r="J41" i="35" l="1"/>
  <c r="J141" i="35"/>
  <c r="J132" i="35"/>
  <c r="J66" i="35"/>
  <c r="J28" i="35"/>
  <c r="J179" i="35"/>
  <c r="J33" i="35"/>
  <c r="J191" i="35"/>
  <c r="J181" i="35"/>
  <c r="J172" i="35"/>
  <c r="J146" i="35"/>
  <c r="J137" i="35"/>
  <c r="J120" i="35"/>
  <c r="J112" i="35"/>
  <c r="J104" i="35"/>
  <c r="J96" i="35"/>
  <c r="J31" i="35"/>
  <c r="J20" i="35"/>
  <c r="J34" i="35"/>
  <c r="J38" i="35"/>
  <c r="J224" i="35"/>
  <c r="J182" i="35"/>
  <c r="J147" i="35"/>
  <c r="J121" i="35"/>
  <c r="J113" i="35"/>
  <c r="J97" i="35"/>
  <c r="J81" i="35"/>
  <c r="J73" i="35"/>
  <c r="J229" i="35"/>
  <c r="J220" i="35"/>
  <c r="J212" i="35"/>
  <c r="J204" i="35"/>
  <c r="J196" i="35"/>
  <c r="J171" i="35"/>
  <c r="J162" i="35"/>
  <c r="J153" i="35"/>
  <c r="J32" i="35"/>
  <c r="J30" i="35"/>
  <c r="J190" i="35"/>
  <c r="J22" i="35"/>
  <c r="J218" i="35"/>
  <c r="J142" i="35"/>
  <c r="J197" i="35"/>
  <c r="J189" i="35"/>
  <c r="J145" i="35"/>
  <c r="J136" i="35"/>
  <c r="J128" i="35"/>
  <c r="J62" i="35"/>
  <c r="J176" i="35"/>
  <c r="J152" i="35"/>
  <c r="J159" i="35"/>
  <c r="J108" i="35"/>
  <c r="J205" i="35"/>
  <c r="J91" i="35"/>
  <c r="J75" i="35"/>
  <c r="J380" i="35"/>
  <c r="J216" i="35"/>
  <c r="J200" i="35"/>
  <c r="J192" i="35"/>
  <c r="J175" i="35"/>
  <c r="J149" i="35"/>
  <c r="J379" i="35"/>
  <c r="J208" i="35"/>
  <c r="J377" i="35"/>
  <c r="J88" i="35"/>
  <c r="J80" i="35"/>
  <c r="J72" i="35"/>
  <c r="J217" i="35"/>
  <c r="J144" i="35"/>
  <c r="J135" i="35"/>
  <c r="J127" i="35"/>
  <c r="J78" i="35"/>
  <c r="J42" i="35"/>
  <c r="J156" i="35"/>
  <c r="J68" i="35"/>
  <c r="J202" i="35"/>
  <c r="J194" i="35"/>
  <c r="J53" i="35"/>
  <c r="J211" i="35"/>
  <c r="J186" i="35"/>
  <c r="J180" i="35"/>
  <c r="J174" i="35"/>
  <c r="J161" i="35"/>
  <c r="J155" i="35"/>
  <c r="J126" i="35"/>
  <c r="J119" i="35"/>
  <c r="J107" i="35"/>
  <c r="J90" i="35"/>
  <c r="J79" i="35"/>
  <c r="J74" i="35"/>
  <c r="J67" i="35"/>
  <c r="J61" i="35"/>
  <c r="J40" i="35"/>
  <c r="J223" i="35"/>
  <c r="J210" i="35"/>
  <c r="J185" i="35"/>
  <c r="J173" i="35"/>
  <c r="J168" i="35"/>
  <c r="J125" i="35"/>
  <c r="J118" i="35"/>
  <c r="J106" i="35"/>
  <c r="J95" i="35"/>
  <c r="J89" i="35"/>
  <c r="J60" i="35"/>
  <c r="J50" i="35"/>
  <c r="J44" i="35"/>
  <c r="J378" i="35"/>
  <c r="J222" i="35"/>
  <c r="J209" i="35"/>
  <c r="J199" i="35"/>
  <c r="J167" i="35"/>
  <c r="J130" i="35"/>
  <c r="J123" i="35"/>
  <c r="J117" i="35"/>
  <c r="J111" i="35"/>
  <c r="J105" i="35"/>
  <c r="J94" i="35"/>
  <c r="J83" i="35"/>
  <c r="J58" i="35"/>
  <c r="J49" i="35"/>
  <c r="J221" i="35"/>
  <c r="J215" i="35"/>
  <c r="J198" i="35"/>
  <c r="J166" i="35"/>
  <c r="J129" i="35"/>
  <c r="J122" i="35"/>
  <c r="J116" i="35"/>
  <c r="J110" i="35"/>
  <c r="J99" i="35"/>
  <c r="J82" i="35"/>
  <c r="J65" i="35"/>
  <c r="J37" i="35"/>
  <c r="J15" i="35"/>
  <c r="J228" i="35"/>
  <c r="J214" i="35"/>
  <c r="J164" i="35"/>
  <c r="J138" i="35"/>
  <c r="J115" i="35"/>
  <c r="J98" i="35"/>
  <c r="J87" i="35"/>
  <c r="J64" i="35"/>
  <c r="J35" i="35"/>
  <c r="J227" i="35"/>
  <c r="J213" i="35"/>
  <c r="J207" i="35"/>
  <c r="J177" i="35"/>
  <c r="J163" i="35"/>
  <c r="J158" i="35"/>
  <c r="J133" i="35"/>
  <c r="J114" i="35"/>
  <c r="J103" i="35"/>
  <c r="J86" i="35"/>
  <c r="J71" i="35"/>
  <c r="J63" i="35"/>
  <c r="J56" i="35"/>
  <c r="J225" i="35"/>
  <c r="J219" i="35"/>
  <c r="J206" i="35"/>
  <c r="J170" i="35"/>
  <c r="J157" i="35"/>
  <c r="J102" i="35"/>
  <c r="J70" i="35"/>
  <c r="J54" i="35"/>
  <c r="J381" i="35"/>
  <c r="I614" i="35" l="1"/>
  <c r="I615" i="35"/>
  <c r="I616" i="35"/>
  <c r="G614" i="35"/>
  <c r="G615" i="35"/>
  <c r="J615" i="35" s="1"/>
  <c r="G616" i="35"/>
  <c r="J614" i="35" l="1"/>
  <c r="J616" i="35"/>
  <c r="I619" i="35"/>
  <c r="G619" i="35"/>
  <c r="I618" i="35"/>
  <c r="G618" i="35"/>
  <c r="I617" i="35"/>
  <c r="G617" i="35"/>
  <c r="I605" i="35"/>
  <c r="G605" i="35"/>
  <c r="J605" i="35" s="1"/>
  <c r="I604" i="35"/>
  <c r="G604" i="35"/>
  <c r="I601" i="35"/>
  <c r="G601" i="35"/>
  <c r="I561" i="35"/>
  <c r="G561" i="35"/>
  <c r="I591" i="35"/>
  <c r="G591" i="35"/>
  <c r="I590" i="35"/>
  <c r="G590" i="35"/>
  <c r="I589" i="35"/>
  <c r="G589" i="35"/>
  <c r="I588" i="35"/>
  <c r="G588" i="35"/>
  <c r="I578" i="35"/>
  <c r="G578" i="35"/>
  <c r="I577" i="35"/>
  <c r="G577" i="35"/>
  <c r="I576" i="35"/>
  <c r="G576" i="35"/>
  <c r="I569" i="35"/>
  <c r="G569" i="35"/>
  <c r="I526" i="35"/>
  <c r="G526" i="35"/>
  <c r="J526" i="35" s="1"/>
  <c r="I685" i="35"/>
  <c r="G685" i="35"/>
  <c r="I681" i="35"/>
  <c r="G681" i="35"/>
  <c r="I680" i="35"/>
  <c r="G680" i="35"/>
  <c r="I652" i="35"/>
  <c r="G652" i="35"/>
  <c r="I519" i="35"/>
  <c r="G519" i="35"/>
  <c r="I518" i="35"/>
  <c r="G518" i="35"/>
  <c r="I517" i="35"/>
  <c r="G517" i="35"/>
  <c r="I516" i="35"/>
  <c r="G516" i="35"/>
  <c r="I515" i="35"/>
  <c r="G515" i="35"/>
  <c r="I514" i="35"/>
  <c r="G514" i="35"/>
  <c r="I512" i="35"/>
  <c r="G512" i="35"/>
  <c r="I511" i="35"/>
  <c r="G511" i="35"/>
  <c r="I510" i="35"/>
  <c r="G510" i="35"/>
  <c r="I509" i="35"/>
  <c r="G509" i="35"/>
  <c r="I508" i="35"/>
  <c r="G508" i="35"/>
  <c r="I499" i="35"/>
  <c r="G499" i="35"/>
  <c r="I498" i="35"/>
  <c r="G498" i="35"/>
  <c r="I497" i="35"/>
  <c r="G497" i="35"/>
  <c r="I490" i="35"/>
  <c r="G490" i="35"/>
  <c r="I489" i="35"/>
  <c r="G489" i="35"/>
  <c r="I488" i="35"/>
  <c r="G488" i="35"/>
  <c r="I487" i="35"/>
  <c r="G487" i="35"/>
  <c r="I458" i="35"/>
  <c r="G458" i="35"/>
  <c r="I474" i="35"/>
  <c r="G474" i="35"/>
  <c r="I473" i="35"/>
  <c r="G473" i="35"/>
  <c r="I450" i="35"/>
  <c r="G450" i="35"/>
  <c r="I438" i="35"/>
  <c r="G438" i="35"/>
  <c r="I415" i="35"/>
  <c r="G415" i="35"/>
  <c r="I386" i="35"/>
  <c r="G386" i="35"/>
  <c r="I385" i="35"/>
  <c r="G385" i="35"/>
  <c r="I384" i="35"/>
  <c r="G384" i="35"/>
  <c r="I383" i="35"/>
  <c r="G383" i="35"/>
  <c r="I382" i="35"/>
  <c r="G382" i="35"/>
  <c r="I370" i="35"/>
  <c r="G370" i="35"/>
  <c r="I364" i="35"/>
  <c r="G364" i="35"/>
  <c r="I287" i="35"/>
  <c r="I315" i="35"/>
  <c r="I316" i="35"/>
  <c r="I317" i="35"/>
  <c r="I318" i="35"/>
  <c r="I319" i="35"/>
  <c r="I320" i="35"/>
  <c r="I321" i="35"/>
  <c r="I296" i="35"/>
  <c r="I297" i="35"/>
  <c r="I298" i="35"/>
  <c r="I299" i="35"/>
  <c r="I300" i="35"/>
  <c r="G287" i="35"/>
  <c r="I286" i="35"/>
  <c r="G286" i="35"/>
  <c r="I285" i="35"/>
  <c r="G285" i="35"/>
  <c r="I284" i="35"/>
  <c r="G284" i="35"/>
  <c r="J577" i="35" l="1"/>
  <c r="J590" i="35"/>
  <c r="J601" i="35"/>
  <c r="J591" i="35"/>
  <c r="J561" i="35"/>
  <c r="J618" i="35"/>
  <c r="J578" i="35"/>
  <c r="J604" i="35"/>
  <c r="J617" i="35"/>
  <c r="J619" i="35"/>
  <c r="J519" i="35"/>
  <c r="J685" i="35"/>
  <c r="J569" i="35"/>
  <c r="J588" i="35"/>
  <c r="J576" i="35"/>
  <c r="J589" i="35"/>
  <c r="J652" i="35"/>
  <c r="J680" i="35"/>
  <c r="J518" i="35"/>
  <c r="J681" i="35"/>
  <c r="J488" i="35"/>
  <c r="J498" i="35"/>
  <c r="J510" i="35"/>
  <c r="J514" i="35"/>
  <c r="J499" i="35"/>
  <c r="J511" i="35"/>
  <c r="J517" i="35"/>
  <c r="J512" i="35"/>
  <c r="J515" i="35"/>
  <c r="J487" i="35"/>
  <c r="J497" i="35"/>
  <c r="J509" i="35"/>
  <c r="J516" i="35"/>
  <c r="J508" i="35"/>
  <c r="J489" i="35"/>
  <c r="J490" i="35"/>
  <c r="J474" i="35"/>
  <c r="J473" i="35"/>
  <c r="J438" i="35"/>
  <c r="J458" i="35"/>
  <c r="J385" i="35"/>
  <c r="J450" i="35"/>
  <c r="J383" i="35"/>
  <c r="J415" i="35"/>
  <c r="J382" i="35"/>
  <c r="J386" i="35"/>
  <c r="J384" i="35"/>
  <c r="J364" i="35"/>
  <c r="J370" i="35"/>
  <c r="J284" i="35"/>
  <c r="J287" i="35"/>
  <c r="J286" i="35"/>
  <c r="J285" i="35"/>
  <c r="AP690" i="35" l="1"/>
  <c r="AJ690" i="35"/>
  <c r="AD690" i="35"/>
  <c r="X690" i="35"/>
  <c r="R690" i="35"/>
  <c r="AN689" i="35"/>
  <c r="AO689" i="35" s="1"/>
  <c r="AH689" i="35"/>
  <c r="AI689" i="35" s="1"/>
  <c r="AB689" i="35"/>
  <c r="AC689" i="35" s="1"/>
  <c r="V689" i="35"/>
  <c r="W689" i="35" s="1"/>
  <c r="P689" i="35"/>
  <c r="Q689" i="35" s="1"/>
  <c r="AN688" i="35"/>
  <c r="AL688" i="35"/>
  <c r="AH688" i="35"/>
  <c r="AF688" i="35"/>
  <c r="AB688" i="35"/>
  <c r="Z688" i="35"/>
  <c r="V688" i="35"/>
  <c r="T688" i="35"/>
  <c r="P688" i="35"/>
  <c r="N688" i="35"/>
  <c r="I688" i="35"/>
  <c r="G688" i="35"/>
  <c r="AN687" i="35"/>
  <c r="AL687" i="35"/>
  <c r="AH687" i="35"/>
  <c r="AF687" i="35"/>
  <c r="AB687" i="35"/>
  <c r="Z687" i="35"/>
  <c r="V687" i="35"/>
  <c r="T687" i="35"/>
  <c r="P687" i="35"/>
  <c r="N687" i="35"/>
  <c r="I687" i="35"/>
  <c r="G687" i="35"/>
  <c r="AN686" i="35"/>
  <c r="AL686" i="35"/>
  <c r="AH686" i="35"/>
  <c r="AF686" i="35"/>
  <c r="AB686" i="35"/>
  <c r="Z686" i="35"/>
  <c r="V686" i="35"/>
  <c r="T686" i="35"/>
  <c r="P686" i="35"/>
  <c r="N686" i="35"/>
  <c r="I686" i="35"/>
  <c r="G686" i="35"/>
  <c r="AN684" i="35"/>
  <c r="AL684" i="35"/>
  <c r="AH684" i="35"/>
  <c r="AF684" i="35"/>
  <c r="AB684" i="35"/>
  <c r="Z684" i="35"/>
  <c r="V684" i="35"/>
  <c r="T684" i="35"/>
  <c r="P684" i="35"/>
  <c r="N684" i="35"/>
  <c r="I684" i="35"/>
  <c r="G684" i="35"/>
  <c r="AN683" i="35"/>
  <c r="AL683" i="35"/>
  <c r="AH683" i="35"/>
  <c r="AF683" i="35"/>
  <c r="AB683" i="35"/>
  <c r="Z683" i="35"/>
  <c r="V683" i="35"/>
  <c r="T683" i="35"/>
  <c r="P683" i="35"/>
  <c r="N683" i="35"/>
  <c r="I683" i="35"/>
  <c r="G683" i="35"/>
  <c r="AN682" i="35"/>
  <c r="AL682" i="35"/>
  <c r="AH682" i="35"/>
  <c r="AF682" i="35"/>
  <c r="AB682" i="35"/>
  <c r="Z682" i="35"/>
  <c r="V682" i="35"/>
  <c r="T682" i="35"/>
  <c r="P682" i="35"/>
  <c r="N682" i="35"/>
  <c r="I682" i="35"/>
  <c r="G682" i="35"/>
  <c r="AN679" i="35"/>
  <c r="AL679" i="35"/>
  <c r="AH679" i="35"/>
  <c r="AF679" i="35"/>
  <c r="AB679" i="35"/>
  <c r="Z679" i="35"/>
  <c r="V679" i="35"/>
  <c r="T679" i="35"/>
  <c r="P679" i="35"/>
  <c r="N679" i="35"/>
  <c r="I679" i="35"/>
  <c r="G679" i="35"/>
  <c r="AN678" i="35"/>
  <c r="AL678" i="35"/>
  <c r="AH678" i="35"/>
  <c r="AF678" i="35"/>
  <c r="AB678" i="35"/>
  <c r="Z678" i="35"/>
  <c r="V678" i="35"/>
  <c r="T678" i="35"/>
  <c r="P678" i="35"/>
  <c r="N678" i="35"/>
  <c r="I678" i="35"/>
  <c r="G678" i="35"/>
  <c r="AN677" i="35"/>
  <c r="AL677" i="35"/>
  <c r="AH677" i="35"/>
  <c r="AF677" i="35"/>
  <c r="AB677" i="35"/>
  <c r="Z677" i="35"/>
  <c r="V677" i="35"/>
  <c r="T677" i="35"/>
  <c r="P677" i="35"/>
  <c r="N677" i="35"/>
  <c r="I677" i="35"/>
  <c r="G677" i="35"/>
  <c r="AN676" i="35"/>
  <c r="AL676" i="35"/>
  <c r="AH676" i="35"/>
  <c r="AF676" i="35"/>
  <c r="AB676" i="35"/>
  <c r="Z676" i="35"/>
  <c r="V676" i="35"/>
  <c r="T676" i="35"/>
  <c r="P676" i="35"/>
  <c r="N676" i="35"/>
  <c r="I676" i="35"/>
  <c r="G676" i="35"/>
  <c r="AN675" i="35"/>
  <c r="AL675" i="35"/>
  <c r="AH675" i="35"/>
  <c r="AF675" i="35"/>
  <c r="AB675" i="35"/>
  <c r="Z675" i="35"/>
  <c r="V675" i="35"/>
  <c r="T675" i="35"/>
  <c r="P675" i="35"/>
  <c r="N675" i="35"/>
  <c r="I675" i="35"/>
  <c r="G675" i="35"/>
  <c r="AN674" i="35"/>
  <c r="AL674" i="35"/>
  <c r="AH674" i="35"/>
  <c r="AF674" i="35"/>
  <c r="AB674" i="35"/>
  <c r="Z674" i="35"/>
  <c r="V674" i="35"/>
  <c r="T674" i="35"/>
  <c r="P674" i="35"/>
  <c r="N674" i="35"/>
  <c r="I674" i="35"/>
  <c r="G674" i="35"/>
  <c r="AN673" i="35"/>
  <c r="AL673" i="35"/>
  <c r="AH673" i="35"/>
  <c r="AF673" i="35"/>
  <c r="AB673" i="35"/>
  <c r="Z673" i="35"/>
  <c r="V673" i="35"/>
  <c r="T673" i="35"/>
  <c r="P673" i="35"/>
  <c r="N673" i="35"/>
  <c r="AN672" i="35"/>
  <c r="AL672" i="35"/>
  <c r="AH672" i="35"/>
  <c r="AF672" i="35"/>
  <c r="AB672" i="35"/>
  <c r="Z672" i="35"/>
  <c r="V672" i="35"/>
  <c r="T672" i="35"/>
  <c r="P672" i="35"/>
  <c r="N672" i="35"/>
  <c r="AN671" i="35"/>
  <c r="AL671" i="35"/>
  <c r="AH671" i="35"/>
  <c r="AF671" i="35"/>
  <c r="AB671" i="35"/>
  <c r="Z671" i="35"/>
  <c r="V671" i="35"/>
  <c r="T671" i="35"/>
  <c r="P671" i="35"/>
  <c r="N671" i="35"/>
  <c r="AN670" i="35"/>
  <c r="AL670" i="35"/>
  <c r="AH670" i="35"/>
  <c r="AF670" i="35"/>
  <c r="AB670" i="35"/>
  <c r="Z670" i="35"/>
  <c r="V670" i="35"/>
  <c r="T670" i="35"/>
  <c r="P670" i="35"/>
  <c r="N670" i="35"/>
  <c r="I670" i="35"/>
  <c r="G670" i="35"/>
  <c r="AN669" i="35"/>
  <c r="AL669" i="35"/>
  <c r="AH669" i="35"/>
  <c r="AF669" i="35"/>
  <c r="AB669" i="35"/>
  <c r="Z669" i="35"/>
  <c r="V669" i="35"/>
  <c r="T669" i="35"/>
  <c r="P669" i="35"/>
  <c r="N669" i="35"/>
  <c r="I669" i="35"/>
  <c r="G669" i="35"/>
  <c r="AN668" i="35"/>
  <c r="AL668" i="35"/>
  <c r="AH668" i="35"/>
  <c r="AF668" i="35"/>
  <c r="AB668" i="35"/>
  <c r="Z668" i="35"/>
  <c r="V668" i="35"/>
  <c r="T668" i="35"/>
  <c r="P668" i="35"/>
  <c r="N668" i="35"/>
  <c r="I668" i="35"/>
  <c r="G668" i="35"/>
  <c r="AN667" i="35"/>
  <c r="AL667" i="35"/>
  <c r="AH667" i="35"/>
  <c r="AF667" i="35"/>
  <c r="AB667" i="35"/>
  <c r="Z667" i="35"/>
  <c r="V667" i="35"/>
  <c r="T667" i="35"/>
  <c r="P667" i="35"/>
  <c r="N667" i="35"/>
  <c r="I667" i="35"/>
  <c r="G667" i="35"/>
  <c r="AN665" i="35"/>
  <c r="AL665" i="35"/>
  <c r="AH665" i="35"/>
  <c r="AF665" i="35"/>
  <c r="AB665" i="35"/>
  <c r="Z665" i="35"/>
  <c r="V665" i="35"/>
  <c r="T665" i="35"/>
  <c r="P665" i="35"/>
  <c r="N665" i="35"/>
  <c r="I665" i="35"/>
  <c r="G665" i="35"/>
  <c r="AN664" i="35"/>
  <c r="AL664" i="35"/>
  <c r="AH664" i="35"/>
  <c r="AF664" i="35"/>
  <c r="AB664" i="35"/>
  <c r="Z664" i="35"/>
  <c r="V664" i="35"/>
  <c r="T664" i="35"/>
  <c r="P664" i="35"/>
  <c r="N664" i="35"/>
  <c r="I664" i="35"/>
  <c r="G664" i="35"/>
  <c r="AN663" i="35"/>
  <c r="AL663" i="35"/>
  <c r="AH663" i="35"/>
  <c r="AF663" i="35"/>
  <c r="AB663" i="35"/>
  <c r="Z663" i="35"/>
  <c r="V663" i="35"/>
  <c r="T663" i="35"/>
  <c r="P663" i="35"/>
  <c r="N663" i="35"/>
  <c r="I663" i="35"/>
  <c r="G663" i="35"/>
  <c r="AN662" i="35"/>
  <c r="AL662" i="35"/>
  <c r="AH662" i="35"/>
  <c r="AF662" i="35"/>
  <c r="AB662" i="35"/>
  <c r="Z662" i="35"/>
  <c r="V662" i="35"/>
  <c r="T662" i="35"/>
  <c r="P662" i="35"/>
  <c r="N662" i="35"/>
  <c r="I662" i="35"/>
  <c r="G662" i="35"/>
  <c r="AN661" i="35"/>
  <c r="AL661" i="35"/>
  <c r="AH661" i="35"/>
  <c r="AF661" i="35"/>
  <c r="AB661" i="35"/>
  <c r="Z661" i="35"/>
  <c r="V661" i="35"/>
  <c r="T661" i="35"/>
  <c r="P661" i="35"/>
  <c r="N661" i="35"/>
  <c r="I661" i="35"/>
  <c r="G661" i="35"/>
  <c r="AN660" i="35"/>
  <c r="AL660" i="35"/>
  <c r="AH660" i="35"/>
  <c r="AF660" i="35"/>
  <c r="AB660" i="35"/>
  <c r="Z660" i="35"/>
  <c r="V660" i="35"/>
  <c r="T660" i="35"/>
  <c r="P660" i="35"/>
  <c r="N660" i="35"/>
  <c r="I660" i="35"/>
  <c r="G660" i="35"/>
  <c r="AN659" i="35"/>
  <c r="AL659" i="35"/>
  <c r="AH659" i="35"/>
  <c r="AF659" i="35"/>
  <c r="AB659" i="35"/>
  <c r="Z659" i="35"/>
  <c r="V659" i="35"/>
  <c r="T659" i="35"/>
  <c r="P659" i="35"/>
  <c r="N659" i="35"/>
  <c r="I659" i="35"/>
  <c r="G659" i="35"/>
  <c r="AN658" i="35"/>
  <c r="AL658" i="35"/>
  <c r="AH658" i="35"/>
  <c r="AF658" i="35"/>
  <c r="AB658" i="35"/>
  <c r="Z658" i="35"/>
  <c r="V658" i="35"/>
  <c r="T658" i="35"/>
  <c r="P658" i="35"/>
  <c r="N658" i="35"/>
  <c r="I658" i="35"/>
  <c r="G658" i="35"/>
  <c r="AN657" i="35"/>
  <c r="AL657" i="35"/>
  <c r="AH657" i="35"/>
  <c r="AF657" i="35"/>
  <c r="AB657" i="35"/>
  <c r="Z657" i="35"/>
  <c r="V657" i="35"/>
  <c r="T657" i="35"/>
  <c r="P657" i="35"/>
  <c r="N657" i="35"/>
  <c r="I657" i="35"/>
  <c r="G657" i="35"/>
  <c r="AN656" i="35"/>
  <c r="AL656" i="35"/>
  <c r="AH656" i="35"/>
  <c r="AF656" i="35"/>
  <c r="AB656" i="35"/>
  <c r="Z656" i="35"/>
  <c r="V656" i="35"/>
  <c r="T656" i="35"/>
  <c r="P656" i="35"/>
  <c r="N656" i="35"/>
  <c r="I656" i="35"/>
  <c r="G656" i="35"/>
  <c r="AN655" i="35"/>
  <c r="AL655" i="35"/>
  <c r="AH655" i="35"/>
  <c r="AF655" i="35"/>
  <c r="AB655" i="35"/>
  <c r="Z655" i="35"/>
  <c r="V655" i="35"/>
  <c r="T655" i="35"/>
  <c r="P655" i="35"/>
  <c r="N655" i="35"/>
  <c r="I655" i="35"/>
  <c r="G655" i="35"/>
  <c r="AN654" i="35"/>
  <c r="AL654" i="35"/>
  <c r="AH654" i="35"/>
  <c r="AF654" i="35"/>
  <c r="AB654" i="35"/>
  <c r="Z654" i="35"/>
  <c r="V654" i="35"/>
  <c r="T654" i="35"/>
  <c r="P654" i="35"/>
  <c r="N654" i="35"/>
  <c r="I654" i="35"/>
  <c r="G654" i="35"/>
  <c r="AN653" i="35"/>
  <c r="AL653" i="35"/>
  <c r="AH653" i="35"/>
  <c r="AF653" i="35"/>
  <c r="AB653" i="35"/>
  <c r="Z653" i="35"/>
  <c r="V653" i="35"/>
  <c r="T653" i="35"/>
  <c r="P653" i="35"/>
  <c r="N653" i="35"/>
  <c r="I653" i="35"/>
  <c r="G653" i="35"/>
  <c r="AN651" i="35"/>
  <c r="AL651" i="35"/>
  <c r="AH651" i="35"/>
  <c r="AF651" i="35"/>
  <c r="AB651" i="35"/>
  <c r="Z651" i="35"/>
  <c r="V651" i="35"/>
  <c r="T651" i="35"/>
  <c r="P651" i="35"/>
  <c r="N651" i="35"/>
  <c r="I651" i="35"/>
  <c r="G651" i="35"/>
  <c r="AN650" i="35"/>
  <c r="AL650" i="35"/>
  <c r="AH650" i="35"/>
  <c r="AF650" i="35"/>
  <c r="AB650" i="35"/>
  <c r="Z650" i="35"/>
  <c r="V650" i="35"/>
  <c r="T650" i="35"/>
  <c r="P650" i="35"/>
  <c r="N650" i="35"/>
  <c r="I650" i="35"/>
  <c r="G650" i="35"/>
  <c r="AN649" i="35"/>
  <c r="AL649" i="35"/>
  <c r="AH649" i="35"/>
  <c r="AF649" i="35"/>
  <c r="AB649" i="35"/>
  <c r="Z649" i="35"/>
  <c r="V649" i="35"/>
  <c r="T649" i="35"/>
  <c r="P649" i="35"/>
  <c r="N649" i="35"/>
  <c r="I649" i="35"/>
  <c r="G649" i="35"/>
  <c r="AN648" i="35"/>
  <c r="AL648" i="35"/>
  <c r="AH648" i="35"/>
  <c r="AF648" i="35"/>
  <c r="AB648" i="35"/>
  <c r="Z648" i="35"/>
  <c r="V648" i="35"/>
  <c r="T648" i="35"/>
  <c r="P648" i="35"/>
  <c r="N648" i="35"/>
  <c r="I648" i="35"/>
  <c r="G648" i="35"/>
  <c r="AN647" i="35"/>
  <c r="AL647" i="35"/>
  <c r="AH647" i="35"/>
  <c r="AF647" i="35"/>
  <c r="AB647" i="35"/>
  <c r="Z647" i="35"/>
  <c r="V647" i="35"/>
  <c r="T647" i="35"/>
  <c r="P647" i="35"/>
  <c r="N647" i="35"/>
  <c r="I647" i="35"/>
  <c r="G647" i="35"/>
  <c r="AN646" i="35"/>
  <c r="AL646" i="35"/>
  <c r="AH646" i="35"/>
  <c r="AF646" i="35"/>
  <c r="AB646" i="35"/>
  <c r="Z646" i="35"/>
  <c r="V646" i="35"/>
  <c r="T646" i="35"/>
  <c r="P646" i="35"/>
  <c r="N646" i="35"/>
  <c r="AN645" i="35"/>
  <c r="AL645" i="35"/>
  <c r="AH645" i="35"/>
  <c r="AF645" i="35"/>
  <c r="AB645" i="35"/>
  <c r="Z645" i="35"/>
  <c r="V645" i="35"/>
  <c r="T645" i="35"/>
  <c r="P645" i="35"/>
  <c r="N645" i="35"/>
  <c r="AN644" i="35"/>
  <c r="AL644" i="35"/>
  <c r="AH644" i="35"/>
  <c r="AF644" i="35"/>
  <c r="AB644" i="35"/>
  <c r="Z644" i="35"/>
  <c r="V644" i="35"/>
  <c r="T644" i="35"/>
  <c r="P644" i="35"/>
  <c r="N644" i="35"/>
  <c r="AN643" i="35"/>
  <c r="AL643" i="35"/>
  <c r="AH643" i="35"/>
  <c r="AF643" i="35"/>
  <c r="AB643" i="35"/>
  <c r="Z643" i="35"/>
  <c r="V643" i="35"/>
  <c r="T643" i="35"/>
  <c r="P643" i="35"/>
  <c r="N643" i="35"/>
  <c r="AN642" i="35"/>
  <c r="AL642" i="35"/>
  <c r="AH642" i="35"/>
  <c r="AF642" i="35"/>
  <c r="AB642" i="35"/>
  <c r="Z642" i="35"/>
  <c r="V642" i="35"/>
  <c r="T642" i="35"/>
  <c r="P642" i="35"/>
  <c r="N642" i="35"/>
  <c r="I642" i="35"/>
  <c r="G642" i="35"/>
  <c r="AN641" i="35"/>
  <c r="AL641" i="35"/>
  <c r="AH641" i="35"/>
  <c r="AF641" i="35"/>
  <c r="AB641" i="35"/>
  <c r="Z641" i="35"/>
  <c r="V641" i="35"/>
  <c r="T641" i="35"/>
  <c r="P641" i="35"/>
  <c r="N641" i="35"/>
  <c r="I641" i="35"/>
  <c r="G641" i="35"/>
  <c r="AN640" i="35"/>
  <c r="AL640" i="35"/>
  <c r="AH640" i="35"/>
  <c r="AF640" i="35"/>
  <c r="AB640" i="35"/>
  <c r="Z640" i="35"/>
  <c r="V640" i="35"/>
  <c r="T640" i="35"/>
  <c r="P640" i="35"/>
  <c r="N640" i="35"/>
  <c r="I640" i="35"/>
  <c r="G640" i="35"/>
  <c r="AN639" i="35"/>
  <c r="AL639" i="35"/>
  <c r="AH639" i="35"/>
  <c r="AF639" i="35"/>
  <c r="AB639" i="35"/>
  <c r="Z639" i="35"/>
  <c r="V639" i="35"/>
  <c r="T639" i="35"/>
  <c r="P639" i="35"/>
  <c r="N639" i="35"/>
  <c r="I639" i="35"/>
  <c r="G639" i="35"/>
  <c r="AN638" i="35"/>
  <c r="AL638" i="35"/>
  <c r="AH638" i="35"/>
  <c r="AF638" i="35"/>
  <c r="AB638" i="35"/>
  <c r="Z638" i="35"/>
  <c r="V638" i="35"/>
  <c r="T638" i="35"/>
  <c r="P638" i="35"/>
  <c r="N638" i="35"/>
  <c r="I638" i="35"/>
  <c r="G638" i="35"/>
  <c r="AN637" i="35"/>
  <c r="AL637" i="35"/>
  <c r="AH637" i="35"/>
  <c r="AF637" i="35"/>
  <c r="AB637" i="35"/>
  <c r="Z637" i="35"/>
  <c r="V637" i="35"/>
  <c r="T637" i="35"/>
  <c r="P637" i="35"/>
  <c r="N637" i="35"/>
  <c r="I637" i="35"/>
  <c r="G637" i="35"/>
  <c r="AN636" i="35"/>
  <c r="AL636" i="35"/>
  <c r="AH636" i="35"/>
  <c r="AF636" i="35"/>
  <c r="AB636" i="35"/>
  <c r="Z636" i="35"/>
  <c r="V636" i="35"/>
  <c r="T636" i="35"/>
  <c r="P636" i="35"/>
  <c r="N636" i="35"/>
  <c r="I636" i="35"/>
  <c r="G636" i="35"/>
  <c r="AN635" i="35"/>
  <c r="AL635" i="35"/>
  <c r="AH635" i="35"/>
  <c r="AF635" i="35"/>
  <c r="AB635" i="35"/>
  <c r="Z635" i="35"/>
  <c r="V635" i="35"/>
  <c r="T635" i="35"/>
  <c r="P635" i="35"/>
  <c r="N635" i="35"/>
  <c r="I635" i="35"/>
  <c r="G635" i="35"/>
  <c r="AN634" i="35"/>
  <c r="AL634" i="35"/>
  <c r="AH634" i="35"/>
  <c r="AF634" i="35"/>
  <c r="AB634" i="35"/>
  <c r="Z634" i="35"/>
  <c r="V634" i="35"/>
  <c r="T634" i="35"/>
  <c r="P634" i="35"/>
  <c r="N634" i="35"/>
  <c r="I634" i="35"/>
  <c r="G634" i="35"/>
  <c r="AN633" i="35"/>
  <c r="AL633" i="35"/>
  <c r="AH633" i="35"/>
  <c r="AF633" i="35"/>
  <c r="AB633" i="35"/>
  <c r="Z633" i="35"/>
  <c r="V633" i="35"/>
  <c r="T633" i="35"/>
  <c r="P633" i="35"/>
  <c r="N633" i="35"/>
  <c r="I633" i="35"/>
  <c r="G633" i="35"/>
  <c r="AN632" i="35"/>
  <c r="AL632" i="35"/>
  <c r="AH632" i="35"/>
  <c r="AF632" i="35"/>
  <c r="AB632" i="35"/>
  <c r="Z632" i="35"/>
  <c r="V632" i="35"/>
  <c r="T632" i="35"/>
  <c r="P632" i="35"/>
  <c r="N632" i="35"/>
  <c r="I632" i="35"/>
  <c r="G632" i="35"/>
  <c r="AN631" i="35"/>
  <c r="AL631" i="35"/>
  <c r="AH631" i="35"/>
  <c r="AF631" i="35"/>
  <c r="AB631" i="35"/>
  <c r="Z631" i="35"/>
  <c r="V631" i="35"/>
  <c r="T631" i="35"/>
  <c r="P631" i="35"/>
  <c r="N631" i="35"/>
  <c r="I631" i="35"/>
  <c r="G631" i="35"/>
  <c r="AN630" i="35"/>
  <c r="AL630" i="35"/>
  <c r="AH630" i="35"/>
  <c r="AF630" i="35"/>
  <c r="AB630" i="35"/>
  <c r="Z630" i="35"/>
  <c r="V630" i="35"/>
  <c r="T630" i="35"/>
  <c r="P630" i="35"/>
  <c r="N630" i="35"/>
  <c r="I630" i="35"/>
  <c r="G630" i="35"/>
  <c r="AN629" i="35"/>
  <c r="AL629" i="35"/>
  <c r="AH629" i="35"/>
  <c r="AF629" i="35"/>
  <c r="AB629" i="35"/>
  <c r="Z629" i="35"/>
  <c r="V629" i="35"/>
  <c r="T629" i="35"/>
  <c r="P629" i="35"/>
  <c r="N629" i="35"/>
  <c r="I629" i="35"/>
  <c r="G629" i="35"/>
  <c r="AN628" i="35"/>
  <c r="AL628" i="35"/>
  <c r="AH628" i="35"/>
  <c r="AF628" i="35"/>
  <c r="AB628" i="35"/>
  <c r="Z628" i="35"/>
  <c r="V628" i="35"/>
  <c r="T628" i="35"/>
  <c r="P628" i="35"/>
  <c r="N628" i="35"/>
  <c r="I628" i="35"/>
  <c r="G628" i="35"/>
  <c r="AN627" i="35"/>
  <c r="AL627" i="35"/>
  <c r="AH627" i="35"/>
  <c r="AF627" i="35"/>
  <c r="AB627" i="35"/>
  <c r="Z627" i="35"/>
  <c r="V627" i="35"/>
  <c r="T627" i="35"/>
  <c r="P627" i="35"/>
  <c r="N627" i="35"/>
  <c r="I627" i="35"/>
  <c r="G627" i="35"/>
  <c r="AN626" i="35"/>
  <c r="AL626" i="35"/>
  <c r="AH626" i="35"/>
  <c r="AF626" i="35"/>
  <c r="AB626" i="35"/>
  <c r="Z626" i="35"/>
  <c r="V626" i="35"/>
  <c r="T626" i="35"/>
  <c r="P626" i="35"/>
  <c r="N626" i="35"/>
  <c r="I626" i="35"/>
  <c r="G626" i="35"/>
  <c r="AN625" i="35"/>
  <c r="AL625" i="35"/>
  <c r="AH625" i="35"/>
  <c r="AF625" i="35"/>
  <c r="AB625" i="35"/>
  <c r="Z625" i="35"/>
  <c r="V625" i="35"/>
  <c r="T625" i="35"/>
  <c r="P625" i="35"/>
  <c r="N625" i="35"/>
  <c r="I625" i="35"/>
  <c r="G625" i="35"/>
  <c r="AN624" i="35"/>
  <c r="AL624" i="35"/>
  <c r="AH624" i="35"/>
  <c r="AF624" i="35"/>
  <c r="AB624" i="35"/>
  <c r="Z624" i="35"/>
  <c r="V624" i="35"/>
  <c r="T624" i="35"/>
  <c r="P624" i="35"/>
  <c r="N624" i="35"/>
  <c r="I624" i="35"/>
  <c r="G624" i="35"/>
  <c r="AN623" i="35"/>
  <c r="AL623" i="35"/>
  <c r="AH623" i="35"/>
  <c r="AF623" i="35"/>
  <c r="AB623" i="35"/>
  <c r="Z623" i="35"/>
  <c r="V623" i="35"/>
  <c r="T623" i="35"/>
  <c r="P623" i="35"/>
  <c r="N623" i="35"/>
  <c r="I623" i="35"/>
  <c r="G623" i="35"/>
  <c r="AN622" i="35"/>
  <c r="AL622" i="35"/>
  <c r="AH622" i="35"/>
  <c r="AF622" i="35"/>
  <c r="AB622" i="35"/>
  <c r="Z622" i="35"/>
  <c r="V622" i="35"/>
  <c r="T622" i="35"/>
  <c r="P622" i="35"/>
  <c r="N622" i="35"/>
  <c r="I622" i="35"/>
  <c r="G622" i="35"/>
  <c r="AN621" i="35"/>
  <c r="AL621" i="35"/>
  <c r="AH621" i="35"/>
  <c r="AF621" i="35"/>
  <c r="AB621" i="35"/>
  <c r="Z621" i="35"/>
  <c r="V621" i="35"/>
  <c r="T621" i="35"/>
  <c r="P621" i="35"/>
  <c r="N621" i="35"/>
  <c r="I621" i="35"/>
  <c r="G621" i="35"/>
  <c r="AN613" i="35"/>
  <c r="AL613" i="35"/>
  <c r="AH613" i="35"/>
  <c r="AF613" i="35"/>
  <c r="AB613" i="35"/>
  <c r="Z613" i="35"/>
  <c r="V613" i="35"/>
  <c r="T613" i="35"/>
  <c r="P613" i="35"/>
  <c r="N613" i="35"/>
  <c r="I613" i="35"/>
  <c r="G613" i="35"/>
  <c r="AN612" i="35"/>
  <c r="AL612" i="35"/>
  <c r="AH612" i="35"/>
  <c r="AF612" i="35"/>
  <c r="AB612" i="35"/>
  <c r="Z612" i="35"/>
  <c r="V612" i="35"/>
  <c r="T612" i="35"/>
  <c r="P612" i="35"/>
  <c r="N612" i="35"/>
  <c r="I612" i="35"/>
  <c r="G612" i="35"/>
  <c r="AN611" i="35"/>
  <c r="AL611" i="35"/>
  <c r="AH611" i="35"/>
  <c r="AF611" i="35"/>
  <c r="AB611" i="35"/>
  <c r="Z611" i="35"/>
  <c r="V611" i="35"/>
  <c r="T611" i="35"/>
  <c r="P611" i="35"/>
  <c r="N611" i="35"/>
  <c r="I611" i="35"/>
  <c r="G611" i="35"/>
  <c r="AN610" i="35"/>
  <c r="AL610" i="35"/>
  <c r="AH610" i="35"/>
  <c r="AF610" i="35"/>
  <c r="AB610" i="35"/>
  <c r="Z610" i="35"/>
  <c r="V610" i="35"/>
  <c r="T610" i="35"/>
  <c r="P610" i="35"/>
  <c r="N610" i="35"/>
  <c r="I610" i="35"/>
  <c r="G610" i="35"/>
  <c r="AN609" i="35"/>
  <c r="AL609" i="35"/>
  <c r="AH609" i="35"/>
  <c r="AF609" i="35"/>
  <c r="AB609" i="35"/>
  <c r="Z609" i="35"/>
  <c r="V609" i="35"/>
  <c r="T609" i="35"/>
  <c r="P609" i="35"/>
  <c r="N609" i="35"/>
  <c r="I609" i="35"/>
  <c r="G609" i="35"/>
  <c r="AN608" i="35"/>
  <c r="AL608" i="35"/>
  <c r="AH608" i="35"/>
  <c r="AF608" i="35"/>
  <c r="AB608" i="35"/>
  <c r="Z608" i="35"/>
  <c r="V608" i="35"/>
  <c r="T608" i="35"/>
  <c r="P608" i="35"/>
  <c r="N608" i="35"/>
  <c r="I608" i="35"/>
  <c r="G608" i="35"/>
  <c r="AN607" i="35"/>
  <c r="AL607" i="35"/>
  <c r="AH607" i="35"/>
  <c r="AF607" i="35"/>
  <c r="AB607" i="35"/>
  <c r="Z607" i="35"/>
  <c r="V607" i="35"/>
  <c r="T607" i="35"/>
  <c r="P607" i="35"/>
  <c r="N607" i="35"/>
  <c r="I607" i="35"/>
  <c r="G607" i="35"/>
  <c r="AN606" i="35"/>
  <c r="AL606" i="35"/>
  <c r="AH606" i="35"/>
  <c r="AF606" i="35"/>
  <c r="AB606" i="35"/>
  <c r="Z606" i="35"/>
  <c r="V606" i="35"/>
  <c r="T606" i="35"/>
  <c r="P606" i="35"/>
  <c r="N606" i="35"/>
  <c r="I606" i="35"/>
  <c r="G606" i="35"/>
  <c r="AN600" i="35"/>
  <c r="AL600" i="35"/>
  <c r="AH600" i="35"/>
  <c r="AF600" i="35"/>
  <c r="AB600" i="35"/>
  <c r="Z600" i="35"/>
  <c r="V600" i="35"/>
  <c r="T600" i="35"/>
  <c r="P600" i="35"/>
  <c r="N600" i="35"/>
  <c r="I600" i="35"/>
  <c r="G600" i="35"/>
  <c r="AN599" i="35"/>
  <c r="AL599" i="35"/>
  <c r="AH599" i="35"/>
  <c r="AF599" i="35"/>
  <c r="AB599" i="35"/>
  <c r="Z599" i="35"/>
  <c r="V599" i="35"/>
  <c r="T599" i="35"/>
  <c r="P599" i="35"/>
  <c r="N599" i="35"/>
  <c r="I599" i="35"/>
  <c r="G599" i="35"/>
  <c r="AN598" i="35"/>
  <c r="AL598" i="35"/>
  <c r="AH598" i="35"/>
  <c r="AF598" i="35"/>
  <c r="AB598" i="35"/>
  <c r="Z598" i="35"/>
  <c r="V598" i="35"/>
  <c r="T598" i="35"/>
  <c r="P598" i="35"/>
  <c r="N598" i="35"/>
  <c r="I598" i="35"/>
  <c r="G598" i="35"/>
  <c r="AN597" i="35"/>
  <c r="AL597" i="35"/>
  <c r="AH597" i="35"/>
  <c r="AF597" i="35"/>
  <c r="AB597" i="35"/>
  <c r="Z597" i="35"/>
  <c r="V597" i="35"/>
  <c r="T597" i="35"/>
  <c r="P597" i="35"/>
  <c r="N597" i="35"/>
  <c r="I597" i="35"/>
  <c r="G597" i="35"/>
  <c r="AN596" i="35"/>
  <c r="AL596" i="35"/>
  <c r="AH596" i="35"/>
  <c r="AF596" i="35"/>
  <c r="AB596" i="35"/>
  <c r="Z596" i="35"/>
  <c r="V596" i="35"/>
  <c r="T596" i="35"/>
  <c r="P596" i="35"/>
  <c r="N596" i="35"/>
  <c r="I596" i="35"/>
  <c r="G596" i="35"/>
  <c r="AN595" i="35"/>
  <c r="AL595" i="35"/>
  <c r="AH595" i="35"/>
  <c r="AF595" i="35"/>
  <c r="AB595" i="35"/>
  <c r="Z595" i="35"/>
  <c r="V595" i="35"/>
  <c r="T595" i="35"/>
  <c r="P595" i="35"/>
  <c r="N595" i="35"/>
  <c r="I595" i="35"/>
  <c r="G595" i="35"/>
  <c r="AN594" i="35"/>
  <c r="AL594" i="35"/>
  <c r="AH594" i="35"/>
  <c r="AF594" i="35"/>
  <c r="AB594" i="35"/>
  <c r="Z594" i="35"/>
  <c r="V594" i="35"/>
  <c r="T594" i="35"/>
  <c r="P594" i="35"/>
  <c r="N594" i="35"/>
  <c r="I594" i="35"/>
  <c r="G594" i="35"/>
  <c r="AN593" i="35"/>
  <c r="AL593" i="35"/>
  <c r="AH593" i="35"/>
  <c r="AF593" i="35"/>
  <c r="AB593" i="35"/>
  <c r="Z593" i="35"/>
  <c r="V593" i="35"/>
  <c r="T593" i="35"/>
  <c r="P593" i="35"/>
  <c r="N593" i="35"/>
  <c r="I593" i="35"/>
  <c r="G593" i="35"/>
  <c r="AN592" i="35"/>
  <c r="AL592" i="35"/>
  <c r="AH592" i="35"/>
  <c r="AF592" i="35"/>
  <c r="AB592" i="35"/>
  <c r="Z592" i="35"/>
  <c r="V592" i="35"/>
  <c r="T592" i="35"/>
  <c r="P592" i="35"/>
  <c r="N592" i="35"/>
  <c r="I592" i="35"/>
  <c r="G592" i="35"/>
  <c r="AN587" i="35"/>
  <c r="AL587" i="35"/>
  <c r="AH587" i="35"/>
  <c r="AF587" i="35"/>
  <c r="AB587" i="35"/>
  <c r="Z587" i="35"/>
  <c r="V587" i="35"/>
  <c r="T587" i="35"/>
  <c r="P587" i="35"/>
  <c r="N587" i="35"/>
  <c r="I587" i="35"/>
  <c r="G587" i="35"/>
  <c r="AN586" i="35"/>
  <c r="AL586" i="35"/>
  <c r="AH586" i="35"/>
  <c r="AF586" i="35"/>
  <c r="AB586" i="35"/>
  <c r="Z586" i="35"/>
  <c r="V586" i="35"/>
  <c r="T586" i="35"/>
  <c r="P586" i="35"/>
  <c r="N586" i="35"/>
  <c r="I586" i="35"/>
  <c r="G586" i="35"/>
  <c r="AN585" i="35"/>
  <c r="AL585" i="35"/>
  <c r="AH585" i="35"/>
  <c r="AF585" i="35"/>
  <c r="AB585" i="35"/>
  <c r="Z585" i="35"/>
  <c r="V585" i="35"/>
  <c r="T585" i="35"/>
  <c r="P585" i="35"/>
  <c r="N585" i="35"/>
  <c r="I585" i="35"/>
  <c r="G585" i="35"/>
  <c r="AN584" i="35"/>
  <c r="AL584" i="35"/>
  <c r="AH584" i="35"/>
  <c r="AF584" i="35"/>
  <c r="AB584" i="35"/>
  <c r="Z584" i="35"/>
  <c r="V584" i="35"/>
  <c r="T584" i="35"/>
  <c r="P584" i="35"/>
  <c r="N584" i="35"/>
  <c r="I584" i="35"/>
  <c r="G584" i="35"/>
  <c r="AN583" i="35"/>
  <c r="AL583" i="35"/>
  <c r="AH583" i="35"/>
  <c r="AF583" i="35"/>
  <c r="AB583" i="35"/>
  <c r="Z583" i="35"/>
  <c r="V583" i="35"/>
  <c r="T583" i="35"/>
  <c r="P583" i="35"/>
  <c r="N583" i="35"/>
  <c r="I583" i="35"/>
  <c r="G583" i="35"/>
  <c r="AN582" i="35"/>
  <c r="AL582" i="35"/>
  <c r="AH582" i="35"/>
  <c r="AF582" i="35"/>
  <c r="AB582" i="35"/>
  <c r="Z582" i="35"/>
  <c r="V582" i="35"/>
  <c r="T582" i="35"/>
  <c r="P582" i="35"/>
  <c r="N582" i="35"/>
  <c r="I582" i="35"/>
  <c r="G582" i="35"/>
  <c r="AN581" i="35"/>
  <c r="AL581" i="35"/>
  <c r="AH581" i="35"/>
  <c r="AF581" i="35"/>
  <c r="AB581" i="35"/>
  <c r="Z581" i="35"/>
  <c r="V581" i="35"/>
  <c r="T581" i="35"/>
  <c r="P581" i="35"/>
  <c r="N581" i="35"/>
  <c r="I581" i="35"/>
  <c r="G581" i="35"/>
  <c r="AN580" i="35"/>
  <c r="AL580" i="35"/>
  <c r="AH580" i="35"/>
  <c r="AF580" i="35"/>
  <c r="AB580" i="35"/>
  <c r="Z580" i="35"/>
  <c r="V580" i="35"/>
  <c r="T580" i="35"/>
  <c r="P580" i="35"/>
  <c r="N580" i="35"/>
  <c r="I580" i="35"/>
  <c r="G580" i="35"/>
  <c r="AN579" i="35"/>
  <c r="AL579" i="35"/>
  <c r="AH579" i="35"/>
  <c r="AF579" i="35"/>
  <c r="AB579" i="35"/>
  <c r="Z579" i="35"/>
  <c r="V579" i="35"/>
  <c r="T579" i="35"/>
  <c r="P579" i="35"/>
  <c r="N579" i="35"/>
  <c r="I579" i="35"/>
  <c r="G579" i="35"/>
  <c r="AN575" i="35"/>
  <c r="AL575" i="35"/>
  <c r="AH575" i="35"/>
  <c r="AF575" i="35"/>
  <c r="AB575" i="35"/>
  <c r="Z575" i="35"/>
  <c r="V575" i="35"/>
  <c r="T575" i="35"/>
  <c r="P575" i="35"/>
  <c r="N575" i="35"/>
  <c r="I575" i="35"/>
  <c r="G575" i="35"/>
  <c r="AN574" i="35"/>
  <c r="AL574" i="35"/>
  <c r="AH574" i="35"/>
  <c r="AF574" i="35"/>
  <c r="AB574" i="35"/>
  <c r="Z574" i="35"/>
  <c r="V574" i="35"/>
  <c r="T574" i="35"/>
  <c r="P574" i="35"/>
  <c r="N574" i="35"/>
  <c r="I574" i="35"/>
  <c r="G574" i="35"/>
  <c r="AN573" i="35"/>
  <c r="AL573" i="35"/>
  <c r="AH573" i="35"/>
  <c r="AF573" i="35"/>
  <c r="AB573" i="35"/>
  <c r="Z573" i="35"/>
  <c r="V573" i="35"/>
  <c r="T573" i="35"/>
  <c r="P573" i="35"/>
  <c r="N573" i="35"/>
  <c r="I573" i="35"/>
  <c r="G573" i="35"/>
  <c r="AN572" i="35"/>
  <c r="AL572" i="35"/>
  <c r="AH572" i="35"/>
  <c r="AF572" i="35"/>
  <c r="AB572" i="35"/>
  <c r="Z572" i="35"/>
  <c r="V572" i="35"/>
  <c r="T572" i="35"/>
  <c r="P572" i="35"/>
  <c r="N572" i="35"/>
  <c r="I572" i="35"/>
  <c r="G572" i="35"/>
  <c r="AN571" i="35"/>
  <c r="AL571" i="35"/>
  <c r="AH571" i="35"/>
  <c r="AF571" i="35"/>
  <c r="AB571" i="35"/>
  <c r="Z571" i="35"/>
  <c r="V571" i="35"/>
  <c r="T571" i="35"/>
  <c r="P571" i="35"/>
  <c r="N571" i="35"/>
  <c r="I571" i="35"/>
  <c r="G571" i="35"/>
  <c r="AN570" i="35"/>
  <c r="AL570" i="35"/>
  <c r="AH570" i="35"/>
  <c r="AF570" i="35"/>
  <c r="AB570" i="35"/>
  <c r="Z570" i="35"/>
  <c r="V570" i="35"/>
  <c r="T570" i="35"/>
  <c r="P570" i="35"/>
  <c r="N570" i="35"/>
  <c r="I570" i="35"/>
  <c r="G570" i="35"/>
  <c r="AN568" i="35"/>
  <c r="AL568" i="35"/>
  <c r="AH568" i="35"/>
  <c r="AF568" i="35"/>
  <c r="AB568" i="35"/>
  <c r="Z568" i="35"/>
  <c r="V568" i="35"/>
  <c r="T568" i="35"/>
  <c r="P568" i="35"/>
  <c r="N568" i="35"/>
  <c r="I568" i="35"/>
  <c r="G568" i="35"/>
  <c r="AN567" i="35"/>
  <c r="AL567" i="35"/>
  <c r="AH567" i="35"/>
  <c r="AF567" i="35"/>
  <c r="AB567" i="35"/>
  <c r="Z567" i="35"/>
  <c r="V567" i="35"/>
  <c r="T567" i="35"/>
  <c r="P567" i="35"/>
  <c r="N567" i="35"/>
  <c r="I567" i="35"/>
  <c r="G567" i="35"/>
  <c r="AN566" i="35"/>
  <c r="AL566" i="35"/>
  <c r="AH566" i="35"/>
  <c r="AF566" i="35"/>
  <c r="AB566" i="35"/>
  <c r="Z566" i="35"/>
  <c r="V566" i="35"/>
  <c r="T566" i="35"/>
  <c r="P566" i="35"/>
  <c r="N566" i="35"/>
  <c r="I566" i="35"/>
  <c r="G566" i="35"/>
  <c r="AN564" i="35"/>
  <c r="AL564" i="35"/>
  <c r="AH564" i="35"/>
  <c r="AF564" i="35"/>
  <c r="AB564" i="35"/>
  <c r="Z564" i="35"/>
  <c r="V564" i="35"/>
  <c r="T564" i="35"/>
  <c r="P564" i="35"/>
  <c r="N564" i="35"/>
  <c r="I564" i="35"/>
  <c r="G564" i="35"/>
  <c r="AN563" i="35"/>
  <c r="AL563" i="35"/>
  <c r="AH563" i="35"/>
  <c r="AF563" i="35"/>
  <c r="AB563" i="35"/>
  <c r="Z563" i="35"/>
  <c r="V563" i="35"/>
  <c r="T563" i="35"/>
  <c r="P563" i="35"/>
  <c r="N563" i="35"/>
  <c r="I563" i="35"/>
  <c r="G563" i="35"/>
  <c r="AN562" i="35"/>
  <c r="AL562" i="35"/>
  <c r="AH562" i="35"/>
  <c r="AF562" i="35"/>
  <c r="AB562" i="35"/>
  <c r="Z562" i="35"/>
  <c r="V562" i="35"/>
  <c r="T562" i="35"/>
  <c r="P562" i="35"/>
  <c r="N562" i="35"/>
  <c r="I562" i="35"/>
  <c r="G562" i="35"/>
  <c r="AN560" i="35"/>
  <c r="AL560" i="35"/>
  <c r="AH560" i="35"/>
  <c r="AF560" i="35"/>
  <c r="AB560" i="35"/>
  <c r="Z560" i="35"/>
  <c r="V560" i="35"/>
  <c r="T560" i="35"/>
  <c r="P560" i="35"/>
  <c r="N560" i="35"/>
  <c r="I560" i="35"/>
  <c r="G560" i="35"/>
  <c r="AN559" i="35"/>
  <c r="AL559" i="35"/>
  <c r="AH559" i="35"/>
  <c r="AF559" i="35"/>
  <c r="AB559" i="35"/>
  <c r="Z559" i="35"/>
  <c r="V559" i="35"/>
  <c r="T559" i="35"/>
  <c r="P559" i="35"/>
  <c r="N559" i="35"/>
  <c r="I559" i="35"/>
  <c r="G559" i="35"/>
  <c r="AN558" i="35"/>
  <c r="AL558" i="35"/>
  <c r="AH558" i="35"/>
  <c r="AF558" i="35"/>
  <c r="AB558" i="35"/>
  <c r="Z558" i="35"/>
  <c r="V558" i="35"/>
  <c r="T558" i="35"/>
  <c r="P558" i="35"/>
  <c r="N558" i="35"/>
  <c r="I558" i="35"/>
  <c r="G558" i="35"/>
  <c r="AN557" i="35"/>
  <c r="AL557" i="35"/>
  <c r="AH557" i="35"/>
  <c r="AF557" i="35"/>
  <c r="AB557" i="35"/>
  <c r="Z557" i="35"/>
  <c r="V557" i="35"/>
  <c r="T557" i="35"/>
  <c r="P557" i="35"/>
  <c r="N557" i="35"/>
  <c r="I557" i="35"/>
  <c r="G557" i="35"/>
  <c r="AN556" i="35"/>
  <c r="AL556" i="35"/>
  <c r="AH556" i="35"/>
  <c r="AF556" i="35"/>
  <c r="AB556" i="35"/>
  <c r="Z556" i="35"/>
  <c r="V556" i="35"/>
  <c r="T556" i="35"/>
  <c r="P556" i="35"/>
  <c r="N556" i="35"/>
  <c r="I556" i="35"/>
  <c r="G556" i="35"/>
  <c r="AN555" i="35"/>
  <c r="AL555" i="35"/>
  <c r="AH555" i="35"/>
  <c r="AF555" i="35"/>
  <c r="AB555" i="35"/>
  <c r="Z555" i="35"/>
  <c r="V555" i="35"/>
  <c r="T555" i="35"/>
  <c r="P555" i="35"/>
  <c r="N555" i="35"/>
  <c r="I555" i="35"/>
  <c r="G555" i="35"/>
  <c r="AN554" i="35"/>
  <c r="AL554" i="35"/>
  <c r="AH554" i="35"/>
  <c r="AF554" i="35"/>
  <c r="AB554" i="35"/>
  <c r="Z554" i="35"/>
  <c r="V554" i="35"/>
  <c r="T554" i="35"/>
  <c r="P554" i="35"/>
  <c r="N554" i="35"/>
  <c r="I554" i="35"/>
  <c r="G554" i="35"/>
  <c r="AN553" i="35"/>
  <c r="AL553" i="35"/>
  <c r="AH553" i="35"/>
  <c r="AF553" i="35"/>
  <c r="AB553" i="35"/>
  <c r="Z553" i="35"/>
  <c r="V553" i="35"/>
  <c r="T553" i="35"/>
  <c r="P553" i="35"/>
  <c r="N553" i="35"/>
  <c r="I553" i="35"/>
  <c r="G553" i="35"/>
  <c r="AN552" i="35"/>
  <c r="AL552" i="35"/>
  <c r="AH552" i="35"/>
  <c r="AF552" i="35"/>
  <c r="AB552" i="35"/>
  <c r="Z552" i="35"/>
  <c r="V552" i="35"/>
  <c r="T552" i="35"/>
  <c r="P552" i="35"/>
  <c r="N552" i="35"/>
  <c r="I552" i="35"/>
  <c r="G552" i="35"/>
  <c r="AN551" i="35"/>
  <c r="AL551" i="35"/>
  <c r="AH551" i="35"/>
  <c r="AF551" i="35"/>
  <c r="AB551" i="35"/>
  <c r="Z551" i="35"/>
  <c r="V551" i="35"/>
  <c r="T551" i="35"/>
  <c r="P551" i="35"/>
  <c r="N551" i="35"/>
  <c r="I551" i="35"/>
  <c r="G551" i="35"/>
  <c r="AN550" i="35"/>
  <c r="AL550" i="35"/>
  <c r="AH550" i="35"/>
  <c r="AF550" i="35"/>
  <c r="AB550" i="35"/>
  <c r="Z550" i="35"/>
  <c r="V550" i="35"/>
  <c r="T550" i="35"/>
  <c r="P550" i="35"/>
  <c r="N550" i="35"/>
  <c r="I550" i="35"/>
  <c r="G550" i="35"/>
  <c r="AN549" i="35"/>
  <c r="AL549" i="35"/>
  <c r="AH549" i="35"/>
  <c r="AF549" i="35"/>
  <c r="AB549" i="35"/>
  <c r="Z549" i="35"/>
  <c r="V549" i="35"/>
  <c r="T549" i="35"/>
  <c r="P549" i="35"/>
  <c r="N549" i="35"/>
  <c r="I549" i="35"/>
  <c r="G549" i="35"/>
  <c r="AN548" i="35"/>
  <c r="AL548" i="35"/>
  <c r="AH548" i="35"/>
  <c r="AF548" i="35"/>
  <c r="AB548" i="35"/>
  <c r="Z548" i="35"/>
  <c r="V548" i="35"/>
  <c r="T548" i="35"/>
  <c r="P548" i="35"/>
  <c r="N548" i="35"/>
  <c r="I548" i="35"/>
  <c r="G548" i="35"/>
  <c r="AN547" i="35"/>
  <c r="AL547" i="35"/>
  <c r="AH547" i="35"/>
  <c r="AF547" i="35"/>
  <c r="AB547" i="35"/>
  <c r="Z547" i="35"/>
  <c r="V547" i="35"/>
  <c r="T547" i="35"/>
  <c r="P547" i="35"/>
  <c r="N547" i="35"/>
  <c r="I547" i="35"/>
  <c r="G547" i="35"/>
  <c r="AN546" i="35"/>
  <c r="AL546" i="35"/>
  <c r="AH546" i="35"/>
  <c r="AF546" i="35"/>
  <c r="AB546" i="35"/>
  <c r="Z546" i="35"/>
  <c r="V546" i="35"/>
  <c r="T546" i="35"/>
  <c r="P546" i="35"/>
  <c r="N546" i="35"/>
  <c r="I546" i="35"/>
  <c r="G546" i="35"/>
  <c r="AN545" i="35"/>
  <c r="AL545" i="35"/>
  <c r="AH545" i="35"/>
  <c r="AF545" i="35"/>
  <c r="AB545" i="35"/>
  <c r="Z545" i="35"/>
  <c r="V545" i="35"/>
  <c r="T545" i="35"/>
  <c r="P545" i="35"/>
  <c r="N545" i="35"/>
  <c r="I545" i="35"/>
  <c r="G545" i="35"/>
  <c r="AN544" i="35"/>
  <c r="AL544" i="35"/>
  <c r="AH544" i="35"/>
  <c r="AF544" i="35"/>
  <c r="AB544" i="35"/>
  <c r="Z544" i="35"/>
  <c r="V544" i="35"/>
  <c r="T544" i="35"/>
  <c r="P544" i="35"/>
  <c r="N544" i="35"/>
  <c r="I544" i="35"/>
  <c r="G544" i="35"/>
  <c r="AN543" i="35"/>
  <c r="AL543" i="35"/>
  <c r="AH543" i="35"/>
  <c r="AF543" i="35"/>
  <c r="AB543" i="35"/>
  <c r="Z543" i="35"/>
  <c r="V543" i="35"/>
  <c r="T543" i="35"/>
  <c r="P543" i="35"/>
  <c r="N543" i="35"/>
  <c r="I543" i="35"/>
  <c r="G543" i="35"/>
  <c r="AN542" i="35"/>
  <c r="AL542" i="35"/>
  <c r="AH542" i="35"/>
  <c r="AF542" i="35"/>
  <c r="AB542" i="35"/>
  <c r="Z542" i="35"/>
  <c r="V542" i="35"/>
  <c r="T542" i="35"/>
  <c r="P542" i="35"/>
  <c r="N542" i="35"/>
  <c r="I542" i="35"/>
  <c r="G542" i="35"/>
  <c r="AN541" i="35"/>
  <c r="AL541" i="35"/>
  <c r="AH541" i="35"/>
  <c r="AF541" i="35"/>
  <c r="AB541" i="35"/>
  <c r="Z541" i="35"/>
  <c r="V541" i="35"/>
  <c r="T541" i="35"/>
  <c r="P541" i="35"/>
  <c r="N541" i="35"/>
  <c r="I541" i="35"/>
  <c r="G541" i="35"/>
  <c r="AN540" i="35"/>
  <c r="AL540" i="35"/>
  <c r="AH540" i="35"/>
  <c r="AF540" i="35"/>
  <c r="AB540" i="35"/>
  <c r="Z540" i="35"/>
  <c r="V540" i="35"/>
  <c r="T540" i="35"/>
  <c r="P540" i="35"/>
  <c r="N540" i="35"/>
  <c r="I540" i="35"/>
  <c r="G540" i="35"/>
  <c r="AN539" i="35"/>
  <c r="AL539" i="35"/>
  <c r="AH539" i="35"/>
  <c r="AF539" i="35"/>
  <c r="AB539" i="35"/>
  <c r="Z539" i="35"/>
  <c r="V539" i="35"/>
  <c r="T539" i="35"/>
  <c r="P539" i="35"/>
  <c r="N539" i="35"/>
  <c r="I539" i="35"/>
  <c r="G539" i="35"/>
  <c r="AN538" i="35"/>
  <c r="AL538" i="35"/>
  <c r="AH538" i="35"/>
  <c r="AF538" i="35"/>
  <c r="AB538" i="35"/>
  <c r="Z538" i="35"/>
  <c r="V538" i="35"/>
  <c r="T538" i="35"/>
  <c r="P538" i="35"/>
  <c r="N538" i="35"/>
  <c r="I538" i="35"/>
  <c r="G538" i="35"/>
  <c r="AN537" i="35"/>
  <c r="AL537" i="35"/>
  <c r="AH537" i="35"/>
  <c r="AF537" i="35"/>
  <c r="AB537" i="35"/>
  <c r="Z537" i="35"/>
  <c r="V537" i="35"/>
  <c r="T537" i="35"/>
  <c r="P537" i="35"/>
  <c r="N537" i="35"/>
  <c r="I537" i="35"/>
  <c r="G537" i="35"/>
  <c r="AN536" i="35"/>
  <c r="AL536" i="35"/>
  <c r="AH536" i="35"/>
  <c r="AF536" i="35"/>
  <c r="AB536" i="35"/>
  <c r="Z536" i="35"/>
  <c r="V536" i="35"/>
  <c r="T536" i="35"/>
  <c r="P536" i="35"/>
  <c r="N536" i="35"/>
  <c r="I536" i="35"/>
  <c r="G536" i="35"/>
  <c r="AN535" i="35"/>
  <c r="AL535" i="35"/>
  <c r="AH535" i="35"/>
  <c r="AF535" i="35"/>
  <c r="AB535" i="35"/>
  <c r="Z535" i="35"/>
  <c r="V535" i="35"/>
  <c r="T535" i="35"/>
  <c r="P535" i="35"/>
  <c r="N535" i="35"/>
  <c r="I535" i="35"/>
  <c r="G535" i="35"/>
  <c r="AN534" i="35"/>
  <c r="AL534" i="35"/>
  <c r="AH534" i="35"/>
  <c r="AF534" i="35"/>
  <c r="AB534" i="35"/>
  <c r="Z534" i="35"/>
  <c r="V534" i="35"/>
  <c r="T534" i="35"/>
  <c r="P534" i="35"/>
  <c r="N534" i="35"/>
  <c r="I534" i="35"/>
  <c r="G534" i="35"/>
  <c r="AN533" i="35"/>
  <c r="AL533" i="35"/>
  <c r="AH533" i="35"/>
  <c r="AF533" i="35"/>
  <c r="AB533" i="35"/>
  <c r="Z533" i="35"/>
  <c r="V533" i="35"/>
  <c r="T533" i="35"/>
  <c r="P533" i="35"/>
  <c r="N533" i="35"/>
  <c r="I533" i="35"/>
  <c r="G533" i="35"/>
  <c r="AN532" i="35"/>
  <c r="AL532" i="35"/>
  <c r="AH532" i="35"/>
  <c r="AF532" i="35"/>
  <c r="AB532" i="35"/>
  <c r="Z532" i="35"/>
  <c r="V532" i="35"/>
  <c r="T532" i="35"/>
  <c r="P532" i="35"/>
  <c r="N532" i="35"/>
  <c r="I532" i="35"/>
  <c r="G532" i="35"/>
  <c r="AN531" i="35"/>
  <c r="AL531" i="35"/>
  <c r="AH531" i="35"/>
  <c r="AF531" i="35"/>
  <c r="AB531" i="35"/>
  <c r="Z531" i="35"/>
  <c r="V531" i="35"/>
  <c r="T531" i="35"/>
  <c r="P531" i="35"/>
  <c r="N531" i="35"/>
  <c r="I531" i="35"/>
  <c r="G531" i="35"/>
  <c r="AN530" i="35"/>
  <c r="AL530" i="35"/>
  <c r="AH530" i="35"/>
  <c r="AF530" i="35"/>
  <c r="AB530" i="35"/>
  <c r="Z530" i="35"/>
  <c r="V530" i="35"/>
  <c r="T530" i="35"/>
  <c r="P530" i="35"/>
  <c r="N530" i="35"/>
  <c r="I530" i="35"/>
  <c r="G530" i="35"/>
  <c r="AN529" i="35"/>
  <c r="AL529" i="35"/>
  <c r="AH529" i="35"/>
  <c r="AF529" i="35"/>
  <c r="AB529" i="35"/>
  <c r="Z529" i="35"/>
  <c r="V529" i="35"/>
  <c r="T529" i="35"/>
  <c r="P529" i="35"/>
  <c r="N529" i="35"/>
  <c r="I529" i="35"/>
  <c r="G529" i="35"/>
  <c r="AN528" i="35"/>
  <c r="AL528" i="35"/>
  <c r="AH528" i="35"/>
  <c r="AF528" i="35"/>
  <c r="AB528" i="35"/>
  <c r="Z528" i="35"/>
  <c r="V528" i="35"/>
  <c r="T528" i="35"/>
  <c r="P528" i="35"/>
  <c r="N528" i="35"/>
  <c r="I528" i="35"/>
  <c r="G528" i="35"/>
  <c r="AN527" i="35"/>
  <c r="AL527" i="35"/>
  <c r="AH527" i="35"/>
  <c r="AF527" i="35"/>
  <c r="AB527" i="35"/>
  <c r="Z527" i="35"/>
  <c r="V527" i="35"/>
  <c r="T527" i="35"/>
  <c r="P527" i="35"/>
  <c r="N527" i="35"/>
  <c r="I527" i="35"/>
  <c r="G527" i="35"/>
  <c r="AN525" i="35"/>
  <c r="AL525" i="35"/>
  <c r="AH525" i="35"/>
  <c r="AF525" i="35"/>
  <c r="AB525" i="35"/>
  <c r="Z525" i="35"/>
  <c r="V525" i="35"/>
  <c r="T525" i="35"/>
  <c r="P525" i="35"/>
  <c r="N525" i="35"/>
  <c r="I525" i="35"/>
  <c r="G525" i="35"/>
  <c r="AN524" i="35"/>
  <c r="AL524" i="35"/>
  <c r="AH524" i="35"/>
  <c r="AF524" i="35"/>
  <c r="AB524" i="35"/>
  <c r="Z524" i="35"/>
  <c r="V524" i="35"/>
  <c r="T524" i="35"/>
  <c r="P524" i="35"/>
  <c r="N524" i="35"/>
  <c r="I524" i="35"/>
  <c r="G524" i="35"/>
  <c r="AN523" i="35"/>
  <c r="AL523" i="35"/>
  <c r="AH523" i="35"/>
  <c r="AF523" i="35"/>
  <c r="AB523" i="35"/>
  <c r="Z523" i="35"/>
  <c r="V523" i="35"/>
  <c r="T523" i="35"/>
  <c r="P523" i="35"/>
  <c r="N523" i="35"/>
  <c r="I523" i="35"/>
  <c r="G523" i="35"/>
  <c r="AN522" i="35"/>
  <c r="AL522" i="35"/>
  <c r="AH522" i="35"/>
  <c r="AF522" i="35"/>
  <c r="AB522" i="35"/>
  <c r="Z522" i="35"/>
  <c r="V522" i="35"/>
  <c r="T522" i="35"/>
  <c r="P522" i="35"/>
  <c r="N522" i="35"/>
  <c r="AN521" i="35"/>
  <c r="AL521" i="35"/>
  <c r="AH521" i="35"/>
  <c r="AF521" i="35"/>
  <c r="AB521" i="35"/>
  <c r="Z521" i="35"/>
  <c r="V521" i="35"/>
  <c r="T521" i="35"/>
  <c r="P521" i="35"/>
  <c r="N521" i="35"/>
  <c r="AN507" i="35"/>
  <c r="AL507" i="35"/>
  <c r="AH507" i="35"/>
  <c r="AF507" i="35"/>
  <c r="AB507" i="35"/>
  <c r="Z507" i="35"/>
  <c r="V507" i="35"/>
  <c r="T507" i="35"/>
  <c r="P507" i="35"/>
  <c r="N507" i="35"/>
  <c r="I507" i="35"/>
  <c r="G507" i="35"/>
  <c r="AN506" i="35"/>
  <c r="AL506" i="35"/>
  <c r="AH506" i="35"/>
  <c r="AF506" i="35"/>
  <c r="AB506" i="35"/>
  <c r="Z506" i="35"/>
  <c r="V506" i="35"/>
  <c r="T506" i="35"/>
  <c r="P506" i="35"/>
  <c r="N506" i="35"/>
  <c r="I506" i="35"/>
  <c r="G506" i="35"/>
  <c r="AN505" i="35"/>
  <c r="AL505" i="35"/>
  <c r="AH505" i="35"/>
  <c r="AF505" i="35"/>
  <c r="AB505" i="35"/>
  <c r="Z505" i="35"/>
  <c r="V505" i="35"/>
  <c r="T505" i="35"/>
  <c r="P505" i="35"/>
  <c r="N505" i="35"/>
  <c r="I505" i="35"/>
  <c r="G505" i="35"/>
  <c r="AN504" i="35"/>
  <c r="AL504" i="35"/>
  <c r="AH504" i="35"/>
  <c r="AF504" i="35"/>
  <c r="AB504" i="35"/>
  <c r="Z504" i="35"/>
  <c r="V504" i="35"/>
  <c r="T504" i="35"/>
  <c r="P504" i="35"/>
  <c r="N504" i="35"/>
  <c r="I504" i="35"/>
  <c r="G504" i="35"/>
  <c r="AN503" i="35"/>
  <c r="AL503" i="35"/>
  <c r="AH503" i="35"/>
  <c r="AF503" i="35"/>
  <c r="AB503" i="35"/>
  <c r="Z503" i="35"/>
  <c r="V503" i="35"/>
  <c r="T503" i="35"/>
  <c r="P503" i="35"/>
  <c r="N503" i="35"/>
  <c r="I503" i="35"/>
  <c r="G503" i="35"/>
  <c r="AN502" i="35"/>
  <c r="AL502" i="35"/>
  <c r="AH502" i="35"/>
  <c r="AF502" i="35"/>
  <c r="AB502" i="35"/>
  <c r="Z502" i="35"/>
  <c r="V502" i="35"/>
  <c r="T502" i="35"/>
  <c r="P502" i="35"/>
  <c r="N502" i="35"/>
  <c r="I502" i="35"/>
  <c r="G502" i="35"/>
  <c r="AN501" i="35"/>
  <c r="AL501" i="35"/>
  <c r="AH501" i="35"/>
  <c r="AF501" i="35"/>
  <c r="AB501" i="35"/>
  <c r="Z501" i="35"/>
  <c r="V501" i="35"/>
  <c r="T501" i="35"/>
  <c r="P501" i="35"/>
  <c r="N501" i="35"/>
  <c r="I501" i="35"/>
  <c r="G501" i="35"/>
  <c r="AN500" i="35"/>
  <c r="AL500" i="35"/>
  <c r="AH500" i="35"/>
  <c r="AF500" i="35"/>
  <c r="AB500" i="35"/>
  <c r="Z500" i="35"/>
  <c r="V500" i="35"/>
  <c r="T500" i="35"/>
  <c r="P500" i="35"/>
  <c r="N500" i="35"/>
  <c r="I500" i="35"/>
  <c r="G500" i="35"/>
  <c r="AN496" i="35"/>
  <c r="AL496" i="35"/>
  <c r="AH496" i="35"/>
  <c r="AF496" i="35"/>
  <c r="AB496" i="35"/>
  <c r="Z496" i="35"/>
  <c r="V496" i="35"/>
  <c r="T496" i="35"/>
  <c r="P496" i="35"/>
  <c r="N496" i="35"/>
  <c r="I496" i="35"/>
  <c r="G496" i="35"/>
  <c r="AN495" i="35"/>
  <c r="AL495" i="35"/>
  <c r="AH495" i="35"/>
  <c r="AF495" i="35"/>
  <c r="AB495" i="35"/>
  <c r="Z495" i="35"/>
  <c r="V495" i="35"/>
  <c r="T495" i="35"/>
  <c r="P495" i="35"/>
  <c r="N495" i="35"/>
  <c r="I495" i="35"/>
  <c r="G495" i="35"/>
  <c r="AN494" i="35"/>
  <c r="AL494" i="35"/>
  <c r="AH494" i="35"/>
  <c r="AF494" i="35"/>
  <c r="AB494" i="35"/>
  <c r="Z494" i="35"/>
  <c r="V494" i="35"/>
  <c r="T494" i="35"/>
  <c r="P494" i="35"/>
  <c r="N494" i="35"/>
  <c r="I494" i="35"/>
  <c r="G494" i="35"/>
  <c r="AN493" i="35"/>
  <c r="AL493" i="35"/>
  <c r="AH493" i="35"/>
  <c r="AF493" i="35"/>
  <c r="AB493" i="35"/>
  <c r="Z493" i="35"/>
  <c r="V493" i="35"/>
  <c r="T493" i="35"/>
  <c r="P493" i="35"/>
  <c r="N493" i="35"/>
  <c r="I493" i="35"/>
  <c r="G493" i="35"/>
  <c r="AN492" i="35"/>
  <c r="AL492" i="35"/>
  <c r="AH492" i="35"/>
  <c r="AF492" i="35"/>
  <c r="AB492" i="35"/>
  <c r="Z492" i="35"/>
  <c r="V492" i="35"/>
  <c r="T492" i="35"/>
  <c r="P492" i="35"/>
  <c r="N492" i="35"/>
  <c r="I492" i="35"/>
  <c r="G492" i="35"/>
  <c r="AN491" i="35"/>
  <c r="AL491" i="35"/>
  <c r="AH491" i="35"/>
  <c r="AF491" i="35"/>
  <c r="AB491" i="35"/>
  <c r="Z491" i="35"/>
  <c r="V491" i="35"/>
  <c r="T491" i="35"/>
  <c r="P491" i="35"/>
  <c r="N491" i="35"/>
  <c r="I491" i="35"/>
  <c r="G491" i="35"/>
  <c r="AN486" i="35"/>
  <c r="AL486" i="35"/>
  <c r="AH486" i="35"/>
  <c r="AF486" i="35"/>
  <c r="AB486" i="35"/>
  <c r="Z486" i="35"/>
  <c r="V486" i="35"/>
  <c r="T486" i="35"/>
  <c r="P486" i="35"/>
  <c r="N486" i="35"/>
  <c r="I486" i="35"/>
  <c r="G486" i="35"/>
  <c r="AN485" i="35"/>
  <c r="AL485" i="35"/>
  <c r="AH485" i="35"/>
  <c r="AF485" i="35"/>
  <c r="AB485" i="35"/>
  <c r="Z485" i="35"/>
  <c r="V485" i="35"/>
  <c r="T485" i="35"/>
  <c r="P485" i="35"/>
  <c r="N485" i="35"/>
  <c r="I485" i="35"/>
  <c r="G485" i="35"/>
  <c r="AN484" i="35"/>
  <c r="AL484" i="35"/>
  <c r="AH484" i="35"/>
  <c r="AF484" i="35"/>
  <c r="AB484" i="35"/>
  <c r="Z484" i="35"/>
  <c r="V484" i="35"/>
  <c r="T484" i="35"/>
  <c r="P484" i="35"/>
  <c r="N484" i="35"/>
  <c r="I484" i="35"/>
  <c r="G484" i="35"/>
  <c r="AN483" i="35"/>
  <c r="AL483" i="35"/>
  <c r="AH483" i="35"/>
  <c r="AF483" i="35"/>
  <c r="AB483" i="35"/>
  <c r="Z483" i="35"/>
  <c r="V483" i="35"/>
  <c r="T483" i="35"/>
  <c r="P483" i="35"/>
  <c r="N483" i="35"/>
  <c r="I483" i="35"/>
  <c r="G483" i="35"/>
  <c r="AN482" i="35"/>
  <c r="AL482" i="35"/>
  <c r="AH482" i="35"/>
  <c r="AF482" i="35"/>
  <c r="AB482" i="35"/>
  <c r="Z482" i="35"/>
  <c r="V482" i="35"/>
  <c r="T482" i="35"/>
  <c r="P482" i="35"/>
  <c r="N482" i="35"/>
  <c r="I482" i="35"/>
  <c r="G482" i="35"/>
  <c r="AN481" i="35"/>
  <c r="AL481" i="35"/>
  <c r="AH481" i="35"/>
  <c r="AF481" i="35"/>
  <c r="AB481" i="35"/>
  <c r="Z481" i="35"/>
  <c r="V481" i="35"/>
  <c r="T481" i="35"/>
  <c r="P481" i="35"/>
  <c r="N481" i="35"/>
  <c r="I481" i="35"/>
  <c r="G481" i="35"/>
  <c r="AN480" i="35"/>
  <c r="AL480" i="35"/>
  <c r="AH480" i="35"/>
  <c r="AF480" i="35"/>
  <c r="AB480" i="35"/>
  <c r="Z480" i="35"/>
  <c r="V480" i="35"/>
  <c r="T480" i="35"/>
  <c r="P480" i="35"/>
  <c r="N480" i="35"/>
  <c r="I480" i="35"/>
  <c r="G480" i="35"/>
  <c r="AN479" i="35"/>
  <c r="AL479" i="35"/>
  <c r="AH479" i="35"/>
  <c r="AF479" i="35"/>
  <c r="AB479" i="35"/>
  <c r="Z479" i="35"/>
  <c r="V479" i="35"/>
  <c r="T479" i="35"/>
  <c r="P479" i="35"/>
  <c r="N479" i="35"/>
  <c r="I479" i="35"/>
  <c r="G479" i="35"/>
  <c r="AN478" i="35"/>
  <c r="AL478" i="35"/>
  <c r="AH478" i="35"/>
  <c r="AF478" i="35"/>
  <c r="AB478" i="35"/>
  <c r="Z478" i="35"/>
  <c r="V478" i="35"/>
  <c r="T478" i="35"/>
  <c r="P478" i="35"/>
  <c r="N478" i="35"/>
  <c r="I478" i="35"/>
  <c r="G478" i="35"/>
  <c r="AN477" i="35"/>
  <c r="AL477" i="35"/>
  <c r="AH477" i="35"/>
  <c r="AF477" i="35"/>
  <c r="AB477" i="35"/>
  <c r="Z477" i="35"/>
  <c r="V477" i="35"/>
  <c r="T477" i="35"/>
  <c r="P477" i="35"/>
  <c r="N477" i="35"/>
  <c r="AN476" i="35"/>
  <c r="AL476" i="35"/>
  <c r="AH476" i="35"/>
  <c r="AF476" i="35"/>
  <c r="AB476" i="35"/>
  <c r="Z476" i="35"/>
  <c r="V476" i="35"/>
  <c r="T476" i="35"/>
  <c r="P476" i="35"/>
  <c r="N476" i="35"/>
  <c r="AN475" i="35"/>
  <c r="AL475" i="35"/>
  <c r="AH475" i="35"/>
  <c r="AF475" i="35"/>
  <c r="AB475" i="35"/>
  <c r="Z475" i="35"/>
  <c r="V475" i="35"/>
  <c r="T475" i="35"/>
  <c r="P475" i="35"/>
  <c r="N475" i="35"/>
  <c r="AN472" i="35"/>
  <c r="AL472" i="35"/>
  <c r="AH472" i="35"/>
  <c r="AF472" i="35"/>
  <c r="AB472" i="35"/>
  <c r="Z472" i="35"/>
  <c r="V472" i="35"/>
  <c r="T472" i="35"/>
  <c r="P472" i="35"/>
  <c r="N472" i="35"/>
  <c r="I472" i="35"/>
  <c r="G472" i="35"/>
  <c r="AN471" i="35"/>
  <c r="AL471" i="35"/>
  <c r="AH471" i="35"/>
  <c r="AF471" i="35"/>
  <c r="AB471" i="35"/>
  <c r="Z471" i="35"/>
  <c r="V471" i="35"/>
  <c r="T471" i="35"/>
  <c r="P471" i="35"/>
  <c r="N471" i="35"/>
  <c r="I471" i="35"/>
  <c r="G471" i="35"/>
  <c r="AN470" i="35"/>
  <c r="AL470" i="35"/>
  <c r="AH470" i="35"/>
  <c r="AF470" i="35"/>
  <c r="AB470" i="35"/>
  <c r="Z470" i="35"/>
  <c r="V470" i="35"/>
  <c r="T470" i="35"/>
  <c r="P470" i="35"/>
  <c r="N470" i="35"/>
  <c r="I470" i="35"/>
  <c r="G470" i="35"/>
  <c r="AN469" i="35"/>
  <c r="AL469" i="35"/>
  <c r="AH469" i="35"/>
  <c r="AF469" i="35"/>
  <c r="AB469" i="35"/>
  <c r="Z469" i="35"/>
  <c r="V469" i="35"/>
  <c r="T469" i="35"/>
  <c r="P469" i="35"/>
  <c r="N469" i="35"/>
  <c r="I469" i="35"/>
  <c r="G469" i="35"/>
  <c r="AN468" i="35"/>
  <c r="AL468" i="35"/>
  <c r="AH468" i="35"/>
  <c r="AF468" i="35"/>
  <c r="AB468" i="35"/>
  <c r="Z468" i="35"/>
  <c r="V468" i="35"/>
  <c r="T468" i="35"/>
  <c r="P468" i="35"/>
  <c r="N468" i="35"/>
  <c r="I468" i="35"/>
  <c r="G468" i="35"/>
  <c r="AN467" i="35"/>
  <c r="AL467" i="35"/>
  <c r="AH467" i="35"/>
  <c r="AF467" i="35"/>
  <c r="AB467" i="35"/>
  <c r="Z467" i="35"/>
  <c r="V467" i="35"/>
  <c r="T467" i="35"/>
  <c r="P467" i="35"/>
  <c r="N467" i="35"/>
  <c r="I467" i="35"/>
  <c r="G467" i="35"/>
  <c r="AN466" i="35"/>
  <c r="AL466" i="35"/>
  <c r="AH466" i="35"/>
  <c r="AF466" i="35"/>
  <c r="AB466" i="35"/>
  <c r="Z466" i="35"/>
  <c r="V466" i="35"/>
  <c r="T466" i="35"/>
  <c r="P466" i="35"/>
  <c r="N466" i="35"/>
  <c r="I466" i="35"/>
  <c r="G466" i="35"/>
  <c r="AN465" i="35"/>
  <c r="AL465" i="35"/>
  <c r="AH465" i="35"/>
  <c r="AF465" i="35"/>
  <c r="AB465" i="35"/>
  <c r="Z465" i="35"/>
  <c r="V465" i="35"/>
  <c r="T465" i="35"/>
  <c r="P465" i="35"/>
  <c r="N465" i="35"/>
  <c r="I465" i="35"/>
  <c r="G465" i="35"/>
  <c r="AN464" i="35"/>
  <c r="AL464" i="35"/>
  <c r="AH464" i="35"/>
  <c r="AF464" i="35"/>
  <c r="AB464" i="35"/>
  <c r="Z464" i="35"/>
  <c r="V464" i="35"/>
  <c r="T464" i="35"/>
  <c r="P464" i="35"/>
  <c r="N464" i="35"/>
  <c r="I464" i="35"/>
  <c r="G464" i="35"/>
  <c r="AN463" i="35"/>
  <c r="AL463" i="35"/>
  <c r="AH463" i="35"/>
  <c r="AF463" i="35"/>
  <c r="AB463" i="35"/>
  <c r="Z463" i="35"/>
  <c r="V463" i="35"/>
  <c r="T463" i="35"/>
  <c r="P463" i="35"/>
  <c r="N463" i="35"/>
  <c r="I463" i="35"/>
  <c r="G463" i="35"/>
  <c r="AN462" i="35"/>
  <c r="AL462" i="35"/>
  <c r="AH462" i="35"/>
  <c r="AF462" i="35"/>
  <c r="AB462" i="35"/>
  <c r="Z462" i="35"/>
  <c r="V462" i="35"/>
  <c r="T462" i="35"/>
  <c r="P462" i="35"/>
  <c r="N462" i="35"/>
  <c r="I462" i="35"/>
  <c r="G462" i="35"/>
  <c r="AN461" i="35"/>
  <c r="AL461" i="35"/>
  <c r="AH461" i="35"/>
  <c r="AF461" i="35"/>
  <c r="AB461" i="35"/>
  <c r="Z461" i="35"/>
  <c r="V461" i="35"/>
  <c r="T461" i="35"/>
  <c r="P461" i="35"/>
  <c r="N461" i="35"/>
  <c r="I461" i="35"/>
  <c r="G461" i="35"/>
  <c r="AN460" i="35"/>
  <c r="AL460" i="35"/>
  <c r="AH460" i="35"/>
  <c r="AF460" i="35"/>
  <c r="AB460" i="35"/>
  <c r="Z460" i="35"/>
  <c r="V460" i="35"/>
  <c r="T460" i="35"/>
  <c r="P460" i="35"/>
  <c r="N460" i="35"/>
  <c r="I460" i="35"/>
  <c r="G460" i="35"/>
  <c r="AN459" i="35"/>
  <c r="AL459" i="35"/>
  <c r="AH459" i="35"/>
  <c r="AF459" i="35"/>
  <c r="AB459" i="35"/>
  <c r="Z459" i="35"/>
  <c r="V459" i="35"/>
  <c r="T459" i="35"/>
  <c r="P459" i="35"/>
  <c r="N459" i="35"/>
  <c r="I459" i="35"/>
  <c r="G459" i="35"/>
  <c r="AN457" i="35"/>
  <c r="AL457" i="35"/>
  <c r="AH457" i="35"/>
  <c r="AF457" i="35"/>
  <c r="AB457" i="35"/>
  <c r="Z457" i="35"/>
  <c r="V457" i="35"/>
  <c r="T457" i="35"/>
  <c r="P457" i="35"/>
  <c r="N457" i="35"/>
  <c r="I457" i="35"/>
  <c r="G457" i="35"/>
  <c r="AN456" i="35"/>
  <c r="AL456" i="35"/>
  <c r="AH456" i="35"/>
  <c r="AF456" i="35"/>
  <c r="AB456" i="35"/>
  <c r="Z456" i="35"/>
  <c r="V456" i="35"/>
  <c r="T456" i="35"/>
  <c r="P456" i="35"/>
  <c r="N456" i="35"/>
  <c r="I456" i="35"/>
  <c r="G456" i="35"/>
  <c r="AN455" i="35"/>
  <c r="AL455" i="35"/>
  <c r="AH455" i="35"/>
  <c r="AF455" i="35"/>
  <c r="AB455" i="35"/>
  <c r="Z455" i="35"/>
  <c r="V455" i="35"/>
  <c r="T455" i="35"/>
  <c r="P455" i="35"/>
  <c r="N455" i="35"/>
  <c r="I455" i="35"/>
  <c r="G455" i="35"/>
  <c r="AN454" i="35"/>
  <c r="AL454" i="35"/>
  <c r="AH454" i="35"/>
  <c r="AF454" i="35"/>
  <c r="AB454" i="35"/>
  <c r="Z454" i="35"/>
  <c r="V454" i="35"/>
  <c r="T454" i="35"/>
  <c r="P454" i="35"/>
  <c r="N454" i="35"/>
  <c r="I454" i="35"/>
  <c r="G454" i="35"/>
  <c r="AN453" i="35"/>
  <c r="AL453" i="35"/>
  <c r="AH453" i="35"/>
  <c r="AF453" i="35"/>
  <c r="AB453" i="35"/>
  <c r="Z453" i="35"/>
  <c r="V453" i="35"/>
  <c r="T453" i="35"/>
  <c r="P453" i="35"/>
  <c r="N453" i="35"/>
  <c r="I453" i="35"/>
  <c r="G453" i="35"/>
  <c r="AN452" i="35"/>
  <c r="AL452" i="35"/>
  <c r="AH452" i="35"/>
  <c r="AF452" i="35"/>
  <c r="AB452" i="35"/>
  <c r="Z452" i="35"/>
  <c r="V452" i="35"/>
  <c r="T452" i="35"/>
  <c r="P452" i="35"/>
  <c r="N452" i="35"/>
  <c r="I452" i="35"/>
  <c r="G452" i="35"/>
  <c r="AN451" i="35"/>
  <c r="AL451" i="35"/>
  <c r="AH451" i="35"/>
  <c r="AF451" i="35"/>
  <c r="AB451" i="35"/>
  <c r="Z451" i="35"/>
  <c r="V451" i="35"/>
  <c r="T451" i="35"/>
  <c r="P451" i="35"/>
  <c r="N451" i="35"/>
  <c r="I451" i="35"/>
  <c r="G451" i="35"/>
  <c r="AN449" i="35"/>
  <c r="AL449" i="35"/>
  <c r="AH449" i="35"/>
  <c r="AF449" i="35"/>
  <c r="AB449" i="35"/>
  <c r="Z449" i="35"/>
  <c r="V449" i="35"/>
  <c r="T449" i="35"/>
  <c r="P449" i="35"/>
  <c r="N449" i="35"/>
  <c r="I449" i="35"/>
  <c r="G449" i="35"/>
  <c r="AN448" i="35"/>
  <c r="AL448" i="35"/>
  <c r="AH448" i="35"/>
  <c r="AF448" i="35"/>
  <c r="AB448" i="35"/>
  <c r="Z448" i="35"/>
  <c r="V448" i="35"/>
  <c r="T448" i="35"/>
  <c r="P448" i="35"/>
  <c r="N448" i="35"/>
  <c r="I448" i="35"/>
  <c r="G448" i="35"/>
  <c r="AN447" i="35"/>
  <c r="AL447" i="35"/>
  <c r="AH447" i="35"/>
  <c r="AF447" i="35"/>
  <c r="AB447" i="35"/>
  <c r="Z447" i="35"/>
  <c r="V447" i="35"/>
  <c r="T447" i="35"/>
  <c r="P447" i="35"/>
  <c r="N447" i="35"/>
  <c r="I447" i="35"/>
  <c r="G447" i="35"/>
  <c r="AN446" i="35"/>
  <c r="AL446" i="35"/>
  <c r="AH446" i="35"/>
  <c r="AF446" i="35"/>
  <c r="AB446" i="35"/>
  <c r="Z446" i="35"/>
  <c r="V446" i="35"/>
  <c r="T446" i="35"/>
  <c r="P446" i="35"/>
  <c r="N446" i="35"/>
  <c r="I446" i="35"/>
  <c r="G446" i="35"/>
  <c r="AN445" i="35"/>
  <c r="AL445" i="35"/>
  <c r="AH445" i="35"/>
  <c r="AF445" i="35"/>
  <c r="AB445" i="35"/>
  <c r="Z445" i="35"/>
  <c r="V445" i="35"/>
  <c r="T445" i="35"/>
  <c r="P445" i="35"/>
  <c r="N445" i="35"/>
  <c r="I445" i="35"/>
  <c r="G445" i="35"/>
  <c r="AN444" i="35"/>
  <c r="AL444" i="35"/>
  <c r="AH444" i="35"/>
  <c r="AF444" i="35"/>
  <c r="AB444" i="35"/>
  <c r="Z444" i="35"/>
  <c r="V444" i="35"/>
  <c r="T444" i="35"/>
  <c r="P444" i="35"/>
  <c r="N444" i="35"/>
  <c r="I444" i="35"/>
  <c r="G444" i="35"/>
  <c r="AN443" i="35"/>
  <c r="AL443" i="35"/>
  <c r="AH443" i="35"/>
  <c r="AF443" i="35"/>
  <c r="AB443" i="35"/>
  <c r="Z443" i="35"/>
  <c r="V443" i="35"/>
  <c r="T443" i="35"/>
  <c r="P443" i="35"/>
  <c r="N443" i="35"/>
  <c r="I443" i="35"/>
  <c r="G443" i="35"/>
  <c r="AN442" i="35"/>
  <c r="AL442" i="35"/>
  <c r="AH442" i="35"/>
  <c r="AF442" i="35"/>
  <c r="AB442" i="35"/>
  <c r="Z442" i="35"/>
  <c r="V442" i="35"/>
  <c r="T442" i="35"/>
  <c r="P442" i="35"/>
  <c r="N442" i="35"/>
  <c r="I442" i="35"/>
  <c r="G442" i="35"/>
  <c r="AN441" i="35"/>
  <c r="AL441" i="35"/>
  <c r="AH441" i="35"/>
  <c r="AF441" i="35"/>
  <c r="AB441" i="35"/>
  <c r="Z441" i="35"/>
  <c r="V441" i="35"/>
  <c r="T441" i="35"/>
  <c r="P441" i="35"/>
  <c r="N441" i="35"/>
  <c r="I441" i="35"/>
  <c r="G441" i="35"/>
  <c r="AN440" i="35"/>
  <c r="AL440" i="35"/>
  <c r="AH440" i="35"/>
  <c r="AF440" i="35"/>
  <c r="AB440" i="35"/>
  <c r="Z440" i="35"/>
  <c r="V440" i="35"/>
  <c r="T440" i="35"/>
  <c r="P440" i="35"/>
  <c r="N440" i="35"/>
  <c r="I440" i="35"/>
  <c r="G440" i="35"/>
  <c r="AN439" i="35"/>
  <c r="AL439" i="35"/>
  <c r="AH439" i="35"/>
  <c r="AF439" i="35"/>
  <c r="AB439" i="35"/>
  <c r="Z439" i="35"/>
  <c r="V439" i="35"/>
  <c r="T439" i="35"/>
  <c r="P439" i="35"/>
  <c r="N439" i="35"/>
  <c r="I439" i="35"/>
  <c r="G439" i="35"/>
  <c r="AN437" i="35"/>
  <c r="AL437" i="35"/>
  <c r="AH437" i="35"/>
  <c r="AF437" i="35"/>
  <c r="AB437" i="35"/>
  <c r="Z437" i="35"/>
  <c r="V437" i="35"/>
  <c r="T437" i="35"/>
  <c r="P437" i="35"/>
  <c r="N437" i="35"/>
  <c r="I437" i="35"/>
  <c r="G437" i="35"/>
  <c r="AN436" i="35"/>
  <c r="AL436" i="35"/>
  <c r="AH436" i="35"/>
  <c r="AF436" i="35"/>
  <c r="AB436" i="35"/>
  <c r="Z436" i="35"/>
  <c r="V436" i="35"/>
  <c r="T436" i="35"/>
  <c r="P436" i="35"/>
  <c r="N436" i="35"/>
  <c r="I436" i="35"/>
  <c r="G436" i="35"/>
  <c r="AN435" i="35"/>
  <c r="AL435" i="35"/>
  <c r="AH435" i="35"/>
  <c r="AF435" i="35"/>
  <c r="AB435" i="35"/>
  <c r="Z435" i="35"/>
  <c r="V435" i="35"/>
  <c r="T435" i="35"/>
  <c r="P435" i="35"/>
  <c r="N435" i="35"/>
  <c r="AN434" i="35"/>
  <c r="AL434" i="35"/>
  <c r="AH434" i="35"/>
  <c r="AF434" i="35"/>
  <c r="AB434" i="35"/>
  <c r="Z434" i="35"/>
  <c r="V434" i="35"/>
  <c r="T434" i="35"/>
  <c r="P434" i="35"/>
  <c r="N434" i="35"/>
  <c r="AN433" i="35"/>
  <c r="AL433" i="35"/>
  <c r="AH433" i="35"/>
  <c r="AF433" i="35"/>
  <c r="AB433" i="35"/>
  <c r="Z433" i="35"/>
  <c r="V433" i="35"/>
  <c r="T433" i="35"/>
  <c r="P433" i="35"/>
  <c r="N433" i="35"/>
  <c r="AN432" i="35"/>
  <c r="AL432" i="35"/>
  <c r="AH432" i="35"/>
  <c r="AF432" i="35"/>
  <c r="AB432" i="35"/>
  <c r="Z432" i="35"/>
  <c r="V432" i="35"/>
  <c r="T432" i="35"/>
  <c r="P432" i="35"/>
  <c r="N432" i="35"/>
  <c r="I432" i="35"/>
  <c r="G432" i="35"/>
  <c r="AN431" i="35"/>
  <c r="AL431" i="35"/>
  <c r="AH431" i="35"/>
  <c r="AF431" i="35"/>
  <c r="AB431" i="35"/>
  <c r="Z431" i="35"/>
  <c r="V431" i="35"/>
  <c r="T431" i="35"/>
  <c r="P431" i="35"/>
  <c r="N431" i="35"/>
  <c r="I431" i="35"/>
  <c r="G431" i="35"/>
  <c r="AN430" i="35"/>
  <c r="AL430" i="35"/>
  <c r="AH430" i="35"/>
  <c r="AF430" i="35"/>
  <c r="AB430" i="35"/>
  <c r="Z430" i="35"/>
  <c r="V430" i="35"/>
  <c r="T430" i="35"/>
  <c r="P430" i="35"/>
  <c r="N430" i="35"/>
  <c r="I430" i="35"/>
  <c r="G430" i="35"/>
  <c r="AN429" i="35"/>
  <c r="AL429" i="35"/>
  <c r="AH429" i="35"/>
  <c r="AF429" i="35"/>
  <c r="AB429" i="35"/>
  <c r="Z429" i="35"/>
  <c r="V429" i="35"/>
  <c r="T429" i="35"/>
  <c r="P429" i="35"/>
  <c r="N429" i="35"/>
  <c r="I429" i="35"/>
  <c r="G429" i="35"/>
  <c r="AN428" i="35"/>
  <c r="AL428" i="35"/>
  <c r="AH428" i="35"/>
  <c r="AF428" i="35"/>
  <c r="AB428" i="35"/>
  <c r="Z428" i="35"/>
  <c r="V428" i="35"/>
  <c r="T428" i="35"/>
  <c r="P428" i="35"/>
  <c r="N428" i="35"/>
  <c r="I428" i="35"/>
  <c r="G428" i="35"/>
  <c r="AN427" i="35"/>
  <c r="AL427" i="35"/>
  <c r="AH427" i="35"/>
  <c r="AF427" i="35"/>
  <c r="AB427" i="35"/>
  <c r="Z427" i="35"/>
  <c r="V427" i="35"/>
  <c r="T427" i="35"/>
  <c r="P427" i="35"/>
  <c r="N427" i="35"/>
  <c r="I427" i="35"/>
  <c r="G427" i="35"/>
  <c r="AN426" i="35"/>
  <c r="AL426" i="35"/>
  <c r="AH426" i="35"/>
  <c r="AF426" i="35"/>
  <c r="AB426" i="35"/>
  <c r="Z426" i="35"/>
  <c r="V426" i="35"/>
  <c r="T426" i="35"/>
  <c r="P426" i="35"/>
  <c r="N426" i="35"/>
  <c r="I426" i="35"/>
  <c r="G426" i="35"/>
  <c r="AN425" i="35"/>
  <c r="AL425" i="35"/>
  <c r="AH425" i="35"/>
  <c r="AF425" i="35"/>
  <c r="AB425" i="35"/>
  <c r="Z425" i="35"/>
  <c r="V425" i="35"/>
  <c r="T425" i="35"/>
  <c r="P425" i="35"/>
  <c r="N425" i="35"/>
  <c r="I425" i="35"/>
  <c r="G425" i="35"/>
  <c r="AN424" i="35"/>
  <c r="AL424" i="35"/>
  <c r="AH424" i="35"/>
  <c r="AF424" i="35"/>
  <c r="AB424" i="35"/>
  <c r="Z424" i="35"/>
  <c r="V424" i="35"/>
  <c r="T424" i="35"/>
  <c r="P424" i="35"/>
  <c r="N424" i="35"/>
  <c r="I424" i="35"/>
  <c r="G424" i="35"/>
  <c r="AN423" i="35"/>
  <c r="AL423" i="35"/>
  <c r="AH423" i="35"/>
  <c r="AF423" i="35"/>
  <c r="AB423" i="35"/>
  <c r="Z423" i="35"/>
  <c r="V423" i="35"/>
  <c r="T423" i="35"/>
  <c r="P423" i="35"/>
  <c r="N423" i="35"/>
  <c r="I423" i="35"/>
  <c r="G423" i="35"/>
  <c r="AN422" i="35"/>
  <c r="AL422" i="35"/>
  <c r="AH422" i="35"/>
  <c r="AF422" i="35"/>
  <c r="AB422" i="35"/>
  <c r="Z422" i="35"/>
  <c r="V422" i="35"/>
  <c r="T422" i="35"/>
  <c r="P422" i="35"/>
  <c r="N422" i="35"/>
  <c r="I422" i="35"/>
  <c r="G422" i="35"/>
  <c r="AN421" i="35"/>
  <c r="AL421" i="35"/>
  <c r="AH421" i="35"/>
  <c r="AF421" i="35"/>
  <c r="AB421" i="35"/>
  <c r="Z421" i="35"/>
  <c r="V421" i="35"/>
  <c r="T421" i="35"/>
  <c r="P421" i="35"/>
  <c r="N421" i="35"/>
  <c r="I421" i="35"/>
  <c r="G421" i="35"/>
  <c r="AN420" i="35"/>
  <c r="AL420" i="35"/>
  <c r="AH420" i="35"/>
  <c r="AF420" i="35"/>
  <c r="AB420" i="35"/>
  <c r="Z420" i="35"/>
  <c r="V420" i="35"/>
  <c r="T420" i="35"/>
  <c r="P420" i="35"/>
  <c r="N420" i="35"/>
  <c r="I420" i="35"/>
  <c r="G420" i="35"/>
  <c r="AN419" i="35"/>
  <c r="AL419" i="35"/>
  <c r="AH419" i="35"/>
  <c r="AF419" i="35"/>
  <c r="AB419" i="35"/>
  <c r="Z419" i="35"/>
  <c r="V419" i="35"/>
  <c r="T419" i="35"/>
  <c r="P419" i="35"/>
  <c r="N419" i="35"/>
  <c r="I419" i="35"/>
  <c r="G419" i="35"/>
  <c r="AN418" i="35"/>
  <c r="AL418" i="35"/>
  <c r="AH418" i="35"/>
  <c r="AF418" i="35"/>
  <c r="AB418" i="35"/>
  <c r="Z418" i="35"/>
  <c r="V418" i="35"/>
  <c r="T418" i="35"/>
  <c r="P418" i="35"/>
  <c r="N418" i="35"/>
  <c r="I418" i="35"/>
  <c r="G418" i="35"/>
  <c r="AN417" i="35"/>
  <c r="AL417" i="35"/>
  <c r="AH417" i="35"/>
  <c r="AF417" i="35"/>
  <c r="AB417" i="35"/>
  <c r="Z417" i="35"/>
  <c r="V417" i="35"/>
  <c r="T417" i="35"/>
  <c r="P417" i="35"/>
  <c r="N417" i="35"/>
  <c r="I417" i="35"/>
  <c r="G417" i="35"/>
  <c r="AN416" i="35"/>
  <c r="AL416" i="35"/>
  <c r="AH416" i="35"/>
  <c r="AF416" i="35"/>
  <c r="AB416" i="35"/>
  <c r="Z416" i="35"/>
  <c r="V416" i="35"/>
  <c r="T416" i="35"/>
  <c r="P416" i="35"/>
  <c r="N416" i="35"/>
  <c r="I416" i="35"/>
  <c r="G416" i="35"/>
  <c r="AN414" i="35"/>
  <c r="AL414" i="35"/>
  <c r="AH414" i="35"/>
  <c r="AF414" i="35"/>
  <c r="AB414" i="35"/>
  <c r="Z414" i="35"/>
  <c r="V414" i="35"/>
  <c r="T414" i="35"/>
  <c r="P414" i="35"/>
  <c r="N414" i="35"/>
  <c r="I414" i="35"/>
  <c r="G414" i="35"/>
  <c r="AN413" i="35"/>
  <c r="AL413" i="35"/>
  <c r="AH413" i="35"/>
  <c r="AF413" i="35"/>
  <c r="AB413" i="35"/>
  <c r="Z413" i="35"/>
  <c r="V413" i="35"/>
  <c r="T413" i="35"/>
  <c r="P413" i="35"/>
  <c r="N413" i="35"/>
  <c r="I413" i="35"/>
  <c r="G413" i="35"/>
  <c r="AN412" i="35"/>
  <c r="AL412" i="35"/>
  <c r="AH412" i="35"/>
  <c r="AF412" i="35"/>
  <c r="AB412" i="35"/>
  <c r="Z412" i="35"/>
  <c r="V412" i="35"/>
  <c r="T412" i="35"/>
  <c r="P412" i="35"/>
  <c r="N412" i="35"/>
  <c r="I412" i="35"/>
  <c r="G412" i="35"/>
  <c r="AN411" i="35"/>
  <c r="AL411" i="35"/>
  <c r="AH411" i="35"/>
  <c r="AF411" i="35"/>
  <c r="AB411" i="35"/>
  <c r="Z411" i="35"/>
  <c r="V411" i="35"/>
  <c r="T411" i="35"/>
  <c r="P411" i="35"/>
  <c r="N411" i="35"/>
  <c r="I411" i="35"/>
  <c r="G411" i="35"/>
  <c r="AN410" i="35"/>
  <c r="AL410" i="35"/>
  <c r="AH410" i="35"/>
  <c r="AF410" i="35"/>
  <c r="AB410" i="35"/>
  <c r="Z410" i="35"/>
  <c r="V410" i="35"/>
  <c r="T410" i="35"/>
  <c r="P410" i="35"/>
  <c r="N410" i="35"/>
  <c r="I410" i="35"/>
  <c r="G410" i="35"/>
  <c r="AN409" i="35"/>
  <c r="AL409" i="35"/>
  <c r="AH409" i="35"/>
  <c r="AF409" i="35"/>
  <c r="AB409" i="35"/>
  <c r="Z409" i="35"/>
  <c r="V409" i="35"/>
  <c r="T409" i="35"/>
  <c r="P409" i="35"/>
  <c r="N409" i="35"/>
  <c r="AN408" i="35"/>
  <c r="AL408" i="35"/>
  <c r="AH408" i="35"/>
  <c r="AF408" i="35"/>
  <c r="AB408" i="35"/>
  <c r="Z408" i="35"/>
  <c r="V408" i="35"/>
  <c r="T408" i="35"/>
  <c r="P408" i="35"/>
  <c r="N408" i="35"/>
  <c r="AN407" i="35"/>
  <c r="AL407" i="35"/>
  <c r="AH407" i="35"/>
  <c r="AF407" i="35"/>
  <c r="AB407" i="35"/>
  <c r="Z407" i="35"/>
  <c r="V407" i="35"/>
  <c r="T407" i="35"/>
  <c r="P407" i="35"/>
  <c r="N407" i="35"/>
  <c r="AN406" i="35"/>
  <c r="AL406" i="35"/>
  <c r="AH406" i="35"/>
  <c r="AF406" i="35"/>
  <c r="AB406" i="35"/>
  <c r="Z406" i="35"/>
  <c r="V406" i="35"/>
  <c r="T406" i="35"/>
  <c r="P406" i="35"/>
  <c r="N406" i="35"/>
  <c r="I406" i="35"/>
  <c r="G406" i="35"/>
  <c r="AN405" i="35"/>
  <c r="AL405" i="35"/>
  <c r="AH405" i="35"/>
  <c r="AF405" i="35"/>
  <c r="AB405" i="35"/>
  <c r="Z405" i="35"/>
  <c r="V405" i="35"/>
  <c r="T405" i="35"/>
  <c r="P405" i="35"/>
  <c r="N405" i="35"/>
  <c r="I405" i="35"/>
  <c r="G405" i="35"/>
  <c r="AN404" i="35"/>
  <c r="AL404" i="35"/>
  <c r="AH404" i="35"/>
  <c r="AF404" i="35"/>
  <c r="AB404" i="35"/>
  <c r="Z404" i="35"/>
  <c r="V404" i="35"/>
  <c r="T404" i="35"/>
  <c r="P404" i="35"/>
  <c r="N404" i="35"/>
  <c r="I404" i="35"/>
  <c r="G404" i="35"/>
  <c r="AN403" i="35"/>
  <c r="AL403" i="35"/>
  <c r="AH403" i="35"/>
  <c r="AF403" i="35"/>
  <c r="AB403" i="35"/>
  <c r="Z403" i="35"/>
  <c r="V403" i="35"/>
  <c r="T403" i="35"/>
  <c r="P403" i="35"/>
  <c r="N403" i="35"/>
  <c r="I403" i="35"/>
  <c r="G403" i="35"/>
  <c r="AN402" i="35"/>
  <c r="AL402" i="35"/>
  <c r="AH402" i="35"/>
  <c r="AF402" i="35"/>
  <c r="AB402" i="35"/>
  <c r="Z402" i="35"/>
  <c r="V402" i="35"/>
  <c r="T402" i="35"/>
  <c r="P402" i="35"/>
  <c r="N402" i="35"/>
  <c r="I402" i="35"/>
  <c r="G402" i="35"/>
  <c r="AN401" i="35"/>
  <c r="AL401" i="35"/>
  <c r="AH401" i="35"/>
  <c r="AF401" i="35"/>
  <c r="AB401" i="35"/>
  <c r="Z401" i="35"/>
  <c r="V401" i="35"/>
  <c r="T401" i="35"/>
  <c r="P401" i="35"/>
  <c r="N401" i="35"/>
  <c r="I401" i="35"/>
  <c r="G401" i="35"/>
  <c r="AN400" i="35"/>
  <c r="AL400" i="35"/>
  <c r="AH400" i="35"/>
  <c r="AF400" i="35"/>
  <c r="AB400" i="35"/>
  <c r="Z400" i="35"/>
  <c r="V400" i="35"/>
  <c r="T400" i="35"/>
  <c r="P400" i="35"/>
  <c r="N400" i="35"/>
  <c r="I400" i="35"/>
  <c r="G400" i="35"/>
  <c r="AN399" i="35"/>
  <c r="AL399" i="35"/>
  <c r="AH399" i="35"/>
  <c r="AF399" i="35"/>
  <c r="AB399" i="35"/>
  <c r="Z399" i="35"/>
  <c r="V399" i="35"/>
  <c r="T399" i="35"/>
  <c r="P399" i="35"/>
  <c r="N399" i="35"/>
  <c r="I399" i="35"/>
  <c r="G399" i="35"/>
  <c r="AN398" i="35"/>
  <c r="AL398" i="35"/>
  <c r="AH398" i="35"/>
  <c r="AF398" i="35"/>
  <c r="AB398" i="35"/>
  <c r="Z398" i="35"/>
  <c r="V398" i="35"/>
  <c r="T398" i="35"/>
  <c r="P398" i="35"/>
  <c r="N398" i="35"/>
  <c r="I398" i="35"/>
  <c r="G398" i="35"/>
  <c r="AN397" i="35"/>
  <c r="AL397" i="35"/>
  <c r="AH397" i="35"/>
  <c r="AF397" i="35"/>
  <c r="AB397" i="35"/>
  <c r="Z397" i="35"/>
  <c r="V397" i="35"/>
  <c r="T397" i="35"/>
  <c r="P397" i="35"/>
  <c r="N397" i="35"/>
  <c r="I397" i="35"/>
  <c r="G397" i="35"/>
  <c r="AN396" i="35"/>
  <c r="AL396" i="35"/>
  <c r="AH396" i="35"/>
  <c r="AF396" i="35"/>
  <c r="AB396" i="35"/>
  <c r="Z396" i="35"/>
  <c r="V396" i="35"/>
  <c r="T396" i="35"/>
  <c r="P396" i="35"/>
  <c r="N396" i="35"/>
  <c r="I396" i="35"/>
  <c r="G396" i="35"/>
  <c r="AN395" i="35"/>
  <c r="AL395" i="35"/>
  <c r="AH395" i="35"/>
  <c r="AF395" i="35"/>
  <c r="AB395" i="35"/>
  <c r="Z395" i="35"/>
  <c r="V395" i="35"/>
  <c r="T395" i="35"/>
  <c r="P395" i="35"/>
  <c r="N395" i="35"/>
  <c r="I395" i="35"/>
  <c r="G395" i="35"/>
  <c r="AN394" i="35"/>
  <c r="AL394" i="35"/>
  <c r="AH394" i="35"/>
  <c r="AF394" i="35"/>
  <c r="AB394" i="35"/>
  <c r="Z394" i="35"/>
  <c r="V394" i="35"/>
  <c r="T394" i="35"/>
  <c r="P394" i="35"/>
  <c r="N394" i="35"/>
  <c r="I394" i="35"/>
  <c r="G394" i="35"/>
  <c r="AN393" i="35"/>
  <c r="AL393" i="35"/>
  <c r="AH393" i="35"/>
  <c r="AF393" i="35"/>
  <c r="AB393" i="35"/>
  <c r="Z393" i="35"/>
  <c r="V393" i="35"/>
  <c r="T393" i="35"/>
  <c r="P393" i="35"/>
  <c r="N393" i="35"/>
  <c r="I393" i="35"/>
  <c r="G393" i="35"/>
  <c r="AN392" i="35"/>
  <c r="AL392" i="35"/>
  <c r="AH392" i="35"/>
  <c r="AF392" i="35"/>
  <c r="AB392" i="35"/>
  <c r="Z392" i="35"/>
  <c r="V392" i="35"/>
  <c r="T392" i="35"/>
  <c r="P392" i="35"/>
  <c r="N392" i="35"/>
  <c r="I392" i="35"/>
  <c r="G392" i="35"/>
  <c r="AN391" i="35"/>
  <c r="AL391" i="35"/>
  <c r="AH391" i="35"/>
  <c r="AF391" i="35"/>
  <c r="AB391" i="35"/>
  <c r="Z391" i="35"/>
  <c r="V391" i="35"/>
  <c r="T391" i="35"/>
  <c r="P391" i="35"/>
  <c r="N391" i="35"/>
  <c r="I391" i="35"/>
  <c r="G391" i="35"/>
  <c r="AN390" i="35"/>
  <c r="AL390" i="35"/>
  <c r="AH390" i="35"/>
  <c r="AF390" i="35"/>
  <c r="AB390" i="35"/>
  <c r="Z390" i="35"/>
  <c r="V390" i="35"/>
  <c r="T390" i="35"/>
  <c r="P390" i="35"/>
  <c r="N390" i="35"/>
  <c r="I390" i="35"/>
  <c r="G390" i="35"/>
  <c r="AN389" i="35"/>
  <c r="AL389" i="35"/>
  <c r="AH389" i="35"/>
  <c r="AF389" i="35"/>
  <c r="AB389" i="35"/>
  <c r="Z389" i="35"/>
  <c r="V389" i="35"/>
  <c r="T389" i="35"/>
  <c r="P389" i="35"/>
  <c r="N389" i="35"/>
  <c r="AN388" i="35"/>
  <c r="AL388" i="35"/>
  <c r="AH388" i="35"/>
  <c r="AF388" i="35"/>
  <c r="AB388" i="35"/>
  <c r="Z388" i="35"/>
  <c r="V388" i="35"/>
  <c r="T388" i="35"/>
  <c r="P388" i="35"/>
  <c r="N388" i="35"/>
  <c r="AN387" i="35"/>
  <c r="AL387" i="35"/>
  <c r="AH387" i="35"/>
  <c r="AF387" i="35"/>
  <c r="AB387" i="35"/>
  <c r="Z387" i="35"/>
  <c r="V387" i="35"/>
  <c r="T387" i="35"/>
  <c r="P387" i="35"/>
  <c r="N387" i="35"/>
  <c r="AN381" i="35"/>
  <c r="AL381" i="35"/>
  <c r="AH381" i="35"/>
  <c r="AF381" i="35"/>
  <c r="AB381" i="35"/>
  <c r="Z381" i="35"/>
  <c r="V381" i="35"/>
  <c r="T381" i="35"/>
  <c r="P381" i="35"/>
  <c r="N381" i="35"/>
  <c r="AN380" i="35"/>
  <c r="AL380" i="35"/>
  <c r="AH380" i="35"/>
  <c r="AF380" i="35"/>
  <c r="AB380" i="35"/>
  <c r="Z380" i="35"/>
  <c r="V380" i="35"/>
  <c r="T380" i="35"/>
  <c r="P380" i="35"/>
  <c r="N380" i="35"/>
  <c r="AN379" i="35"/>
  <c r="AL379" i="35"/>
  <c r="AH379" i="35"/>
  <c r="AF379" i="35"/>
  <c r="AB379" i="35"/>
  <c r="Z379" i="35"/>
  <c r="V379" i="35"/>
  <c r="T379" i="35"/>
  <c r="P379" i="35"/>
  <c r="N379" i="35"/>
  <c r="AN378" i="35"/>
  <c r="AL378" i="35"/>
  <c r="AH378" i="35"/>
  <c r="AF378" i="35"/>
  <c r="AB378" i="35"/>
  <c r="Z378" i="35"/>
  <c r="V378" i="35"/>
  <c r="T378" i="35"/>
  <c r="P378" i="35"/>
  <c r="N378" i="35"/>
  <c r="AN377" i="35"/>
  <c r="AL377" i="35"/>
  <c r="AH377" i="35"/>
  <c r="AF377" i="35"/>
  <c r="AB377" i="35"/>
  <c r="Z377" i="35"/>
  <c r="V377" i="35"/>
  <c r="T377" i="35"/>
  <c r="P377" i="35"/>
  <c r="N377" i="35"/>
  <c r="AN376" i="35"/>
  <c r="AL376" i="35"/>
  <c r="AH376" i="35"/>
  <c r="AF376" i="35"/>
  <c r="AB376" i="35"/>
  <c r="Z376" i="35"/>
  <c r="V376" i="35"/>
  <c r="T376" i="35"/>
  <c r="P376" i="35"/>
  <c r="N376" i="35"/>
  <c r="AN375" i="35"/>
  <c r="AL375" i="35"/>
  <c r="AH375" i="35"/>
  <c r="AF375" i="35"/>
  <c r="AB375" i="35"/>
  <c r="Z375" i="35"/>
  <c r="V375" i="35"/>
  <c r="T375" i="35"/>
  <c r="P375" i="35"/>
  <c r="N375" i="35"/>
  <c r="I375" i="35"/>
  <c r="G375" i="35"/>
  <c r="AN374" i="35"/>
  <c r="AL374" i="35"/>
  <c r="AH374" i="35"/>
  <c r="AF374" i="35"/>
  <c r="AB374" i="35"/>
  <c r="Z374" i="35"/>
  <c r="V374" i="35"/>
  <c r="T374" i="35"/>
  <c r="P374" i="35"/>
  <c r="N374" i="35"/>
  <c r="G374" i="35"/>
  <c r="J374" i="35" s="1"/>
  <c r="AN373" i="35"/>
  <c r="AL373" i="35"/>
  <c r="AH373" i="35"/>
  <c r="AF373" i="35"/>
  <c r="AB373" i="35"/>
  <c r="Z373" i="35"/>
  <c r="V373" i="35"/>
  <c r="T373" i="35"/>
  <c r="P373" i="35"/>
  <c r="N373" i="35"/>
  <c r="G373" i="35"/>
  <c r="J373" i="35" s="1"/>
  <c r="AN372" i="35"/>
  <c r="AL372" i="35"/>
  <c r="AH372" i="35"/>
  <c r="AF372" i="35"/>
  <c r="AB372" i="35"/>
  <c r="Z372" i="35"/>
  <c r="V372" i="35"/>
  <c r="T372" i="35"/>
  <c r="P372" i="35"/>
  <c r="N372" i="35"/>
  <c r="I372" i="35"/>
  <c r="G372" i="35"/>
  <c r="AN371" i="35"/>
  <c r="AL371" i="35"/>
  <c r="AH371" i="35"/>
  <c r="AF371" i="35"/>
  <c r="AB371" i="35"/>
  <c r="Z371" i="35"/>
  <c r="V371" i="35"/>
  <c r="T371" i="35"/>
  <c r="P371" i="35"/>
  <c r="N371" i="35"/>
  <c r="I371" i="35"/>
  <c r="G371" i="35"/>
  <c r="AN368" i="35"/>
  <c r="AL368" i="35"/>
  <c r="AH368" i="35"/>
  <c r="AF368" i="35"/>
  <c r="AB368" i="35"/>
  <c r="Z368" i="35"/>
  <c r="V368" i="35"/>
  <c r="T368" i="35"/>
  <c r="P368" i="35"/>
  <c r="N368" i="35"/>
  <c r="I368" i="35"/>
  <c r="G368" i="35"/>
  <c r="AN367" i="35"/>
  <c r="AL367" i="35"/>
  <c r="AH367" i="35"/>
  <c r="AF367" i="35"/>
  <c r="AB367" i="35"/>
  <c r="Z367" i="35"/>
  <c r="V367" i="35"/>
  <c r="T367" i="35"/>
  <c r="P367" i="35"/>
  <c r="N367" i="35"/>
  <c r="I367" i="35"/>
  <c r="G367" i="35"/>
  <c r="AN366" i="35"/>
  <c r="AL366" i="35"/>
  <c r="AH366" i="35"/>
  <c r="AF366" i="35"/>
  <c r="AB366" i="35"/>
  <c r="Z366" i="35"/>
  <c r="V366" i="35"/>
  <c r="T366" i="35"/>
  <c r="P366" i="35"/>
  <c r="N366" i="35"/>
  <c r="I366" i="35"/>
  <c r="G366" i="35"/>
  <c r="AN365" i="35"/>
  <c r="AL365" i="35"/>
  <c r="AH365" i="35"/>
  <c r="AF365" i="35"/>
  <c r="AB365" i="35"/>
  <c r="Z365" i="35"/>
  <c r="V365" i="35"/>
  <c r="T365" i="35"/>
  <c r="P365" i="35"/>
  <c r="N365" i="35"/>
  <c r="I365" i="35"/>
  <c r="G365" i="35"/>
  <c r="AN363" i="35"/>
  <c r="AL363" i="35"/>
  <c r="AH363" i="35"/>
  <c r="AF363" i="35"/>
  <c r="AB363" i="35"/>
  <c r="Z363" i="35"/>
  <c r="V363" i="35"/>
  <c r="T363" i="35"/>
  <c r="P363" i="35"/>
  <c r="N363" i="35"/>
  <c r="I363" i="35"/>
  <c r="G363" i="35"/>
  <c r="AN362" i="35"/>
  <c r="AL362" i="35"/>
  <c r="AH362" i="35"/>
  <c r="AF362" i="35"/>
  <c r="AB362" i="35"/>
  <c r="Z362" i="35"/>
  <c r="V362" i="35"/>
  <c r="T362" i="35"/>
  <c r="P362" i="35"/>
  <c r="N362" i="35"/>
  <c r="I362" i="35"/>
  <c r="G362" i="35"/>
  <c r="AN361" i="35"/>
  <c r="AL361" i="35"/>
  <c r="AH361" i="35"/>
  <c r="AF361" i="35"/>
  <c r="AB361" i="35"/>
  <c r="Z361" i="35"/>
  <c r="V361" i="35"/>
  <c r="T361" i="35"/>
  <c r="P361" i="35"/>
  <c r="N361" i="35"/>
  <c r="I361" i="35"/>
  <c r="G361" i="35"/>
  <c r="AN360" i="35"/>
  <c r="AL360" i="35"/>
  <c r="AH360" i="35"/>
  <c r="AF360" i="35"/>
  <c r="AB360" i="35"/>
  <c r="Z360" i="35"/>
  <c r="V360" i="35"/>
  <c r="T360" i="35"/>
  <c r="P360" i="35"/>
  <c r="N360" i="35"/>
  <c r="I360" i="35"/>
  <c r="G360" i="35"/>
  <c r="AN359" i="35"/>
  <c r="AL359" i="35"/>
  <c r="AH359" i="35"/>
  <c r="AF359" i="35"/>
  <c r="AB359" i="35"/>
  <c r="Z359" i="35"/>
  <c r="V359" i="35"/>
  <c r="T359" i="35"/>
  <c r="P359" i="35"/>
  <c r="N359" i="35"/>
  <c r="I359" i="35"/>
  <c r="G359" i="35"/>
  <c r="AN358" i="35"/>
  <c r="AL358" i="35"/>
  <c r="AH358" i="35"/>
  <c r="AF358" i="35"/>
  <c r="AB358" i="35"/>
  <c r="Z358" i="35"/>
  <c r="V358" i="35"/>
  <c r="T358" i="35"/>
  <c r="P358" i="35"/>
  <c r="N358" i="35"/>
  <c r="I358" i="35"/>
  <c r="G358" i="35"/>
  <c r="AN357" i="35"/>
  <c r="AL357" i="35"/>
  <c r="AH357" i="35"/>
  <c r="AF357" i="35"/>
  <c r="AB357" i="35"/>
  <c r="Z357" i="35"/>
  <c r="V357" i="35"/>
  <c r="T357" i="35"/>
  <c r="P357" i="35"/>
  <c r="N357" i="35"/>
  <c r="I357" i="35"/>
  <c r="G357" i="35"/>
  <c r="AN356" i="35"/>
  <c r="AL356" i="35"/>
  <c r="AH356" i="35"/>
  <c r="AF356" i="35"/>
  <c r="AB356" i="35"/>
  <c r="Z356" i="35"/>
  <c r="V356" i="35"/>
  <c r="T356" i="35"/>
  <c r="P356" i="35"/>
  <c r="N356" i="35"/>
  <c r="I356" i="35"/>
  <c r="G356" i="35"/>
  <c r="AN355" i="35"/>
  <c r="AL355" i="35"/>
  <c r="AH355" i="35"/>
  <c r="AF355" i="35"/>
  <c r="AB355" i="35"/>
  <c r="Z355" i="35"/>
  <c r="V355" i="35"/>
  <c r="T355" i="35"/>
  <c r="P355" i="35"/>
  <c r="N355" i="35"/>
  <c r="I355" i="35"/>
  <c r="G355" i="35"/>
  <c r="AN354" i="35"/>
  <c r="AL354" i="35"/>
  <c r="AH354" i="35"/>
  <c r="AF354" i="35"/>
  <c r="AB354" i="35"/>
  <c r="Z354" i="35"/>
  <c r="V354" i="35"/>
  <c r="T354" i="35"/>
  <c r="P354" i="35"/>
  <c r="N354" i="35"/>
  <c r="I354" i="35"/>
  <c r="G354" i="35"/>
  <c r="AN353" i="35"/>
  <c r="AL353" i="35"/>
  <c r="AH353" i="35"/>
  <c r="AF353" i="35"/>
  <c r="AB353" i="35"/>
  <c r="Z353" i="35"/>
  <c r="V353" i="35"/>
  <c r="T353" i="35"/>
  <c r="P353" i="35"/>
  <c r="N353" i="35"/>
  <c r="I353" i="35"/>
  <c r="G353" i="35"/>
  <c r="AN352" i="35"/>
  <c r="AL352" i="35"/>
  <c r="AH352" i="35"/>
  <c r="AF352" i="35"/>
  <c r="AB352" i="35"/>
  <c r="Z352" i="35"/>
  <c r="V352" i="35"/>
  <c r="T352" i="35"/>
  <c r="P352" i="35"/>
  <c r="N352" i="35"/>
  <c r="I352" i="35"/>
  <c r="G352" i="35"/>
  <c r="AN351" i="35"/>
  <c r="AL351" i="35"/>
  <c r="AH351" i="35"/>
  <c r="AF351" i="35"/>
  <c r="AB351" i="35"/>
  <c r="Z351" i="35"/>
  <c r="V351" i="35"/>
  <c r="T351" i="35"/>
  <c r="P351" i="35"/>
  <c r="N351" i="35"/>
  <c r="I351" i="35"/>
  <c r="G351" i="35"/>
  <c r="AN350" i="35"/>
  <c r="AL350" i="35"/>
  <c r="AH350" i="35"/>
  <c r="AF350" i="35"/>
  <c r="AB350" i="35"/>
  <c r="Z350" i="35"/>
  <c r="V350" i="35"/>
  <c r="T350" i="35"/>
  <c r="P350" i="35"/>
  <c r="N350" i="35"/>
  <c r="I350" i="35"/>
  <c r="G350" i="35"/>
  <c r="AN349" i="35"/>
  <c r="AL349" i="35"/>
  <c r="AH349" i="35"/>
  <c r="AF349" i="35"/>
  <c r="AB349" i="35"/>
  <c r="Z349" i="35"/>
  <c r="V349" i="35"/>
  <c r="T349" i="35"/>
  <c r="P349" i="35"/>
  <c r="N349" i="35"/>
  <c r="I349" i="35"/>
  <c r="G349" i="35"/>
  <c r="AN348" i="35"/>
  <c r="AL348" i="35"/>
  <c r="AH348" i="35"/>
  <c r="AF348" i="35"/>
  <c r="AB348" i="35"/>
  <c r="Z348" i="35"/>
  <c r="V348" i="35"/>
  <c r="T348" i="35"/>
  <c r="P348" i="35"/>
  <c r="N348" i="35"/>
  <c r="I348" i="35"/>
  <c r="G348" i="35"/>
  <c r="AN347" i="35"/>
  <c r="AL347" i="35"/>
  <c r="AH347" i="35"/>
  <c r="AF347" i="35"/>
  <c r="AB347" i="35"/>
  <c r="Z347" i="35"/>
  <c r="V347" i="35"/>
  <c r="T347" i="35"/>
  <c r="P347" i="35"/>
  <c r="N347" i="35"/>
  <c r="I347" i="35"/>
  <c r="G347" i="35"/>
  <c r="AN346" i="35"/>
  <c r="AL346" i="35"/>
  <c r="AH346" i="35"/>
  <c r="AF346" i="35"/>
  <c r="AB346" i="35"/>
  <c r="Z346" i="35"/>
  <c r="V346" i="35"/>
  <c r="T346" i="35"/>
  <c r="P346" i="35"/>
  <c r="N346" i="35"/>
  <c r="I346" i="35"/>
  <c r="G346" i="35"/>
  <c r="AN345" i="35"/>
  <c r="AL345" i="35"/>
  <c r="AH345" i="35"/>
  <c r="AF345" i="35"/>
  <c r="AB345" i="35"/>
  <c r="Z345" i="35"/>
  <c r="V345" i="35"/>
  <c r="T345" i="35"/>
  <c r="P345" i="35"/>
  <c r="N345" i="35"/>
  <c r="I345" i="35"/>
  <c r="G345" i="35"/>
  <c r="AN344" i="35"/>
  <c r="AL344" i="35"/>
  <c r="AH344" i="35"/>
  <c r="AF344" i="35"/>
  <c r="AB344" i="35"/>
  <c r="Z344" i="35"/>
  <c r="V344" i="35"/>
  <c r="T344" i="35"/>
  <c r="P344" i="35"/>
  <c r="N344" i="35"/>
  <c r="I344" i="35"/>
  <c r="G344" i="35"/>
  <c r="AN343" i="35"/>
  <c r="AL343" i="35"/>
  <c r="AH343" i="35"/>
  <c r="AF343" i="35"/>
  <c r="AB343" i="35"/>
  <c r="Z343" i="35"/>
  <c r="V343" i="35"/>
  <c r="T343" i="35"/>
  <c r="P343" i="35"/>
  <c r="N343" i="35"/>
  <c r="I343" i="35"/>
  <c r="G343" i="35"/>
  <c r="AN342" i="35"/>
  <c r="AL342" i="35"/>
  <c r="AH342" i="35"/>
  <c r="AF342" i="35"/>
  <c r="AB342" i="35"/>
  <c r="Z342" i="35"/>
  <c r="V342" i="35"/>
  <c r="T342" i="35"/>
  <c r="P342" i="35"/>
  <c r="N342" i="35"/>
  <c r="I342" i="35"/>
  <c r="G342" i="35"/>
  <c r="AN341" i="35"/>
  <c r="AL341" i="35"/>
  <c r="AH341" i="35"/>
  <c r="AF341" i="35"/>
  <c r="AB341" i="35"/>
  <c r="Z341" i="35"/>
  <c r="V341" i="35"/>
  <c r="T341" i="35"/>
  <c r="P341" i="35"/>
  <c r="N341" i="35"/>
  <c r="I341" i="35"/>
  <c r="G341" i="35"/>
  <c r="AN340" i="35"/>
  <c r="AL340" i="35"/>
  <c r="AH340" i="35"/>
  <c r="AF340" i="35"/>
  <c r="AB340" i="35"/>
  <c r="Z340" i="35"/>
  <c r="V340" i="35"/>
  <c r="T340" i="35"/>
  <c r="P340" i="35"/>
  <c r="N340" i="35"/>
  <c r="I340" i="35"/>
  <c r="G340" i="35"/>
  <c r="AN339" i="35"/>
  <c r="AL339" i="35"/>
  <c r="AH339" i="35"/>
  <c r="AF339" i="35"/>
  <c r="AB339" i="35"/>
  <c r="Z339" i="35"/>
  <c r="V339" i="35"/>
  <c r="T339" i="35"/>
  <c r="P339" i="35"/>
  <c r="N339" i="35"/>
  <c r="I339" i="35"/>
  <c r="G339" i="35"/>
  <c r="AN338" i="35"/>
  <c r="AL338" i="35"/>
  <c r="AH338" i="35"/>
  <c r="AF338" i="35"/>
  <c r="AB338" i="35"/>
  <c r="Z338" i="35"/>
  <c r="V338" i="35"/>
  <c r="T338" i="35"/>
  <c r="P338" i="35"/>
  <c r="N338" i="35"/>
  <c r="I338" i="35"/>
  <c r="G338" i="35"/>
  <c r="AN337" i="35"/>
  <c r="AL337" i="35"/>
  <c r="AH337" i="35"/>
  <c r="AF337" i="35"/>
  <c r="AB337" i="35"/>
  <c r="Z337" i="35"/>
  <c r="V337" i="35"/>
  <c r="T337" i="35"/>
  <c r="P337" i="35"/>
  <c r="N337" i="35"/>
  <c r="I337" i="35"/>
  <c r="G337" i="35"/>
  <c r="AN336" i="35"/>
  <c r="AL336" i="35"/>
  <c r="AH336" i="35"/>
  <c r="AF336" i="35"/>
  <c r="AB336" i="35"/>
  <c r="Z336" i="35"/>
  <c r="V336" i="35"/>
  <c r="T336" i="35"/>
  <c r="P336" i="35"/>
  <c r="N336" i="35"/>
  <c r="I336" i="35"/>
  <c r="G336" i="35"/>
  <c r="AN335" i="35"/>
  <c r="AL335" i="35"/>
  <c r="AH335" i="35"/>
  <c r="AF335" i="35"/>
  <c r="AB335" i="35"/>
  <c r="Z335" i="35"/>
  <c r="V335" i="35"/>
  <c r="T335" i="35"/>
  <c r="P335" i="35"/>
  <c r="N335" i="35"/>
  <c r="I335" i="35"/>
  <c r="G335" i="35"/>
  <c r="AN334" i="35"/>
  <c r="AL334" i="35"/>
  <c r="AH334" i="35"/>
  <c r="AF334" i="35"/>
  <c r="AB334" i="35"/>
  <c r="Z334" i="35"/>
  <c r="V334" i="35"/>
  <c r="T334" i="35"/>
  <c r="P334" i="35"/>
  <c r="N334" i="35"/>
  <c r="I334" i="35"/>
  <c r="G334" i="35"/>
  <c r="AN333" i="35"/>
  <c r="AL333" i="35"/>
  <c r="AH333" i="35"/>
  <c r="AF333" i="35"/>
  <c r="AB333" i="35"/>
  <c r="Z333" i="35"/>
  <c r="V333" i="35"/>
  <c r="T333" i="35"/>
  <c r="P333" i="35"/>
  <c r="N333" i="35"/>
  <c r="I333" i="35"/>
  <c r="G333" i="35"/>
  <c r="AN332" i="35"/>
  <c r="AL332" i="35"/>
  <c r="AH332" i="35"/>
  <c r="AF332" i="35"/>
  <c r="AB332" i="35"/>
  <c r="Z332" i="35"/>
  <c r="V332" i="35"/>
  <c r="T332" i="35"/>
  <c r="P332" i="35"/>
  <c r="N332" i="35"/>
  <c r="I332" i="35"/>
  <c r="G332" i="35"/>
  <c r="AN331" i="35"/>
  <c r="AL331" i="35"/>
  <c r="AH331" i="35"/>
  <c r="AF331" i="35"/>
  <c r="AB331" i="35"/>
  <c r="Z331" i="35"/>
  <c r="V331" i="35"/>
  <c r="T331" i="35"/>
  <c r="P331" i="35"/>
  <c r="N331" i="35"/>
  <c r="I331" i="35"/>
  <c r="G331" i="35"/>
  <c r="AN330" i="35"/>
  <c r="AL330" i="35"/>
  <c r="AH330" i="35"/>
  <c r="AF330" i="35"/>
  <c r="AB330" i="35"/>
  <c r="Z330" i="35"/>
  <c r="V330" i="35"/>
  <c r="T330" i="35"/>
  <c r="P330" i="35"/>
  <c r="N330" i="35"/>
  <c r="I330" i="35"/>
  <c r="G330" i="35"/>
  <c r="AN329" i="35"/>
  <c r="AL329" i="35"/>
  <c r="AH329" i="35"/>
  <c r="AF329" i="35"/>
  <c r="AB329" i="35"/>
  <c r="Z329" i="35"/>
  <c r="V329" i="35"/>
  <c r="T329" i="35"/>
  <c r="P329" i="35"/>
  <c r="N329" i="35"/>
  <c r="I329" i="35"/>
  <c r="G329" i="35"/>
  <c r="AN328" i="35"/>
  <c r="AL328" i="35"/>
  <c r="AH328" i="35"/>
  <c r="AF328" i="35"/>
  <c r="AB328" i="35"/>
  <c r="Z328" i="35"/>
  <c r="V328" i="35"/>
  <c r="T328" i="35"/>
  <c r="P328" i="35"/>
  <c r="N328" i="35"/>
  <c r="I328" i="35"/>
  <c r="G328" i="35"/>
  <c r="AN327" i="35"/>
  <c r="AL327" i="35"/>
  <c r="AH327" i="35"/>
  <c r="AF327" i="35"/>
  <c r="AB327" i="35"/>
  <c r="Z327" i="35"/>
  <c r="V327" i="35"/>
  <c r="T327" i="35"/>
  <c r="P327" i="35"/>
  <c r="N327" i="35"/>
  <c r="I327" i="35"/>
  <c r="G327" i="35"/>
  <c r="AN326" i="35"/>
  <c r="AL326" i="35"/>
  <c r="AH326" i="35"/>
  <c r="AF326" i="35"/>
  <c r="AB326" i="35"/>
  <c r="Z326" i="35"/>
  <c r="V326" i="35"/>
  <c r="T326" i="35"/>
  <c r="P326" i="35"/>
  <c r="N326" i="35"/>
  <c r="I326" i="35"/>
  <c r="G326" i="35"/>
  <c r="AN325" i="35"/>
  <c r="AL325" i="35"/>
  <c r="AH325" i="35"/>
  <c r="AF325" i="35"/>
  <c r="AB325" i="35"/>
  <c r="Z325" i="35"/>
  <c r="V325" i="35"/>
  <c r="T325" i="35"/>
  <c r="P325" i="35"/>
  <c r="N325" i="35"/>
  <c r="I325" i="35"/>
  <c r="G325" i="35"/>
  <c r="AN324" i="35"/>
  <c r="AL324" i="35"/>
  <c r="AH324" i="35"/>
  <c r="AF324" i="35"/>
  <c r="AB324" i="35"/>
  <c r="Z324" i="35"/>
  <c r="V324" i="35"/>
  <c r="T324" i="35"/>
  <c r="P324" i="35"/>
  <c r="N324" i="35"/>
  <c r="AN323" i="35"/>
  <c r="AL323" i="35"/>
  <c r="AH323" i="35"/>
  <c r="AF323" i="35"/>
  <c r="AB323" i="35"/>
  <c r="Z323" i="35"/>
  <c r="V323" i="35"/>
  <c r="T323" i="35"/>
  <c r="P323" i="35"/>
  <c r="N323" i="35"/>
  <c r="AN322" i="35"/>
  <c r="AL322" i="35"/>
  <c r="AH322" i="35"/>
  <c r="AF322" i="35"/>
  <c r="AB322" i="35"/>
  <c r="Z322" i="35"/>
  <c r="V322" i="35"/>
  <c r="T322" i="35"/>
  <c r="P322" i="35"/>
  <c r="N322" i="35"/>
  <c r="AN321" i="35"/>
  <c r="AL321" i="35"/>
  <c r="AH321" i="35"/>
  <c r="AF321" i="35"/>
  <c r="AB321" i="35"/>
  <c r="Z321" i="35"/>
  <c r="V321" i="35"/>
  <c r="T321" i="35"/>
  <c r="P321" i="35"/>
  <c r="N321" i="35"/>
  <c r="G321" i="35"/>
  <c r="AN320" i="35"/>
  <c r="AL320" i="35"/>
  <c r="AH320" i="35"/>
  <c r="AF320" i="35"/>
  <c r="AB320" i="35"/>
  <c r="Z320" i="35"/>
  <c r="V320" i="35"/>
  <c r="T320" i="35"/>
  <c r="P320" i="35"/>
  <c r="N320" i="35"/>
  <c r="G320" i="35"/>
  <c r="AN319" i="35"/>
  <c r="AL319" i="35"/>
  <c r="AH319" i="35"/>
  <c r="AF319" i="35"/>
  <c r="AB319" i="35"/>
  <c r="Z319" i="35"/>
  <c r="V319" i="35"/>
  <c r="T319" i="35"/>
  <c r="P319" i="35"/>
  <c r="N319" i="35"/>
  <c r="G319" i="35"/>
  <c r="AN318" i="35"/>
  <c r="AL318" i="35"/>
  <c r="AH318" i="35"/>
  <c r="AF318" i="35"/>
  <c r="AB318" i="35"/>
  <c r="Z318" i="35"/>
  <c r="V318" i="35"/>
  <c r="T318" i="35"/>
  <c r="P318" i="35"/>
  <c r="N318" i="35"/>
  <c r="G318" i="35"/>
  <c r="AN317" i="35"/>
  <c r="AL317" i="35"/>
  <c r="AH317" i="35"/>
  <c r="AF317" i="35"/>
  <c r="AB317" i="35"/>
  <c r="Z317" i="35"/>
  <c r="V317" i="35"/>
  <c r="T317" i="35"/>
  <c r="P317" i="35"/>
  <c r="N317" i="35"/>
  <c r="G317" i="35"/>
  <c r="J317" i="35" s="1"/>
  <c r="AN316" i="35"/>
  <c r="AL316" i="35"/>
  <c r="AH316" i="35"/>
  <c r="AF316" i="35"/>
  <c r="AB316" i="35"/>
  <c r="Z316" i="35"/>
  <c r="V316" i="35"/>
  <c r="T316" i="35"/>
  <c r="P316" i="35"/>
  <c r="N316" i="35"/>
  <c r="G316" i="35"/>
  <c r="J316" i="35" s="1"/>
  <c r="AN315" i="35"/>
  <c r="AL315" i="35"/>
  <c r="AH315" i="35"/>
  <c r="AF315" i="35"/>
  <c r="AB315" i="35"/>
  <c r="Z315" i="35"/>
  <c r="V315" i="35"/>
  <c r="T315" i="35"/>
  <c r="P315" i="35"/>
  <c r="N315" i="35"/>
  <c r="G315" i="35"/>
  <c r="J315" i="35" s="1"/>
  <c r="AN314" i="35"/>
  <c r="AL314" i="35"/>
  <c r="AH314" i="35"/>
  <c r="AF314" i="35"/>
  <c r="AB314" i="35"/>
  <c r="Z314" i="35"/>
  <c r="V314" i="35"/>
  <c r="T314" i="35"/>
  <c r="P314" i="35"/>
  <c r="N314" i="35"/>
  <c r="I314" i="35"/>
  <c r="G314" i="35"/>
  <c r="AN313" i="35"/>
  <c r="AL313" i="35"/>
  <c r="AH313" i="35"/>
  <c r="AF313" i="35"/>
  <c r="AB313" i="35"/>
  <c r="Z313" i="35"/>
  <c r="V313" i="35"/>
  <c r="T313" i="35"/>
  <c r="P313" i="35"/>
  <c r="N313" i="35"/>
  <c r="I313" i="35"/>
  <c r="G313" i="35"/>
  <c r="AN312" i="35"/>
  <c r="AL312" i="35"/>
  <c r="AH312" i="35"/>
  <c r="AF312" i="35"/>
  <c r="AB312" i="35"/>
  <c r="Z312" i="35"/>
  <c r="V312" i="35"/>
  <c r="T312" i="35"/>
  <c r="P312" i="35"/>
  <c r="N312" i="35"/>
  <c r="I312" i="35"/>
  <c r="G312" i="35"/>
  <c r="AN311" i="35"/>
  <c r="AL311" i="35"/>
  <c r="AH311" i="35"/>
  <c r="AF311" i="35"/>
  <c r="AB311" i="35"/>
  <c r="Z311" i="35"/>
  <c r="V311" i="35"/>
  <c r="T311" i="35"/>
  <c r="P311" i="35"/>
  <c r="N311" i="35"/>
  <c r="I311" i="35"/>
  <c r="G311" i="35"/>
  <c r="AN310" i="35"/>
  <c r="AL310" i="35"/>
  <c r="AH310" i="35"/>
  <c r="AF310" i="35"/>
  <c r="AB310" i="35"/>
  <c r="Z310" i="35"/>
  <c r="V310" i="35"/>
  <c r="T310" i="35"/>
  <c r="P310" i="35"/>
  <c r="N310" i="35"/>
  <c r="I310" i="35"/>
  <c r="G310" i="35"/>
  <c r="AN309" i="35"/>
  <c r="AL309" i="35"/>
  <c r="AH309" i="35"/>
  <c r="AF309" i="35"/>
  <c r="AB309" i="35"/>
  <c r="Z309" i="35"/>
  <c r="V309" i="35"/>
  <c r="T309" i="35"/>
  <c r="P309" i="35"/>
  <c r="N309" i="35"/>
  <c r="I309" i="35"/>
  <c r="G309" i="35"/>
  <c r="AN308" i="35"/>
  <c r="AL308" i="35"/>
  <c r="AH308" i="35"/>
  <c r="AF308" i="35"/>
  <c r="AB308" i="35"/>
  <c r="Z308" i="35"/>
  <c r="V308" i="35"/>
  <c r="T308" i="35"/>
  <c r="P308" i="35"/>
  <c r="N308" i="35"/>
  <c r="I308" i="35"/>
  <c r="G308" i="35"/>
  <c r="AN307" i="35"/>
  <c r="AL307" i="35"/>
  <c r="AH307" i="35"/>
  <c r="AF307" i="35"/>
  <c r="AB307" i="35"/>
  <c r="Z307" i="35"/>
  <c r="V307" i="35"/>
  <c r="T307" i="35"/>
  <c r="P307" i="35"/>
  <c r="N307" i="35"/>
  <c r="I307" i="35"/>
  <c r="G307" i="35"/>
  <c r="AN306" i="35"/>
  <c r="AL306" i="35"/>
  <c r="AH306" i="35"/>
  <c r="AF306" i="35"/>
  <c r="AB306" i="35"/>
  <c r="Z306" i="35"/>
  <c r="V306" i="35"/>
  <c r="T306" i="35"/>
  <c r="P306" i="35"/>
  <c r="N306" i="35"/>
  <c r="AN305" i="35"/>
  <c r="AL305" i="35"/>
  <c r="AH305" i="35"/>
  <c r="AF305" i="35"/>
  <c r="AB305" i="35"/>
  <c r="Z305" i="35"/>
  <c r="V305" i="35"/>
  <c r="T305" i="35"/>
  <c r="P305" i="35"/>
  <c r="N305" i="35"/>
  <c r="AN304" i="35"/>
  <c r="AL304" i="35"/>
  <c r="AH304" i="35"/>
  <c r="AF304" i="35"/>
  <c r="AB304" i="35"/>
  <c r="Z304" i="35"/>
  <c r="V304" i="35"/>
  <c r="T304" i="35"/>
  <c r="P304" i="35"/>
  <c r="N304" i="35"/>
  <c r="AN303" i="35"/>
  <c r="AL303" i="35"/>
  <c r="AH303" i="35"/>
  <c r="AF303" i="35"/>
  <c r="AB303" i="35"/>
  <c r="Z303" i="35"/>
  <c r="V303" i="35"/>
  <c r="T303" i="35"/>
  <c r="P303" i="35"/>
  <c r="N303" i="35"/>
  <c r="I303" i="35"/>
  <c r="G303" i="35"/>
  <c r="AN302" i="35"/>
  <c r="AL302" i="35"/>
  <c r="AH302" i="35"/>
  <c r="AF302" i="35"/>
  <c r="AB302" i="35"/>
  <c r="Z302" i="35"/>
  <c r="V302" i="35"/>
  <c r="T302" i="35"/>
  <c r="P302" i="35"/>
  <c r="N302" i="35"/>
  <c r="I302" i="35"/>
  <c r="G302" i="35"/>
  <c r="AN301" i="35"/>
  <c r="AL301" i="35"/>
  <c r="AH301" i="35"/>
  <c r="AF301" i="35"/>
  <c r="AB301" i="35"/>
  <c r="Z301" i="35"/>
  <c r="V301" i="35"/>
  <c r="T301" i="35"/>
  <c r="P301" i="35"/>
  <c r="N301" i="35"/>
  <c r="I301" i="35"/>
  <c r="G301" i="35"/>
  <c r="AN300" i="35"/>
  <c r="AL300" i="35"/>
  <c r="AH300" i="35"/>
  <c r="AF300" i="35"/>
  <c r="AB300" i="35"/>
  <c r="Z300" i="35"/>
  <c r="V300" i="35"/>
  <c r="T300" i="35"/>
  <c r="P300" i="35"/>
  <c r="N300" i="35"/>
  <c r="G300" i="35"/>
  <c r="J300" i="35" s="1"/>
  <c r="AN299" i="35"/>
  <c r="AL299" i="35"/>
  <c r="AH299" i="35"/>
  <c r="AF299" i="35"/>
  <c r="AB299" i="35"/>
  <c r="Z299" i="35"/>
  <c r="V299" i="35"/>
  <c r="T299" i="35"/>
  <c r="P299" i="35"/>
  <c r="N299" i="35"/>
  <c r="G299" i="35"/>
  <c r="J299" i="35" s="1"/>
  <c r="AN298" i="35"/>
  <c r="AL298" i="35"/>
  <c r="AH298" i="35"/>
  <c r="AF298" i="35"/>
  <c r="AB298" i="35"/>
  <c r="Z298" i="35"/>
  <c r="V298" i="35"/>
  <c r="T298" i="35"/>
  <c r="P298" i="35"/>
  <c r="N298" i="35"/>
  <c r="G298" i="35"/>
  <c r="J298" i="35" s="1"/>
  <c r="AN297" i="35"/>
  <c r="AL297" i="35"/>
  <c r="AH297" i="35"/>
  <c r="AF297" i="35"/>
  <c r="AB297" i="35"/>
  <c r="Z297" i="35"/>
  <c r="V297" i="35"/>
  <c r="T297" i="35"/>
  <c r="P297" i="35"/>
  <c r="N297" i="35"/>
  <c r="G297" i="35"/>
  <c r="J297" i="35" s="1"/>
  <c r="AN296" i="35"/>
  <c r="AL296" i="35"/>
  <c r="AH296" i="35"/>
  <c r="AF296" i="35"/>
  <c r="AB296" i="35"/>
  <c r="Z296" i="35"/>
  <c r="V296" i="35"/>
  <c r="T296" i="35"/>
  <c r="P296" i="35"/>
  <c r="N296" i="35"/>
  <c r="G296" i="35"/>
  <c r="J296" i="35" s="1"/>
  <c r="AN295" i="35"/>
  <c r="AL295" i="35"/>
  <c r="AH295" i="35"/>
  <c r="AF295" i="35"/>
  <c r="AB295" i="35"/>
  <c r="Z295" i="35"/>
  <c r="V295" i="35"/>
  <c r="T295" i="35"/>
  <c r="P295" i="35"/>
  <c r="N295" i="35"/>
  <c r="I295" i="35"/>
  <c r="G295" i="35"/>
  <c r="AN294" i="35"/>
  <c r="AL294" i="35"/>
  <c r="AH294" i="35"/>
  <c r="AF294" i="35"/>
  <c r="AB294" i="35"/>
  <c r="Z294" i="35"/>
  <c r="V294" i="35"/>
  <c r="T294" i="35"/>
  <c r="P294" i="35"/>
  <c r="N294" i="35"/>
  <c r="I294" i="35"/>
  <c r="G294" i="35"/>
  <c r="AN293" i="35"/>
  <c r="AL293" i="35"/>
  <c r="AH293" i="35"/>
  <c r="AF293" i="35"/>
  <c r="AB293" i="35"/>
  <c r="Z293" i="35"/>
  <c r="V293" i="35"/>
  <c r="T293" i="35"/>
  <c r="P293" i="35"/>
  <c r="N293" i="35"/>
  <c r="I293" i="35"/>
  <c r="G293" i="35"/>
  <c r="AN292" i="35"/>
  <c r="AL292" i="35"/>
  <c r="AH292" i="35"/>
  <c r="AF292" i="35"/>
  <c r="AB292" i="35"/>
  <c r="Z292" i="35"/>
  <c r="V292" i="35"/>
  <c r="T292" i="35"/>
  <c r="P292" i="35"/>
  <c r="N292" i="35"/>
  <c r="I292" i="35"/>
  <c r="G292" i="35"/>
  <c r="AN291" i="35"/>
  <c r="AL291" i="35"/>
  <c r="AH291" i="35"/>
  <c r="AF291" i="35"/>
  <c r="AB291" i="35"/>
  <c r="Z291" i="35"/>
  <c r="V291" i="35"/>
  <c r="T291" i="35"/>
  <c r="P291" i="35"/>
  <c r="N291" i="35"/>
  <c r="I291" i="35"/>
  <c r="G291" i="35"/>
  <c r="AN290" i="35"/>
  <c r="AL290" i="35"/>
  <c r="AH290" i="35"/>
  <c r="AF290" i="35"/>
  <c r="AB290" i="35"/>
  <c r="Z290" i="35"/>
  <c r="V290" i="35"/>
  <c r="T290" i="35"/>
  <c r="P290" i="35"/>
  <c r="N290" i="35"/>
  <c r="I290" i="35"/>
  <c r="G290" i="35"/>
  <c r="AN289" i="35"/>
  <c r="AL289" i="35"/>
  <c r="AH289" i="35"/>
  <c r="AF289" i="35"/>
  <c r="AB289" i="35"/>
  <c r="Z289" i="35"/>
  <c r="V289" i="35"/>
  <c r="T289" i="35"/>
  <c r="P289" i="35"/>
  <c r="N289" i="35"/>
  <c r="I289" i="35"/>
  <c r="G289" i="35"/>
  <c r="AN288" i="35"/>
  <c r="AL288" i="35"/>
  <c r="AH288" i="35"/>
  <c r="AF288" i="35"/>
  <c r="AB288" i="35"/>
  <c r="Z288" i="35"/>
  <c r="V288" i="35"/>
  <c r="T288" i="35"/>
  <c r="P288" i="35"/>
  <c r="N288" i="35"/>
  <c r="I288" i="35"/>
  <c r="G288" i="35"/>
  <c r="AN283" i="35"/>
  <c r="AL283" i="35"/>
  <c r="AH283" i="35"/>
  <c r="AF283" i="35"/>
  <c r="AB283" i="35"/>
  <c r="Z283" i="35"/>
  <c r="V283" i="35"/>
  <c r="T283" i="35"/>
  <c r="P283" i="35"/>
  <c r="N283" i="35"/>
  <c r="I283" i="35"/>
  <c r="G283" i="35"/>
  <c r="AN282" i="35"/>
  <c r="AL282" i="35"/>
  <c r="AH282" i="35"/>
  <c r="AF282" i="35"/>
  <c r="AB282" i="35"/>
  <c r="Z282" i="35"/>
  <c r="V282" i="35"/>
  <c r="T282" i="35"/>
  <c r="P282" i="35"/>
  <c r="N282" i="35"/>
  <c r="I282" i="35"/>
  <c r="G282" i="35"/>
  <c r="AN281" i="35"/>
  <c r="AL281" i="35"/>
  <c r="AH281" i="35"/>
  <c r="AF281" i="35"/>
  <c r="AB281" i="35"/>
  <c r="Z281" i="35"/>
  <c r="V281" i="35"/>
  <c r="T281" i="35"/>
  <c r="P281" i="35"/>
  <c r="N281" i="35"/>
  <c r="I281" i="35"/>
  <c r="G281" i="35"/>
  <c r="AN280" i="35"/>
  <c r="AL280" i="35"/>
  <c r="AH280" i="35"/>
  <c r="AF280" i="35"/>
  <c r="AB280" i="35"/>
  <c r="Z280" i="35"/>
  <c r="V280" i="35"/>
  <c r="T280" i="35"/>
  <c r="P280" i="35"/>
  <c r="N280" i="35"/>
  <c r="I280" i="35"/>
  <c r="G280" i="35"/>
  <c r="AN279" i="35"/>
  <c r="AL279" i="35"/>
  <c r="AH279" i="35"/>
  <c r="AF279" i="35"/>
  <c r="AB279" i="35"/>
  <c r="Z279" i="35"/>
  <c r="V279" i="35"/>
  <c r="T279" i="35"/>
  <c r="P279" i="35"/>
  <c r="N279" i="35"/>
  <c r="I279" i="35"/>
  <c r="G279" i="35"/>
  <c r="AN278" i="35"/>
  <c r="AL278" i="35"/>
  <c r="AH278" i="35"/>
  <c r="AF278" i="35"/>
  <c r="AB278" i="35"/>
  <c r="Z278" i="35"/>
  <c r="V278" i="35"/>
  <c r="T278" i="35"/>
  <c r="P278" i="35"/>
  <c r="N278" i="35"/>
  <c r="I278" i="35"/>
  <c r="G278" i="35"/>
  <c r="AN277" i="35"/>
  <c r="AL277" i="35"/>
  <c r="AH277" i="35"/>
  <c r="AF277" i="35"/>
  <c r="AB277" i="35"/>
  <c r="Z277" i="35"/>
  <c r="V277" i="35"/>
  <c r="T277" i="35"/>
  <c r="P277" i="35"/>
  <c r="N277" i="35"/>
  <c r="I277" i="35"/>
  <c r="G277" i="35"/>
  <c r="AN276" i="35"/>
  <c r="AL276" i="35"/>
  <c r="AH276" i="35"/>
  <c r="AF276" i="35"/>
  <c r="AB276" i="35"/>
  <c r="Z276" i="35"/>
  <c r="V276" i="35"/>
  <c r="T276" i="35"/>
  <c r="P276" i="35"/>
  <c r="N276" i="35"/>
  <c r="I276" i="35"/>
  <c r="G276" i="35"/>
  <c r="AN275" i="35"/>
  <c r="AL275" i="35"/>
  <c r="AH275" i="35"/>
  <c r="AF275" i="35"/>
  <c r="AB275" i="35"/>
  <c r="Z275" i="35"/>
  <c r="V275" i="35"/>
  <c r="T275" i="35"/>
  <c r="P275" i="35"/>
  <c r="N275" i="35"/>
  <c r="I275" i="35"/>
  <c r="G275" i="35"/>
  <c r="AN274" i="35"/>
  <c r="AL274" i="35"/>
  <c r="AH274" i="35"/>
  <c r="AF274" i="35"/>
  <c r="AB274" i="35"/>
  <c r="Z274" i="35"/>
  <c r="V274" i="35"/>
  <c r="T274" i="35"/>
  <c r="P274" i="35"/>
  <c r="N274" i="35"/>
  <c r="I274" i="35"/>
  <c r="G274" i="35"/>
  <c r="AN273" i="35"/>
  <c r="AL273" i="35"/>
  <c r="AH273" i="35"/>
  <c r="AF273" i="35"/>
  <c r="AB273" i="35"/>
  <c r="Z273" i="35"/>
  <c r="V273" i="35"/>
  <c r="T273" i="35"/>
  <c r="P273" i="35"/>
  <c r="N273" i="35"/>
  <c r="I273" i="35"/>
  <c r="G273" i="35"/>
  <c r="AN272" i="35"/>
  <c r="AL272" i="35"/>
  <c r="AH272" i="35"/>
  <c r="AF272" i="35"/>
  <c r="AB272" i="35"/>
  <c r="Z272" i="35"/>
  <c r="V272" i="35"/>
  <c r="T272" i="35"/>
  <c r="P272" i="35"/>
  <c r="N272" i="35"/>
  <c r="I272" i="35"/>
  <c r="G272" i="35"/>
  <c r="AN271" i="35"/>
  <c r="AL271" i="35"/>
  <c r="AH271" i="35"/>
  <c r="AF271" i="35"/>
  <c r="AB271" i="35"/>
  <c r="Z271" i="35"/>
  <c r="V271" i="35"/>
  <c r="T271" i="35"/>
  <c r="P271" i="35"/>
  <c r="N271" i="35"/>
  <c r="I271" i="35"/>
  <c r="G271" i="35"/>
  <c r="AN270" i="35"/>
  <c r="AL270" i="35"/>
  <c r="AH270" i="35"/>
  <c r="AF270" i="35"/>
  <c r="AB270" i="35"/>
  <c r="Z270" i="35"/>
  <c r="V270" i="35"/>
  <c r="T270" i="35"/>
  <c r="P270" i="35"/>
  <c r="N270" i="35"/>
  <c r="I270" i="35"/>
  <c r="G270" i="35"/>
  <c r="AN269" i="35"/>
  <c r="AL269" i="35"/>
  <c r="AH269" i="35"/>
  <c r="AF269" i="35"/>
  <c r="AB269" i="35"/>
  <c r="Z269" i="35"/>
  <c r="V269" i="35"/>
  <c r="T269" i="35"/>
  <c r="P269" i="35"/>
  <c r="N269" i="35"/>
  <c r="I269" i="35"/>
  <c r="G269" i="35"/>
  <c r="AN268" i="35"/>
  <c r="AL268" i="35"/>
  <c r="AH268" i="35"/>
  <c r="AF268" i="35"/>
  <c r="AB268" i="35"/>
  <c r="Z268" i="35"/>
  <c r="V268" i="35"/>
  <c r="T268" i="35"/>
  <c r="P268" i="35"/>
  <c r="N268" i="35"/>
  <c r="I268" i="35"/>
  <c r="G268" i="35"/>
  <c r="AN267" i="35"/>
  <c r="AL267" i="35"/>
  <c r="AH267" i="35"/>
  <c r="AF267" i="35"/>
  <c r="AB267" i="35"/>
  <c r="Z267" i="35"/>
  <c r="V267" i="35"/>
  <c r="T267" i="35"/>
  <c r="P267" i="35"/>
  <c r="N267" i="35"/>
  <c r="I267" i="35"/>
  <c r="G267" i="35"/>
  <c r="AN266" i="35"/>
  <c r="AL266" i="35"/>
  <c r="AH266" i="35"/>
  <c r="AF266" i="35"/>
  <c r="AB266" i="35"/>
  <c r="Z266" i="35"/>
  <c r="V266" i="35"/>
  <c r="T266" i="35"/>
  <c r="P266" i="35"/>
  <c r="N266" i="35"/>
  <c r="I266" i="35"/>
  <c r="G266" i="35"/>
  <c r="AN265" i="35"/>
  <c r="AL265" i="35"/>
  <c r="AH265" i="35"/>
  <c r="AF265" i="35"/>
  <c r="AB265" i="35"/>
  <c r="Z265" i="35"/>
  <c r="V265" i="35"/>
  <c r="T265" i="35"/>
  <c r="P265" i="35"/>
  <c r="N265" i="35"/>
  <c r="I265" i="35"/>
  <c r="G265" i="35"/>
  <c r="AN264" i="35"/>
  <c r="AL264" i="35"/>
  <c r="AH264" i="35"/>
  <c r="AF264" i="35"/>
  <c r="AB264" i="35"/>
  <c r="Z264" i="35"/>
  <c r="V264" i="35"/>
  <c r="T264" i="35"/>
  <c r="P264" i="35"/>
  <c r="N264" i="35"/>
  <c r="I264" i="35"/>
  <c r="G264" i="35"/>
  <c r="AN263" i="35"/>
  <c r="AL263" i="35"/>
  <c r="AH263" i="35"/>
  <c r="AF263" i="35"/>
  <c r="AB263" i="35"/>
  <c r="Z263" i="35"/>
  <c r="V263" i="35"/>
  <c r="T263" i="35"/>
  <c r="P263" i="35"/>
  <c r="N263" i="35"/>
  <c r="I263" i="35"/>
  <c r="G263" i="35"/>
  <c r="AN262" i="35"/>
  <c r="AL262" i="35"/>
  <c r="AH262" i="35"/>
  <c r="AF262" i="35"/>
  <c r="AB262" i="35"/>
  <c r="Z262" i="35"/>
  <c r="V262" i="35"/>
  <c r="T262" i="35"/>
  <c r="P262" i="35"/>
  <c r="N262" i="35"/>
  <c r="I262" i="35"/>
  <c r="G262" i="35"/>
  <c r="AN261" i="35"/>
  <c r="AL261" i="35"/>
  <c r="AH261" i="35"/>
  <c r="AF261" i="35"/>
  <c r="AB261" i="35"/>
  <c r="Z261" i="35"/>
  <c r="V261" i="35"/>
  <c r="T261" i="35"/>
  <c r="P261" i="35"/>
  <c r="N261" i="35"/>
  <c r="I261" i="35"/>
  <c r="G261" i="35"/>
  <c r="AN260" i="35"/>
  <c r="AL260" i="35"/>
  <c r="AH260" i="35"/>
  <c r="AF260" i="35"/>
  <c r="AB260" i="35"/>
  <c r="Z260" i="35"/>
  <c r="V260" i="35"/>
  <c r="T260" i="35"/>
  <c r="P260" i="35"/>
  <c r="N260" i="35"/>
  <c r="I260" i="35"/>
  <c r="G260" i="35"/>
  <c r="AN259" i="35"/>
  <c r="AL259" i="35"/>
  <c r="AH259" i="35"/>
  <c r="AF259" i="35"/>
  <c r="AB259" i="35"/>
  <c r="Z259" i="35"/>
  <c r="V259" i="35"/>
  <c r="T259" i="35"/>
  <c r="P259" i="35"/>
  <c r="N259" i="35"/>
  <c r="I259" i="35"/>
  <c r="G259" i="35"/>
  <c r="AN258" i="35"/>
  <c r="AL258" i="35"/>
  <c r="AH258" i="35"/>
  <c r="AF258" i="35"/>
  <c r="AB258" i="35"/>
  <c r="Z258" i="35"/>
  <c r="V258" i="35"/>
  <c r="T258" i="35"/>
  <c r="P258" i="35"/>
  <c r="N258" i="35"/>
  <c r="I258" i="35"/>
  <c r="G258" i="35"/>
  <c r="AN257" i="35"/>
  <c r="AL257" i="35"/>
  <c r="AH257" i="35"/>
  <c r="AF257" i="35"/>
  <c r="AB257" i="35"/>
  <c r="Z257" i="35"/>
  <c r="V257" i="35"/>
  <c r="T257" i="35"/>
  <c r="P257" i="35"/>
  <c r="N257" i="35"/>
  <c r="I257" i="35"/>
  <c r="G257" i="35"/>
  <c r="AN256" i="35"/>
  <c r="AL256" i="35"/>
  <c r="AH256" i="35"/>
  <c r="AF256" i="35"/>
  <c r="AB256" i="35"/>
  <c r="Z256" i="35"/>
  <c r="V256" i="35"/>
  <c r="T256" i="35"/>
  <c r="P256" i="35"/>
  <c r="N256" i="35"/>
  <c r="I256" i="35"/>
  <c r="G256" i="35"/>
  <c r="AN255" i="35"/>
  <c r="AL255" i="35"/>
  <c r="AH255" i="35"/>
  <c r="AF255" i="35"/>
  <c r="AB255" i="35"/>
  <c r="Z255" i="35"/>
  <c r="V255" i="35"/>
  <c r="T255" i="35"/>
  <c r="P255" i="35"/>
  <c r="N255" i="35"/>
  <c r="I255" i="35"/>
  <c r="G255" i="35"/>
  <c r="AN254" i="35"/>
  <c r="AL254" i="35"/>
  <c r="AH254" i="35"/>
  <c r="AF254" i="35"/>
  <c r="AB254" i="35"/>
  <c r="Z254" i="35"/>
  <c r="V254" i="35"/>
  <c r="T254" i="35"/>
  <c r="P254" i="35"/>
  <c r="N254" i="35"/>
  <c r="I254" i="35"/>
  <c r="G254" i="35"/>
  <c r="AN253" i="35"/>
  <c r="AL253" i="35"/>
  <c r="AH253" i="35"/>
  <c r="AF253" i="35"/>
  <c r="AB253" i="35"/>
  <c r="Z253" i="35"/>
  <c r="V253" i="35"/>
  <c r="T253" i="35"/>
  <c r="P253" i="35"/>
  <c r="N253" i="35"/>
  <c r="I253" i="35"/>
  <c r="G253" i="35"/>
  <c r="AN252" i="35"/>
  <c r="AL252" i="35"/>
  <c r="AH252" i="35"/>
  <c r="AF252" i="35"/>
  <c r="AB252" i="35"/>
  <c r="Z252" i="35"/>
  <c r="V252" i="35"/>
  <c r="T252" i="35"/>
  <c r="P252" i="35"/>
  <c r="N252" i="35"/>
  <c r="I252" i="35"/>
  <c r="G252" i="35"/>
  <c r="AN251" i="35"/>
  <c r="AL251" i="35"/>
  <c r="AH251" i="35"/>
  <c r="AF251" i="35"/>
  <c r="AB251" i="35"/>
  <c r="Z251" i="35"/>
  <c r="V251" i="35"/>
  <c r="T251" i="35"/>
  <c r="P251" i="35"/>
  <c r="N251" i="35"/>
  <c r="I251" i="35"/>
  <c r="G251" i="35"/>
  <c r="AN250" i="35"/>
  <c r="AL250" i="35"/>
  <c r="AH250" i="35"/>
  <c r="AF250" i="35"/>
  <c r="AB250" i="35"/>
  <c r="Z250" i="35"/>
  <c r="V250" i="35"/>
  <c r="T250" i="35"/>
  <c r="P250" i="35"/>
  <c r="N250" i="35"/>
  <c r="I250" i="35"/>
  <c r="G250" i="35"/>
  <c r="AN249" i="35"/>
  <c r="AL249" i="35"/>
  <c r="AH249" i="35"/>
  <c r="AF249" i="35"/>
  <c r="AB249" i="35"/>
  <c r="Z249" i="35"/>
  <c r="V249" i="35"/>
  <c r="T249" i="35"/>
  <c r="P249" i="35"/>
  <c r="N249" i="35"/>
  <c r="I249" i="35"/>
  <c r="G249" i="35"/>
  <c r="AN248" i="35"/>
  <c r="AL248" i="35"/>
  <c r="AH248" i="35"/>
  <c r="AF248" i="35"/>
  <c r="AB248" i="35"/>
  <c r="Z248" i="35"/>
  <c r="V248" i="35"/>
  <c r="T248" i="35"/>
  <c r="P248" i="35"/>
  <c r="N248" i="35"/>
  <c r="I248" i="35"/>
  <c r="G248" i="35"/>
  <c r="AN247" i="35"/>
  <c r="AL247" i="35"/>
  <c r="AH247" i="35"/>
  <c r="AF247" i="35"/>
  <c r="AB247" i="35"/>
  <c r="Z247" i="35"/>
  <c r="V247" i="35"/>
  <c r="T247" i="35"/>
  <c r="P247" i="35"/>
  <c r="N247" i="35"/>
  <c r="I247" i="35"/>
  <c r="G247" i="35"/>
  <c r="AN246" i="35"/>
  <c r="AL246" i="35"/>
  <c r="AH246" i="35"/>
  <c r="AF246" i="35"/>
  <c r="AB246" i="35"/>
  <c r="Z246" i="35"/>
  <c r="V246" i="35"/>
  <c r="T246" i="35"/>
  <c r="P246" i="35"/>
  <c r="N246" i="35"/>
  <c r="I246" i="35"/>
  <c r="G246" i="35"/>
  <c r="AN245" i="35"/>
  <c r="AL245" i="35"/>
  <c r="AH245" i="35"/>
  <c r="AF245" i="35"/>
  <c r="AB245" i="35"/>
  <c r="Z245" i="35"/>
  <c r="V245" i="35"/>
  <c r="T245" i="35"/>
  <c r="P245" i="35"/>
  <c r="N245" i="35"/>
  <c r="I245" i="35"/>
  <c r="G245" i="35"/>
  <c r="AN244" i="35"/>
  <c r="AL244" i="35"/>
  <c r="AH244" i="35"/>
  <c r="AF244" i="35"/>
  <c r="AB244" i="35"/>
  <c r="Z244" i="35"/>
  <c r="V244" i="35"/>
  <c r="T244" i="35"/>
  <c r="P244" i="35"/>
  <c r="N244" i="35"/>
  <c r="I244" i="35"/>
  <c r="G244" i="35"/>
  <c r="AN243" i="35"/>
  <c r="AL243" i="35"/>
  <c r="AH243" i="35"/>
  <c r="AF243" i="35"/>
  <c r="AB243" i="35"/>
  <c r="Z243" i="35"/>
  <c r="V243" i="35"/>
  <c r="T243" i="35"/>
  <c r="P243" i="35"/>
  <c r="N243" i="35"/>
  <c r="I243" i="35"/>
  <c r="G243" i="35"/>
  <c r="AN242" i="35"/>
  <c r="AL242" i="35"/>
  <c r="AH242" i="35"/>
  <c r="AF242" i="35"/>
  <c r="AB242" i="35"/>
  <c r="Z242" i="35"/>
  <c r="V242" i="35"/>
  <c r="T242" i="35"/>
  <c r="P242" i="35"/>
  <c r="N242" i="35"/>
  <c r="I242" i="35"/>
  <c r="G242" i="35"/>
  <c r="AN241" i="35"/>
  <c r="AL241" i="35"/>
  <c r="AH241" i="35"/>
  <c r="AF241" i="35"/>
  <c r="AB241" i="35"/>
  <c r="Z241" i="35"/>
  <c r="V241" i="35"/>
  <c r="T241" i="35"/>
  <c r="P241" i="35"/>
  <c r="N241" i="35"/>
  <c r="I241" i="35"/>
  <c r="G241" i="35"/>
  <c r="AN240" i="35"/>
  <c r="AL240" i="35"/>
  <c r="AH240" i="35"/>
  <c r="AF240" i="35"/>
  <c r="AB240" i="35"/>
  <c r="Z240" i="35"/>
  <c r="V240" i="35"/>
  <c r="T240" i="35"/>
  <c r="P240" i="35"/>
  <c r="N240" i="35"/>
  <c r="I240" i="35"/>
  <c r="G240" i="35"/>
  <c r="AN239" i="35"/>
  <c r="AL239" i="35"/>
  <c r="AH239" i="35"/>
  <c r="AF239" i="35"/>
  <c r="AB239" i="35"/>
  <c r="Z239" i="35"/>
  <c r="V239" i="35"/>
  <c r="T239" i="35"/>
  <c r="P239" i="35"/>
  <c r="N239" i="35"/>
  <c r="I239" i="35"/>
  <c r="G239" i="35"/>
  <c r="AN238" i="35"/>
  <c r="AL238" i="35"/>
  <c r="AH238" i="35"/>
  <c r="AF238" i="35"/>
  <c r="AB238" i="35"/>
  <c r="Z238" i="35"/>
  <c r="V238" i="35"/>
  <c r="T238" i="35"/>
  <c r="P238" i="35"/>
  <c r="N238" i="35"/>
  <c r="I238" i="35"/>
  <c r="G238" i="35"/>
  <c r="AN237" i="35"/>
  <c r="AL237" i="35"/>
  <c r="AH237" i="35"/>
  <c r="AF237" i="35"/>
  <c r="AB237" i="35"/>
  <c r="Z237" i="35"/>
  <c r="V237" i="35"/>
  <c r="T237" i="35"/>
  <c r="P237" i="35"/>
  <c r="N237" i="35"/>
  <c r="I237" i="35"/>
  <c r="G237" i="35"/>
  <c r="AN236" i="35"/>
  <c r="AL236" i="35"/>
  <c r="AH236" i="35"/>
  <c r="AF236" i="35"/>
  <c r="AB236" i="35"/>
  <c r="Z236" i="35"/>
  <c r="V236" i="35"/>
  <c r="T236" i="35"/>
  <c r="P236" i="35"/>
  <c r="N236" i="35"/>
  <c r="I236" i="35"/>
  <c r="G236" i="35"/>
  <c r="AN235" i="35"/>
  <c r="AL235" i="35"/>
  <c r="AH235" i="35"/>
  <c r="AF235" i="35"/>
  <c r="AB235" i="35"/>
  <c r="Z235" i="35"/>
  <c r="V235" i="35"/>
  <c r="T235" i="35"/>
  <c r="P235" i="35"/>
  <c r="N235" i="35"/>
  <c r="I235" i="35"/>
  <c r="G235" i="35"/>
  <c r="AN234" i="35"/>
  <c r="AL234" i="35"/>
  <c r="AH234" i="35"/>
  <c r="AF234" i="35"/>
  <c r="AB234" i="35"/>
  <c r="Z234" i="35"/>
  <c r="V234" i="35"/>
  <c r="T234" i="35"/>
  <c r="P234" i="35"/>
  <c r="N234" i="35"/>
  <c r="I234" i="35"/>
  <c r="G234" i="35"/>
  <c r="AN233" i="35"/>
  <c r="AL233" i="35"/>
  <c r="AH233" i="35"/>
  <c r="AF233" i="35"/>
  <c r="AB233" i="35"/>
  <c r="Z233" i="35"/>
  <c r="V233" i="35"/>
  <c r="T233" i="35"/>
  <c r="P233" i="35"/>
  <c r="N233" i="35"/>
  <c r="I233" i="35"/>
  <c r="G233" i="35"/>
  <c r="AN232" i="35"/>
  <c r="AL232" i="35"/>
  <c r="AH232" i="35"/>
  <c r="AF232" i="35"/>
  <c r="AB232" i="35"/>
  <c r="Z232" i="35"/>
  <c r="V232" i="35"/>
  <c r="T232" i="35"/>
  <c r="P232" i="35"/>
  <c r="N232" i="35"/>
  <c r="I232" i="35"/>
  <c r="G232" i="35"/>
  <c r="AN231" i="35"/>
  <c r="AL231" i="35"/>
  <c r="AH231" i="35"/>
  <c r="AF231" i="35"/>
  <c r="AB231" i="35"/>
  <c r="Z231" i="35"/>
  <c r="V231" i="35"/>
  <c r="T231" i="35"/>
  <c r="P231" i="35"/>
  <c r="N231" i="35"/>
  <c r="AN230" i="35"/>
  <c r="AL230" i="35"/>
  <c r="AH230" i="35"/>
  <c r="AF230" i="35"/>
  <c r="AB230" i="35"/>
  <c r="Z230" i="35"/>
  <c r="V230" i="35"/>
  <c r="T230" i="35"/>
  <c r="P230" i="35"/>
  <c r="N230" i="35"/>
  <c r="AN203" i="35"/>
  <c r="AL203" i="35"/>
  <c r="AH203" i="35"/>
  <c r="AF203" i="35"/>
  <c r="AB203" i="35"/>
  <c r="Z203" i="35"/>
  <c r="V203" i="35"/>
  <c r="T203" i="35"/>
  <c r="P203" i="35"/>
  <c r="N203" i="35"/>
  <c r="AN202" i="35"/>
  <c r="AL202" i="35"/>
  <c r="AH202" i="35"/>
  <c r="AF202" i="35"/>
  <c r="AB202" i="35"/>
  <c r="Z202" i="35"/>
  <c r="V202" i="35"/>
  <c r="T202" i="35"/>
  <c r="P202" i="35"/>
  <c r="N202" i="35"/>
  <c r="AN201" i="35"/>
  <c r="AL201" i="35"/>
  <c r="AH201" i="35"/>
  <c r="AF201" i="35"/>
  <c r="AB201" i="35"/>
  <c r="Z201" i="35"/>
  <c r="V201" i="35"/>
  <c r="T201" i="35"/>
  <c r="P201" i="35"/>
  <c r="N201" i="35"/>
  <c r="AN200" i="35"/>
  <c r="AL200" i="35"/>
  <c r="AH200" i="35"/>
  <c r="AF200" i="35"/>
  <c r="AB200" i="35"/>
  <c r="Z200" i="35"/>
  <c r="V200" i="35"/>
  <c r="T200" i="35"/>
  <c r="P200" i="35"/>
  <c r="N200" i="35"/>
  <c r="AN199" i="35"/>
  <c r="AL199" i="35"/>
  <c r="AH199" i="35"/>
  <c r="AF199" i="35"/>
  <c r="AB199" i="35"/>
  <c r="Z199" i="35"/>
  <c r="V199" i="35"/>
  <c r="T199" i="35"/>
  <c r="P199" i="35"/>
  <c r="N199" i="35"/>
  <c r="AN198" i="35"/>
  <c r="AL198" i="35"/>
  <c r="AH198" i="35"/>
  <c r="AF198" i="35"/>
  <c r="AB198" i="35"/>
  <c r="Z198" i="35"/>
  <c r="V198" i="35"/>
  <c r="T198" i="35"/>
  <c r="P198" i="35"/>
  <c r="N198" i="35"/>
  <c r="AN197" i="35"/>
  <c r="AL197" i="35"/>
  <c r="AH197" i="35"/>
  <c r="AF197" i="35"/>
  <c r="AB197" i="35"/>
  <c r="Z197" i="35"/>
  <c r="V197" i="35"/>
  <c r="T197" i="35"/>
  <c r="P197" i="35"/>
  <c r="N197" i="35"/>
  <c r="AN196" i="35"/>
  <c r="AL196" i="35"/>
  <c r="AH196" i="35"/>
  <c r="AF196" i="35"/>
  <c r="AB196" i="35"/>
  <c r="Z196" i="35"/>
  <c r="V196" i="35"/>
  <c r="T196" i="35"/>
  <c r="P196" i="35"/>
  <c r="N196" i="35"/>
  <c r="AN195" i="35"/>
  <c r="AL195" i="35"/>
  <c r="AH195" i="35"/>
  <c r="AF195" i="35"/>
  <c r="AB195" i="35"/>
  <c r="Z195" i="35"/>
  <c r="V195" i="35"/>
  <c r="T195" i="35"/>
  <c r="P195" i="35"/>
  <c r="N195" i="35"/>
  <c r="AN194" i="35"/>
  <c r="AL194" i="35"/>
  <c r="AH194" i="35"/>
  <c r="AF194" i="35"/>
  <c r="AB194" i="35"/>
  <c r="Z194" i="35"/>
  <c r="V194" i="35"/>
  <c r="T194" i="35"/>
  <c r="P194" i="35"/>
  <c r="N194" i="35"/>
  <c r="AN193" i="35"/>
  <c r="AL193" i="35"/>
  <c r="AH193" i="35"/>
  <c r="AF193" i="35"/>
  <c r="AB193" i="35"/>
  <c r="Z193" i="35"/>
  <c r="V193" i="35"/>
  <c r="T193" i="35"/>
  <c r="P193" i="35"/>
  <c r="N193" i="35"/>
  <c r="AN192" i="35"/>
  <c r="AL192" i="35"/>
  <c r="AH192" i="35"/>
  <c r="AF192" i="35"/>
  <c r="AB192" i="35"/>
  <c r="Z192" i="35"/>
  <c r="V192" i="35"/>
  <c r="T192" i="35"/>
  <c r="P192" i="35"/>
  <c r="N192" i="35"/>
  <c r="AN191" i="35"/>
  <c r="AL191" i="35"/>
  <c r="AH191" i="35"/>
  <c r="AF191" i="35"/>
  <c r="AB191" i="35"/>
  <c r="Z191" i="35"/>
  <c r="V191" i="35"/>
  <c r="T191" i="35"/>
  <c r="P191" i="35"/>
  <c r="N191" i="35"/>
  <c r="AN190" i="35"/>
  <c r="AL190" i="35"/>
  <c r="AH190" i="35"/>
  <c r="AF190" i="35"/>
  <c r="AB190" i="35"/>
  <c r="Z190" i="35"/>
  <c r="V190" i="35"/>
  <c r="T190" i="35"/>
  <c r="P190" i="35"/>
  <c r="N190" i="35"/>
  <c r="AN189" i="35"/>
  <c r="AL189" i="35"/>
  <c r="AH189" i="35"/>
  <c r="AF189" i="35"/>
  <c r="AB189" i="35"/>
  <c r="Z189" i="35"/>
  <c r="V189" i="35"/>
  <c r="T189" i="35"/>
  <c r="P189" i="35"/>
  <c r="N189" i="35"/>
  <c r="AN188" i="35"/>
  <c r="AL188" i="35"/>
  <c r="AH188" i="35"/>
  <c r="AF188" i="35"/>
  <c r="AB188" i="35"/>
  <c r="Z188" i="35"/>
  <c r="V188" i="35"/>
  <c r="T188" i="35"/>
  <c r="P188" i="35"/>
  <c r="N188" i="35"/>
  <c r="AN187" i="35"/>
  <c r="AL187" i="35"/>
  <c r="AH187" i="35"/>
  <c r="AF187" i="35"/>
  <c r="AB187" i="35"/>
  <c r="Z187" i="35"/>
  <c r="V187" i="35"/>
  <c r="T187" i="35"/>
  <c r="P187" i="35"/>
  <c r="N187" i="35"/>
  <c r="AN186" i="35"/>
  <c r="AL186" i="35"/>
  <c r="AH186" i="35"/>
  <c r="AF186" i="35"/>
  <c r="AB186" i="35"/>
  <c r="Z186" i="35"/>
  <c r="V186" i="35"/>
  <c r="T186" i="35"/>
  <c r="P186" i="35"/>
  <c r="N186" i="35"/>
  <c r="AN185" i="35"/>
  <c r="AL185" i="35"/>
  <c r="AH185" i="35"/>
  <c r="AF185" i="35"/>
  <c r="AB185" i="35"/>
  <c r="Z185" i="35"/>
  <c r="V185" i="35"/>
  <c r="T185" i="35"/>
  <c r="P185" i="35"/>
  <c r="N185" i="35"/>
  <c r="AN184" i="35"/>
  <c r="AL184" i="35"/>
  <c r="AH184" i="35"/>
  <c r="AF184" i="35"/>
  <c r="AB184" i="35"/>
  <c r="Z184" i="35"/>
  <c r="V184" i="35"/>
  <c r="T184" i="35"/>
  <c r="P184" i="35"/>
  <c r="N184" i="35"/>
  <c r="AN183" i="35"/>
  <c r="AL183" i="35"/>
  <c r="AH183" i="35"/>
  <c r="AF183" i="35"/>
  <c r="AB183" i="35"/>
  <c r="Z183" i="35"/>
  <c r="V183" i="35"/>
  <c r="T183" i="35"/>
  <c r="P183" i="35"/>
  <c r="N183" i="35"/>
  <c r="AN182" i="35"/>
  <c r="AL182" i="35"/>
  <c r="AH182" i="35"/>
  <c r="AF182" i="35"/>
  <c r="AB182" i="35"/>
  <c r="Z182" i="35"/>
  <c r="V182" i="35"/>
  <c r="T182" i="35"/>
  <c r="P182" i="35"/>
  <c r="N182" i="35"/>
  <c r="AN181" i="35"/>
  <c r="AL181" i="35"/>
  <c r="AH181" i="35"/>
  <c r="AF181" i="35"/>
  <c r="AB181" i="35"/>
  <c r="Z181" i="35"/>
  <c r="V181" i="35"/>
  <c r="T181" i="35"/>
  <c r="P181" i="35"/>
  <c r="N181" i="35"/>
  <c r="AN180" i="35"/>
  <c r="AL180" i="35"/>
  <c r="AH180" i="35"/>
  <c r="AF180" i="35"/>
  <c r="AB180" i="35"/>
  <c r="Z180" i="35"/>
  <c r="V180" i="35"/>
  <c r="T180" i="35"/>
  <c r="P180" i="35"/>
  <c r="N180" i="35"/>
  <c r="AN179" i="35"/>
  <c r="AL179" i="35"/>
  <c r="AH179" i="35"/>
  <c r="AF179" i="35"/>
  <c r="AB179" i="35"/>
  <c r="Z179" i="35"/>
  <c r="V179" i="35"/>
  <c r="T179" i="35"/>
  <c r="P179" i="35"/>
  <c r="N179" i="35"/>
  <c r="AN178" i="35"/>
  <c r="AL178" i="35"/>
  <c r="AH178" i="35"/>
  <c r="AF178" i="35"/>
  <c r="AB178" i="35"/>
  <c r="Z178" i="35"/>
  <c r="V178" i="35"/>
  <c r="T178" i="35"/>
  <c r="P178" i="35"/>
  <c r="N178" i="35"/>
  <c r="AN177" i="35"/>
  <c r="AL177" i="35"/>
  <c r="AH177" i="35"/>
  <c r="AF177" i="35"/>
  <c r="AB177" i="35"/>
  <c r="Z177" i="35"/>
  <c r="V177" i="35"/>
  <c r="T177" i="35"/>
  <c r="P177" i="35"/>
  <c r="N177" i="35"/>
  <c r="AN176" i="35"/>
  <c r="AL176" i="35"/>
  <c r="AH176" i="35"/>
  <c r="AF176" i="35"/>
  <c r="AB176" i="35"/>
  <c r="Z176" i="35"/>
  <c r="V176" i="35"/>
  <c r="T176" i="35"/>
  <c r="P176" i="35"/>
  <c r="N176" i="35"/>
  <c r="AN175" i="35"/>
  <c r="AL175" i="35"/>
  <c r="AH175" i="35"/>
  <c r="AF175" i="35"/>
  <c r="AB175" i="35"/>
  <c r="Z175" i="35"/>
  <c r="V175" i="35"/>
  <c r="T175" i="35"/>
  <c r="P175" i="35"/>
  <c r="N175" i="35"/>
  <c r="AN174" i="35"/>
  <c r="AL174" i="35"/>
  <c r="AH174" i="35"/>
  <c r="AF174" i="35"/>
  <c r="AB174" i="35"/>
  <c r="Z174" i="35"/>
  <c r="V174" i="35"/>
  <c r="T174" i="35"/>
  <c r="P174" i="35"/>
  <c r="N174" i="35"/>
  <c r="AN173" i="35"/>
  <c r="AL173" i="35"/>
  <c r="AH173" i="35"/>
  <c r="AF173" i="35"/>
  <c r="AB173" i="35"/>
  <c r="Z173" i="35"/>
  <c r="V173" i="35"/>
  <c r="T173" i="35"/>
  <c r="P173" i="35"/>
  <c r="N173" i="35"/>
  <c r="AN172" i="35"/>
  <c r="AL172" i="35"/>
  <c r="AH172" i="35"/>
  <c r="AF172" i="35"/>
  <c r="AB172" i="35"/>
  <c r="Z172" i="35"/>
  <c r="V172" i="35"/>
  <c r="T172" i="35"/>
  <c r="P172" i="35"/>
  <c r="N172" i="35"/>
  <c r="AN171" i="35"/>
  <c r="AL171" i="35"/>
  <c r="AH171" i="35"/>
  <c r="AF171" i="35"/>
  <c r="AB171" i="35"/>
  <c r="Z171" i="35"/>
  <c r="V171" i="35"/>
  <c r="T171" i="35"/>
  <c r="P171" i="35"/>
  <c r="N171" i="35"/>
  <c r="AN170" i="35"/>
  <c r="AL170" i="35"/>
  <c r="AH170" i="35"/>
  <c r="AF170" i="35"/>
  <c r="AB170" i="35"/>
  <c r="Z170" i="35"/>
  <c r="V170" i="35"/>
  <c r="T170" i="35"/>
  <c r="P170" i="35"/>
  <c r="N170" i="35"/>
  <c r="AN169" i="35"/>
  <c r="AL169" i="35"/>
  <c r="AH169" i="35"/>
  <c r="AF169" i="35"/>
  <c r="AB169" i="35"/>
  <c r="Z169" i="35"/>
  <c r="V169" i="35"/>
  <c r="T169" i="35"/>
  <c r="P169" i="35"/>
  <c r="N169" i="35"/>
  <c r="AN168" i="35"/>
  <c r="AL168" i="35"/>
  <c r="AH168" i="35"/>
  <c r="AF168" i="35"/>
  <c r="AB168" i="35"/>
  <c r="Z168" i="35"/>
  <c r="V168" i="35"/>
  <c r="T168" i="35"/>
  <c r="P168" i="35"/>
  <c r="N168" i="35"/>
  <c r="AN167" i="35"/>
  <c r="AL167" i="35"/>
  <c r="AH167" i="35"/>
  <c r="AF167" i="35"/>
  <c r="AB167" i="35"/>
  <c r="Z167" i="35"/>
  <c r="V167" i="35"/>
  <c r="T167" i="35"/>
  <c r="P167" i="35"/>
  <c r="N167" i="35"/>
  <c r="AN166" i="35"/>
  <c r="AL166" i="35"/>
  <c r="AH166" i="35"/>
  <c r="AF166" i="35"/>
  <c r="AB166" i="35"/>
  <c r="Z166" i="35"/>
  <c r="V166" i="35"/>
  <c r="T166" i="35"/>
  <c r="P166" i="35"/>
  <c r="N166" i="35"/>
  <c r="AN165" i="35"/>
  <c r="AL165" i="35"/>
  <c r="AH165" i="35"/>
  <c r="AF165" i="35"/>
  <c r="AB165" i="35"/>
  <c r="Z165" i="35"/>
  <c r="V165" i="35"/>
  <c r="T165" i="35"/>
  <c r="P165" i="35"/>
  <c r="N165" i="35"/>
  <c r="AN164" i="35"/>
  <c r="AL164" i="35"/>
  <c r="AH164" i="35"/>
  <c r="AF164" i="35"/>
  <c r="AB164" i="35"/>
  <c r="Z164" i="35"/>
  <c r="V164" i="35"/>
  <c r="T164" i="35"/>
  <c r="P164" i="35"/>
  <c r="N164" i="35"/>
  <c r="AN163" i="35"/>
  <c r="AL163" i="35"/>
  <c r="AH163" i="35"/>
  <c r="AF163" i="35"/>
  <c r="AB163" i="35"/>
  <c r="Z163" i="35"/>
  <c r="V163" i="35"/>
  <c r="T163" i="35"/>
  <c r="P163" i="35"/>
  <c r="N163" i="35"/>
  <c r="AN162" i="35"/>
  <c r="AL162" i="35"/>
  <c r="AH162" i="35"/>
  <c r="AF162" i="35"/>
  <c r="AB162" i="35"/>
  <c r="Z162" i="35"/>
  <c r="V162" i="35"/>
  <c r="T162" i="35"/>
  <c r="P162" i="35"/>
  <c r="N162" i="35"/>
  <c r="AN161" i="35"/>
  <c r="AL161" i="35"/>
  <c r="AH161" i="35"/>
  <c r="AF161" i="35"/>
  <c r="AB161" i="35"/>
  <c r="Z161" i="35"/>
  <c r="V161" i="35"/>
  <c r="T161" i="35"/>
  <c r="P161" i="35"/>
  <c r="N161" i="35"/>
  <c r="AN160" i="35"/>
  <c r="AL160" i="35"/>
  <c r="AH160" i="35"/>
  <c r="AF160" i="35"/>
  <c r="AB160" i="35"/>
  <c r="Z160" i="35"/>
  <c r="V160" i="35"/>
  <c r="T160" i="35"/>
  <c r="P160" i="35"/>
  <c r="N160" i="35"/>
  <c r="AN159" i="35"/>
  <c r="AL159" i="35"/>
  <c r="AH159" i="35"/>
  <c r="AF159" i="35"/>
  <c r="AB159" i="35"/>
  <c r="Z159" i="35"/>
  <c r="V159" i="35"/>
  <c r="T159" i="35"/>
  <c r="P159" i="35"/>
  <c r="N159" i="35"/>
  <c r="AN158" i="35"/>
  <c r="AL158" i="35"/>
  <c r="AH158" i="35"/>
  <c r="AF158" i="35"/>
  <c r="AB158" i="35"/>
  <c r="Z158" i="35"/>
  <c r="V158" i="35"/>
  <c r="T158" i="35"/>
  <c r="P158" i="35"/>
  <c r="N158" i="35"/>
  <c r="AN157" i="35"/>
  <c r="AL157" i="35"/>
  <c r="AH157" i="35"/>
  <c r="AF157" i="35"/>
  <c r="AB157" i="35"/>
  <c r="Z157" i="35"/>
  <c r="V157" i="35"/>
  <c r="T157" i="35"/>
  <c r="P157" i="35"/>
  <c r="N157" i="35"/>
  <c r="AN156" i="35"/>
  <c r="AL156" i="35"/>
  <c r="AH156" i="35"/>
  <c r="AF156" i="35"/>
  <c r="AB156" i="35"/>
  <c r="Z156" i="35"/>
  <c r="V156" i="35"/>
  <c r="T156" i="35"/>
  <c r="P156" i="35"/>
  <c r="N156" i="35"/>
  <c r="AN155" i="35"/>
  <c r="AL155" i="35"/>
  <c r="AH155" i="35"/>
  <c r="AF155" i="35"/>
  <c r="AB155" i="35"/>
  <c r="Z155" i="35"/>
  <c r="V155" i="35"/>
  <c r="T155" i="35"/>
  <c r="P155" i="35"/>
  <c r="N155" i="35"/>
  <c r="AN154" i="35"/>
  <c r="AL154" i="35"/>
  <c r="AH154" i="35"/>
  <c r="AF154" i="35"/>
  <c r="AB154" i="35"/>
  <c r="Z154" i="35"/>
  <c r="V154" i="35"/>
  <c r="T154" i="35"/>
  <c r="P154" i="35"/>
  <c r="N154" i="35"/>
  <c r="AN153" i="35"/>
  <c r="AL153" i="35"/>
  <c r="AH153" i="35"/>
  <c r="AF153" i="35"/>
  <c r="AB153" i="35"/>
  <c r="Z153" i="35"/>
  <c r="V153" i="35"/>
  <c r="T153" i="35"/>
  <c r="P153" i="35"/>
  <c r="N153" i="35"/>
  <c r="AN152" i="35"/>
  <c r="AL152" i="35"/>
  <c r="AH152" i="35"/>
  <c r="AF152" i="35"/>
  <c r="AB152" i="35"/>
  <c r="Z152" i="35"/>
  <c r="V152" i="35"/>
  <c r="T152" i="35"/>
  <c r="P152" i="35"/>
  <c r="N152" i="35"/>
  <c r="AN151" i="35"/>
  <c r="AL151" i="35"/>
  <c r="AH151" i="35"/>
  <c r="AF151" i="35"/>
  <c r="AB151" i="35"/>
  <c r="Z151" i="35"/>
  <c r="V151" i="35"/>
  <c r="T151" i="35"/>
  <c r="P151" i="35"/>
  <c r="N151" i="35"/>
  <c r="AN150" i="35"/>
  <c r="AL150" i="35"/>
  <c r="AH150" i="35"/>
  <c r="AF150" i="35"/>
  <c r="AB150" i="35"/>
  <c r="Z150" i="35"/>
  <c r="V150" i="35"/>
  <c r="T150" i="35"/>
  <c r="P150" i="35"/>
  <c r="N150" i="35"/>
  <c r="AN149" i="35"/>
  <c r="AL149" i="35"/>
  <c r="AH149" i="35"/>
  <c r="AF149" i="35"/>
  <c r="AB149" i="35"/>
  <c r="Z149" i="35"/>
  <c r="V149" i="35"/>
  <c r="T149" i="35"/>
  <c r="P149" i="35"/>
  <c r="N149" i="35"/>
  <c r="AN148" i="35"/>
  <c r="AL148" i="35"/>
  <c r="AH148" i="35"/>
  <c r="AF148" i="35"/>
  <c r="AB148" i="35"/>
  <c r="Z148" i="35"/>
  <c r="V148" i="35"/>
  <c r="T148" i="35"/>
  <c r="P148" i="35"/>
  <c r="N148" i="35"/>
  <c r="AN147" i="35"/>
  <c r="AL147" i="35"/>
  <c r="AH147" i="35"/>
  <c r="AF147" i="35"/>
  <c r="AB147" i="35"/>
  <c r="Z147" i="35"/>
  <c r="V147" i="35"/>
  <c r="T147" i="35"/>
  <c r="P147" i="35"/>
  <c r="N147" i="35"/>
  <c r="AN146" i="35"/>
  <c r="AL146" i="35"/>
  <c r="AH146" i="35"/>
  <c r="AF146" i="35"/>
  <c r="AB146" i="35"/>
  <c r="Z146" i="35"/>
  <c r="V146" i="35"/>
  <c r="T146" i="35"/>
  <c r="P146" i="35"/>
  <c r="N146" i="35"/>
  <c r="AN145" i="35"/>
  <c r="AL145" i="35"/>
  <c r="AH145" i="35"/>
  <c r="AF145" i="35"/>
  <c r="AB145" i="35"/>
  <c r="Z145" i="35"/>
  <c r="V145" i="35"/>
  <c r="T145" i="35"/>
  <c r="P145" i="35"/>
  <c r="N145" i="35"/>
  <c r="AN144" i="35"/>
  <c r="AL144" i="35"/>
  <c r="AH144" i="35"/>
  <c r="AF144" i="35"/>
  <c r="AB144" i="35"/>
  <c r="Z144" i="35"/>
  <c r="V144" i="35"/>
  <c r="T144" i="35"/>
  <c r="P144" i="35"/>
  <c r="N144" i="35"/>
  <c r="AN143" i="35"/>
  <c r="AL143" i="35"/>
  <c r="AH143" i="35"/>
  <c r="AF143" i="35"/>
  <c r="AB143" i="35"/>
  <c r="Z143" i="35"/>
  <c r="V143" i="35"/>
  <c r="T143" i="35"/>
  <c r="P143" i="35"/>
  <c r="N143" i="35"/>
  <c r="AN142" i="35"/>
  <c r="AL142" i="35"/>
  <c r="AH142" i="35"/>
  <c r="AF142" i="35"/>
  <c r="AB142" i="35"/>
  <c r="Z142" i="35"/>
  <c r="V142" i="35"/>
  <c r="T142" i="35"/>
  <c r="P142" i="35"/>
  <c r="N142" i="35"/>
  <c r="AN141" i="35"/>
  <c r="AL141" i="35"/>
  <c r="AH141" i="35"/>
  <c r="AF141" i="35"/>
  <c r="AB141" i="35"/>
  <c r="Z141" i="35"/>
  <c r="V141" i="35"/>
  <c r="T141" i="35"/>
  <c r="P141" i="35"/>
  <c r="N141" i="35"/>
  <c r="AN140" i="35"/>
  <c r="AL140" i="35"/>
  <c r="AH140" i="35"/>
  <c r="AF140" i="35"/>
  <c r="AB140" i="35"/>
  <c r="Z140" i="35"/>
  <c r="V140" i="35"/>
  <c r="T140" i="35"/>
  <c r="P140" i="35"/>
  <c r="N140" i="35"/>
  <c r="AN139" i="35"/>
  <c r="AL139" i="35"/>
  <c r="AH139" i="35"/>
  <c r="AF139" i="35"/>
  <c r="AB139" i="35"/>
  <c r="Z139" i="35"/>
  <c r="V139" i="35"/>
  <c r="T139" i="35"/>
  <c r="P139" i="35"/>
  <c r="N139" i="35"/>
  <c r="AN138" i="35"/>
  <c r="AL138" i="35"/>
  <c r="AH138" i="35"/>
  <c r="AF138" i="35"/>
  <c r="AB138" i="35"/>
  <c r="Z138" i="35"/>
  <c r="V138" i="35"/>
  <c r="T138" i="35"/>
  <c r="P138" i="35"/>
  <c r="N138" i="35"/>
  <c r="AN137" i="35"/>
  <c r="AL137" i="35"/>
  <c r="AH137" i="35"/>
  <c r="AF137" i="35"/>
  <c r="AB137" i="35"/>
  <c r="Z137" i="35"/>
  <c r="V137" i="35"/>
  <c r="T137" i="35"/>
  <c r="P137" i="35"/>
  <c r="N137" i="35"/>
  <c r="AN136" i="35"/>
  <c r="AL136" i="35"/>
  <c r="AH136" i="35"/>
  <c r="AF136" i="35"/>
  <c r="AB136" i="35"/>
  <c r="Z136" i="35"/>
  <c r="V136" i="35"/>
  <c r="T136" i="35"/>
  <c r="P136" i="35"/>
  <c r="N136" i="35"/>
  <c r="AN135" i="35"/>
  <c r="AL135" i="35"/>
  <c r="AH135" i="35"/>
  <c r="AF135" i="35"/>
  <c r="AB135" i="35"/>
  <c r="Z135" i="35"/>
  <c r="V135" i="35"/>
  <c r="T135" i="35"/>
  <c r="P135" i="35"/>
  <c r="N135" i="35"/>
  <c r="AN134" i="35"/>
  <c r="AL134" i="35"/>
  <c r="AH134" i="35"/>
  <c r="AF134" i="35"/>
  <c r="AB134" i="35"/>
  <c r="Z134" i="35"/>
  <c r="V134" i="35"/>
  <c r="T134" i="35"/>
  <c r="P134" i="35"/>
  <c r="N134" i="35"/>
  <c r="AN133" i="35"/>
  <c r="AL133" i="35"/>
  <c r="AH133" i="35"/>
  <c r="AF133" i="35"/>
  <c r="AB133" i="35"/>
  <c r="Z133" i="35"/>
  <c r="V133" i="35"/>
  <c r="T133" i="35"/>
  <c r="P133" i="35"/>
  <c r="N133" i="35"/>
  <c r="AN132" i="35"/>
  <c r="AL132" i="35"/>
  <c r="AH132" i="35"/>
  <c r="AF132" i="35"/>
  <c r="AB132" i="35"/>
  <c r="Z132" i="35"/>
  <c r="V132" i="35"/>
  <c r="T132" i="35"/>
  <c r="P132" i="35"/>
  <c r="N132" i="35"/>
  <c r="AN131" i="35"/>
  <c r="AL131" i="35"/>
  <c r="AH131" i="35"/>
  <c r="AF131" i="35"/>
  <c r="AB131" i="35"/>
  <c r="Z131" i="35"/>
  <c r="V131" i="35"/>
  <c r="T131" i="35"/>
  <c r="P131" i="35"/>
  <c r="N131" i="35"/>
  <c r="AN130" i="35"/>
  <c r="AL130" i="35"/>
  <c r="AH130" i="35"/>
  <c r="AF130" i="35"/>
  <c r="AB130" i="35"/>
  <c r="Z130" i="35"/>
  <c r="V130" i="35"/>
  <c r="T130" i="35"/>
  <c r="P130" i="35"/>
  <c r="N130" i="35"/>
  <c r="AN129" i="35"/>
  <c r="AL129" i="35"/>
  <c r="AH129" i="35"/>
  <c r="AF129" i="35"/>
  <c r="AB129" i="35"/>
  <c r="Z129" i="35"/>
  <c r="V129" i="35"/>
  <c r="T129" i="35"/>
  <c r="P129" i="35"/>
  <c r="N129" i="35"/>
  <c r="AN128" i="35"/>
  <c r="AL128" i="35"/>
  <c r="AH128" i="35"/>
  <c r="AF128" i="35"/>
  <c r="AB128" i="35"/>
  <c r="Z128" i="35"/>
  <c r="V128" i="35"/>
  <c r="T128" i="35"/>
  <c r="P128" i="35"/>
  <c r="N128" i="35"/>
  <c r="AN127" i="35"/>
  <c r="AL127" i="35"/>
  <c r="AH127" i="35"/>
  <c r="AF127" i="35"/>
  <c r="AB127" i="35"/>
  <c r="Z127" i="35"/>
  <c r="V127" i="35"/>
  <c r="T127" i="35"/>
  <c r="P127" i="35"/>
  <c r="N127" i="35"/>
  <c r="AN126" i="35"/>
  <c r="AL126" i="35"/>
  <c r="AH126" i="35"/>
  <c r="AF126" i="35"/>
  <c r="AB126" i="35"/>
  <c r="Z126" i="35"/>
  <c r="V126" i="35"/>
  <c r="T126" i="35"/>
  <c r="P126" i="35"/>
  <c r="N126" i="35"/>
  <c r="AN125" i="35"/>
  <c r="AL125" i="35"/>
  <c r="AH125" i="35"/>
  <c r="AF125" i="35"/>
  <c r="AB125" i="35"/>
  <c r="Z125" i="35"/>
  <c r="V125" i="35"/>
  <c r="T125" i="35"/>
  <c r="P125" i="35"/>
  <c r="N125" i="35"/>
  <c r="AN124" i="35"/>
  <c r="AL124" i="35"/>
  <c r="AH124" i="35"/>
  <c r="AF124" i="35"/>
  <c r="AB124" i="35"/>
  <c r="Z124" i="35"/>
  <c r="V124" i="35"/>
  <c r="T124" i="35"/>
  <c r="P124" i="35"/>
  <c r="N124" i="35"/>
  <c r="AN123" i="35"/>
  <c r="AL123" i="35"/>
  <c r="AH123" i="35"/>
  <c r="AF123" i="35"/>
  <c r="AB123" i="35"/>
  <c r="Z123" i="35"/>
  <c r="V123" i="35"/>
  <c r="T123" i="35"/>
  <c r="P123" i="35"/>
  <c r="N123" i="35"/>
  <c r="AN122" i="35"/>
  <c r="AL122" i="35"/>
  <c r="AH122" i="35"/>
  <c r="AF122" i="35"/>
  <c r="AB122" i="35"/>
  <c r="Z122" i="35"/>
  <c r="V122" i="35"/>
  <c r="T122" i="35"/>
  <c r="P122" i="35"/>
  <c r="N122" i="35"/>
  <c r="AN121" i="35"/>
  <c r="AL121" i="35"/>
  <c r="AH121" i="35"/>
  <c r="AF121" i="35"/>
  <c r="AB121" i="35"/>
  <c r="Z121" i="35"/>
  <c r="V121" i="35"/>
  <c r="T121" i="35"/>
  <c r="P121" i="35"/>
  <c r="N121" i="35"/>
  <c r="AN120" i="35"/>
  <c r="AL120" i="35"/>
  <c r="AH120" i="35"/>
  <c r="AF120" i="35"/>
  <c r="AB120" i="35"/>
  <c r="Z120" i="35"/>
  <c r="V120" i="35"/>
  <c r="T120" i="35"/>
  <c r="P120" i="35"/>
  <c r="N120" i="35"/>
  <c r="AN119" i="35"/>
  <c r="AL119" i="35"/>
  <c r="AH119" i="35"/>
  <c r="AF119" i="35"/>
  <c r="AB119" i="35"/>
  <c r="Z119" i="35"/>
  <c r="V119" i="35"/>
  <c r="T119" i="35"/>
  <c r="P119" i="35"/>
  <c r="N119" i="35"/>
  <c r="AN118" i="35"/>
  <c r="AL118" i="35"/>
  <c r="AH118" i="35"/>
  <c r="AF118" i="35"/>
  <c r="AB118" i="35"/>
  <c r="Z118" i="35"/>
  <c r="V118" i="35"/>
  <c r="T118" i="35"/>
  <c r="P118" i="35"/>
  <c r="N118" i="35"/>
  <c r="AN117" i="35"/>
  <c r="AL117" i="35"/>
  <c r="AH117" i="35"/>
  <c r="AF117" i="35"/>
  <c r="AB117" i="35"/>
  <c r="Z117" i="35"/>
  <c r="V117" i="35"/>
  <c r="T117" i="35"/>
  <c r="P117" i="35"/>
  <c r="N117" i="35"/>
  <c r="AN116" i="35"/>
  <c r="AL116" i="35"/>
  <c r="AH116" i="35"/>
  <c r="AF116" i="35"/>
  <c r="AB116" i="35"/>
  <c r="Z116" i="35"/>
  <c r="V116" i="35"/>
  <c r="T116" i="35"/>
  <c r="P116" i="35"/>
  <c r="N116" i="35"/>
  <c r="AN115" i="35"/>
  <c r="AL115" i="35"/>
  <c r="AH115" i="35"/>
  <c r="AF115" i="35"/>
  <c r="AB115" i="35"/>
  <c r="Z115" i="35"/>
  <c r="V115" i="35"/>
  <c r="T115" i="35"/>
  <c r="P115" i="35"/>
  <c r="N115" i="35"/>
  <c r="AN114" i="35"/>
  <c r="AL114" i="35"/>
  <c r="AH114" i="35"/>
  <c r="AF114" i="35"/>
  <c r="AB114" i="35"/>
  <c r="Z114" i="35"/>
  <c r="V114" i="35"/>
  <c r="T114" i="35"/>
  <c r="P114" i="35"/>
  <c r="N114" i="35"/>
  <c r="AN113" i="35"/>
  <c r="AL113" i="35"/>
  <c r="AH113" i="35"/>
  <c r="AF113" i="35"/>
  <c r="AB113" i="35"/>
  <c r="Z113" i="35"/>
  <c r="V113" i="35"/>
  <c r="T113" i="35"/>
  <c r="P113" i="35"/>
  <c r="N113" i="35"/>
  <c r="AN112" i="35"/>
  <c r="AL112" i="35"/>
  <c r="AH112" i="35"/>
  <c r="AF112" i="35"/>
  <c r="AB112" i="35"/>
  <c r="Z112" i="35"/>
  <c r="V112" i="35"/>
  <c r="T112" i="35"/>
  <c r="P112" i="35"/>
  <c r="N112" i="35"/>
  <c r="AN111" i="35"/>
  <c r="AL111" i="35"/>
  <c r="AH111" i="35"/>
  <c r="AF111" i="35"/>
  <c r="AB111" i="35"/>
  <c r="Z111" i="35"/>
  <c r="V111" i="35"/>
  <c r="T111" i="35"/>
  <c r="P111" i="35"/>
  <c r="N111" i="35"/>
  <c r="AN110" i="35"/>
  <c r="AL110" i="35"/>
  <c r="AH110" i="35"/>
  <c r="AF110" i="35"/>
  <c r="AB110" i="35"/>
  <c r="Z110" i="35"/>
  <c r="V110" i="35"/>
  <c r="T110" i="35"/>
  <c r="P110" i="35"/>
  <c r="N110" i="35"/>
  <c r="AN109" i="35"/>
  <c r="AL109" i="35"/>
  <c r="AH109" i="35"/>
  <c r="AF109" i="35"/>
  <c r="AB109" i="35"/>
  <c r="Z109" i="35"/>
  <c r="V109" i="35"/>
  <c r="T109" i="35"/>
  <c r="P109" i="35"/>
  <c r="N109" i="35"/>
  <c r="AN108" i="35"/>
  <c r="AL108" i="35"/>
  <c r="AH108" i="35"/>
  <c r="AF108" i="35"/>
  <c r="AB108" i="35"/>
  <c r="Z108" i="35"/>
  <c r="V108" i="35"/>
  <c r="T108" i="35"/>
  <c r="P108" i="35"/>
  <c r="N108" i="35"/>
  <c r="AN107" i="35"/>
  <c r="AL107" i="35"/>
  <c r="AH107" i="35"/>
  <c r="AF107" i="35"/>
  <c r="AB107" i="35"/>
  <c r="Z107" i="35"/>
  <c r="V107" i="35"/>
  <c r="T107" i="35"/>
  <c r="P107" i="35"/>
  <c r="N107" i="35"/>
  <c r="AN106" i="35"/>
  <c r="AL106" i="35"/>
  <c r="AH106" i="35"/>
  <c r="AF106" i="35"/>
  <c r="AB106" i="35"/>
  <c r="Z106" i="35"/>
  <c r="V106" i="35"/>
  <c r="T106" i="35"/>
  <c r="P106" i="35"/>
  <c r="N106" i="35"/>
  <c r="AN105" i="35"/>
  <c r="AL105" i="35"/>
  <c r="AH105" i="35"/>
  <c r="AF105" i="35"/>
  <c r="AB105" i="35"/>
  <c r="Z105" i="35"/>
  <c r="V105" i="35"/>
  <c r="T105" i="35"/>
  <c r="P105" i="35"/>
  <c r="N105" i="35"/>
  <c r="AN104" i="35"/>
  <c r="AL104" i="35"/>
  <c r="AH104" i="35"/>
  <c r="AF104" i="35"/>
  <c r="AB104" i="35"/>
  <c r="Z104" i="35"/>
  <c r="V104" i="35"/>
  <c r="T104" i="35"/>
  <c r="P104" i="35"/>
  <c r="N104" i="35"/>
  <c r="AN103" i="35"/>
  <c r="AL103" i="35"/>
  <c r="AH103" i="35"/>
  <c r="AF103" i="35"/>
  <c r="AB103" i="35"/>
  <c r="Z103" i="35"/>
  <c r="V103" i="35"/>
  <c r="T103" i="35"/>
  <c r="P103" i="35"/>
  <c r="N103" i="35"/>
  <c r="AN102" i="35"/>
  <c r="AL102" i="35"/>
  <c r="AH102" i="35"/>
  <c r="AF102" i="35"/>
  <c r="AB102" i="35"/>
  <c r="Z102" i="35"/>
  <c r="V102" i="35"/>
  <c r="T102" i="35"/>
  <c r="P102" i="35"/>
  <c r="N102" i="35"/>
  <c r="AN101" i="35"/>
  <c r="AL101" i="35"/>
  <c r="AH101" i="35"/>
  <c r="AF101" i="35"/>
  <c r="AB101" i="35"/>
  <c r="Z101" i="35"/>
  <c r="V101" i="35"/>
  <c r="T101" i="35"/>
  <c r="P101" i="35"/>
  <c r="N101" i="35"/>
  <c r="AN100" i="35"/>
  <c r="AL100" i="35"/>
  <c r="AH100" i="35"/>
  <c r="AF100" i="35"/>
  <c r="AB100" i="35"/>
  <c r="Z100" i="35"/>
  <c r="V100" i="35"/>
  <c r="T100" i="35"/>
  <c r="P100" i="35"/>
  <c r="N100" i="35"/>
  <c r="AN99" i="35"/>
  <c r="AL99" i="35"/>
  <c r="AH99" i="35"/>
  <c r="AF99" i="35"/>
  <c r="AB99" i="35"/>
  <c r="Z99" i="35"/>
  <c r="V99" i="35"/>
  <c r="T99" i="35"/>
  <c r="P99" i="35"/>
  <c r="N99" i="35"/>
  <c r="AN98" i="35"/>
  <c r="AL98" i="35"/>
  <c r="AH98" i="35"/>
  <c r="AF98" i="35"/>
  <c r="AB98" i="35"/>
  <c r="Z98" i="35"/>
  <c r="V98" i="35"/>
  <c r="T98" i="35"/>
  <c r="P98" i="35"/>
  <c r="N98" i="35"/>
  <c r="AN97" i="35"/>
  <c r="AL97" i="35"/>
  <c r="AH97" i="35"/>
  <c r="AF97" i="35"/>
  <c r="AB97" i="35"/>
  <c r="Z97" i="35"/>
  <c r="V97" i="35"/>
  <c r="T97" i="35"/>
  <c r="P97" i="35"/>
  <c r="N97" i="35"/>
  <c r="AN96" i="35"/>
  <c r="AL96" i="35"/>
  <c r="AH96" i="35"/>
  <c r="AF96" i="35"/>
  <c r="AB96" i="35"/>
  <c r="Z96" i="35"/>
  <c r="V96" i="35"/>
  <c r="T96" i="35"/>
  <c r="P96" i="35"/>
  <c r="N96" i="35"/>
  <c r="AN95" i="35"/>
  <c r="AL95" i="35"/>
  <c r="AH95" i="35"/>
  <c r="AF95" i="35"/>
  <c r="AB95" i="35"/>
  <c r="Z95" i="35"/>
  <c r="V95" i="35"/>
  <c r="T95" i="35"/>
  <c r="P95" i="35"/>
  <c r="N95" i="35"/>
  <c r="AN94" i="35"/>
  <c r="AL94" i="35"/>
  <c r="AH94" i="35"/>
  <c r="AF94" i="35"/>
  <c r="AB94" i="35"/>
  <c r="Z94" i="35"/>
  <c r="V94" i="35"/>
  <c r="T94" i="35"/>
  <c r="P94" i="35"/>
  <c r="N94" i="35"/>
  <c r="AN93" i="35"/>
  <c r="AL93" i="35"/>
  <c r="AH93" i="35"/>
  <c r="AF93" i="35"/>
  <c r="AB93" i="35"/>
  <c r="Z93" i="35"/>
  <c r="V93" i="35"/>
  <c r="T93" i="35"/>
  <c r="P93" i="35"/>
  <c r="N93" i="35"/>
  <c r="AN92" i="35"/>
  <c r="AL92" i="35"/>
  <c r="AH92" i="35"/>
  <c r="AF92" i="35"/>
  <c r="AB92" i="35"/>
  <c r="Z92" i="35"/>
  <c r="V92" i="35"/>
  <c r="T92" i="35"/>
  <c r="P92" i="35"/>
  <c r="N92" i="35"/>
  <c r="AN91" i="35"/>
  <c r="AL91" i="35"/>
  <c r="AH91" i="35"/>
  <c r="AF91" i="35"/>
  <c r="AB91" i="35"/>
  <c r="Z91" i="35"/>
  <c r="V91" i="35"/>
  <c r="T91" i="35"/>
  <c r="P91" i="35"/>
  <c r="N91" i="35"/>
  <c r="AN90" i="35"/>
  <c r="AL90" i="35"/>
  <c r="AH90" i="35"/>
  <c r="AF90" i="35"/>
  <c r="AB90" i="35"/>
  <c r="Z90" i="35"/>
  <c r="V90" i="35"/>
  <c r="T90" i="35"/>
  <c r="P90" i="35"/>
  <c r="N90" i="35"/>
  <c r="AN89" i="35"/>
  <c r="AL89" i="35"/>
  <c r="AH89" i="35"/>
  <c r="AF89" i="35"/>
  <c r="AB89" i="35"/>
  <c r="Z89" i="35"/>
  <c r="V89" i="35"/>
  <c r="T89" i="35"/>
  <c r="P89" i="35"/>
  <c r="N89" i="35"/>
  <c r="AN88" i="35"/>
  <c r="AL88" i="35"/>
  <c r="AH88" i="35"/>
  <c r="AF88" i="35"/>
  <c r="AB88" i="35"/>
  <c r="Z88" i="35"/>
  <c r="V88" i="35"/>
  <c r="T88" i="35"/>
  <c r="P88" i="35"/>
  <c r="N88" i="35"/>
  <c r="AN87" i="35"/>
  <c r="AL87" i="35"/>
  <c r="AH87" i="35"/>
  <c r="AF87" i="35"/>
  <c r="AB87" i="35"/>
  <c r="Z87" i="35"/>
  <c r="V87" i="35"/>
  <c r="T87" i="35"/>
  <c r="P87" i="35"/>
  <c r="N87" i="35"/>
  <c r="AN86" i="35"/>
  <c r="AL86" i="35"/>
  <c r="AH86" i="35"/>
  <c r="AF86" i="35"/>
  <c r="AB86" i="35"/>
  <c r="Z86" i="35"/>
  <c r="V86" i="35"/>
  <c r="T86" i="35"/>
  <c r="P86" i="35"/>
  <c r="N86" i="35"/>
  <c r="AN85" i="35"/>
  <c r="AL85" i="35"/>
  <c r="AH85" i="35"/>
  <c r="AF85" i="35"/>
  <c r="AB85" i="35"/>
  <c r="Z85" i="35"/>
  <c r="V85" i="35"/>
  <c r="T85" i="35"/>
  <c r="P85" i="35"/>
  <c r="N85" i="35"/>
  <c r="AN84" i="35"/>
  <c r="AL84" i="35"/>
  <c r="AH84" i="35"/>
  <c r="AF84" i="35"/>
  <c r="AB84" i="35"/>
  <c r="Z84" i="35"/>
  <c r="V84" i="35"/>
  <c r="T84" i="35"/>
  <c r="P84" i="35"/>
  <c r="N84" i="35"/>
  <c r="AN83" i="35"/>
  <c r="AL83" i="35"/>
  <c r="AH83" i="35"/>
  <c r="AF83" i="35"/>
  <c r="AB83" i="35"/>
  <c r="Z83" i="35"/>
  <c r="V83" i="35"/>
  <c r="T83" i="35"/>
  <c r="P83" i="35"/>
  <c r="N83" i="35"/>
  <c r="AN82" i="35"/>
  <c r="AL82" i="35"/>
  <c r="AH82" i="35"/>
  <c r="AF82" i="35"/>
  <c r="AB82" i="35"/>
  <c r="Z82" i="35"/>
  <c r="V82" i="35"/>
  <c r="T82" i="35"/>
  <c r="P82" i="35"/>
  <c r="N82" i="35"/>
  <c r="AN81" i="35"/>
  <c r="AL81" i="35"/>
  <c r="AH81" i="35"/>
  <c r="AF81" i="35"/>
  <c r="AB81" i="35"/>
  <c r="Z81" i="35"/>
  <c r="V81" i="35"/>
  <c r="T81" i="35"/>
  <c r="P81" i="35"/>
  <c r="N81" i="35"/>
  <c r="AN80" i="35"/>
  <c r="AL80" i="35"/>
  <c r="AH80" i="35"/>
  <c r="AF80" i="35"/>
  <c r="AB80" i="35"/>
  <c r="Z80" i="35"/>
  <c r="V80" i="35"/>
  <c r="T80" i="35"/>
  <c r="P80" i="35"/>
  <c r="N80" i="35"/>
  <c r="AN79" i="35"/>
  <c r="AL79" i="35"/>
  <c r="AH79" i="35"/>
  <c r="AF79" i="35"/>
  <c r="AB79" i="35"/>
  <c r="Z79" i="35"/>
  <c r="V79" i="35"/>
  <c r="T79" i="35"/>
  <c r="P79" i="35"/>
  <c r="N79" i="35"/>
  <c r="AN78" i="35"/>
  <c r="AL78" i="35"/>
  <c r="AH78" i="35"/>
  <c r="AF78" i="35"/>
  <c r="AB78" i="35"/>
  <c r="Z78" i="35"/>
  <c r="V78" i="35"/>
  <c r="T78" i="35"/>
  <c r="P78" i="35"/>
  <c r="N78" i="35"/>
  <c r="AN77" i="35"/>
  <c r="AL77" i="35"/>
  <c r="AH77" i="35"/>
  <c r="AF77" i="35"/>
  <c r="AB77" i="35"/>
  <c r="Z77" i="35"/>
  <c r="V77" i="35"/>
  <c r="T77" i="35"/>
  <c r="P77" i="35"/>
  <c r="N77" i="35"/>
  <c r="AN76" i="35"/>
  <c r="AL76" i="35"/>
  <c r="AH76" i="35"/>
  <c r="AF76" i="35"/>
  <c r="AB76" i="35"/>
  <c r="Z76" i="35"/>
  <c r="V76" i="35"/>
  <c r="T76" i="35"/>
  <c r="P76" i="35"/>
  <c r="N76" i="35"/>
  <c r="AN75" i="35"/>
  <c r="AL75" i="35"/>
  <c r="AH75" i="35"/>
  <c r="AF75" i="35"/>
  <c r="AB75" i="35"/>
  <c r="Z75" i="35"/>
  <c r="V75" i="35"/>
  <c r="T75" i="35"/>
  <c r="P75" i="35"/>
  <c r="N75" i="35"/>
  <c r="AN74" i="35"/>
  <c r="AL74" i="35"/>
  <c r="AH74" i="35"/>
  <c r="AF74" i="35"/>
  <c r="AB74" i="35"/>
  <c r="Z74" i="35"/>
  <c r="V74" i="35"/>
  <c r="T74" i="35"/>
  <c r="P74" i="35"/>
  <c r="N74" i="35"/>
  <c r="AN73" i="35"/>
  <c r="AL73" i="35"/>
  <c r="AH73" i="35"/>
  <c r="AF73" i="35"/>
  <c r="AB73" i="35"/>
  <c r="Z73" i="35"/>
  <c r="V73" i="35"/>
  <c r="T73" i="35"/>
  <c r="P73" i="35"/>
  <c r="N73" i="35"/>
  <c r="AN72" i="35"/>
  <c r="AL72" i="35"/>
  <c r="AH72" i="35"/>
  <c r="AF72" i="35"/>
  <c r="AB72" i="35"/>
  <c r="Z72" i="35"/>
  <c r="V72" i="35"/>
  <c r="T72" i="35"/>
  <c r="P72" i="35"/>
  <c r="N72" i="35"/>
  <c r="AN71" i="35"/>
  <c r="AL71" i="35"/>
  <c r="AH71" i="35"/>
  <c r="AF71" i="35"/>
  <c r="AB71" i="35"/>
  <c r="Z71" i="35"/>
  <c r="V71" i="35"/>
  <c r="T71" i="35"/>
  <c r="P71" i="35"/>
  <c r="N71" i="35"/>
  <c r="AN70" i="35"/>
  <c r="AL70" i="35"/>
  <c r="AH70" i="35"/>
  <c r="AF70" i="35"/>
  <c r="AB70" i="35"/>
  <c r="Z70" i="35"/>
  <c r="V70" i="35"/>
  <c r="T70" i="35"/>
  <c r="P70" i="35"/>
  <c r="N70" i="35"/>
  <c r="AN69" i="35"/>
  <c r="AL69" i="35"/>
  <c r="AH69" i="35"/>
  <c r="AF69" i="35"/>
  <c r="AB69" i="35"/>
  <c r="Z69" i="35"/>
  <c r="V69" i="35"/>
  <c r="T69" i="35"/>
  <c r="P69" i="35"/>
  <c r="N69" i="35"/>
  <c r="AN68" i="35"/>
  <c r="AL68" i="35"/>
  <c r="AH68" i="35"/>
  <c r="AF68" i="35"/>
  <c r="AB68" i="35"/>
  <c r="Z68" i="35"/>
  <c r="V68" i="35"/>
  <c r="T68" i="35"/>
  <c r="P68" i="35"/>
  <c r="N68" i="35"/>
  <c r="AN67" i="35"/>
  <c r="AL67" i="35"/>
  <c r="AH67" i="35"/>
  <c r="AF67" i="35"/>
  <c r="AB67" i="35"/>
  <c r="Z67" i="35"/>
  <c r="V67" i="35"/>
  <c r="T67" i="35"/>
  <c r="P67" i="35"/>
  <c r="N67" i="35"/>
  <c r="AN66" i="35"/>
  <c r="AL66" i="35"/>
  <c r="AH66" i="35"/>
  <c r="AF66" i="35"/>
  <c r="AB66" i="35"/>
  <c r="Z66" i="35"/>
  <c r="V66" i="35"/>
  <c r="T66" i="35"/>
  <c r="P66" i="35"/>
  <c r="N66" i="35"/>
  <c r="AN65" i="35"/>
  <c r="AL65" i="35"/>
  <c r="AH65" i="35"/>
  <c r="AF65" i="35"/>
  <c r="AB65" i="35"/>
  <c r="Z65" i="35"/>
  <c r="V65" i="35"/>
  <c r="T65" i="35"/>
  <c r="P65" i="35"/>
  <c r="N65" i="35"/>
  <c r="AN64" i="35"/>
  <c r="AL64" i="35"/>
  <c r="AH64" i="35"/>
  <c r="AF64" i="35"/>
  <c r="AB64" i="35"/>
  <c r="Z64" i="35"/>
  <c r="V64" i="35"/>
  <c r="T64" i="35"/>
  <c r="P64" i="35"/>
  <c r="N64" i="35"/>
  <c r="AN63" i="35"/>
  <c r="AL63" i="35"/>
  <c r="AH63" i="35"/>
  <c r="AF63" i="35"/>
  <c r="AB63" i="35"/>
  <c r="Z63" i="35"/>
  <c r="V63" i="35"/>
  <c r="T63" i="35"/>
  <c r="P63" i="35"/>
  <c r="N63" i="35"/>
  <c r="AN62" i="35"/>
  <c r="AL62" i="35"/>
  <c r="AH62" i="35"/>
  <c r="AF62" i="35"/>
  <c r="AB62" i="35"/>
  <c r="Z62" i="35"/>
  <c r="V62" i="35"/>
  <c r="T62" i="35"/>
  <c r="P62" i="35"/>
  <c r="N62" i="35"/>
  <c r="AN61" i="35"/>
  <c r="AL61" i="35"/>
  <c r="AH61" i="35"/>
  <c r="AF61" i="35"/>
  <c r="AB61" i="35"/>
  <c r="Z61" i="35"/>
  <c r="V61" i="35"/>
  <c r="T61" i="35"/>
  <c r="P61" i="35"/>
  <c r="N61" i="35"/>
  <c r="AN60" i="35"/>
  <c r="AL60" i="35"/>
  <c r="AH60" i="35"/>
  <c r="AF60" i="35"/>
  <c r="AB60" i="35"/>
  <c r="Z60" i="35"/>
  <c r="V60" i="35"/>
  <c r="T60" i="35"/>
  <c r="P60" i="35"/>
  <c r="N60" i="35"/>
  <c r="AN59" i="35"/>
  <c r="AL59" i="35"/>
  <c r="AH59" i="35"/>
  <c r="AF59" i="35"/>
  <c r="AB59" i="35"/>
  <c r="Z59" i="35"/>
  <c r="V59" i="35"/>
  <c r="T59" i="35"/>
  <c r="P59" i="35"/>
  <c r="N59" i="35"/>
  <c r="AN58" i="35"/>
  <c r="AL58" i="35"/>
  <c r="AH58" i="35"/>
  <c r="AF58" i="35"/>
  <c r="AB58" i="35"/>
  <c r="Z58" i="35"/>
  <c r="V58" i="35"/>
  <c r="T58" i="35"/>
  <c r="P58" i="35"/>
  <c r="N58" i="35"/>
  <c r="AN57" i="35"/>
  <c r="AL57" i="35"/>
  <c r="AH57" i="35"/>
  <c r="AF57" i="35"/>
  <c r="AB57" i="35"/>
  <c r="Z57" i="35"/>
  <c r="V57" i="35"/>
  <c r="T57" i="35"/>
  <c r="P57" i="35"/>
  <c r="N57" i="35"/>
  <c r="AN56" i="35"/>
  <c r="AL56" i="35"/>
  <c r="AH56" i="35"/>
  <c r="AF56" i="35"/>
  <c r="AB56" i="35"/>
  <c r="Z56" i="35"/>
  <c r="V56" i="35"/>
  <c r="T56" i="35"/>
  <c r="P56" i="35"/>
  <c r="N56" i="35"/>
  <c r="AN55" i="35"/>
  <c r="AL55" i="35"/>
  <c r="AH55" i="35"/>
  <c r="AF55" i="35"/>
  <c r="AB55" i="35"/>
  <c r="Z55" i="35"/>
  <c r="V55" i="35"/>
  <c r="T55" i="35"/>
  <c r="P55" i="35"/>
  <c r="N55" i="35"/>
  <c r="AN54" i="35"/>
  <c r="AL54" i="35"/>
  <c r="AH54" i="35"/>
  <c r="AF54" i="35"/>
  <c r="AB54" i="35"/>
  <c r="Z54" i="35"/>
  <c r="V54" i="35"/>
  <c r="T54" i="35"/>
  <c r="P54" i="35"/>
  <c r="N54" i="35"/>
  <c r="AN53" i="35"/>
  <c r="AL53" i="35"/>
  <c r="AH53" i="35"/>
  <c r="AF53" i="35"/>
  <c r="AB53" i="35"/>
  <c r="Z53" i="35"/>
  <c r="V53" i="35"/>
  <c r="T53" i="35"/>
  <c r="P53" i="35"/>
  <c r="N53" i="35"/>
  <c r="AN52" i="35"/>
  <c r="AL52" i="35"/>
  <c r="AH52" i="35"/>
  <c r="AF52" i="35"/>
  <c r="AB52" i="35"/>
  <c r="Z52" i="35"/>
  <c r="V52" i="35"/>
  <c r="T52" i="35"/>
  <c r="P52" i="35"/>
  <c r="N52" i="35"/>
  <c r="AN51" i="35"/>
  <c r="AL51" i="35"/>
  <c r="AH51" i="35"/>
  <c r="AF51" i="35"/>
  <c r="AB51" i="35"/>
  <c r="Z51" i="35"/>
  <c r="V51" i="35"/>
  <c r="T51" i="35"/>
  <c r="P51" i="35"/>
  <c r="N51" i="35"/>
  <c r="AN50" i="35"/>
  <c r="AL50" i="35"/>
  <c r="AH50" i="35"/>
  <c r="AF50" i="35"/>
  <c r="AB50" i="35"/>
  <c r="Z50" i="35"/>
  <c r="V50" i="35"/>
  <c r="T50" i="35"/>
  <c r="P50" i="35"/>
  <c r="N50" i="35"/>
  <c r="AN49" i="35"/>
  <c r="AL49" i="35"/>
  <c r="AH49" i="35"/>
  <c r="AF49" i="35"/>
  <c r="AB49" i="35"/>
  <c r="Z49" i="35"/>
  <c r="V49" i="35"/>
  <c r="T49" i="35"/>
  <c r="P49" i="35"/>
  <c r="N49" i="35"/>
  <c r="AN48" i="35"/>
  <c r="AL48" i="35"/>
  <c r="AH48" i="35"/>
  <c r="AF48" i="35"/>
  <c r="AB48" i="35"/>
  <c r="Z48" i="35"/>
  <c r="V48" i="35"/>
  <c r="T48" i="35"/>
  <c r="P48" i="35"/>
  <c r="N48" i="35"/>
  <c r="AN47" i="35"/>
  <c r="AL47" i="35"/>
  <c r="AH47" i="35"/>
  <c r="AF47" i="35"/>
  <c r="AB47" i="35"/>
  <c r="Z47" i="35"/>
  <c r="V47" i="35"/>
  <c r="T47" i="35"/>
  <c r="P47" i="35"/>
  <c r="N47" i="35"/>
  <c r="AN46" i="35"/>
  <c r="AL46" i="35"/>
  <c r="AH46" i="35"/>
  <c r="AF46" i="35"/>
  <c r="AB46" i="35"/>
  <c r="Z46" i="35"/>
  <c r="V46" i="35"/>
  <c r="T46" i="35"/>
  <c r="P46" i="35"/>
  <c r="N46" i="35"/>
  <c r="AN45" i="35"/>
  <c r="AL45" i="35"/>
  <c r="AH45" i="35"/>
  <c r="AF45" i="35"/>
  <c r="AB45" i="35"/>
  <c r="Z45" i="35"/>
  <c r="V45" i="35"/>
  <c r="T45" i="35"/>
  <c r="P45" i="35"/>
  <c r="N45" i="35"/>
  <c r="AN44" i="35"/>
  <c r="AL44" i="35"/>
  <c r="AH44" i="35"/>
  <c r="AF44" i="35"/>
  <c r="AB44" i="35"/>
  <c r="Z44" i="35"/>
  <c r="V44" i="35"/>
  <c r="T44" i="35"/>
  <c r="P44" i="35"/>
  <c r="N44" i="35"/>
  <c r="AN43" i="35"/>
  <c r="AL43" i="35"/>
  <c r="AH43" i="35"/>
  <c r="AF43" i="35"/>
  <c r="AB43" i="35"/>
  <c r="Z43" i="35"/>
  <c r="V43" i="35"/>
  <c r="T43" i="35"/>
  <c r="P43" i="35"/>
  <c r="N43" i="35"/>
  <c r="AN42" i="35"/>
  <c r="AL42" i="35"/>
  <c r="AH42" i="35"/>
  <c r="AF42" i="35"/>
  <c r="AB42" i="35"/>
  <c r="Z42" i="35"/>
  <c r="V42" i="35"/>
  <c r="T42" i="35"/>
  <c r="P42" i="35"/>
  <c r="N42" i="35"/>
  <c r="AN41" i="35"/>
  <c r="AL41" i="35"/>
  <c r="AH41" i="35"/>
  <c r="AF41" i="35"/>
  <c r="AB41" i="35"/>
  <c r="Z41" i="35"/>
  <c r="V41" i="35"/>
  <c r="T41" i="35"/>
  <c r="P41" i="35"/>
  <c r="N41" i="35"/>
  <c r="AN40" i="35"/>
  <c r="AL40" i="35"/>
  <c r="AH40" i="35"/>
  <c r="AF40" i="35"/>
  <c r="AB40" i="35"/>
  <c r="Z40" i="35"/>
  <c r="V40" i="35"/>
  <c r="T40" i="35"/>
  <c r="P40" i="35"/>
  <c r="N40" i="35"/>
  <c r="AN39" i="35"/>
  <c r="AL39" i="35"/>
  <c r="AH39" i="35"/>
  <c r="AF39" i="35"/>
  <c r="AB39" i="35"/>
  <c r="Z39" i="35"/>
  <c r="V39" i="35"/>
  <c r="T39" i="35"/>
  <c r="P39" i="35"/>
  <c r="N39" i="35"/>
  <c r="AN38" i="35"/>
  <c r="AL38" i="35"/>
  <c r="AH38" i="35"/>
  <c r="AF38" i="35"/>
  <c r="AB38" i="35"/>
  <c r="Z38" i="35"/>
  <c r="V38" i="35"/>
  <c r="T38" i="35"/>
  <c r="P38" i="35"/>
  <c r="N38" i="35"/>
  <c r="AN37" i="35"/>
  <c r="AL37" i="35"/>
  <c r="AH37" i="35"/>
  <c r="AF37" i="35"/>
  <c r="AB37" i="35"/>
  <c r="Z37" i="35"/>
  <c r="V37" i="35"/>
  <c r="T37" i="35"/>
  <c r="P37" i="35"/>
  <c r="N37" i="35"/>
  <c r="AN36" i="35"/>
  <c r="AL36" i="35"/>
  <c r="AH36" i="35"/>
  <c r="AF36" i="35"/>
  <c r="AB36" i="35"/>
  <c r="Z36" i="35"/>
  <c r="V36" i="35"/>
  <c r="T36" i="35"/>
  <c r="P36" i="35"/>
  <c r="N36" i="35"/>
  <c r="AN35" i="35"/>
  <c r="AL35" i="35"/>
  <c r="AH35" i="35"/>
  <c r="AF35" i="35"/>
  <c r="AB35" i="35"/>
  <c r="Z35" i="35"/>
  <c r="V35" i="35"/>
  <c r="T35" i="35"/>
  <c r="P35" i="35"/>
  <c r="N35" i="35"/>
  <c r="AN34" i="35"/>
  <c r="AL34" i="35"/>
  <c r="AH34" i="35"/>
  <c r="AF34" i="35"/>
  <c r="AB34" i="35"/>
  <c r="Z34" i="35"/>
  <c r="V34" i="35"/>
  <c r="T34" i="35"/>
  <c r="P34" i="35"/>
  <c r="N34" i="35"/>
  <c r="AN33" i="35"/>
  <c r="AL33" i="35"/>
  <c r="AH33" i="35"/>
  <c r="AF33" i="35"/>
  <c r="AB33" i="35"/>
  <c r="Z33" i="35"/>
  <c r="V33" i="35"/>
  <c r="T33" i="35"/>
  <c r="P33" i="35"/>
  <c r="N33" i="35"/>
  <c r="AN32" i="35"/>
  <c r="AL32" i="35"/>
  <c r="AH32" i="35"/>
  <c r="AF32" i="35"/>
  <c r="AB32" i="35"/>
  <c r="Z32" i="35"/>
  <c r="V32" i="35"/>
  <c r="T32" i="35"/>
  <c r="P32" i="35"/>
  <c r="N32" i="35"/>
  <c r="AN31" i="35"/>
  <c r="AL31" i="35"/>
  <c r="AH31" i="35"/>
  <c r="AF31" i="35"/>
  <c r="AB31" i="35"/>
  <c r="Z31" i="35"/>
  <c r="V31" i="35"/>
  <c r="T31" i="35"/>
  <c r="P31" i="35"/>
  <c r="N31" i="35"/>
  <c r="AN30" i="35"/>
  <c r="AL30" i="35"/>
  <c r="AH30" i="35"/>
  <c r="AF30" i="35"/>
  <c r="AB30" i="35"/>
  <c r="Z30" i="35"/>
  <c r="V30" i="35"/>
  <c r="T30" i="35"/>
  <c r="P30" i="35"/>
  <c r="N30" i="35"/>
  <c r="AN29" i="35"/>
  <c r="AL29" i="35"/>
  <c r="AH29" i="35"/>
  <c r="AF29" i="35"/>
  <c r="AB29" i="35"/>
  <c r="Z29" i="35"/>
  <c r="V29" i="35"/>
  <c r="T29" i="35"/>
  <c r="P29" i="35"/>
  <c r="N29" i="35"/>
  <c r="AN28" i="35"/>
  <c r="AL28" i="35"/>
  <c r="AH28" i="35"/>
  <c r="AF28" i="35"/>
  <c r="AB28" i="35"/>
  <c r="Z28" i="35"/>
  <c r="V28" i="35"/>
  <c r="T28" i="35"/>
  <c r="P28" i="35"/>
  <c r="N28" i="35"/>
  <c r="AN27" i="35"/>
  <c r="AL27" i="35"/>
  <c r="AH27" i="35"/>
  <c r="AF27" i="35"/>
  <c r="AB27" i="35"/>
  <c r="Z27" i="35"/>
  <c r="V27" i="35"/>
  <c r="T27" i="35"/>
  <c r="P27" i="35"/>
  <c r="N27" i="35"/>
  <c r="AN22" i="35"/>
  <c r="AL22" i="35"/>
  <c r="AH22" i="35"/>
  <c r="AF22" i="35"/>
  <c r="AB22" i="35"/>
  <c r="Z22" i="35"/>
  <c r="V22" i="35"/>
  <c r="T22" i="35"/>
  <c r="P22" i="35"/>
  <c r="N22" i="35"/>
  <c r="AN21" i="35"/>
  <c r="AL21" i="35"/>
  <c r="AH21" i="35"/>
  <c r="AF21" i="35"/>
  <c r="AB21" i="35"/>
  <c r="Z21" i="35"/>
  <c r="V21" i="35"/>
  <c r="T21" i="35"/>
  <c r="P21" i="35"/>
  <c r="N21" i="35"/>
  <c r="AN20" i="35"/>
  <c r="AL20" i="35"/>
  <c r="AH20" i="35"/>
  <c r="AF20" i="35"/>
  <c r="AB20" i="35"/>
  <c r="Z20" i="35"/>
  <c r="V20" i="35"/>
  <c r="T20" i="35"/>
  <c r="P20" i="35"/>
  <c r="N20" i="35"/>
  <c r="AN15" i="35"/>
  <c r="AL15" i="35"/>
  <c r="AH15" i="35"/>
  <c r="AF15" i="35"/>
  <c r="AB15" i="35"/>
  <c r="Z15" i="35"/>
  <c r="V15" i="35"/>
  <c r="T15" i="35"/>
  <c r="P15" i="35"/>
  <c r="N15" i="35"/>
  <c r="AN14" i="35"/>
  <c r="AL14" i="35"/>
  <c r="AH14" i="35"/>
  <c r="AF14" i="35"/>
  <c r="AB14" i="35"/>
  <c r="Z14" i="35"/>
  <c r="V14" i="35"/>
  <c r="T14" i="35"/>
  <c r="P14" i="35"/>
  <c r="N14" i="35"/>
  <c r="I14" i="35"/>
  <c r="AH579" i="34"/>
  <c r="BE13" i="34"/>
  <c r="BD599" i="34"/>
  <c r="BE599" i="34" s="1"/>
  <c r="BD598" i="34"/>
  <c r="BB598" i="34"/>
  <c r="BD597" i="34"/>
  <c r="BB597" i="34"/>
  <c r="BE597" i="34" s="1"/>
  <c r="BD596" i="34"/>
  <c r="BB596" i="34"/>
  <c r="BD595" i="34"/>
  <c r="BB595" i="34"/>
  <c r="BD594" i="34"/>
  <c r="BB594" i="34"/>
  <c r="BD593" i="34"/>
  <c r="BB593" i="34"/>
  <c r="BD592" i="34"/>
  <c r="BB592" i="34"/>
  <c r="BD591" i="34"/>
  <c r="BB591" i="34"/>
  <c r="BE591" i="34" s="1"/>
  <c r="BD590" i="34"/>
  <c r="BB590" i="34"/>
  <c r="BD589" i="34"/>
  <c r="BB589" i="34"/>
  <c r="BD588" i="34"/>
  <c r="BB588" i="34"/>
  <c r="BD587" i="34"/>
  <c r="BB587" i="34"/>
  <c r="BD586" i="34"/>
  <c r="BB586" i="34"/>
  <c r="BD585" i="34"/>
  <c r="BB585" i="34"/>
  <c r="BD584" i="34"/>
  <c r="BB584" i="34"/>
  <c r="BD583" i="34"/>
  <c r="BB583" i="34"/>
  <c r="BD582" i="34"/>
  <c r="BB582" i="34"/>
  <c r="BD581" i="34"/>
  <c r="BB581" i="34"/>
  <c r="BD580" i="34"/>
  <c r="BB580" i="34"/>
  <c r="BD579" i="34"/>
  <c r="BB579" i="34"/>
  <c r="BE579" i="34" s="1"/>
  <c r="BD578" i="34"/>
  <c r="BB578" i="34"/>
  <c r="BD577" i="34"/>
  <c r="BB577" i="34"/>
  <c r="BD576" i="34"/>
  <c r="BB576" i="34"/>
  <c r="BD575" i="34"/>
  <c r="BB575" i="34"/>
  <c r="BD574" i="34"/>
  <c r="BB574" i="34"/>
  <c r="BD573" i="34"/>
  <c r="BB573" i="34"/>
  <c r="BE573" i="34" s="1"/>
  <c r="BD572" i="34"/>
  <c r="BB572" i="34"/>
  <c r="BD571" i="34"/>
  <c r="BB571" i="34"/>
  <c r="BD570" i="34"/>
  <c r="BB570" i="34"/>
  <c r="BD569" i="34"/>
  <c r="BB569" i="34"/>
  <c r="BD568" i="34"/>
  <c r="BB568" i="34"/>
  <c r="BD567" i="34"/>
  <c r="BB567" i="34"/>
  <c r="BE567" i="34" s="1"/>
  <c r="BD566" i="34"/>
  <c r="BB566" i="34"/>
  <c r="BD565" i="34"/>
  <c r="BB565" i="34"/>
  <c r="BD564" i="34"/>
  <c r="BB564" i="34"/>
  <c r="BD563" i="34"/>
  <c r="BB563" i="34"/>
  <c r="BD562" i="34"/>
  <c r="BB562" i="34"/>
  <c r="BD561" i="34"/>
  <c r="BB561" i="34"/>
  <c r="BE561" i="34" s="1"/>
  <c r="BD560" i="34"/>
  <c r="BB560" i="34"/>
  <c r="BD559" i="34"/>
  <c r="BB559" i="34"/>
  <c r="BD558" i="34"/>
  <c r="BB558" i="34"/>
  <c r="BD557" i="34"/>
  <c r="BB557" i="34"/>
  <c r="BD556" i="34"/>
  <c r="BB556" i="34"/>
  <c r="BD555" i="34"/>
  <c r="BB555" i="34"/>
  <c r="BD554" i="34"/>
  <c r="BB554" i="34"/>
  <c r="BD553" i="34"/>
  <c r="BB553" i="34"/>
  <c r="BD552" i="34"/>
  <c r="BB552" i="34"/>
  <c r="BD551" i="34"/>
  <c r="BB551" i="34"/>
  <c r="BD550" i="34"/>
  <c r="BB550" i="34"/>
  <c r="BD549" i="34"/>
  <c r="BB549" i="34"/>
  <c r="BE549" i="34" s="1"/>
  <c r="BD548" i="34"/>
  <c r="BB548" i="34"/>
  <c r="BD547" i="34"/>
  <c r="BB547" i="34"/>
  <c r="BD546" i="34"/>
  <c r="BB546" i="34"/>
  <c r="BD545" i="34"/>
  <c r="BB545" i="34"/>
  <c r="BD544" i="34"/>
  <c r="BB544" i="34"/>
  <c r="BD543" i="34"/>
  <c r="BB543" i="34"/>
  <c r="BE543" i="34" s="1"/>
  <c r="BD542" i="34"/>
  <c r="BB542" i="34"/>
  <c r="BD541" i="34"/>
  <c r="BB541" i="34"/>
  <c r="BD540" i="34"/>
  <c r="BB540" i="34"/>
  <c r="BD539" i="34"/>
  <c r="BB539" i="34"/>
  <c r="BD538" i="34"/>
  <c r="BB538" i="34"/>
  <c r="BD537" i="34"/>
  <c r="BB537" i="34"/>
  <c r="BD536" i="34"/>
  <c r="BB536" i="34"/>
  <c r="BE536" i="34" s="1"/>
  <c r="BD535" i="34"/>
  <c r="BB535" i="34"/>
  <c r="BD534" i="34"/>
  <c r="BB534" i="34"/>
  <c r="BD533" i="34"/>
  <c r="BB533" i="34"/>
  <c r="BD532" i="34"/>
  <c r="BB532" i="34"/>
  <c r="BD531" i="34"/>
  <c r="BB531" i="34"/>
  <c r="BD530" i="34"/>
  <c r="BB530" i="34"/>
  <c r="BD529" i="34"/>
  <c r="BB529" i="34"/>
  <c r="BD528" i="34"/>
  <c r="BB528" i="34"/>
  <c r="BD527" i="34"/>
  <c r="BB527" i="34"/>
  <c r="BD526" i="34"/>
  <c r="BB526" i="34"/>
  <c r="BD525" i="34"/>
  <c r="BB525" i="34"/>
  <c r="BE525" i="34" s="1"/>
  <c r="BD524" i="34"/>
  <c r="BB524" i="34"/>
  <c r="BE524" i="34" s="1"/>
  <c r="BD523" i="34"/>
  <c r="BB523" i="34"/>
  <c r="BD522" i="34"/>
  <c r="BB522" i="34"/>
  <c r="BD521" i="34"/>
  <c r="BB521" i="34"/>
  <c r="BD520" i="34"/>
  <c r="BB520" i="34"/>
  <c r="BD519" i="34"/>
  <c r="BB519" i="34"/>
  <c r="BD518" i="34"/>
  <c r="BB518" i="34"/>
  <c r="BE518" i="34" s="1"/>
  <c r="BD517" i="34"/>
  <c r="BB517" i="34"/>
  <c r="BD516" i="34"/>
  <c r="BB516" i="34"/>
  <c r="BD515" i="34"/>
  <c r="BB515" i="34"/>
  <c r="BD514" i="34"/>
  <c r="BB514" i="34"/>
  <c r="BD513" i="34"/>
  <c r="BB513" i="34"/>
  <c r="BE513" i="34" s="1"/>
  <c r="BD512" i="34"/>
  <c r="BB512" i="34"/>
  <c r="BE512" i="34" s="1"/>
  <c r="BD511" i="34"/>
  <c r="BB511" i="34"/>
  <c r="BD510" i="34"/>
  <c r="BB510" i="34"/>
  <c r="BD509" i="34"/>
  <c r="BB509" i="34"/>
  <c r="BD508" i="34"/>
  <c r="BB508" i="34"/>
  <c r="BD507" i="34"/>
  <c r="BB507" i="34"/>
  <c r="BE507" i="34" s="1"/>
  <c r="BD506" i="34"/>
  <c r="BB506" i="34"/>
  <c r="BD505" i="34"/>
  <c r="BB505" i="34"/>
  <c r="BD504" i="34"/>
  <c r="BB504" i="34"/>
  <c r="BD503" i="34"/>
  <c r="BB503" i="34"/>
  <c r="BD502" i="34"/>
  <c r="BB502" i="34"/>
  <c r="BD501" i="34"/>
  <c r="BB501" i="34"/>
  <c r="BD500" i="34"/>
  <c r="BB500" i="34"/>
  <c r="BE500" i="34" s="1"/>
  <c r="BD499" i="34"/>
  <c r="BB499" i="34"/>
  <c r="BD498" i="34"/>
  <c r="BB498" i="34"/>
  <c r="BD497" i="34"/>
  <c r="BB497" i="34"/>
  <c r="BD496" i="34"/>
  <c r="BB496" i="34"/>
  <c r="BD495" i="34"/>
  <c r="BB495" i="34"/>
  <c r="BD494" i="34"/>
  <c r="BB494" i="34"/>
  <c r="BE494" i="34" s="1"/>
  <c r="BD493" i="34"/>
  <c r="BB493" i="34"/>
  <c r="BD492" i="34"/>
  <c r="BB492" i="34"/>
  <c r="BD491" i="34"/>
  <c r="BB491" i="34"/>
  <c r="BD490" i="34"/>
  <c r="BB490" i="34"/>
  <c r="BD489" i="34"/>
  <c r="BB489" i="34"/>
  <c r="BE489" i="34" s="1"/>
  <c r="BD488" i="34"/>
  <c r="BB488" i="34"/>
  <c r="BD487" i="34"/>
  <c r="BB487" i="34"/>
  <c r="BD486" i="34"/>
  <c r="BB486" i="34"/>
  <c r="BD485" i="34"/>
  <c r="BB485" i="34"/>
  <c r="BD484" i="34"/>
  <c r="BB484" i="34"/>
  <c r="BD483" i="34"/>
  <c r="BB483" i="34"/>
  <c r="BE483" i="34" s="1"/>
  <c r="BD482" i="34"/>
  <c r="BB482" i="34"/>
  <c r="BD481" i="34"/>
  <c r="BB481" i="34"/>
  <c r="BD480" i="34"/>
  <c r="BB480" i="34"/>
  <c r="BD479" i="34"/>
  <c r="BB479" i="34"/>
  <c r="BD478" i="34"/>
  <c r="BB478" i="34"/>
  <c r="BD477" i="34"/>
  <c r="BB477" i="34"/>
  <c r="BD476" i="34"/>
  <c r="BB476" i="34"/>
  <c r="BE476" i="34" s="1"/>
  <c r="BD475" i="34"/>
  <c r="BB475" i="34"/>
  <c r="BD474" i="34"/>
  <c r="BB474" i="34"/>
  <c r="BD473" i="34"/>
  <c r="BB473" i="34"/>
  <c r="BD472" i="34"/>
  <c r="BB472" i="34"/>
  <c r="BD471" i="34"/>
  <c r="BB471" i="34"/>
  <c r="BD470" i="34"/>
  <c r="BB470" i="34"/>
  <c r="BD469" i="34"/>
  <c r="BB469" i="34"/>
  <c r="BD468" i="34"/>
  <c r="BB468" i="34"/>
  <c r="BD467" i="34"/>
  <c r="BB467" i="34"/>
  <c r="BD466" i="34"/>
  <c r="BB466" i="34"/>
  <c r="BD465" i="34"/>
  <c r="BB465" i="34"/>
  <c r="BD464" i="34"/>
  <c r="BB464" i="34"/>
  <c r="BD463" i="34"/>
  <c r="BB463" i="34"/>
  <c r="BD462" i="34"/>
  <c r="BB462" i="34"/>
  <c r="BD461" i="34"/>
  <c r="BB461" i="34"/>
  <c r="BD460" i="34"/>
  <c r="BB460" i="34"/>
  <c r="BD459" i="34"/>
  <c r="BB459" i="34"/>
  <c r="BD458" i="34"/>
  <c r="BB458" i="34"/>
  <c r="BE458" i="34" s="1"/>
  <c r="BD457" i="34"/>
  <c r="BB457" i="34"/>
  <c r="BD456" i="34"/>
  <c r="BB456" i="34"/>
  <c r="BD455" i="34"/>
  <c r="BB455" i="34"/>
  <c r="BD454" i="34"/>
  <c r="BB454" i="34"/>
  <c r="BD453" i="34"/>
  <c r="BB453" i="34"/>
  <c r="BD452" i="34"/>
  <c r="BB452" i="34"/>
  <c r="BE452" i="34" s="1"/>
  <c r="BD451" i="34"/>
  <c r="BB451" i="34"/>
  <c r="BD450" i="34"/>
  <c r="BB450" i="34"/>
  <c r="BD449" i="34"/>
  <c r="BB449" i="34"/>
  <c r="BD448" i="34"/>
  <c r="BB448" i="34"/>
  <c r="BD447" i="34"/>
  <c r="BB447" i="34"/>
  <c r="BE447" i="34" s="1"/>
  <c r="BD446" i="34"/>
  <c r="BB446" i="34"/>
  <c r="BD445" i="34"/>
  <c r="BB445" i="34"/>
  <c r="BD444" i="34"/>
  <c r="BB444" i="34"/>
  <c r="BD443" i="34"/>
  <c r="BB443" i="34"/>
  <c r="BD442" i="34"/>
  <c r="BB442" i="34"/>
  <c r="BD441" i="34"/>
  <c r="BB441" i="34"/>
  <c r="BE441" i="34" s="1"/>
  <c r="BD440" i="34"/>
  <c r="BB440" i="34"/>
  <c r="BD439" i="34"/>
  <c r="BB439" i="34"/>
  <c r="BD438" i="34"/>
  <c r="BB438" i="34"/>
  <c r="BD437" i="34"/>
  <c r="BB437" i="34"/>
  <c r="BD436" i="34"/>
  <c r="BB436" i="34"/>
  <c r="BD435" i="34"/>
  <c r="BB435" i="34"/>
  <c r="BE435" i="34" s="1"/>
  <c r="BD434" i="34"/>
  <c r="BB434" i="34"/>
  <c r="BD433" i="34"/>
  <c r="BB433" i="34"/>
  <c r="BD432" i="34"/>
  <c r="BB432" i="34"/>
  <c r="BD431" i="34"/>
  <c r="BB431" i="34"/>
  <c r="BD430" i="34"/>
  <c r="BB430" i="34"/>
  <c r="BD429" i="34"/>
  <c r="BB429" i="34"/>
  <c r="BE429" i="34" s="1"/>
  <c r="BD428" i="34"/>
  <c r="BB428" i="34"/>
  <c r="BD427" i="34"/>
  <c r="BB427" i="34"/>
  <c r="BD426" i="34"/>
  <c r="BB426" i="34"/>
  <c r="BD425" i="34"/>
  <c r="BB425" i="34"/>
  <c r="BD424" i="34"/>
  <c r="BB424" i="34"/>
  <c r="BD423" i="34"/>
  <c r="BB423" i="34"/>
  <c r="BD422" i="34"/>
  <c r="BB422" i="34"/>
  <c r="BE422" i="34" s="1"/>
  <c r="BD421" i="34"/>
  <c r="BB421" i="34"/>
  <c r="BD420" i="34"/>
  <c r="BB420" i="34"/>
  <c r="BD419" i="34"/>
  <c r="BB419" i="34"/>
  <c r="BD418" i="34"/>
  <c r="BB418" i="34"/>
  <c r="BD417" i="34"/>
  <c r="BB417" i="34"/>
  <c r="BD416" i="34"/>
  <c r="BB416" i="34"/>
  <c r="BE416" i="34" s="1"/>
  <c r="BD415" i="34"/>
  <c r="BB415" i="34"/>
  <c r="BD414" i="34"/>
  <c r="BB414" i="34"/>
  <c r="BD413" i="34"/>
  <c r="BB413" i="34"/>
  <c r="BD412" i="34"/>
  <c r="BB412" i="34"/>
  <c r="BD411" i="34"/>
  <c r="BB411" i="34"/>
  <c r="BD410" i="34"/>
  <c r="BB410" i="34"/>
  <c r="BE410" i="34" s="1"/>
  <c r="BD409" i="34"/>
  <c r="BB409" i="34"/>
  <c r="BD408" i="34"/>
  <c r="BB408" i="34"/>
  <c r="BD407" i="34"/>
  <c r="BB407" i="34"/>
  <c r="BD406" i="34"/>
  <c r="BB406" i="34"/>
  <c r="BD405" i="34"/>
  <c r="BB405" i="34"/>
  <c r="BD404" i="34"/>
  <c r="BB404" i="34"/>
  <c r="BD403" i="34"/>
  <c r="BB403" i="34"/>
  <c r="BD402" i="34"/>
  <c r="BB402" i="34"/>
  <c r="BD401" i="34"/>
  <c r="BB401" i="34"/>
  <c r="BD400" i="34"/>
  <c r="BB400" i="34"/>
  <c r="BD399" i="34"/>
  <c r="BB399" i="34"/>
  <c r="BD398" i="34"/>
  <c r="BB398" i="34"/>
  <c r="BE398" i="34" s="1"/>
  <c r="BD397" i="34"/>
  <c r="BB397" i="34"/>
  <c r="BD396" i="34"/>
  <c r="BB396" i="34"/>
  <c r="BD395" i="34"/>
  <c r="BB395" i="34"/>
  <c r="BD394" i="34"/>
  <c r="BB394" i="34"/>
  <c r="BD393" i="34"/>
  <c r="BB393" i="34"/>
  <c r="BD392" i="34"/>
  <c r="BB392" i="34"/>
  <c r="BE392" i="34" s="1"/>
  <c r="BD391" i="34"/>
  <c r="BB391" i="34"/>
  <c r="BD390" i="34"/>
  <c r="BB390" i="34"/>
  <c r="BD389" i="34"/>
  <c r="BB389" i="34"/>
  <c r="BD388" i="34"/>
  <c r="BB388" i="34"/>
  <c r="BD387" i="34"/>
  <c r="BB387" i="34"/>
  <c r="BD386" i="34"/>
  <c r="BB386" i="34"/>
  <c r="BD385" i="34"/>
  <c r="BB385" i="34"/>
  <c r="BD384" i="34"/>
  <c r="BB384" i="34"/>
  <c r="BD383" i="34"/>
  <c r="BB383" i="34"/>
  <c r="BD382" i="34"/>
  <c r="BB382" i="34"/>
  <c r="BD381" i="34"/>
  <c r="BB381" i="34"/>
  <c r="BD380" i="34"/>
  <c r="BB380" i="34"/>
  <c r="BE380" i="34" s="1"/>
  <c r="BD379" i="34"/>
  <c r="BB379" i="34"/>
  <c r="BD378" i="34"/>
  <c r="BB378" i="34"/>
  <c r="BD377" i="34"/>
  <c r="BB377" i="34"/>
  <c r="BD376" i="34"/>
  <c r="BB376" i="34"/>
  <c r="BD375" i="34"/>
  <c r="BB375" i="34"/>
  <c r="BE375" i="34" s="1"/>
  <c r="BD374" i="34"/>
  <c r="BB374" i="34"/>
  <c r="BD373" i="34"/>
  <c r="BB373" i="34"/>
  <c r="BD372" i="34"/>
  <c r="BB372" i="34"/>
  <c r="BD371" i="34"/>
  <c r="BB371" i="34"/>
  <c r="BD370" i="34"/>
  <c r="BB370" i="34"/>
  <c r="BD369" i="34"/>
  <c r="BB369" i="34"/>
  <c r="BE369" i="34" s="1"/>
  <c r="BD368" i="34"/>
  <c r="BB368" i="34"/>
  <c r="BD367" i="34"/>
  <c r="BB367" i="34"/>
  <c r="BD366" i="34"/>
  <c r="BB366" i="34"/>
  <c r="BD365" i="34"/>
  <c r="BB365" i="34"/>
  <c r="BD364" i="34"/>
  <c r="BB364" i="34"/>
  <c r="BD363" i="34"/>
  <c r="BB363" i="34"/>
  <c r="BD362" i="34"/>
  <c r="BB362" i="34"/>
  <c r="BD361" i="34"/>
  <c r="BB361" i="34"/>
  <c r="BD360" i="34"/>
  <c r="BB360" i="34"/>
  <c r="BD359" i="34"/>
  <c r="BB359" i="34"/>
  <c r="BD358" i="34"/>
  <c r="BB358" i="34"/>
  <c r="BD357" i="34"/>
  <c r="BB357" i="34"/>
  <c r="BE357" i="34" s="1"/>
  <c r="BD356" i="34"/>
  <c r="BB356" i="34"/>
  <c r="BD355" i="34"/>
  <c r="BB355" i="34"/>
  <c r="BD354" i="34"/>
  <c r="BB354" i="34"/>
  <c r="BD353" i="34"/>
  <c r="BB353" i="34"/>
  <c r="BD352" i="34"/>
  <c r="BB352" i="34"/>
  <c r="BD351" i="34"/>
  <c r="BB351" i="34"/>
  <c r="BD350" i="34"/>
  <c r="BB350" i="34"/>
  <c r="BD349" i="34"/>
  <c r="BB349" i="34"/>
  <c r="BD348" i="34"/>
  <c r="BB348" i="34"/>
  <c r="BD347" i="34"/>
  <c r="BB347" i="34"/>
  <c r="BD346" i="34"/>
  <c r="BB346" i="34"/>
  <c r="BD345" i="34"/>
  <c r="BB345" i="34"/>
  <c r="BD344" i="34"/>
  <c r="BB344" i="34"/>
  <c r="BD343" i="34"/>
  <c r="BB343" i="34"/>
  <c r="BD342" i="34"/>
  <c r="BB342" i="34"/>
  <c r="BD341" i="34"/>
  <c r="BB341" i="34"/>
  <c r="BD340" i="34"/>
  <c r="BB340" i="34"/>
  <c r="BD339" i="34"/>
  <c r="BB339" i="34"/>
  <c r="BE339" i="34" s="1"/>
  <c r="BD338" i="34"/>
  <c r="BB338" i="34"/>
  <c r="BD337" i="34"/>
  <c r="BB337" i="34"/>
  <c r="BD336" i="34"/>
  <c r="BB336" i="34"/>
  <c r="BD335" i="34"/>
  <c r="BB335" i="34"/>
  <c r="BD334" i="34"/>
  <c r="BB334" i="34"/>
  <c r="BD333" i="34"/>
  <c r="BB333" i="34"/>
  <c r="BE333" i="34" s="1"/>
  <c r="BD332" i="34"/>
  <c r="BB332" i="34"/>
  <c r="BD331" i="34"/>
  <c r="BB331" i="34"/>
  <c r="BD330" i="34"/>
  <c r="BB330" i="34"/>
  <c r="BD329" i="34"/>
  <c r="BB329" i="34"/>
  <c r="BD328" i="34"/>
  <c r="BB328" i="34"/>
  <c r="BD327" i="34"/>
  <c r="BB327" i="34"/>
  <c r="BD326" i="34"/>
  <c r="BB326" i="34"/>
  <c r="BD325" i="34"/>
  <c r="BB325" i="34"/>
  <c r="BD324" i="34"/>
  <c r="BB324" i="34"/>
  <c r="BD323" i="34"/>
  <c r="BB323" i="34"/>
  <c r="BD322" i="34"/>
  <c r="BB322" i="34"/>
  <c r="BD321" i="34"/>
  <c r="BB321" i="34"/>
  <c r="BD320" i="34"/>
  <c r="BB320" i="34"/>
  <c r="BD319" i="34"/>
  <c r="BB319" i="34"/>
  <c r="BD318" i="34"/>
  <c r="BB318" i="34"/>
  <c r="BD317" i="34"/>
  <c r="BB317" i="34"/>
  <c r="BD316" i="34"/>
  <c r="BB316" i="34"/>
  <c r="BD315" i="34"/>
  <c r="BB315" i="34"/>
  <c r="BD314" i="34"/>
  <c r="BB314" i="34"/>
  <c r="BD313" i="34"/>
  <c r="BB313" i="34"/>
  <c r="BD312" i="34"/>
  <c r="BB312" i="34"/>
  <c r="BD311" i="34"/>
  <c r="BB311" i="34"/>
  <c r="BD310" i="34"/>
  <c r="BB310" i="34"/>
  <c r="BD309" i="34"/>
  <c r="BB309" i="34"/>
  <c r="BE309" i="34" s="1"/>
  <c r="BD308" i="34"/>
  <c r="BB308" i="34"/>
  <c r="BD307" i="34"/>
  <c r="BB307" i="34"/>
  <c r="BD306" i="34"/>
  <c r="BB306" i="34"/>
  <c r="BD305" i="34"/>
  <c r="BB305" i="34"/>
  <c r="BD304" i="34"/>
  <c r="BB304" i="34"/>
  <c r="BD303" i="34"/>
  <c r="BB303" i="34"/>
  <c r="BE303" i="34" s="1"/>
  <c r="BD302" i="34"/>
  <c r="BB302" i="34"/>
  <c r="BD301" i="34"/>
  <c r="BB301" i="34"/>
  <c r="BD300" i="34"/>
  <c r="BB300" i="34"/>
  <c r="BD299" i="34"/>
  <c r="BB299" i="34"/>
  <c r="BD298" i="34"/>
  <c r="BB298" i="34"/>
  <c r="BD297" i="34"/>
  <c r="BB297" i="34"/>
  <c r="BD296" i="34"/>
  <c r="BB296" i="34"/>
  <c r="BD295" i="34"/>
  <c r="BB295" i="34"/>
  <c r="BD294" i="34"/>
  <c r="BB294" i="34"/>
  <c r="BD293" i="34"/>
  <c r="BB293" i="34"/>
  <c r="BD292" i="34"/>
  <c r="BB292" i="34"/>
  <c r="BD291" i="34"/>
  <c r="BB291" i="34"/>
  <c r="BD290" i="34"/>
  <c r="BB290" i="34"/>
  <c r="BD289" i="34"/>
  <c r="BB289" i="34"/>
  <c r="BD288" i="34"/>
  <c r="BB288" i="34"/>
  <c r="BD287" i="34"/>
  <c r="BB287" i="34"/>
  <c r="BD286" i="34"/>
  <c r="BB286" i="34"/>
  <c r="BD285" i="34"/>
  <c r="BB285" i="34"/>
  <c r="BE285" i="34" s="1"/>
  <c r="BD284" i="34"/>
  <c r="BB284" i="34"/>
  <c r="BD283" i="34"/>
  <c r="BB283" i="34"/>
  <c r="BD282" i="34"/>
  <c r="BB282" i="34"/>
  <c r="BD281" i="34"/>
  <c r="BB281" i="34"/>
  <c r="BD280" i="34"/>
  <c r="BB280" i="34"/>
  <c r="BD279" i="34"/>
  <c r="BB279" i="34"/>
  <c r="BE279" i="34" s="1"/>
  <c r="BD278" i="34"/>
  <c r="BB278" i="34"/>
  <c r="BD277" i="34"/>
  <c r="BB277" i="34"/>
  <c r="BD276" i="34"/>
  <c r="BB276" i="34"/>
  <c r="BD275" i="34"/>
  <c r="BB275" i="34"/>
  <c r="BD274" i="34"/>
  <c r="BB274" i="34"/>
  <c r="BD273" i="34"/>
  <c r="BB273" i="34"/>
  <c r="BE273" i="34" s="1"/>
  <c r="BD272" i="34"/>
  <c r="BB272" i="34"/>
  <c r="BD271" i="34"/>
  <c r="BB271" i="34"/>
  <c r="BD270" i="34"/>
  <c r="BB270" i="34"/>
  <c r="BD269" i="34"/>
  <c r="BB269" i="34"/>
  <c r="BD268" i="34"/>
  <c r="BB268" i="34"/>
  <c r="BD267" i="34"/>
  <c r="BB267" i="34"/>
  <c r="BE267" i="34" s="1"/>
  <c r="BD266" i="34"/>
  <c r="BB266" i="34"/>
  <c r="BD265" i="34"/>
  <c r="BB265" i="34"/>
  <c r="BD264" i="34"/>
  <c r="BB264" i="34"/>
  <c r="BD263" i="34"/>
  <c r="BB263" i="34"/>
  <c r="BD262" i="34"/>
  <c r="BB262" i="34"/>
  <c r="BD261" i="34"/>
  <c r="BB261" i="34"/>
  <c r="BE261" i="34" s="1"/>
  <c r="BD260" i="34"/>
  <c r="BB260" i="34"/>
  <c r="BD259" i="34"/>
  <c r="BB259" i="34"/>
  <c r="BD258" i="34"/>
  <c r="BB258" i="34"/>
  <c r="BD257" i="34"/>
  <c r="BB257" i="34"/>
  <c r="BD256" i="34"/>
  <c r="BB256" i="34"/>
  <c r="BD255" i="34"/>
  <c r="BB255" i="34"/>
  <c r="BE255" i="34" s="1"/>
  <c r="BD254" i="34"/>
  <c r="BB254" i="34"/>
  <c r="BD253" i="34"/>
  <c r="BB253" i="34"/>
  <c r="BD252" i="34"/>
  <c r="BB252" i="34"/>
  <c r="BD251" i="34"/>
  <c r="BB251" i="34"/>
  <c r="BD250" i="34"/>
  <c r="BB250" i="34"/>
  <c r="BD249" i="34"/>
  <c r="BB249" i="34"/>
  <c r="BD248" i="34"/>
  <c r="BB248" i="34"/>
  <c r="BD247" i="34"/>
  <c r="BB247" i="34"/>
  <c r="BD246" i="34"/>
  <c r="BB246" i="34"/>
  <c r="BD245" i="34"/>
  <c r="BB245" i="34"/>
  <c r="BD244" i="34"/>
  <c r="BB244" i="34"/>
  <c r="BD243" i="34"/>
  <c r="BB243" i="34"/>
  <c r="BD242" i="34"/>
  <c r="BB242" i="34"/>
  <c r="BD241" i="34"/>
  <c r="BB241" i="34"/>
  <c r="BD240" i="34"/>
  <c r="BB240" i="34"/>
  <c r="BD239" i="34"/>
  <c r="BB239" i="34"/>
  <c r="BD238" i="34"/>
  <c r="BB238" i="34"/>
  <c r="BD237" i="34"/>
  <c r="BB237" i="34"/>
  <c r="BD236" i="34"/>
  <c r="BB236" i="34"/>
  <c r="BD235" i="34"/>
  <c r="BB235" i="34"/>
  <c r="BD234" i="34"/>
  <c r="BB234" i="34"/>
  <c r="BD233" i="34"/>
  <c r="BB233" i="34"/>
  <c r="BD232" i="34"/>
  <c r="BB232" i="34"/>
  <c r="BD231" i="34"/>
  <c r="BB231" i="34"/>
  <c r="BD230" i="34"/>
  <c r="BB230" i="34"/>
  <c r="BD229" i="34"/>
  <c r="BB229" i="34"/>
  <c r="BD228" i="34"/>
  <c r="BB228" i="34"/>
  <c r="BD227" i="34"/>
  <c r="BB227" i="34"/>
  <c r="BD226" i="34"/>
  <c r="BB226" i="34"/>
  <c r="BD225" i="34"/>
  <c r="BB225" i="34"/>
  <c r="BE225" i="34" s="1"/>
  <c r="BD224" i="34"/>
  <c r="BB224" i="34"/>
  <c r="BD223" i="34"/>
  <c r="BB223" i="34"/>
  <c r="BD222" i="34"/>
  <c r="BB222" i="34"/>
  <c r="BD221" i="34"/>
  <c r="BB221" i="34"/>
  <c r="BD220" i="34"/>
  <c r="BB220" i="34"/>
  <c r="BD219" i="34"/>
  <c r="BB219" i="34"/>
  <c r="BD218" i="34"/>
  <c r="BB218" i="34"/>
  <c r="BD217" i="34"/>
  <c r="BB217" i="34"/>
  <c r="BD216" i="34"/>
  <c r="BB216" i="34"/>
  <c r="BD215" i="34"/>
  <c r="BB215" i="34"/>
  <c r="BD214" i="34"/>
  <c r="BB214" i="34"/>
  <c r="BD213" i="34"/>
  <c r="BB213" i="34"/>
  <c r="BD212" i="34"/>
  <c r="BB212" i="34"/>
  <c r="BD211" i="34"/>
  <c r="BB211" i="34"/>
  <c r="BD210" i="34"/>
  <c r="BB210" i="34"/>
  <c r="BD209" i="34"/>
  <c r="BB209" i="34"/>
  <c r="BD208" i="34"/>
  <c r="BB208" i="34"/>
  <c r="BD207" i="34"/>
  <c r="BB207" i="34"/>
  <c r="BE207" i="34" s="1"/>
  <c r="BD206" i="34"/>
  <c r="BB206" i="34"/>
  <c r="BD205" i="34"/>
  <c r="BB205" i="34"/>
  <c r="BD204" i="34"/>
  <c r="BB204" i="34"/>
  <c r="BD203" i="34"/>
  <c r="BB203" i="34"/>
  <c r="BD202" i="34"/>
  <c r="BB202" i="34"/>
  <c r="BD201" i="34"/>
  <c r="BB201" i="34"/>
  <c r="BE201" i="34" s="1"/>
  <c r="BD200" i="34"/>
  <c r="BB200" i="34"/>
  <c r="BD199" i="34"/>
  <c r="BB199" i="34"/>
  <c r="BD198" i="34"/>
  <c r="BB198" i="34"/>
  <c r="BD197" i="34"/>
  <c r="BB197" i="34"/>
  <c r="BD196" i="34"/>
  <c r="BB196" i="34"/>
  <c r="BD195" i="34"/>
  <c r="BB195" i="34"/>
  <c r="BE195" i="34" s="1"/>
  <c r="BD194" i="34"/>
  <c r="BB194" i="34"/>
  <c r="BD193" i="34"/>
  <c r="BB193" i="34"/>
  <c r="BD192" i="34"/>
  <c r="BB192" i="34"/>
  <c r="BD191" i="34"/>
  <c r="BB191" i="34"/>
  <c r="BD190" i="34"/>
  <c r="BB190" i="34"/>
  <c r="BD189" i="34"/>
  <c r="BB189" i="34"/>
  <c r="BD188" i="34"/>
  <c r="BB188" i="34"/>
  <c r="BD187" i="34"/>
  <c r="BB187" i="34"/>
  <c r="BD186" i="34"/>
  <c r="BB186" i="34"/>
  <c r="BD185" i="34"/>
  <c r="BB185" i="34"/>
  <c r="BD184" i="34"/>
  <c r="BB184" i="34"/>
  <c r="BD183" i="34"/>
  <c r="BB183" i="34"/>
  <c r="BD182" i="34"/>
  <c r="BB182" i="34"/>
  <c r="BD181" i="34"/>
  <c r="BB181" i="34"/>
  <c r="BD180" i="34"/>
  <c r="BB180" i="34"/>
  <c r="BD179" i="34"/>
  <c r="BB179" i="34"/>
  <c r="BD178" i="34"/>
  <c r="BB178" i="34"/>
  <c r="BD177" i="34"/>
  <c r="BB177" i="34"/>
  <c r="BE177" i="34" s="1"/>
  <c r="BD176" i="34"/>
  <c r="BB176" i="34"/>
  <c r="BD175" i="34"/>
  <c r="BB175" i="34"/>
  <c r="BD174" i="34"/>
  <c r="BB174" i="34"/>
  <c r="BD173" i="34"/>
  <c r="BB173" i="34"/>
  <c r="BD172" i="34"/>
  <c r="BB172" i="34"/>
  <c r="BD171" i="34"/>
  <c r="BB171" i="34"/>
  <c r="BE171" i="34" s="1"/>
  <c r="BD170" i="34"/>
  <c r="BB170" i="34"/>
  <c r="BD169" i="34"/>
  <c r="BB169" i="34"/>
  <c r="BD168" i="34"/>
  <c r="BB168" i="34"/>
  <c r="BD167" i="34"/>
  <c r="BB167" i="34"/>
  <c r="BD166" i="34"/>
  <c r="BB166" i="34"/>
  <c r="BD165" i="34"/>
  <c r="BB165" i="34"/>
  <c r="BE165" i="34" s="1"/>
  <c r="BD164" i="34"/>
  <c r="BB164" i="34"/>
  <c r="BD163" i="34"/>
  <c r="BB163" i="34"/>
  <c r="BD162" i="34"/>
  <c r="BB162" i="34"/>
  <c r="BD161" i="34"/>
  <c r="BB161" i="34"/>
  <c r="BD160" i="34"/>
  <c r="BB160" i="34"/>
  <c r="BD159" i="34"/>
  <c r="BB159" i="34"/>
  <c r="BE159" i="34" s="1"/>
  <c r="BD158" i="34"/>
  <c r="BB158" i="34"/>
  <c r="BD157" i="34"/>
  <c r="BB157" i="34"/>
  <c r="BD156" i="34"/>
  <c r="BB156" i="34"/>
  <c r="BD155" i="34"/>
  <c r="BB155" i="34"/>
  <c r="BD154" i="34"/>
  <c r="BB154" i="34"/>
  <c r="BD153" i="34"/>
  <c r="BB153" i="34"/>
  <c r="BE153" i="34" s="1"/>
  <c r="BD152" i="34"/>
  <c r="BB152" i="34"/>
  <c r="BD151" i="34"/>
  <c r="BB151" i="34"/>
  <c r="BD150" i="34"/>
  <c r="BB150" i="34"/>
  <c r="BD149" i="34"/>
  <c r="BB149" i="34"/>
  <c r="BD148" i="34"/>
  <c r="BB148" i="34"/>
  <c r="BD147" i="34"/>
  <c r="BB147" i="34"/>
  <c r="BE147" i="34" s="1"/>
  <c r="BD146" i="34"/>
  <c r="BB146" i="34"/>
  <c r="BD145" i="34"/>
  <c r="BB145" i="34"/>
  <c r="BD144" i="34"/>
  <c r="BB144" i="34"/>
  <c r="BD143" i="34"/>
  <c r="BB143" i="34"/>
  <c r="BD142" i="34"/>
  <c r="BB142" i="34"/>
  <c r="BD141" i="34"/>
  <c r="BB141" i="34"/>
  <c r="BD140" i="34"/>
  <c r="BB140" i="34"/>
  <c r="BD139" i="34"/>
  <c r="BB139" i="34"/>
  <c r="BD138" i="34"/>
  <c r="BB138" i="34"/>
  <c r="BD137" i="34"/>
  <c r="BB137" i="34"/>
  <c r="BD136" i="34"/>
  <c r="BB136" i="34"/>
  <c r="BD135" i="34"/>
  <c r="BB135" i="34"/>
  <c r="BD134" i="34"/>
  <c r="BB134" i="34"/>
  <c r="BD133" i="34"/>
  <c r="BB133" i="34"/>
  <c r="BD132" i="34"/>
  <c r="BB132" i="34"/>
  <c r="BD131" i="34"/>
  <c r="BB131" i="34"/>
  <c r="BD130" i="34"/>
  <c r="BB130" i="34"/>
  <c r="BD129" i="34"/>
  <c r="BB129" i="34"/>
  <c r="BE129" i="34" s="1"/>
  <c r="BD128" i="34"/>
  <c r="BB128" i="34"/>
  <c r="BD127" i="34"/>
  <c r="BB127" i="34"/>
  <c r="BD126" i="34"/>
  <c r="BB126" i="34"/>
  <c r="BD125" i="34"/>
  <c r="BB125" i="34"/>
  <c r="BD124" i="34"/>
  <c r="BB124" i="34"/>
  <c r="BD123" i="34"/>
  <c r="BB123" i="34"/>
  <c r="BE123" i="34" s="1"/>
  <c r="BD122" i="34"/>
  <c r="BB122" i="34"/>
  <c r="BD121" i="34"/>
  <c r="BB121" i="34"/>
  <c r="BD120" i="34"/>
  <c r="BB120" i="34"/>
  <c r="BD119" i="34"/>
  <c r="BB119" i="34"/>
  <c r="BD118" i="34"/>
  <c r="BB118" i="34"/>
  <c r="BD117" i="34"/>
  <c r="BB117" i="34"/>
  <c r="BE117" i="34" s="1"/>
  <c r="BD116" i="34"/>
  <c r="BB116" i="34"/>
  <c r="BD115" i="34"/>
  <c r="BB115" i="34"/>
  <c r="BD114" i="34"/>
  <c r="BB114" i="34"/>
  <c r="BD113" i="34"/>
  <c r="BB113" i="34"/>
  <c r="BD112" i="34"/>
  <c r="BB112" i="34"/>
  <c r="BD111" i="34"/>
  <c r="BB111" i="34"/>
  <c r="BD110" i="34"/>
  <c r="BB110" i="34"/>
  <c r="BD109" i="34"/>
  <c r="BB109" i="34"/>
  <c r="BD108" i="34"/>
  <c r="BB108" i="34"/>
  <c r="BD107" i="34"/>
  <c r="BB107" i="34"/>
  <c r="BD106" i="34"/>
  <c r="BB106" i="34"/>
  <c r="BD105" i="34"/>
  <c r="BB105" i="34"/>
  <c r="BD104" i="34"/>
  <c r="BB104" i="34"/>
  <c r="BD103" i="34"/>
  <c r="BB103" i="34"/>
  <c r="BD102" i="34"/>
  <c r="BB102" i="34"/>
  <c r="BD101" i="34"/>
  <c r="BB101" i="34"/>
  <c r="BD100" i="34"/>
  <c r="BB100" i="34"/>
  <c r="BD99" i="34"/>
  <c r="BB99" i="34"/>
  <c r="BD98" i="34"/>
  <c r="BB98" i="34"/>
  <c r="BD97" i="34"/>
  <c r="BB97" i="34"/>
  <c r="BD96" i="34"/>
  <c r="BB96" i="34"/>
  <c r="BD95" i="34"/>
  <c r="BB95" i="34"/>
  <c r="BD94" i="34"/>
  <c r="BB94" i="34"/>
  <c r="BD93" i="34"/>
  <c r="BB93" i="34"/>
  <c r="BD92" i="34"/>
  <c r="BB92" i="34"/>
  <c r="BD91" i="34"/>
  <c r="BB91" i="34"/>
  <c r="BD90" i="34"/>
  <c r="BB90" i="34"/>
  <c r="BD89" i="34"/>
  <c r="BB89" i="34"/>
  <c r="BD88" i="34"/>
  <c r="BB88" i="34"/>
  <c r="BD87" i="34"/>
  <c r="BB87" i="34"/>
  <c r="BD86" i="34"/>
  <c r="BB86" i="34"/>
  <c r="BD85" i="34"/>
  <c r="BB85" i="34"/>
  <c r="BD84" i="34"/>
  <c r="BB84" i="34"/>
  <c r="BD83" i="34"/>
  <c r="BB83" i="34"/>
  <c r="BD82" i="34"/>
  <c r="BB82" i="34"/>
  <c r="BD81" i="34"/>
  <c r="BB81" i="34"/>
  <c r="BD80" i="34"/>
  <c r="BB80" i="34"/>
  <c r="BD79" i="34"/>
  <c r="BB79" i="34"/>
  <c r="BD78" i="34"/>
  <c r="BB78" i="34"/>
  <c r="BD77" i="34"/>
  <c r="BB77" i="34"/>
  <c r="BD76" i="34"/>
  <c r="BB76" i="34"/>
  <c r="BD75" i="34"/>
  <c r="BB75" i="34"/>
  <c r="BD74" i="34"/>
  <c r="BB74" i="34"/>
  <c r="BD73" i="34"/>
  <c r="BB73" i="34"/>
  <c r="BD72" i="34"/>
  <c r="BB72" i="34"/>
  <c r="BD71" i="34"/>
  <c r="BB71" i="34"/>
  <c r="BD70" i="34"/>
  <c r="BB70" i="34"/>
  <c r="BD69" i="34"/>
  <c r="BB69" i="34"/>
  <c r="BD68" i="34"/>
  <c r="BB68" i="34"/>
  <c r="BD67" i="34"/>
  <c r="BB67" i="34"/>
  <c r="BD66" i="34"/>
  <c r="BB66" i="34"/>
  <c r="BD65" i="34"/>
  <c r="BB65" i="34"/>
  <c r="BD64" i="34"/>
  <c r="BB64" i="34"/>
  <c r="BD63" i="34"/>
  <c r="BB63" i="34"/>
  <c r="BD62" i="34"/>
  <c r="BB62" i="34"/>
  <c r="BD61" i="34"/>
  <c r="BB61" i="34"/>
  <c r="BD60" i="34"/>
  <c r="BB60" i="34"/>
  <c r="BD59" i="34"/>
  <c r="BB59" i="34"/>
  <c r="BD58" i="34"/>
  <c r="BB58" i="34"/>
  <c r="BD57" i="34"/>
  <c r="BB57" i="34"/>
  <c r="BD56" i="34"/>
  <c r="BB56" i="34"/>
  <c r="BD55" i="34"/>
  <c r="BB55" i="34"/>
  <c r="BD54" i="34"/>
  <c r="BB54" i="34"/>
  <c r="BD53" i="34"/>
  <c r="BB53" i="34"/>
  <c r="BD52" i="34"/>
  <c r="BB52" i="34"/>
  <c r="BD51" i="34"/>
  <c r="BB51" i="34"/>
  <c r="BD50" i="34"/>
  <c r="BB50" i="34"/>
  <c r="BD49" i="34"/>
  <c r="BB49" i="34"/>
  <c r="BD48" i="34"/>
  <c r="BB48" i="34"/>
  <c r="BD47" i="34"/>
  <c r="BB47" i="34"/>
  <c r="BD46" i="34"/>
  <c r="BB46" i="34"/>
  <c r="BD45" i="34"/>
  <c r="BB45" i="34"/>
  <c r="BD44" i="34"/>
  <c r="BB44" i="34"/>
  <c r="BD43" i="34"/>
  <c r="BB43" i="34"/>
  <c r="BD42" i="34"/>
  <c r="BB42" i="34"/>
  <c r="BD41" i="34"/>
  <c r="BB41" i="34"/>
  <c r="BD40" i="34"/>
  <c r="BB40" i="34"/>
  <c r="BD39" i="34"/>
  <c r="BB39" i="34"/>
  <c r="BD38" i="34"/>
  <c r="BB38" i="34"/>
  <c r="BD37" i="34"/>
  <c r="BB37" i="34"/>
  <c r="BD36" i="34"/>
  <c r="BB36" i="34"/>
  <c r="BD35" i="34"/>
  <c r="BB35" i="34"/>
  <c r="BD34" i="34"/>
  <c r="BB34" i="34"/>
  <c r="BD33" i="34"/>
  <c r="BB33" i="34"/>
  <c r="BD32" i="34"/>
  <c r="BB32" i="34"/>
  <c r="BD31" i="34"/>
  <c r="BB31" i="34"/>
  <c r="BD30" i="34"/>
  <c r="BB30" i="34"/>
  <c r="BD29" i="34"/>
  <c r="BB29" i="34"/>
  <c r="BD28" i="34"/>
  <c r="BB28" i="34"/>
  <c r="BD27" i="34"/>
  <c r="BB27" i="34"/>
  <c r="BD26" i="34"/>
  <c r="BB26" i="34"/>
  <c r="BD25" i="34"/>
  <c r="BB25" i="34"/>
  <c r="BD24" i="34"/>
  <c r="BB24" i="34"/>
  <c r="BD23" i="34"/>
  <c r="BB23" i="34"/>
  <c r="BD22" i="34"/>
  <c r="BB22" i="34"/>
  <c r="BD21" i="34"/>
  <c r="BB21" i="34"/>
  <c r="BD20" i="34"/>
  <c r="BB20" i="34"/>
  <c r="BD19" i="34"/>
  <c r="BB19" i="34"/>
  <c r="BD18" i="34"/>
  <c r="BB18" i="34"/>
  <c r="BD17" i="34"/>
  <c r="BB17" i="34"/>
  <c r="BD16" i="34"/>
  <c r="BB16" i="34"/>
  <c r="BD15" i="34"/>
  <c r="BB15" i="34"/>
  <c r="BD14" i="34"/>
  <c r="BB14" i="34"/>
  <c r="AN599" i="34"/>
  <c r="AO599" i="34" s="1"/>
  <c r="AN598" i="34"/>
  <c r="AL598" i="34"/>
  <c r="AN597" i="34"/>
  <c r="AL597" i="34"/>
  <c r="AN596" i="34"/>
  <c r="AL596" i="34"/>
  <c r="AN595" i="34"/>
  <c r="AL595" i="34"/>
  <c r="AN594" i="34"/>
  <c r="AL594" i="34"/>
  <c r="AN593" i="34"/>
  <c r="AL593" i="34"/>
  <c r="AN592" i="34"/>
  <c r="AL592" i="34"/>
  <c r="AN591" i="34"/>
  <c r="AL591" i="34"/>
  <c r="AN590" i="34"/>
  <c r="AL590" i="34"/>
  <c r="AN589" i="34"/>
  <c r="AL589" i="34"/>
  <c r="AN588" i="34"/>
  <c r="AL588" i="34"/>
  <c r="AN587" i="34"/>
  <c r="AL587" i="34"/>
  <c r="AN586" i="34"/>
  <c r="AL586" i="34"/>
  <c r="AN585" i="34"/>
  <c r="AL585" i="34"/>
  <c r="AN584" i="34"/>
  <c r="AL584" i="34"/>
  <c r="AN583" i="34"/>
  <c r="AL583" i="34"/>
  <c r="AN582" i="34"/>
  <c r="AL582" i="34"/>
  <c r="AN581" i="34"/>
  <c r="AL581" i="34"/>
  <c r="AN580" i="34"/>
  <c r="AL580" i="34"/>
  <c r="AN579" i="34"/>
  <c r="AL579" i="34"/>
  <c r="AN578" i="34"/>
  <c r="AL578" i="34"/>
  <c r="AN577" i="34"/>
  <c r="AL577" i="34"/>
  <c r="AN576" i="34"/>
  <c r="AL576" i="34"/>
  <c r="AN575" i="34"/>
  <c r="AL575" i="34"/>
  <c r="AN574" i="34"/>
  <c r="AL574" i="34"/>
  <c r="AN573" i="34"/>
  <c r="AL573" i="34"/>
  <c r="AN572" i="34"/>
  <c r="AL572" i="34"/>
  <c r="AN571" i="34"/>
  <c r="AL571" i="34"/>
  <c r="AN570" i="34"/>
  <c r="AL570" i="34"/>
  <c r="AN569" i="34"/>
  <c r="AL569" i="34"/>
  <c r="AN568" i="34"/>
  <c r="AL568" i="34"/>
  <c r="AN567" i="34"/>
  <c r="AL567" i="34"/>
  <c r="AN566" i="34"/>
  <c r="AL566" i="34"/>
  <c r="AN565" i="34"/>
  <c r="AL565" i="34"/>
  <c r="AN564" i="34"/>
  <c r="AL564" i="34"/>
  <c r="AN563" i="34"/>
  <c r="AL563" i="34"/>
  <c r="AN562" i="34"/>
  <c r="AL562" i="34"/>
  <c r="AN561" i="34"/>
  <c r="AL561" i="34"/>
  <c r="AN560" i="34"/>
  <c r="AL560" i="34"/>
  <c r="AN559" i="34"/>
  <c r="AL559" i="34"/>
  <c r="AN558" i="34"/>
  <c r="AL558" i="34"/>
  <c r="AO558" i="34" s="1"/>
  <c r="AN557" i="34"/>
  <c r="AL557" i="34"/>
  <c r="AN556" i="34"/>
  <c r="AL556" i="34"/>
  <c r="AN555" i="34"/>
  <c r="AL555" i="34"/>
  <c r="AN554" i="34"/>
  <c r="AL554" i="34"/>
  <c r="AN553" i="34"/>
  <c r="AL553" i="34"/>
  <c r="AN552" i="34"/>
  <c r="AL552" i="34"/>
  <c r="AO552" i="34" s="1"/>
  <c r="AN551" i="34"/>
  <c r="AL551" i="34"/>
  <c r="AN550" i="34"/>
  <c r="AL550" i="34"/>
  <c r="AN549" i="34"/>
  <c r="AL549" i="34"/>
  <c r="AN548" i="34"/>
  <c r="AL548" i="34"/>
  <c r="AN547" i="34"/>
  <c r="AL547" i="34"/>
  <c r="AN546" i="34"/>
  <c r="AL546" i="34"/>
  <c r="AN545" i="34"/>
  <c r="AL545" i="34"/>
  <c r="AN544" i="34"/>
  <c r="AL544" i="34"/>
  <c r="AN543" i="34"/>
  <c r="AL543" i="34"/>
  <c r="AN542" i="34"/>
  <c r="AL542" i="34"/>
  <c r="AN541" i="34"/>
  <c r="AL541" i="34"/>
  <c r="AN540" i="34"/>
  <c r="AL540" i="34"/>
  <c r="AN539" i="34"/>
  <c r="AL539" i="34"/>
  <c r="AN538" i="34"/>
  <c r="AL538" i="34"/>
  <c r="AN537" i="34"/>
  <c r="AL537" i="34"/>
  <c r="AN536" i="34"/>
  <c r="AL536" i="34"/>
  <c r="AN535" i="34"/>
  <c r="AL535" i="34"/>
  <c r="AN534" i="34"/>
  <c r="AL534" i="34"/>
  <c r="AN533" i="34"/>
  <c r="AL533" i="34"/>
  <c r="AN532" i="34"/>
  <c r="AL532" i="34"/>
  <c r="AN531" i="34"/>
  <c r="AL531" i="34"/>
  <c r="AN530" i="34"/>
  <c r="AL530" i="34"/>
  <c r="AN529" i="34"/>
  <c r="AL529" i="34"/>
  <c r="AN528" i="34"/>
  <c r="AL528" i="34"/>
  <c r="AN527" i="34"/>
  <c r="AL527" i="34"/>
  <c r="AN526" i="34"/>
  <c r="AL526" i="34"/>
  <c r="AN525" i="34"/>
  <c r="AL525" i="34"/>
  <c r="AN524" i="34"/>
  <c r="AL524" i="34"/>
  <c r="AN523" i="34"/>
  <c r="AL523" i="34"/>
  <c r="AN522" i="34"/>
  <c r="AL522" i="34"/>
  <c r="AN521" i="34"/>
  <c r="AL521" i="34"/>
  <c r="AN520" i="34"/>
  <c r="AL520" i="34"/>
  <c r="AN519" i="34"/>
  <c r="AL519" i="34"/>
  <c r="AN518" i="34"/>
  <c r="AL518" i="34"/>
  <c r="AN517" i="34"/>
  <c r="AL517" i="34"/>
  <c r="AN516" i="34"/>
  <c r="AL516" i="34"/>
  <c r="AN515" i="34"/>
  <c r="AL515" i="34"/>
  <c r="AN514" i="34"/>
  <c r="AL514" i="34"/>
  <c r="AN513" i="34"/>
  <c r="AL513" i="34"/>
  <c r="AN512" i="34"/>
  <c r="AL512" i="34"/>
  <c r="AN511" i="34"/>
  <c r="AL511" i="34"/>
  <c r="AN510" i="34"/>
  <c r="AL510" i="34"/>
  <c r="AN509" i="34"/>
  <c r="AL509" i="34"/>
  <c r="AN508" i="34"/>
  <c r="AL508" i="34"/>
  <c r="AN507" i="34"/>
  <c r="AL507" i="34"/>
  <c r="AN506" i="34"/>
  <c r="AL506" i="34"/>
  <c r="AN505" i="34"/>
  <c r="AL505" i="34"/>
  <c r="AN504" i="34"/>
  <c r="AL504" i="34"/>
  <c r="AN503" i="34"/>
  <c r="AL503" i="34"/>
  <c r="AN502" i="34"/>
  <c r="AL502" i="34"/>
  <c r="AN501" i="34"/>
  <c r="AL501" i="34"/>
  <c r="AN500" i="34"/>
  <c r="AL500" i="34"/>
  <c r="AN499" i="34"/>
  <c r="AL499" i="34"/>
  <c r="AN498" i="34"/>
  <c r="AL498" i="34"/>
  <c r="AN497" i="34"/>
  <c r="AL497" i="34"/>
  <c r="AN496" i="34"/>
  <c r="AL496" i="34"/>
  <c r="AN495" i="34"/>
  <c r="AL495" i="34"/>
  <c r="AN494" i="34"/>
  <c r="AL494" i="34"/>
  <c r="AN493" i="34"/>
  <c r="AL493" i="34"/>
  <c r="AN492" i="34"/>
  <c r="AL492" i="34"/>
  <c r="AN491" i="34"/>
  <c r="AL491" i="34"/>
  <c r="AN490" i="34"/>
  <c r="AL490" i="34"/>
  <c r="AN489" i="34"/>
  <c r="AL489" i="34"/>
  <c r="AN488" i="34"/>
  <c r="AL488" i="34"/>
  <c r="AN487" i="34"/>
  <c r="AL487" i="34"/>
  <c r="AN486" i="34"/>
  <c r="AL486" i="34"/>
  <c r="AN485" i="34"/>
  <c r="AL485" i="34"/>
  <c r="AN484" i="34"/>
  <c r="AL484" i="34"/>
  <c r="AN483" i="34"/>
  <c r="AL483" i="34"/>
  <c r="AN482" i="34"/>
  <c r="AL482" i="34"/>
  <c r="AN481" i="34"/>
  <c r="AL481" i="34"/>
  <c r="AN480" i="34"/>
  <c r="AL480" i="34"/>
  <c r="AN479" i="34"/>
  <c r="AL479" i="34"/>
  <c r="AN478" i="34"/>
  <c r="AL478" i="34"/>
  <c r="AN477" i="34"/>
  <c r="AL477" i="34"/>
  <c r="AN476" i="34"/>
  <c r="AL476" i="34"/>
  <c r="AN475" i="34"/>
  <c r="AL475" i="34"/>
  <c r="AN474" i="34"/>
  <c r="AL474" i="34"/>
  <c r="AN473" i="34"/>
  <c r="AL473" i="34"/>
  <c r="AN472" i="34"/>
  <c r="AL472" i="34"/>
  <c r="AN471" i="34"/>
  <c r="AL471" i="34"/>
  <c r="AN470" i="34"/>
  <c r="AL470" i="34"/>
  <c r="AN469" i="34"/>
  <c r="AL469" i="34"/>
  <c r="AN468" i="34"/>
  <c r="AL468" i="34"/>
  <c r="AN467" i="34"/>
  <c r="AL467" i="34"/>
  <c r="AN466" i="34"/>
  <c r="AL466" i="34"/>
  <c r="AN465" i="34"/>
  <c r="AL465" i="34"/>
  <c r="AN464" i="34"/>
  <c r="AL464" i="34"/>
  <c r="AN463" i="34"/>
  <c r="AL463" i="34"/>
  <c r="AN462" i="34"/>
  <c r="AL462" i="34"/>
  <c r="AN461" i="34"/>
  <c r="AL461" i="34"/>
  <c r="AN460" i="34"/>
  <c r="AL460" i="34"/>
  <c r="AN459" i="34"/>
  <c r="AL459" i="34"/>
  <c r="AN458" i="34"/>
  <c r="AL458" i="34"/>
  <c r="AN457" i="34"/>
  <c r="AL457" i="34"/>
  <c r="AN456" i="34"/>
  <c r="AL456" i="34"/>
  <c r="AN455" i="34"/>
  <c r="AL455" i="34"/>
  <c r="AN454" i="34"/>
  <c r="AL454" i="34"/>
  <c r="AN453" i="34"/>
  <c r="AL453" i="34"/>
  <c r="AN452" i="34"/>
  <c r="AL452" i="34"/>
  <c r="AN451" i="34"/>
  <c r="AL451" i="34"/>
  <c r="AN450" i="34"/>
  <c r="AL450" i="34"/>
  <c r="AN449" i="34"/>
  <c r="AL449" i="34"/>
  <c r="AN448" i="34"/>
  <c r="AL448" i="34"/>
  <c r="AN447" i="34"/>
  <c r="AL447" i="34"/>
  <c r="AN446" i="34"/>
  <c r="AL446" i="34"/>
  <c r="AN445" i="34"/>
  <c r="AL445" i="34"/>
  <c r="AN444" i="34"/>
  <c r="AL444" i="34"/>
  <c r="AN443" i="34"/>
  <c r="AL443" i="34"/>
  <c r="AN442" i="34"/>
  <c r="AL442" i="34"/>
  <c r="AN441" i="34"/>
  <c r="AL441" i="34"/>
  <c r="AN440" i="34"/>
  <c r="AL440" i="34"/>
  <c r="AN439" i="34"/>
  <c r="AL439" i="34"/>
  <c r="AN438" i="34"/>
  <c r="AL438" i="34"/>
  <c r="AN437" i="34"/>
  <c r="AL437" i="34"/>
  <c r="AN436" i="34"/>
  <c r="AL436" i="34"/>
  <c r="AN435" i="34"/>
  <c r="AL435" i="34"/>
  <c r="AN434" i="34"/>
  <c r="AL434" i="34"/>
  <c r="AN433" i="34"/>
  <c r="AL433" i="34"/>
  <c r="AN432" i="34"/>
  <c r="AL432" i="34"/>
  <c r="AN431" i="34"/>
  <c r="AL431" i="34"/>
  <c r="AN430" i="34"/>
  <c r="AL430" i="34"/>
  <c r="AN429" i="34"/>
  <c r="AL429" i="34"/>
  <c r="AN428" i="34"/>
  <c r="AL428" i="34"/>
  <c r="AN427" i="34"/>
  <c r="AL427" i="34"/>
  <c r="AN426" i="34"/>
  <c r="AL426" i="34"/>
  <c r="AN425" i="34"/>
  <c r="AL425" i="34"/>
  <c r="AN424" i="34"/>
  <c r="AL424" i="34"/>
  <c r="AN423" i="34"/>
  <c r="AL423" i="34"/>
  <c r="AN422" i="34"/>
  <c r="AL422" i="34"/>
  <c r="AN421" i="34"/>
  <c r="AL421" i="34"/>
  <c r="AN420" i="34"/>
  <c r="AL420" i="34"/>
  <c r="AN419" i="34"/>
  <c r="AL419" i="34"/>
  <c r="AN418" i="34"/>
  <c r="AL418" i="34"/>
  <c r="AN417" i="34"/>
  <c r="AL417" i="34"/>
  <c r="AN416" i="34"/>
  <c r="AL416" i="34"/>
  <c r="AN415" i="34"/>
  <c r="AL415" i="34"/>
  <c r="AN414" i="34"/>
  <c r="AL414" i="34"/>
  <c r="AN413" i="34"/>
  <c r="AL413" i="34"/>
  <c r="AN412" i="34"/>
  <c r="AL412" i="34"/>
  <c r="AN411" i="34"/>
  <c r="AL411" i="34"/>
  <c r="AN410" i="34"/>
  <c r="AL410" i="34"/>
  <c r="AN409" i="34"/>
  <c r="AL409" i="34"/>
  <c r="AN408" i="34"/>
  <c r="AL408" i="34"/>
  <c r="AN407" i="34"/>
  <c r="AL407" i="34"/>
  <c r="AN406" i="34"/>
  <c r="AL406" i="34"/>
  <c r="AN405" i="34"/>
  <c r="AL405" i="34"/>
  <c r="AN404" i="34"/>
  <c r="AL404" i="34"/>
  <c r="AN403" i="34"/>
  <c r="AL403" i="34"/>
  <c r="AN402" i="34"/>
  <c r="AL402" i="34"/>
  <c r="AN401" i="34"/>
  <c r="AL401" i="34"/>
  <c r="AN400" i="34"/>
  <c r="AL400" i="34"/>
  <c r="AN399" i="34"/>
  <c r="AL399" i="34"/>
  <c r="AN398" i="34"/>
  <c r="AL398" i="34"/>
  <c r="AN397" i="34"/>
  <c r="AL397" i="34"/>
  <c r="AN396" i="34"/>
  <c r="AL396" i="34"/>
  <c r="AN395" i="34"/>
  <c r="AL395" i="34"/>
  <c r="AN394" i="34"/>
  <c r="AL394" i="34"/>
  <c r="AN393" i="34"/>
  <c r="AL393" i="34"/>
  <c r="AN392" i="34"/>
  <c r="AL392" i="34"/>
  <c r="AN391" i="34"/>
  <c r="AL391" i="34"/>
  <c r="AN390" i="34"/>
  <c r="AL390" i="34"/>
  <c r="AN389" i="34"/>
  <c r="AL389" i="34"/>
  <c r="AN388" i="34"/>
  <c r="AL388" i="34"/>
  <c r="AN387" i="34"/>
  <c r="AL387" i="34"/>
  <c r="AN386" i="34"/>
  <c r="AL386" i="34"/>
  <c r="AN385" i="34"/>
  <c r="AL385" i="34"/>
  <c r="AN384" i="34"/>
  <c r="AL384" i="34"/>
  <c r="AN383" i="34"/>
  <c r="AL383" i="34"/>
  <c r="AN382" i="34"/>
  <c r="AL382" i="34"/>
  <c r="AN381" i="34"/>
  <c r="AL381" i="34"/>
  <c r="AN380" i="34"/>
  <c r="AL380" i="34"/>
  <c r="AN379" i="34"/>
  <c r="AL379" i="34"/>
  <c r="AN378" i="34"/>
  <c r="AL378" i="34"/>
  <c r="AN377" i="34"/>
  <c r="AL377" i="34"/>
  <c r="AN376" i="34"/>
  <c r="AL376" i="34"/>
  <c r="AN375" i="34"/>
  <c r="AL375" i="34"/>
  <c r="AN374" i="34"/>
  <c r="AL374" i="34"/>
  <c r="AN373" i="34"/>
  <c r="AL373" i="34"/>
  <c r="AN372" i="34"/>
  <c r="AL372" i="34"/>
  <c r="AN371" i="34"/>
  <c r="AL371" i="34"/>
  <c r="AN370" i="34"/>
  <c r="AL370" i="34"/>
  <c r="AN369" i="34"/>
  <c r="AL369" i="34"/>
  <c r="AN368" i="34"/>
  <c r="AL368" i="34"/>
  <c r="AN367" i="34"/>
  <c r="AL367" i="34"/>
  <c r="AN366" i="34"/>
  <c r="AL366" i="34"/>
  <c r="AN365" i="34"/>
  <c r="AL365" i="34"/>
  <c r="AN364" i="34"/>
  <c r="AL364" i="34"/>
  <c r="AN363" i="34"/>
  <c r="AL363" i="34"/>
  <c r="AN362" i="34"/>
  <c r="AL362" i="34"/>
  <c r="AN361" i="34"/>
  <c r="AL361" i="34"/>
  <c r="AN360" i="34"/>
  <c r="AL360" i="34"/>
  <c r="AN359" i="34"/>
  <c r="AL359" i="34"/>
  <c r="AN358" i="34"/>
  <c r="AL358" i="34"/>
  <c r="AN357" i="34"/>
  <c r="AL357" i="34"/>
  <c r="AN356" i="34"/>
  <c r="AL356" i="34"/>
  <c r="AN355" i="34"/>
  <c r="AL355" i="34"/>
  <c r="AN354" i="34"/>
  <c r="AL354" i="34"/>
  <c r="AN353" i="34"/>
  <c r="AL353" i="34"/>
  <c r="AN352" i="34"/>
  <c r="AL352" i="34"/>
  <c r="AN351" i="34"/>
  <c r="AL351" i="34"/>
  <c r="AN350" i="34"/>
  <c r="AL350" i="34"/>
  <c r="AN349" i="34"/>
  <c r="AL349" i="34"/>
  <c r="AN348" i="34"/>
  <c r="AL348" i="34"/>
  <c r="AN347" i="34"/>
  <c r="AL347" i="34"/>
  <c r="AN346" i="34"/>
  <c r="AL346" i="34"/>
  <c r="AN345" i="34"/>
  <c r="AL345" i="34"/>
  <c r="AN344" i="34"/>
  <c r="AL344" i="34"/>
  <c r="AN343" i="34"/>
  <c r="AL343" i="34"/>
  <c r="AN342" i="34"/>
  <c r="AL342" i="34"/>
  <c r="AN341" i="34"/>
  <c r="AL341" i="34"/>
  <c r="AN340" i="34"/>
  <c r="AL340" i="34"/>
  <c r="AN339" i="34"/>
  <c r="AL339" i="34"/>
  <c r="AN338" i="34"/>
  <c r="AL338" i="34"/>
  <c r="AN337" i="34"/>
  <c r="AL337" i="34"/>
  <c r="AN336" i="34"/>
  <c r="AL336" i="34"/>
  <c r="AN335" i="34"/>
  <c r="AL335" i="34"/>
  <c r="AN334" i="34"/>
  <c r="AL334" i="34"/>
  <c r="AN333" i="34"/>
  <c r="AL333" i="34"/>
  <c r="AN332" i="34"/>
  <c r="AL332" i="34"/>
  <c r="AN331" i="34"/>
  <c r="AL331" i="34"/>
  <c r="AN330" i="34"/>
  <c r="AL330" i="34"/>
  <c r="AN329" i="34"/>
  <c r="AL329" i="34"/>
  <c r="AN328" i="34"/>
  <c r="AL328" i="34"/>
  <c r="AN327" i="34"/>
  <c r="AL327" i="34"/>
  <c r="AN326" i="34"/>
  <c r="AL326" i="34"/>
  <c r="AN325" i="34"/>
  <c r="AL325" i="34"/>
  <c r="AN324" i="34"/>
  <c r="AL324" i="34"/>
  <c r="AN323" i="34"/>
  <c r="AL323" i="34"/>
  <c r="AN322" i="34"/>
  <c r="AL322" i="34"/>
  <c r="AN321" i="34"/>
  <c r="AL321" i="34"/>
  <c r="AN320" i="34"/>
  <c r="AL320" i="34"/>
  <c r="AN319" i="34"/>
  <c r="AL319" i="34"/>
  <c r="AN318" i="34"/>
  <c r="AL318" i="34"/>
  <c r="AN317" i="34"/>
  <c r="AL317" i="34"/>
  <c r="AN316" i="34"/>
  <c r="AL316" i="34"/>
  <c r="AN315" i="34"/>
  <c r="AL315" i="34"/>
  <c r="AN314" i="34"/>
  <c r="AL314" i="34"/>
  <c r="AN313" i="34"/>
  <c r="AL313" i="34"/>
  <c r="AN312" i="34"/>
  <c r="AL312" i="34"/>
  <c r="AN311" i="34"/>
  <c r="AL311" i="34"/>
  <c r="AN310" i="34"/>
  <c r="AL310" i="34"/>
  <c r="AN309" i="34"/>
  <c r="AL309" i="34"/>
  <c r="AN308" i="34"/>
  <c r="AL308" i="34"/>
  <c r="AN307" i="34"/>
  <c r="AL307" i="34"/>
  <c r="AN306" i="34"/>
  <c r="AL306" i="34"/>
  <c r="AN305" i="34"/>
  <c r="AL305" i="34"/>
  <c r="AN304" i="34"/>
  <c r="AL304" i="34"/>
  <c r="AN303" i="34"/>
  <c r="AL303" i="34"/>
  <c r="AN302" i="34"/>
  <c r="AL302" i="34"/>
  <c r="AN301" i="34"/>
  <c r="AL301" i="34"/>
  <c r="AN300" i="34"/>
  <c r="AL300" i="34"/>
  <c r="AN299" i="34"/>
  <c r="AL299" i="34"/>
  <c r="AN298" i="34"/>
  <c r="AL298" i="34"/>
  <c r="AN297" i="34"/>
  <c r="AL297" i="34"/>
  <c r="AN296" i="34"/>
  <c r="AL296" i="34"/>
  <c r="AN295" i="34"/>
  <c r="AL295" i="34"/>
  <c r="AN294" i="34"/>
  <c r="AL294" i="34"/>
  <c r="AN293" i="34"/>
  <c r="AL293" i="34"/>
  <c r="AN292" i="34"/>
  <c r="AL292" i="34"/>
  <c r="AN291" i="34"/>
  <c r="AL291" i="34"/>
  <c r="AN290" i="34"/>
  <c r="AL290" i="34"/>
  <c r="AN289" i="34"/>
  <c r="AL289" i="34"/>
  <c r="AN288" i="34"/>
  <c r="AL288" i="34"/>
  <c r="AN287" i="34"/>
  <c r="AL287" i="34"/>
  <c r="AN286" i="34"/>
  <c r="AL286" i="34"/>
  <c r="AN285" i="34"/>
  <c r="AL285" i="34"/>
  <c r="AN284" i="34"/>
  <c r="AL284" i="34"/>
  <c r="AN283" i="34"/>
  <c r="AL283" i="34"/>
  <c r="AN282" i="34"/>
  <c r="AL282" i="34"/>
  <c r="AN281" i="34"/>
  <c r="AL281" i="34"/>
  <c r="AN280" i="34"/>
  <c r="AL280" i="34"/>
  <c r="AN279" i="34"/>
  <c r="AL279" i="34"/>
  <c r="AN278" i="34"/>
  <c r="AL278" i="34"/>
  <c r="AN277" i="34"/>
  <c r="AL277" i="34"/>
  <c r="AN276" i="34"/>
  <c r="AL276" i="34"/>
  <c r="AN275" i="34"/>
  <c r="AL275" i="34"/>
  <c r="AN274" i="34"/>
  <c r="AL274" i="34"/>
  <c r="AN273" i="34"/>
  <c r="AL273" i="34"/>
  <c r="AN272" i="34"/>
  <c r="AL272" i="34"/>
  <c r="AN271" i="34"/>
  <c r="AL271" i="34"/>
  <c r="AN270" i="34"/>
  <c r="AL270" i="34"/>
  <c r="AN269" i="34"/>
  <c r="AL269" i="34"/>
  <c r="AN268" i="34"/>
  <c r="AL268" i="34"/>
  <c r="AN267" i="34"/>
  <c r="AL267" i="34"/>
  <c r="AN266" i="34"/>
  <c r="AL266" i="34"/>
  <c r="AN265" i="34"/>
  <c r="AL265" i="34"/>
  <c r="AN264" i="34"/>
  <c r="AL264" i="34"/>
  <c r="AN263" i="34"/>
  <c r="AL263" i="34"/>
  <c r="AN262" i="34"/>
  <c r="AL262" i="34"/>
  <c r="AN261" i="34"/>
  <c r="AL261" i="34"/>
  <c r="AN260" i="34"/>
  <c r="AL260" i="34"/>
  <c r="AN259" i="34"/>
  <c r="AL259" i="34"/>
  <c r="AN258" i="34"/>
  <c r="AL258" i="34"/>
  <c r="AN257" i="34"/>
  <c r="AL257" i="34"/>
  <c r="AN256" i="34"/>
  <c r="AL256" i="34"/>
  <c r="AN255" i="34"/>
  <c r="AL255" i="34"/>
  <c r="AN254" i="34"/>
  <c r="AL254" i="34"/>
  <c r="AN253" i="34"/>
  <c r="AL253" i="34"/>
  <c r="AN252" i="34"/>
  <c r="AL252" i="34"/>
  <c r="AN251" i="34"/>
  <c r="AL251" i="34"/>
  <c r="AN250" i="34"/>
  <c r="AL250" i="34"/>
  <c r="AN249" i="34"/>
  <c r="AL249" i="34"/>
  <c r="AN248" i="34"/>
  <c r="AL248" i="34"/>
  <c r="AN247" i="34"/>
  <c r="AL247" i="34"/>
  <c r="AN246" i="34"/>
  <c r="AL246" i="34"/>
  <c r="AN245" i="34"/>
  <c r="AL245" i="34"/>
  <c r="AN244" i="34"/>
  <c r="AL244" i="34"/>
  <c r="AN243" i="34"/>
  <c r="AL243" i="34"/>
  <c r="AN242" i="34"/>
  <c r="AL242" i="34"/>
  <c r="AN241" i="34"/>
  <c r="AL241" i="34"/>
  <c r="AN240" i="34"/>
  <c r="AL240" i="34"/>
  <c r="AN239" i="34"/>
  <c r="AL239" i="34"/>
  <c r="AN238" i="34"/>
  <c r="AL238" i="34"/>
  <c r="AN237" i="34"/>
  <c r="AL237" i="34"/>
  <c r="AN236" i="34"/>
  <c r="AL236" i="34"/>
  <c r="AN235" i="34"/>
  <c r="AL235" i="34"/>
  <c r="AN234" i="34"/>
  <c r="AL234" i="34"/>
  <c r="AN233" i="34"/>
  <c r="AL233" i="34"/>
  <c r="AN232" i="34"/>
  <c r="AL232" i="34"/>
  <c r="AN231" i="34"/>
  <c r="AL231" i="34"/>
  <c r="AN230" i="34"/>
  <c r="AL230" i="34"/>
  <c r="AN229" i="34"/>
  <c r="AL229" i="34"/>
  <c r="AN228" i="34"/>
  <c r="AL228" i="34"/>
  <c r="AN227" i="34"/>
  <c r="AL227" i="34"/>
  <c r="AN226" i="34"/>
  <c r="AL226" i="34"/>
  <c r="AN225" i="34"/>
  <c r="AL225" i="34"/>
  <c r="AN224" i="34"/>
  <c r="AL224" i="34"/>
  <c r="AN223" i="34"/>
  <c r="AL223" i="34"/>
  <c r="AN222" i="34"/>
  <c r="AL222" i="34"/>
  <c r="AN221" i="34"/>
  <c r="AL221" i="34"/>
  <c r="AN220" i="34"/>
  <c r="AL220" i="34"/>
  <c r="AN219" i="34"/>
  <c r="AL219" i="34"/>
  <c r="AN218" i="34"/>
  <c r="AL218" i="34"/>
  <c r="AN217" i="34"/>
  <c r="AL217" i="34"/>
  <c r="AN216" i="34"/>
  <c r="AL216" i="34"/>
  <c r="AN215" i="34"/>
  <c r="AL215" i="34"/>
  <c r="AN214" i="34"/>
  <c r="AL214" i="34"/>
  <c r="AN213" i="34"/>
  <c r="AL213" i="34"/>
  <c r="AN212" i="34"/>
  <c r="AL212" i="34"/>
  <c r="AN211" i="34"/>
  <c r="AL211" i="34"/>
  <c r="AN210" i="34"/>
  <c r="AL210" i="34"/>
  <c r="AN209" i="34"/>
  <c r="AL209" i="34"/>
  <c r="AN208" i="34"/>
  <c r="AL208" i="34"/>
  <c r="AN207" i="34"/>
  <c r="AL207" i="34"/>
  <c r="AN206" i="34"/>
  <c r="AL206" i="34"/>
  <c r="AN205" i="34"/>
  <c r="AL205" i="34"/>
  <c r="AN204" i="34"/>
  <c r="AL204" i="34"/>
  <c r="AN203" i="34"/>
  <c r="AL203" i="34"/>
  <c r="AN202" i="34"/>
  <c r="AL202" i="34"/>
  <c r="AN201" i="34"/>
  <c r="AL201" i="34"/>
  <c r="AN200" i="34"/>
  <c r="AL200" i="34"/>
  <c r="AN199" i="34"/>
  <c r="AL199" i="34"/>
  <c r="AN198" i="34"/>
  <c r="AL198" i="34"/>
  <c r="AN197" i="34"/>
  <c r="AL197" i="34"/>
  <c r="AN196" i="34"/>
  <c r="AL196" i="34"/>
  <c r="AN195" i="34"/>
  <c r="AL195" i="34"/>
  <c r="AN194" i="34"/>
  <c r="AL194" i="34"/>
  <c r="AN193" i="34"/>
  <c r="AL193" i="34"/>
  <c r="AN192" i="34"/>
  <c r="AL192" i="34"/>
  <c r="AN191" i="34"/>
  <c r="AL191" i="34"/>
  <c r="AN190" i="34"/>
  <c r="AL190" i="34"/>
  <c r="AN189" i="34"/>
  <c r="AL189" i="34"/>
  <c r="AN188" i="34"/>
  <c r="AL188" i="34"/>
  <c r="AN187" i="34"/>
  <c r="AL187" i="34"/>
  <c r="AN186" i="34"/>
  <c r="AL186" i="34"/>
  <c r="AO186" i="34" s="1"/>
  <c r="AN185" i="34"/>
  <c r="AL185" i="34"/>
  <c r="AN184" i="34"/>
  <c r="AL184" i="34"/>
  <c r="AN183" i="34"/>
  <c r="AL183" i="34"/>
  <c r="AN182" i="34"/>
  <c r="AL182" i="34"/>
  <c r="AN181" i="34"/>
  <c r="AL181" i="34"/>
  <c r="AN180" i="34"/>
  <c r="AL180" i="34"/>
  <c r="AN179" i="34"/>
  <c r="AL179" i="34"/>
  <c r="AN178" i="34"/>
  <c r="AL178" i="34"/>
  <c r="AN177" i="34"/>
  <c r="AL177" i="34"/>
  <c r="AN176" i="34"/>
  <c r="AL176" i="34"/>
  <c r="AN175" i="34"/>
  <c r="AL175" i="34"/>
  <c r="AN174" i="34"/>
  <c r="AL174" i="34"/>
  <c r="AN173" i="34"/>
  <c r="AL173" i="34"/>
  <c r="AN172" i="34"/>
  <c r="AL172" i="34"/>
  <c r="AN171" i="34"/>
  <c r="AL171" i="34"/>
  <c r="AN170" i="34"/>
  <c r="AL170" i="34"/>
  <c r="AN169" i="34"/>
  <c r="AL169" i="34"/>
  <c r="AN168" i="34"/>
  <c r="AL168" i="34"/>
  <c r="AO168" i="34" s="1"/>
  <c r="AN167" i="34"/>
  <c r="AL167" i="34"/>
  <c r="AN166" i="34"/>
  <c r="AL166" i="34"/>
  <c r="AN165" i="34"/>
  <c r="AL165" i="34"/>
  <c r="AN164" i="34"/>
  <c r="AL164" i="34"/>
  <c r="AN163" i="34"/>
  <c r="AL163" i="34"/>
  <c r="AN162" i="34"/>
  <c r="AL162" i="34"/>
  <c r="AO162" i="34" s="1"/>
  <c r="AN161" i="34"/>
  <c r="AL161" i="34"/>
  <c r="AN160" i="34"/>
  <c r="AL160" i="34"/>
  <c r="AN159" i="34"/>
  <c r="AL159" i="34"/>
  <c r="AN158" i="34"/>
  <c r="AL158" i="34"/>
  <c r="AN157" i="34"/>
  <c r="AL157" i="34"/>
  <c r="AN156" i="34"/>
  <c r="AL156" i="34"/>
  <c r="AN155" i="34"/>
  <c r="AL155" i="34"/>
  <c r="AN154" i="34"/>
  <c r="AL154" i="34"/>
  <c r="AN153" i="34"/>
  <c r="AL153" i="34"/>
  <c r="AN152" i="34"/>
  <c r="AL152" i="34"/>
  <c r="AN151" i="34"/>
  <c r="AL151" i="34"/>
  <c r="AN150" i="34"/>
  <c r="AL150" i="34"/>
  <c r="AN149" i="34"/>
  <c r="AL149" i="34"/>
  <c r="AN148" i="34"/>
  <c r="AL148" i="34"/>
  <c r="AN147" i="34"/>
  <c r="AL147" i="34"/>
  <c r="AN146" i="34"/>
  <c r="AL146" i="34"/>
  <c r="AN145" i="34"/>
  <c r="AL145" i="34"/>
  <c r="AN144" i="34"/>
  <c r="AL144" i="34"/>
  <c r="AN143" i="34"/>
  <c r="AL143" i="34"/>
  <c r="AN142" i="34"/>
  <c r="AL142" i="34"/>
  <c r="AN141" i="34"/>
  <c r="AL141" i="34"/>
  <c r="AN140" i="34"/>
  <c r="AL140" i="34"/>
  <c r="AN139" i="34"/>
  <c r="AL139" i="34"/>
  <c r="AN138" i="34"/>
  <c r="AL138" i="34"/>
  <c r="AN137" i="34"/>
  <c r="AL137" i="34"/>
  <c r="AN136" i="34"/>
  <c r="AL136" i="34"/>
  <c r="AN135" i="34"/>
  <c r="AL135" i="34"/>
  <c r="AN134" i="34"/>
  <c r="AL134" i="34"/>
  <c r="AN133" i="34"/>
  <c r="AL133" i="34"/>
  <c r="AN132" i="34"/>
  <c r="AL132" i="34"/>
  <c r="AN131" i="34"/>
  <c r="AL131" i="34"/>
  <c r="AN130" i="34"/>
  <c r="AL130" i="34"/>
  <c r="AN129" i="34"/>
  <c r="AL129" i="34"/>
  <c r="AN128" i="34"/>
  <c r="AL128" i="34"/>
  <c r="AN127" i="34"/>
  <c r="AL127" i="34"/>
  <c r="AN126" i="34"/>
  <c r="AL126" i="34"/>
  <c r="AO126" i="34" s="1"/>
  <c r="AN125" i="34"/>
  <c r="AL125" i="34"/>
  <c r="AN124" i="34"/>
  <c r="AL124" i="34"/>
  <c r="AN123" i="34"/>
  <c r="AL123" i="34"/>
  <c r="AN122" i="34"/>
  <c r="AL122" i="34"/>
  <c r="AN121" i="34"/>
  <c r="AL121" i="34"/>
  <c r="AN120" i="34"/>
  <c r="AL120" i="34"/>
  <c r="AN119" i="34"/>
  <c r="AL119" i="34"/>
  <c r="AN118" i="34"/>
  <c r="AL118" i="34"/>
  <c r="AN117" i="34"/>
  <c r="AL117" i="34"/>
  <c r="AN116" i="34"/>
  <c r="AL116" i="34"/>
  <c r="AN115" i="34"/>
  <c r="AL115" i="34"/>
  <c r="AN114" i="34"/>
  <c r="AL114" i="34"/>
  <c r="AN113" i="34"/>
  <c r="AL113" i="34"/>
  <c r="AN112" i="34"/>
  <c r="AL112" i="34"/>
  <c r="AN111" i="34"/>
  <c r="AL111" i="34"/>
  <c r="AN110" i="34"/>
  <c r="AL110" i="34"/>
  <c r="AN109" i="34"/>
  <c r="AL109" i="34"/>
  <c r="AN108" i="34"/>
  <c r="AL108" i="34"/>
  <c r="AN107" i="34"/>
  <c r="AL107" i="34"/>
  <c r="AN106" i="34"/>
  <c r="AL106" i="34"/>
  <c r="AN105" i="34"/>
  <c r="AL105" i="34"/>
  <c r="AN104" i="34"/>
  <c r="AL104" i="34"/>
  <c r="AN103" i="34"/>
  <c r="AL103" i="34"/>
  <c r="AN102" i="34"/>
  <c r="AL102" i="34"/>
  <c r="AN101" i="34"/>
  <c r="AL101" i="34"/>
  <c r="AN100" i="34"/>
  <c r="AL100" i="34"/>
  <c r="AN99" i="34"/>
  <c r="AL99" i="34"/>
  <c r="AN98" i="34"/>
  <c r="AL98" i="34"/>
  <c r="AN97" i="34"/>
  <c r="AL97" i="34"/>
  <c r="AN96" i="34"/>
  <c r="AL96" i="34"/>
  <c r="AN95" i="34"/>
  <c r="AL95" i="34"/>
  <c r="AN94" i="34"/>
  <c r="AL94" i="34"/>
  <c r="AN93" i="34"/>
  <c r="AL93" i="34"/>
  <c r="AN92" i="34"/>
  <c r="AL92" i="34"/>
  <c r="AN91" i="34"/>
  <c r="AL91" i="34"/>
  <c r="AN90" i="34"/>
  <c r="AL90" i="34"/>
  <c r="AN89" i="34"/>
  <c r="AL89" i="34"/>
  <c r="AN88" i="34"/>
  <c r="AL88" i="34"/>
  <c r="AN87" i="34"/>
  <c r="AL87" i="34"/>
  <c r="AN86" i="34"/>
  <c r="AL86" i="34"/>
  <c r="AN85" i="34"/>
  <c r="AL85" i="34"/>
  <c r="AN84" i="34"/>
  <c r="AL84" i="34"/>
  <c r="AN83" i="34"/>
  <c r="AL83" i="34"/>
  <c r="AN82" i="34"/>
  <c r="AL82" i="34"/>
  <c r="AN81" i="34"/>
  <c r="AL81" i="34"/>
  <c r="AN80" i="34"/>
  <c r="AL80" i="34"/>
  <c r="AN79" i="34"/>
  <c r="AL79" i="34"/>
  <c r="AN78" i="34"/>
  <c r="AL78" i="34"/>
  <c r="AN77" i="34"/>
  <c r="AL77" i="34"/>
  <c r="AN76" i="34"/>
  <c r="AL76" i="34"/>
  <c r="AN75" i="34"/>
  <c r="AL75" i="34"/>
  <c r="AN74" i="34"/>
  <c r="AL74" i="34"/>
  <c r="AN73" i="34"/>
  <c r="AL73" i="34"/>
  <c r="AN72" i="34"/>
  <c r="AL72" i="34"/>
  <c r="AN71" i="34"/>
  <c r="AL71" i="34"/>
  <c r="AN70" i="34"/>
  <c r="AL70" i="34"/>
  <c r="AN69" i="34"/>
  <c r="AL69" i="34"/>
  <c r="AN68" i="34"/>
  <c r="AL68" i="34"/>
  <c r="AN67" i="34"/>
  <c r="AL67" i="34"/>
  <c r="AN66" i="34"/>
  <c r="AL66" i="34"/>
  <c r="AN65" i="34"/>
  <c r="AL65" i="34"/>
  <c r="AN64" i="34"/>
  <c r="AL64" i="34"/>
  <c r="AN63" i="34"/>
  <c r="AL63" i="34"/>
  <c r="AN62" i="34"/>
  <c r="AL62" i="34"/>
  <c r="AN61" i="34"/>
  <c r="AL61" i="34"/>
  <c r="AN60" i="34"/>
  <c r="AL60" i="34"/>
  <c r="AN59" i="34"/>
  <c r="AL59" i="34"/>
  <c r="AN58" i="34"/>
  <c r="AL58" i="34"/>
  <c r="AN57" i="34"/>
  <c r="AL57" i="34"/>
  <c r="AN56" i="34"/>
  <c r="AL56" i="34"/>
  <c r="AN55" i="34"/>
  <c r="AL55" i="34"/>
  <c r="AN54" i="34"/>
  <c r="AL54" i="34"/>
  <c r="AN53" i="34"/>
  <c r="AL53" i="34"/>
  <c r="AN52" i="34"/>
  <c r="AL52" i="34"/>
  <c r="AN51" i="34"/>
  <c r="AL51" i="34"/>
  <c r="AN50" i="34"/>
  <c r="AL50" i="34"/>
  <c r="AN49" i="34"/>
  <c r="AL49" i="34"/>
  <c r="AN48" i="34"/>
  <c r="AL48" i="34"/>
  <c r="AN47" i="34"/>
  <c r="AL47" i="34"/>
  <c r="AN46" i="34"/>
  <c r="AL46" i="34"/>
  <c r="AN45" i="34"/>
  <c r="AL45" i="34"/>
  <c r="AN44" i="34"/>
  <c r="AL44" i="34"/>
  <c r="AN43" i="34"/>
  <c r="AL43" i="34"/>
  <c r="AN42" i="34"/>
  <c r="AL42" i="34"/>
  <c r="AO42" i="34" s="1"/>
  <c r="AN41" i="34"/>
  <c r="AL41" i="34"/>
  <c r="AN40" i="34"/>
  <c r="AL40" i="34"/>
  <c r="AN39" i="34"/>
  <c r="AL39" i="34"/>
  <c r="AN38" i="34"/>
  <c r="AL38" i="34"/>
  <c r="AN37" i="34"/>
  <c r="AL37" i="34"/>
  <c r="AN36" i="34"/>
  <c r="AL36" i="34"/>
  <c r="AN35" i="34"/>
  <c r="AL35" i="34"/>
  <c r="AN34" i="34"/>
  <c r="AL34" i="34"/>
  <c r="AN33" i="34"/>
  <c r="AL33" i="34"/>
  <c r="AN32" i="34"/>
  <c r="AL32" i="34"/>
  <c r="AN31" i="34"/>
  <c r="AL31" i="34"/>
  <c r="AN30" i="34"/>
  <c r="AL30" i="34"/>
  <c r="AN29" i="34"/>
  <c r="AL29" i="34"/>
  <c r="AN28" i="34"/>
  <c r="AL28" i="34"/>
  <c r="AN27" i="34"/>
  <c r="AL27" i="34"/>
  <c r="AN26" i="34"/>
  <c r="AL26" i="34"/>
  <c r="AN25" i="34"/>
  <c r="AL25" i="34"/>
  <c r="AN24" i="34"/>
  <c r="AL24" i="34"/>
  <c r="AN23" i="34"/>
  <c r="AL23" i="34"/>
  <c r="AN22" i="34"/>
  <c r="AL22" i="34"/>
  <c r="AN21" i="34"/>
  <c r="AL21" i="34"/>
  <c r="AN20" i="34"/>
  <c r="AL20" i="34"/>
  <c r="AN19" i="34"/>
  <c r="AL19" i="34"/>
  <c r="AN18" i="34"/>
  <c r="AL18" i="34"/>
  <c r="AO18" i="34" s="1"/>
  <c r="AN17" i="34"/>
  <c r="AL17" i="34"/>
  <c r="AN16" i="34"/>
  <c r="AL16" i="34"/>
  <c r="AN15" i="34"/>
  <c r="AL15" i="34"/>
  <c r="AN14" i="34"/>
  <c r="AL14" i="34"/>
  <c r="AH599" i="34"/>
  <c r="AI599" i="34" s="1"/>
  <c r="AH598" i="34"/>
  <c r="AF598" i="34"/>
  <c r="AH597" i="34"/>
  <c r="AF597" i="34"/>
  <c r="AH596" i="34"/>
  <c r="AF596" i="34"/>
  <c r="AH595" i="34"/>
  <c r="AF595" i="34"/>
  <c r="AH594" i="34"/>
  <c r="AF594" i="34"/>
  <c r="AH593" i="34"/>
  <c r="AF593" i="34"/>
  <c r="AH592" i="34"/>
  <c r="AF592" i="34"/>
  <c r="AH591" i="34"/>
  <c r="AF591" i="34"/>
  <c r="AH590" i="34"/>
  <c r="AF590" i="34"/>
  <c r="AH589" i="34"/>
  <c r="AF589" i="34"/>
  <c r="AH588" i="34"/>
  <c r="AF588" i="34"/>
  <c r="AH587" i="34"/>
  <c r="AF587" i="34"/>
  <c r="AH586" i="34"/>
  <c r="AF586" i="34"/>
  <c r="AH585" i="34"/>
  <c r="AF585" i="34"/>
  <c r="AH584" i="34"/>
  <c r="AF584" i="34"/>
  <c r="AH583" i="34"/>
  <c r="AF583" i="34"/>
  <c r="AH582" i="34"/>
  <c r="AF582" i="34"/>
  <c r="AH581" i="34"/>
  <c r="AF581" i="34"/>
  <c r="AH580" i="34"/>
  <c r="AF580" i="34"/>
  <c r="AF579" i="34"/>
  <c r="AH578" i="34"/>
  <c r="AF578" i="34"/>
  <c r="AH577" i="34"/>
  <c r="AF577" i="34"/>
  <c r="AH576" i="34"/>
  <c r="AF576" i="34"/>
  <c r="AH575" i="34"/>
  <c r="AF575" i="34"/>
  <c r="AH574" i="34"/>
  <c r="AF574" i="34"/>
  <c r="AH573" i="34"/>
  <c r="AF573" i="34"/>
  <c r="AH572" i="34"/>
  <c r="AF572" i="34"/>
  <c r="AH571" i="34"/>
  <c r="AF571" i="34"/>
  <c r="AH570" i="34"/>
  <c r="AF570" i="34"/>
  <c r="AH569" i="34"/>
  <c r="AF569" i="34"/>
  <c r="AH568" i="34"/>
  <c r="AF568" i="34"/>
  <c r="AH567" i="34"/>
  <c r="AF567" i="34"/>
  <c r="AH566" i="34"/>
  <c r="AF566" i="34"/>
  <c r="AH565" i="34"/>
  <c r="AF565" i="34"/>
  <c r="AH564" i="34"/>
  <c r="AF564" i="34"/>
  <c r="AH563" i="34"/>
  <c r="AF563" i="34"/>
  <c r="AH562" i="34"/>
  <c r="AF562" i="34"/>
  <c r="AH561" i="34"/>
  <c r="AF561" i="34"/>
  <c r="AH560" i="34"/>
  <c r="AF560" i="34"/>
  <c r="AH559" i="34"/>
  <c r="AF559" i="34"/>
  <c r="AH558" i="34"/>
  <c r="AF558" i="34"/>
  <c r="AH557" i="34"/>
  <c r="AF557" i="34"/>
  <c r="AH556" i="34"/>
  <c r="AF556" i="34"/>
  <c r="AH555" i="34"/>
  <c r="AF555" i="34"/>
  <c r="AH554" i="34"/>
  <c r="AF554" i="34"/>
  <c r="AH553" i="34"/>
  <c r="AF553" i="34"/>
  <c r="AH552" i="34"/>
  <c r="AF552" i="34"/>
  <c r="AH551" i="34"/>
  <c r="AF551" i="34"/>
  <c r="AH550" i="34"/>
  <c r="AF550" i="34"/>
  <c r="AH549" i="34"/>
  <c r="AF549" i="34"/>
  <c r="AH548" i="34"/>
  <c r="AF548" i="34"/>
  <c r="AH547" i="34"/>
  <c r="AF547" i="34"/>
  <c r="AH546" i="34"/>
  <c r="AF546" i="34"/>
  <c r="AH545" i="34"/>
  <c r="AF545" i="34"/>
  <c r="AH544" i="34"/>
  <c r="AF544" i="34"/>
  <c r="AH543" i="34"/>
  <c r="AF543" i="34"/>
  <c r="AH542" i="34"/>
  <c r="AF542" i="34"/>
  <c r="AH541" i="34"/>
  <c r="AF541" i="34"/>
  <c r="AH540" i="34"/>
  <c r="AF540" i="34"/>
  <c r="AH539" i="34"/>
  <c r="AF539" i="34"/>
  <c r="AH538" i="34"/>
  <c r="AF538" i="34"/>
  <c r="AH537" i="34"/>
  <c r="AF537" i="34"/>
  <c r="AH536" i="34"/>
  <c r="AF536" i="34"/>
  <c r="AH535" i="34"/>
  <c r="AF535" i="34"/>
  <c r="AH534" i="34"/>
  <c r="AF534" i="34"/>
  <c r="AH533" i="34"/>
  <c r="AF533" i="34"/>
  <c r="AH532" i="34"/>
  <c r="AF532" i="34"/>
  <c r="AH531" i="34"/>
  <c r="AF531" i="34"/>
  <c r="AH530" i="34"/>
  <c r="AF530" i="34"/>
  <c r="AH529" i="34"/>
  <c r="AF529" i="34"/>
  <c r="AH528" i="34"/>
  <c r="AF528" i="34"/>
  <c r="AH527" i="34"/>
  <c r="AF527" i="34"/>
  <c r="AH526" i="34"/>
  <c r="AF526" i="34"/>
  <c r="AH525" i="34"/>
  <c r="AF525" i="34"/>
  <c r="AH524" i="34"/>
  <c r="AF524" i="34"/>
  <c r="AH523" i="34"/>
  <c r="AF523" i="34"/>
  <c r="AH522" i="34"/>
  <c r="AF522" i="34"/>
  <c r="AH521" i="34"/>
  <c r="AF521" i="34"/>
  <c r="AH520" i="34"/>
  <c r="AF520" i="34"/>
  <c r="AH519" i="34"/>
  <c r="AF519" i="34"/>
  <c r="AH518" i="34"/>
  <c r="AF518" i="34"/>
  <c r="AH517" i="34"/>
  <c r="AF517" i="34"/>
  <c r="AH516" i="34"/>
  <c r="AF516" i="34"/>
  <c r="AH515" i="34"/>
  <c r="AF515" i="34"/>
  <c r="AH514" i="34"/>
  <c r="AF514" i="34"/>
  <c r="AH513" i="34"/>
  <c r="AF513" i="34"/>
  <c r="AH512" i="34"/>
  <c r="AF512" i="34"/>
  <c r="AH511" i="34"/>
  <c r="AF511" i="34"/>
  <c r="AH510" i="34"/>
  <c r="AF510" i="34"/>
  <c r="AH509" i="34"/>
  <c r="AF509" i="34"/>
  <c r="AH508" i="34"/>
  <c r="AF508" i="34"/>
  <c r="AH507" i="34"/>
  <c r="AF507" i="34"/>
  <c r="AH506" i="34"/>
  <c r="AF506" i="34"/>
  <c r="AH505" i="34"/>
  <c r="AF505" i="34"/>
  <c r="AH504" i="34"/>
  <c r="AF504" i="34"/>
  <c r="AH503" i="34"/>
  <c r="AF503" i="34"/>
  <c r="AH502" i="34"/>
  <c r="AF502" i="34"/>
  <c r="AH501" i="34"/>
  <c r="AF501" i="34"/>
  <c r="AH500" i="34"/>
  <c r="AF500" i="34"/>
  <c r="AH499" i="34"/>
  <c r="AF499" i="34"/>
  <c r="AH498" i="34"/>
  <c r="AF498" i="34"/>
  <c r="AH497" i="34"/>
  <c r="AF497" i="34"/>
  <c r="AH496" i="34"/>
  <c r="AF496" i="34"/>
  <c r="AH495" i="34"/>
  <c r="AF495" i="34"/>
  <c r="AH494" i="34"/>
  <c r="AF494" i="34"/>
  <c r="AH493" i="34"/>
  <c r="AF493" i="34"/>
  <c r="AH492" i="34"/>
  <c r="AF492" i="34"/>
  <c r="AH491" i="34"/>
  <c r="AF491" i="34"/>
  <c r="AH490" i="34"/>
  <c r="AF490" i="34"/>
  <c r="AH489" i="34"/>
  <c r="AF489" i="34"/>
  <c r="AH488" i="34"/>
  <c r="AF488" i="34"/>
  <c r="AH487" i="34"/>
  <c r="AF487" i="34"/>
  <c r="AH486" i="34"/>
  <c r="AF486" i="34"/>
  <c r="AH485" i="34"/>
  <c r="AF485" i="34"/>
  <c r="AH484" i="34"/>
  <c r="AF484" i="34"/>
  <c r="AH483" i="34"/>
  <c r="AF483" i="34"/>
  <c r="AH482" i="34"/>
  <c r="AF482" i="34"/>
  <c r="AH481" i="34"/>
  <c r="AF481" i="34"/>
  <c r="AH480" i="34"/>
  <c r="AF480" i="34"/>
  <c r="AH479" i="34"/>
  <c r="AF479" i="34"/>
  <c r="AH478" i="34"/>
  <c r="AF478" i="34"/>
  <c r="AH477" i="34"/>
  <c r="AF477" i="34"/>
  <c r="AH476" i="34"/>
  <c r="AF476" i="34"/>
  <c r="AH475" i="34"/>
  <c r="AF475" i="34"/>
  <c r="AH474" i="34"/>
  <c r="AF474" i="34"/>
  <c r="AH473" i="34"/>
  <c r="AF473" i="34"/>
  <c r="AH472" i="34"/>
  <c r="AF472" i="34"/>
  <c r="AH471" i="34"/>
  <c r="AF471" i="34"/>
  <c r="AH470" i="34"/>
  <c r="AF470" i="34"/>
  <c r="AH469" i="34"/>
  <c r="AF469" i="34"/>
  <c r="AH468" i="34"/>
  <c r="AF468" i="34"/>
  <c r="AH467" i="34"/>
  <c r="AF467" i="34"/>
  <c r="AH466" i="34"/>
  <c r="AF466" i="34"/>
  <c r="AH465" i="34"/>
  <c r="AF465" i="34"/>
  <c r="AH464" i="34"/>
  <c r="AF464" i="34"/>
  <c r="AH463" i="34"/>
  <c r="AF463" i="34"/>
  <c r="AH462" i="34"/>
  <c r="AF462" i="34"/>
  <c r="AH461" i="34"/>
  <c r="AF461" i="34"/>
  <c r="AH460" i="34"/>
  <c r="AF460" i="34"/>
  <c r="AH459" i="34"/>
  <c r="AF459" i="34"/>
  <c r="AH458" i="34"/>
  <c r="AF458" i="34"/>
  <c r="AH457" i="34"/>
  <c r="AF457" i="34"/>
  <c r="AH456" i="34"/>
  <c r="AF456" i="34"/>
  <c r="AH455" i="34"/>
  <c r="AF455" i="34"/>
  <c r="AH454" i="34"/>
  <c r="AF454" i="34"/>
  <c r="AH453" i="34"/>
  <c r="AF453" i="34"/>
  <c r="AH452" i="34"/>
  <c r="AF452" i="34"/>
  <c r="AH451" i="34"/>
  <c r="AF451" i="34"/>
  <c r="AH450" i="34"/>
  <c r="AF450" i="34"/>
  <c r="AH449" i="34"/>
  <c r="AF449" i="34"/>
  <c r="AH448" i="34"/>
  <c r="AF448" i="34"/>
  <c r="AH447" i="34"/>
  <c r="AF447" i="34"/>
  <c r="AH446" i="34"/>
  <c r="AF446" i="34"/>
  <c r="AH445" i="34"/>
  <c r="AF445" i="34"/>
  <c r="AH444" i="34"/>
  <c r="AF444" i="34"/>
  <c r="AH443" i="34"/>
  <c r="AF443" i="34"/>
  <c r="AH442" i="34"/>
  <c r="AF442" i="34"/>
  <c r="AH441" i="34"/>
  <c r="AF441" i="34"/>
  <c r="AH440" i="34"/>
  <c r="AF440" i="34"/>
  <c r="AH439" i="34"/>
  <c r="AF439" i="34"/>
  <c r="AH438" i="34"/>
  <c r="AF438" i="34"/>
  <c r="AH437" i="34"/>
  <c r="AF437" i="34"/>
  <c r="AH436" i="34"/>
  <c r="AF436" i="34"/>
  <c r="AH435" i="34"/>
  <c r="AF435" i="34"/>
  <c r="AH434" i="34"/>
  <c r="AF434" i="34"/>
  <c r="AI434" i="34" s="1"/>
  <c r="AH433" i="34"/>
  <c r="AF433" i="34"/>
  <c r="AH432" i="34"/>
  <c r="AF432" i="34"/>
  <c r="AH431" i="34"/>
  <c r="AF431" i="34"/>
  <c r="AH430" i="34"/>
  <c r="AF430" i="34"/>
  <c r="AH429" i="34"/>
  <c r="AF429" i="34"/>
  <c r="AH428" i="34"/>
  <c r="AF428" i="34"/>
  <c r="AH427" i="34"/>
  <c r="AF427" i="34"/>
  <c r="AH426" i="34"/>
  <c r="AF426" i="34"/>
  <c r="AH425" i="34"/>
  <c r="AF425" i="34"/>
  <c r="AH424" i="34"/>
  <c r="AF424" i="34"/>
  <c r="AH423" i="34"/>
  <c r="AF423" i="34"/>
  <c r="AH422" i="34"/>
  <c r="AF422" i="34"/>
  <c r="AI422" i="34" s="1"/>
  <c r="AH421" i="34"/>
  <c r="AF421" i="34"/>
  <c r="AH420" i="34"/>
  <c r="AF420" i="34"/>
  <c r="AH419" i="34"/>
  <c r="AF419" i="34"/>
  <c r="AH418" i="34"/>
  <c r="AF418" i="34"/>
  <c r="AH417" i="34"/>
  <c r="AF417" i="34"/>
  <c r="AH416" i="34"/>
  <c r="AF416" i="34"/>
  <c r="AH415" i="34"/>
  <c r="AF415" i="34"/>
  <c r="AH414" i="34"/>
  <c r="AF414" i="34"/>
  <c r="AH413" i="34"/>
  <c r="AF413" i="34"/>
  <c r="AH412" i="34"/>
  <c r="AF412" i="34"/>
  <c r="AH411" i="34"/>
  <c r="AF411" i="34"/>
  <c r="AH410" i="34"/>
  <c r="AF410" i="34"/>
  <c r="AH409" i="34"/>
  <c r="AF409" i="34"/>
  <c r="AH408" i="34"/>
  <c r="AF408" i="34"/>
  <c r="AH407" i="34"/>
  <c r="AF407" i="34"/>
  <c r="AH406" i="34"/>
  <c r="AF406" i="34"/>
  <c r="AH405" i="34"/>
  <c r="AF405" i="34"/>
  <c r="AI405" i="34" s="1"/>
  <c r="AH404" i="34"/>
  <c r="AF404" i="34"/>
  <c r="AH403" i="34"/>
  <c r="AF403" i="34"/>
  <c r="AH402" i="34"/>
  <c r="AF402" i="34"/>
  <c r="AH401" i="34"/>
  <c r="AF401" i="34"/>
  <c r="AH400" i="34"/>
  <c r="AF400" i="34"/>
  <c r="AH399" i="34"/>
  <c r="AF399" i="34"/>
  <c r="AH398" i="34"/>
  <c r="AF398" i="34"/>
  <c r="AI398" i="34" s="1"/>
  <c r="AH397" i="34"/>
  <c r="AF397" i="34"/>
  <c r="AH396" i="34"/>
  <c r="AF396" i="34"/>
  <c r="AH395" i="34"/>
  <c r="AF395" i="34"/>
  <c r="AH394" i="34"/>
  <c r="AF394" i="34"/>
  <c r="AH393" i="34"/>
  <c r="AF393" i="34"/>
  <c r="AI393" i="34" s="1"/>
  <c r="AH392" i="34"/>
  <c r="AF392" i="34"/>
  <c r="AH391" i="34"/>
  <c r="AF391" i="34"/>
  <c r="AH390" i="34"/>
  <c r="AF390" i="34"/>
  <c r="AH389" i="34"/>
  <c r="AF389" i="34"/>
  <c r="AH388" i="34"/>
  <c r="AF388" i="34"/>
  <c r="AH387" i="34"/>
  <c r="AF387" i="34"/>
  <c r="AH386" i="34"/>
  <c r="AF386" i="34"/>
  <c r="AI386" i="34" s="1"/>
  <c r="AH385" i="34"/>
  <c r="AF385" i="34"/>
  <c r="AH384" i="34"/>
  <c r="AF384" i="34"/>
  <c r="AH383" i="34"/>
  <c r="AF383" i="34"/>
  <c r="AH382" i="34"/>
  <c r="AF382" i="34"/>
  <c r="AH381" i="34"/>
  <c r="AF381" i="34"/>
  <c r="AH380" i="34"/>
  <c r="AF380" i="34"/>
  <c r="AH379" i="34"/>
  <c r="AF379" i="34"/>
  <c r="AH378" i="34"/>
  <c r="AF378" i="34"/>
  <c r="AH377" i="34"/>
  <c r="AF377" i="34"/>
  <c r="AH376" i="34"/>
  <c r="AF376" i="34"/>
  <c r="AH375" i="34"/>
  <c r="AF375" i="34"/>
  <c r="AH374" i="34"/>
  <c r="AF374" i="34"/>
  <c r="AH373" i="34"/>
  <c r="AF373" i="34"/>
  <c r="AH372" i="34"/>
  <c r="AF372" i="34"/>
  <c r="AH371" i="34"/>
  <c r="AF371" i="34"/>
  <c r="AH370" i="34"/>
  <c r="AF370" i="34"/>
  <c r="AH369" i="34"/>
  <c r="AF369" i="34"/>
  <c r="AH368" i="34"/>
  <c r="AF368" i="34"/>
  <c r="AH367" i="34"/>
  <c r="AF367" i="34"/>
  <c r="AH366" i="34"/>
  <c r="AF366" i="34"/>
  <c r="AH365" i="34"/>
  <c r="AF365" i="34"/>
  <c r="AH364" i="34"/>
  <c r="AF364" i="34"/>
  <c r="AH363" i="34"/>
  <c r="AF363" i="34"/>
  <c r="AH362" i="34"/>
  <c r="AF362" i="34"/>
  <c r="AH361" i="34"/>
  <c r="AF361" i="34"/>
  <c r="AH360" i="34"/>
  <c r="AF360" i="34"/>
  <c r="AH359" i="34"/>
  <c r="AF359" i="34"/>
  <c r="AH358" i="34"/>
  <c r="AF358" i="34"/>
  <c r="AH357" i="34"/>
  <c r="AF357" i="34"/>
  <c r="AH356" i="34"/>
  <c r="AF356" i="34"/>
  <c r="AI356" i="34" s="1"/>
  <c r="AH355" i="34"/>
  <c r="AF355" i="34"/>
  <c r="AH354" i="34"/>
  <c r="AF354" i="34"/>
  <c r="AH353" i="34"/>
  <c r="AF353" i="34"/>
  <c r="AH352" i="34"/>
  <c r="AF352" i="34"/>
  <c r="AH351" i="34"/>
  <c r="AF351" i="34"/>
  <c r="AH350" i="34"/>
  <c r="AF350" i="34"/>
  <c r="AI350" i="34" s="1"/>
  <c r="AH349" i="34"/>
  <c r="AF349" i="34"/>
  <c r="AH348" i="34"/>
  <c r="AF348" i="34"/>
  <c r="AH347" i="34"/>
  <c r="AF347" i="34"/>
  <c r="AH346" i="34"/>
  <c r="AF346" i="34"/>
  <c r="AH345" i="34"/>
  <c r="AF345" i="34"/>
  <c r="AH344" i="34"/>
  <c r="AF344" i="34"/>
  <c r="AH343" i="34"/>
  <c r="AF343" i="34"/>
  <c r="AH342" i="34"/>
  <c r="AF342" i="34"/>
  <c r="AH341" i="34"/>
  <c r="AF341" i="34"/>
  <c r="AH340" i="34"/>
  <c r="AF340" i="34"/>
  <c r="AH339" i="34"/>
  <c r="AF339" i="34"/>
  <c r="AH338" i="34"/>
  <c r="AF338" i="34"/>
  <c r="AI338" i="34" s="1"/>
  <c r="AH337" i="34"/>
  <c r="AF337" i="34"/>
  <c r="AH336" i="34"/>
  <c r="AF336" i="34"/>
  <c r="AH335" i="34"/>
  <c r="AF335" i="34"/>
  <c r="AH334" i="34"/>
  <c r="AF334" i="34"/>
  <c r="AH333" i="34"/>
  <c r="AF333" i="34"/>
  <c r="AH332" i="34"/>
  <c r="AF332" i="34"/>
  <c r="AH331" i="34"/>
  <c r="AF331" i="34"/>
  <c r="AH330" i="34"/>
  <c r="AF330" i="34"/>
  <c r="AH329" i="34"/>
  <c r="AF329" i="34"/>
  <c r="AH328" i="34"/>
  <c r="AF328" i="34"/>
  <c r="AH327" i="34"/>
  <c r="AF327" i="34"/>
  <c r="AH326" i="34"/>
  <c r="AF326" i="34"/>
  <c r="AI326" i="34" s="1"/>
  <c r="AH325" i="34"/>
  <c r="AF325" i="34"/>
  <c r="AH324" i="34"/>
  <c r="AF324" i="34"/>
  <c r="AH323" i="34"/>
  <c r="AF323" i="34"/>
  <c r="AH322" i="34"/>
  <c r="AF322" i="34"/>
  <c r="AH321" i="34"/>
  <c r="AF321" i="34"/>
  <c r="AH320" i="34"/>
  <c r="AF320" i="34"/>
  <c r="AH319" i="34"/>
  <c r="AF319" i="34"/>
  <c r="AH318" i="34"/>
  <c r="AF318" i="34"/>
  <c r="AH317" i="34"/>
  <c r="AF317" i="34"/>
  <c r="AH316" i="34"/>
  <c r="AF316" i="34"/>
  <c r="AH315" i="34"/>
  <c r="AF315" i="34"/>
  <c r="AH314" i="34"/>
  <c r="AF314" i="34"/>
  <c r="AI314" i="34" s="1"/>
  <c r="AH313" i="34"/>
  <c r="AF313" i="34"/>
  <c r="AH312" i="34"/>
  <c r="AF312" i="34"/>
  <c r="AH311" i="34"/>
  <c r="AF311" i="34"/>
  <c r="AH310" i="34"/>
  <c r="AF310" i="34"/>
  <c r="AH309" i="34"/>
  <c r="AF309" i="34"/>
  <c r="AI309" i="34" s="1"/>
  <c r="AH308" i="34"/>
  <c r="AF308" i="34"/>
  <c r="AH307" i="34"/>
  <c r="AF307" i="34"/>
  <c r="AH306" i="34"/>
  <c r="AF306" i="34"/>
  <c r="AH305" i="34"/>
  <c r="AF305" i="34"/>
  <c r="AH304" i="34"/>
  <c r="AF304" i="34"/>
  <c r="AH303" i="34"/>
  <c r="AF303" i="34"/>
  <c r="AH302" i="34"/>
  <c r="AF302" i="34"/>
  <c r="AH301" i="34"/>
  <c r="AF301" i="34"/>
  <c r="AH300" i="34"/>
  <c r="AF300" i="34"/>
  <c r="AH299" i="34"/>
  <c r="AF299" i="34"/>
  <c r="AH298" i="34"/>
  <c r="AF298" i="34"/>
  <c r="AH297" i="34"/>
  <c r="AF297" i="34"/>
  <c r="AH296" i="34"/>
  <c r="AF296" i="34"/>
  <c r="AH295" i="34"/>
  <c r="AF295" i="34"/>
  <c r="AH294" i="34"/>
  <c r="AF294" i="34"/>
  <c r="AH293" i="34"/>
  <c r="AF293" i="34"/>
  <c r="AH292" i="34"/>
  <c r="AF292" i="34"/>
  <c r="AH291" i="34"/>
  <c r="AF291" i="34"/>
  <c r="AH290" i="34"/>
  <c r="AF290" i="34"/>
  <c r="AH289" i="34"/>
  <c r="AF289" i="34"/>
  <c r="AH288" i="34"/>
  <c r="AF288" i="34"/>
  <c r="AH287" i="34"/>
  <c r="AF287" i="34"/>
  <c r="AH286" i="34"/>
  <c r="AF286" i="34"/>
  <c r="AH285" i="34"/>
  <c r="AF285" i="34"/>
  <c r="AH284" i="34"/>
  <c r="AF284" i="34"/>
  <c r="AH283" i="34"/>
  <c r="AF283" i="34"/>
  <c r="AH282" i="34"/>
  <c r="AF282" i="34"/>
  <c r="AH281" i="34"/>
  <c r="AF281" i="34"/>
  <c r="AH280" i="34"/>
  <c r="AF280" i="34"/>
  <c r="AH279" i="34"/>
  <c r="AF279" i="34"/>
  <c r="AH278" i="34"/>
  <c r="AF278" i="34"/>
  <c r="AH277" i="34"/>
  <c r="AF277" i="34"/>
  <c r="AH276" i="34"/>
  <c r="AF276" i="34"/>
  <c r="AH275" i="34"/>
  <c r="AF275" i="34"/>
  <c r="AH274" i="34"/>
  <c r="AF274" i="34"/>
  <c r="AH273" i="34"/>
  <c r="AF273" i="34"/>
  <c r="AH272" i="34"/>
  <c r="AF272" i="34"/>
  <c r="AH271" i="34"/>
  <c r="AF271" i="34"/>
  <c r="AH270" i="34"/>
  <c r="AF270" i="34"/>
  <c r="AH269" i="34"/>
  <c r="AF269" i="34"/>
  <c r="AH268" i="34"/>
  <c r="AF268" i="34"/>
  <c r="AH267" i="34"/>
  <c r="AF267" i="34"/>
  <c r="AH266" i="34"/>
  <c r="AF266" i="34"/>
  <c r="AH265" i="34"/>
  <c r="AF265" i="34"/>
  <c r="AH264" i="34"/>
  <c r="AF264" i="34"/>
  <c r="AH263" i="34"/>
  <c r="AF263" i="34"/>
  <c r="AH262" i="34"/>
  <c r="AF262" i="34"/>
  <c r="AH261" i="34"/>
  <c r="AF261" i="34"/>
  <c r="AI261" i="34" s="1"/>
  <c r="AH260" i="34"/>
  <c r="AF260" i="34"/>
  <c r="AH259" i="34"/>
  <c r="AF259" i="34"/>
  <c r="AH258" i="34"/>
  <c r="AF258" i="34"/>
  <c r="AH257" i="34"/>
  <c r="AF257" i="34"/>
  <c r="AH256" i="34"/>
  <c r="AF256" i="34"/>
  <c r="AH255" i="34"/>
  <c r="AF255" i="34"/>
  <c r="AH254" i="34"/>
  <c r="AF254" i="34"/>
  <c r="AH253" i="34"/>
  <c r="AF253" i="34"/>
  <c r="AH252" i="34"/>
  <c r="AF252" i="34"/>
  <c r="AH251" i="34"/>
  <c r="AF251" i="34"/>
  <c r="AH250" i="34"/>
  <c r="AF250" i="34"/>
  <c r="AH249" i="34"/>
  <c r="AF249" i="34"/>
  <c r="AH248" i="34"/>
  <c r="AF248" i="34"/>
  <c r="AH247" i="34"/>
  <c r="AF247" i="34"/>
  <c r="AH246" i="34"/>
  <c r="AF246" i="34"/>
  <c r="AH245" i="34"/>
  <c r="AF245" i="34"/>
  <c r="AH244" i="34"/>
  <c r="AF244" i="34"/>
  <c r="AH243" i="34"/>
  <c r="AF243" i="34"/>
  <c r="AH242" i="34"/>
  <c r="AF242" i="34"/>
  <c r="AH241" i="34"/>
  <c r="AF241" i="34"/>
  <c r="AH240" i="34"/>
  <c r="AF240" i="34"/>
  <c r="AH239" i="34"/>
  <c r="AF239" i="34"/>
  <c r="AH238" i="34"/>
  <c r="AF238" i="34"/>
  <c r="AH237" i="34"/>
  <c r="AF237" i="34"/>
  <c r="AH236" i="34"/>
  <c r="AF236" i="34"/>
  <c r="AH235" i="34"/>
  <c r="AF235" i="34"/>
  <c r="AH234" i="34"/>
  <c r="AF234" i="34"/>
  <c r="AH233" i="34"/>
  <c r="AF233" i="34"/>
  <c r="AH232" i="34"/>
  <c r="AF232" i="34"/>
  <c r="AH231" i="34"/>
  <c r="AF231" i="34"/>
  <c r="AI231" i="34" s="1"/>
  <c r="AH230" i="34"/>
  <c r="AF230" i="34"/>
  <c r="AH229" i="34"/>
  <c r="AF229" i="34"/>
  <c r="AH228" i="34"/>
  <c r="AF228" i="34"/>
  <c r="AH227" i="34"/>
  <c r="AF227" i="34"/>
  <c r="AH226" i="34"/>
  <c r="AF226" i="34"/>
  <c r="AH225" i="34"/>
  <c r="AF225" i="34"/>
  <c r="AI225" i="34" s="1"/>
  <c r="AH224" i="34"/>
  <c r="AF224" i="34"/>
  <c r="AH223" i="34"/>
  <c r="AF223" i="34"/>
  <c r="AH222" i="34"/>
  <c r="AF222" i="34"/>
  <c r="AH221" i="34"/>
  <c r="AF221" i="34"/>
  <c r="AH220" i="34"/>
  <c r="AF220" i="34"/>
  <c r="AH219" i="34"/>
  <c r="AF219" i="34"/>
  <c r="AI219" i="34" s="1"/>
  <c r="AH218" i="34"/>
  <c r="AF218" i="34"/>
  <c r="AH217" i="34"/>
  <c r="AF217" i="34"/>
  <c r="AH216" i="34"/>
  <c r="AF216" i="34"/>
  <c r="AH215" i="34"/>
  <c r="AF215" i="34"/>
  <c r="AH214" i="34"/>
  <c r="AF214" i="34"/>
  <c r="AH213" i="34"/>
  <c r="AF213" i="34"/>
  <c r="AH212" i="34"/>
  <c r="AF212" i="34"/>
  <c r="AH211" i="34"/>
  <c r="AF211" i="34"/>
  <c r="AH210" i="34"/>
  <c r="AF210" i="34"/>
  <c r="AH209" i="34"/>
  <c r="AF209" i="34"/>
  <c r="AH208" i="34"/>
  <c r="AF208" i="34"/>
  <c r="AH207" i="34"/>
  <c r="AF207" i="34"/>
  <c r="AH206" i="34"/>
  <c r="AF206" i="34"/>
  <c r="AH205" i="34"/>
  <c r="AF205" i="34"/>
  <c r="AH204" i="34"/>
  <c r="AF204" i="34"/>
  <c r="AH203" i="34"/>
  <c r="AF203" i="34"/>
  <c r="AH202" i="34"/>
  <c r="AF202" i="34"/>
  <c r="AH201" i="34"/>
  <c r="AF201" i="34"/>
  <c r="AH200" i="34"/>
  <c r="AF200" i="34"/>
  <c r="AH199" i="34"/>
  <c r="AF199" i="34"/>
  <c r="AH198" i="34"/>
  <c r="AF198" i="34"/>
  <c r="AH197" i="34"/>
  <c r="AF197" i="34"/>
  <c r="AH196" i="34"/>
  <c r="AF196" i="34"/>
  <c r="AH195" i="34"/>
  <c r="AF195" i="34"/>
  <c r="AH194" i="34"/>
  <c r="AF194" i="34"/>
  <c r="AH193" i="34"/>
  <c r="AF193" i="34"/>
  <c r="AH192" i="34"/>
  <c r="AF192" i="34"/>
  <c r="AH191" i="34"/>
  <c r="AF191" i="34"/>
  <c r="AH190" i="34"/>
  <c r="AF190" i="34"/>
  <c r="AH189" i="34"/>
  <c r="AF189" i="34"/>
  <c r="AH188" i="34"/>
  <c r="AF188" i="34"/>
  <c r="AH187" i="34"/>
  <c r="AF187" i="34"/>
  <c r="AH186" i="34"/>
  <c r="AF186" i="34"/>
  <c r="AH185" i="34"/>
  <c r="AF185" i="34"/>
  <c r="AH184" i="34"/>
  <c r="AF184" i="34"/>
  <c r="AH183" i="34"/>
  <c r="AF183" i="34"/>
  <c r="AI183" i="34" s="1"/>
  <c r="AH182" i="34"/>
  <c r="AF182" i="34"/>
  <c r="AH181" i="34"/>
  <c r="AF181" i="34"/>
  <c r="AH180" i="34"/>
  <c r="AF180" i="34"/>
  <c r="AH179" i="34"/>
  <c r="AF179" i="34"/>
  <c r="AH178" i="34"/>
  <c r="AF178" i="34"/>
  <c r="AH177" i="34"/>
  <c r="AF177" i="34"/>
  <c r="AI177" i="34" s="1"/>
  <c r="AH176" i="34"/>
  <c r="AF176" i="34"/>
  <c r="AH175" i="34"/>
  <c r="AF175" i="34"/>
  <c r="AH174" i="34"/>
  <c r="AF174" i="34"/>
  <c r="AH173" i="34"/>
  <c r="AF173" i="34"/>
  <c r="AH172" i="34"/>
  <c r="AF172" i="34"/>
  <c r="AH171" i="34"/>
  <c r="AF171" i="34"/>
  <c r="AI171" i="34" s="1"/>
  <c r="AH170" i="34"/>
  <c r="AF170" i="34"/>
  <c r="AH169" i="34"/>
  <c r="AF169" i="34"/>
  <c r="AH168" i="34"/>
  <c r="AF168" i="34"/>
  <c r="AH167" i="34"/>
  <c r="AF167" i="34"/>
  <c r="AH166" i="34"/>
  <c r="AF166" i="34"/>
  <c r="AH165" i="34"/>
  <c r="AF165" i="34"/>
  <c r="AH164" i="34"/>
  <c r="AF164" i="34"/>
  <c r="AH163" i="34"/>
  <c r="AF163" i="34"/>
  <c r="AH162" i="34"/>
  <c r="AF162" i="34"/>
  <c r="AH161" i="34"/>
  <c r="AF161" i="34"/>
  <c r="AH160" i="34"/>
  <c r="AF160" i="34"/>
  <c r="AH159" i="34"/>
  <c r="AF159" i="34"/>
  <c r="AH158" i="34"/>
  <c r="AF158" i="34"/>
  <c r="AH157" i="34"/>
  <c r="AF157" i="34"/>
  <c r="AH156" i="34"/>
  <c r="AF156" i="34"/>
  <c r="AH155" i="34"/>
  <c r="AF155" i="34"/>
  <c r="AH154" i="34"/>
  <c r="AF154" i="34"/>
  <c r="AH153" i="34"/>
  <c r="AF153" i="34"/>
  <c r="AH152" i="34"/>
  <c r="AF152" i="34"/>
  <c r="AH151" i="34"/>
  <c r="AF151" i="34"/>
  <c r="AH150" i="34"/>
  <c r="AF150" i="34"/>
  <c r="AH149" i="34"/>
  <c r="AF149" i="34"/>
  <c r="AH148" i="34"/>
  <c r="AF148" i="34"/>
  <c r="AH147" i="34"/>
  <c r="AF147" i="34"/>
  <c r="AH146" i="34"/>
  <c r="AF146" i="34"/>
  <c r="AH145" i="34"/>
  <c r="AF145" i="34"/>
  <c r="AH144" i="34"/>
  <c r="AF144" i="34"/>
  <c r="AH143" i="34"/>
  <c r="AF143" i="34"/>
  <c r="AH142" i="34"/>
  <c r="AF142" i="34"/>
  <c r="AH141" i="34"/>
  <c r="AF141" i="34"/>
  <c r="AH140" i="34"/>
  <c r="AF140" i="34"/>
  <c r="AH139" i="34"/>
  <c r="AF139" i="34"/>
  <c r="AH138" i="34"/>
  <c r="AF138" i="34"/>
  <c r="AH137" i="34"/>
  <c r="AF137" i="34"/>
  <c r="AH136" i="34"/>
  <c r="AF136" i="34"/>
  <c r="AH135" i="34"/>
  <c r="AF135" i="34"/>
  <c r="AH134" i="34"/>
  <c r="AF134" i="34"/>
  <c r="AH133" i="34"/>
  <c r="AF133" i="34"/>
  <c r="AH132" i="34"/>
  <c r="AF132" i="34"/>
  <c r="AH131" i="34"/>
  <c r="AF131" i="34"/>
  <c r="AH130" i="34"/>
  <c r="AF130" i="34"/>
  <c r="AH129" i="34"/>
  <c r="AF129" i="34"/>
  <c r="AI129" i="34" s="1"/>
  <c r="AH128" i="34"/>
  <c r="AF128" i="34"/>
  <c r="AH127" i="34"/>
  <c r="AF127" i="34"/>
  <c r="AH126" i="34"/>
  <c r="AF126" i="34"/>
  <c r="AH125" i="34"/>
  <c r="AF125" i="34"/>
  <c r="AH124" i="34"/>
  <c r="AF124" i="34"/>
  <c r="AH123" i="34"/>
  <c r="AF123" i="34"/>
  <c r="AH122" i="34"/>
  <c r="AF122" i="34"/>
  <c r="AH121" i="34"/>
  <c r="AF121" i="34"/>
  <c r="AH120" i="34"/>
  <c r="AF120" i="34"/>
  <c r="AH119" i="34"/>
  <c r="AF119" i="34"/>
  <c r="AH118" i="34"/>
  <c r="AF118" i="34"/>
  <c r="AH117" i="34"/>
  <c r="AF117" i="34"/>
  <c r="AI117" i="34" s="1"/>
  <c r="AH116" i="34"/>
  <c r="AF116" i="34"/>
  <c r="AH115" i="34"/>
  <c r="AF115" i="34"/>
  <c r="AH114" i="34"/>
  <c r="AF114" i="34"/>
  <c r="AH113" i="34"/>
  <c r="AF113" i="34"/>
  <c r="AH112" i="34"/>
  <c r="AF112" i="34"/>
  <c r="AH111" i="34"/>
  <c r="AF111" i="34"/>
  <c r="AH110" i="34"/>
  <c r="AF110" i="34"/>
  <c r="AH109" i="34"/>
  <c r="AF109" i="34"/>
  <c r="AH108" i="34"/>
  <c r="AF108" i="34"/>
  <c r="AH107" i="34"/>
  <c r="AF107" i="34"/>
  <c r="AH106" i="34"/>
  <c r="AF106" i="34"/>
  <c r="AH105" i="34"/>
  <c r="AF105" i="34"/>
  <c r="AI105" i="34" s="1"/>
  <c r="AH104" i="34"/>
  <c r="AF104" i="34"/>
  <c r="AH103" i="34"/>
  <c r="AF103" i="34"/>
  <c r="AH102" i="34"/>
  <c r="AF102" i="34"/>
  <c r="AH101" i="34"/>
  <c r="AF101" i="34"/>
  <c r="AH100" i="34"/>
  <c r="AF100" i="34"/>
  <c r="AH99" i="34"/>
  <c r="AF99" i="34"/>
  <c r="AH98" i="34"/>
  <c r="AF98" i="34"/>
  <c r="AH97" i="34"/>
  <c r="AF97" i="34"/>
  <c r="AH96" i="34"/>
  <c r="AF96" i="34"/>
  <c r="AH95" i="34"/>
  <c r="AF95" i="34"/>
  <c r="AH94" i="34"/>
  <c r="AF94" i="34"/>
  <c r="AH93" i="34"/>
  <c r="AF93" i="34"/>
  <c r="AI93" i="34" s="1"/>
  <c r="AH92" i="34"/>
  <c r="AF92" i="34"/>
  <c r="AH91" i="34"/>
  <c r="AF91" i="34"/>
  <c r="AH90" i="34"/>
  <c r="AF90" i="34"/>
  <c r="AH89" i="34"/>
  <c r="AF89" i="34"/>
  <c r="AH88" i="34"/>
  <c r="AF88" i="34"/>
  <c r="AH87" i="34"/>
  <c r="AF87" i="34"/>
  <c r="AH86" i="34"/>
  <c r="AF86" i="34"/>
  <c r="AH85" i="34"/>
  <c r="AF85" i="34"/>
  <c r="AH84" i="34"/>
  <c r="AF84" i="34"/>
  <c r="AH83" i="34"/>
  <c r="AF83" i="34"/>
  <c r="AH82" i="34"/>
  <c r="AF82" i="34"/>
  <c r="AH81" i="34"/>
  <c r="AF81" i="34"/>
  <c r="AH80" i="34"/>
  <c r="AF80" i="34"/>
  <c r="AH79" i="34"/>
  <c r="AF79" i="34"/>
  <c r="AH78" i="34"/>
  <c r="AF78" i="34"/>
  <c r="AH77" i="34"/>
  <c r="AF77" i="34"/>
  <c r="AH76" i="34"/>
  <c r="AF76" i="34"/>
  <c r="AH75" i="34"/>
  <c r="AF75" i="34"/>
  <c r="AH74" i="34"/>
  <c r="AF74" i="34"/>
  <c r="AH73" i="34"/>
  <c r="AF73" i="34"/>
  <c r="AH72" i="34"/>
  <c r="AF72" i="34"/>
  <c r="AH71" i="34"/>
  <c r="AF71" i="34"/>
  <c r="AH70" i="34"/>
  <c r="AF70" i="34"/>
  <c r="AH69" i="34"/>
  <c r="AF69" i="34"/>
  <c r="AI69" i="34" s="1"/>
  <c r="AH68" i="34"/>
  <c r="AF68" i="34"/>
  <c r="AH67" i="34"/>
  <c r="AF67" i="34"/>
  <c r="AH66" i="34"/>
  <c r="AF66" i="34"/>
  <c r="AH65" i="34"/>
  <c r="AF65" i="34"/>
  <c r="AH64" i="34"/>
  <c r="AF64" i="34"/>
  <c r="AH63" i="34"/>
  <c r="AF63" i="34"/>
  <c r="AI63" i="34" s="1"/>
  <c r="AH62" i="34"/>
  <c r="AF62" i="34"/>
  <c r="AI62" i="34" s="1"/>
  <c r="AH61" i="34"/>
  <c r="AF61" i="34"/>
  <c r="AH60" i="34"/>
  <c r="AF60" i="34"/>
  <c r="AH59" i="34"/>
  <c r="AF59" i="34"/>
  <c r="AH58" i="34"/>
  <c r="AF58" i="34"/>
  <c r="AH57" i="34"/>
  <c r="AF57" i="34"/>
  <c r="AI57" i="34" s="1"/>
  <c r="AH56" i="34"/>
  <c r="AF56" i="34"/>
  <c r="AI56" i="34" s="1"/>
  <c r="AH55" i="34"/>
  <c r="AF55" i="34"/>
  <c r="AH54" i="34"/>
  <c r="AF54" i="34"/>
  <c r="AH53" i="34"/>
  <c r="AF53" i="34"/>
  <c r="AH52" i="34"/>
  <c r="AF52" i="34"/>
  <c r="AH51" i="34"/>
  <c r="AF51" i="34"/>
  <c r="AI51" i="34" s="1"/>
  <c r="AH50" i="34"/>
  <c r="AF50" i="34"/>
  <c r="AI50" i="34" s="1"/>
  <c r="AH49" i="34"/>
  <c r="AF49" i="34"/>
  <c r="AH48" i="34"/>
  <c r="AF48" i="34"/>
  <c r="AH47" i="34"/>
  <c r="AF47" i="34"/>
  <c r="AH46" i="34"/>
  <c r="AF46" i="34"/>
  <c r="AH45" i="34"/>
  <c r="AF45" i="34"/>
  <c r="AI45" i="34" s="1"/>
  <c r="AH44" i="34"/>
  <c r="AF44" i="34"/>
  <c r="AI44" i="34" s="1"/>
  <c r="AH43" i="34"/>
  <c r="AF43" i="34"/>
  <c r="AH42" i="34"/>
  <c r="AF42" i="34"/>
  <c r="AH41" i="34"/>
  <c r="AF41" i="34"/>
  <c r="AH40" i="34"/>
  <c r="AF40" i="34"/>
  <c r="AH39" i="34"/>
  <c r="AF39" i="34"/>
  <c r="AI39" i="34" s="1"/>
  <c r="AH38" i="34"/>
  <c r="AF38" i="34"/>
  <c r="AI38" i="34" s="1"/>
  <c r="AH37" i="34"/>
  <c r="AF37" i="34"/>
  <c r="AH36" i="34"/>
  <c r="AF36" i="34"/>
  <c r="AH35" i="34"/>
  <c r="AF35" i="34"/>
  <c r="AH34" i="34"/>
  <c r="AF34" i="34"/>
  <c r="AH33" i="34"/>
  <c r="AF33" i="34"/>
  <c r="AI33" i="34" s="1"/>
  <c r="AH32" i="34"/>
  <c r="AF32" i="34"/>
  <c r="AI32" i="34" s="1"/>
  <c r="AH31" i="34"/>
  <c r="AF31" i="34"/>
  <c r="AH30" i="34"/>
  <c r="AF30" i="34"/>
  <c r="AH29" i="34"/>
  <c r="AF29" i="34"/>
  <c r="AH28" i="34"/>
  <c r="AF28" i="34"/>
  <c r="AH27" i="34"/>
  <c r="AF27" i="34"/>
  <c r="AI27" i="34" s="1"/>
  <c r="AH26" i="34"/>
  <c r="AF26" i="34"/>
  <c r="AI26" i="34" s="1"/>
  <c r="AH25" i="34"/>
  <c r="AF25" i="34"/>
  <c r="AH24" i="34"/>
  <c r="AF24" i="34"/>
  <c r="AH23" i="34"/>
  <c r="AF23" i="34"/>
  <c r="AH22" i="34"/>
  <c r="AF22" i="34"/>
  <c r="AH21" i="34"/>
  <c r="AF21" i="34"/>
  <c r="AI21" i="34" s="1"/>
  <c r="AH20" i="34"/>
  <c r="AF20" i="34"/>
  <c r="AI20" i="34" s="1"/>
  <c r="AH19" i="34"/>
  <c r="AF19" i="34"/>
  <c r="AH18" i="34"/>
  <c r="AF18" i="34"/>
  <c r="AH17" i="34"/>
  <c r="AF17" i="34"/>
  <c r="AH16" i="34"/>
  <c r="AF16" i="34"/>
  <c r="AH15" i="34"/>
  <c r="AF15" i="34"/>
  <c r="AI15" i="34" s="1"/>
  <c r="AH14" i="34"/>
  <c r="AF14" i="34"/>
  <c r="AI14" i="34" s="1"/>
  <c r="AB599" i="34"/>
  <c r="AC599" i="34" s="1"/>
  <c r="AB598" i="34"/>
  <c r="Z598" i="34"/>
  <c r="AB597" i="34"/>
  <c r="Z597" i="34"/>
  <c r="AB596" i="34"/>
  <c r="Z596" i="34"/>
  <c r="AB595" i="34"/>
  <c r="Z595" i="34"/>
  <c r="AB594" i="34"/>
  <c r="Z594" i="34"/>
  <c r="AC594" i="34" s="1"/>
  <c r="AB593" i="34"/>
  <c r="Z593" i="34"/>
  <c r="AB592" i="34"/>
  <c r="Z592" i="34"/>
  <c r="AB591" i="34"/>
  <c r="Z591" i="34"/>
  <c r="AB590" i="34"/>
  <c r="Z590" i="34"/>
  <c r="AB589" i="34"/>
  <c r="Z589" i="34"/>
  <c r="AB588" i="34"/>
  <c r="Z588" i="34"/>
  <c r="AC588" i="34" s="1"/>
  <c r="AB587" i="34"/>
  <c r="Z587" i="34"/>
  <c r="AB586" i="34"/>
  <c r="Z586" i="34"/>
  <c r="AB585" i="34"/>
  <c r="Z585" i="34"/>
  <c r="AB584" i="34"/>
  <c r="Z584" i="34"/>
  <c r="AB583" i="34"/>
  <c r="Z583" i="34"/>
  <c r="AB582" i="34"/>
  <c r="Z582" i="34"/>
  <c r="AC582" i="34" s="1"/>
  <c r="AB581" i="34"/>
  <c r="Z581" i="34"/>
  <c r="AB580" i="34"/>
  <c r="Z580" i="34"/>
  <c r="AB579" i="34"/>
  <c r="Z579" i="34"/>
  <c r="AB578" i="34"/>
  <c r="Z578" i="34"/>
  <c r="AB577" i="34"/>
  <c r="Z577" i="34"/>
  <c r="AB576" i="34"/>
  <c r="Z576" i="34"/>
  <c r="AC576" i="34" s="1"/>
  <c r="AB575" i="34"/>
  <c r="Z575" i="34"/>
  <c r="AB574" i="34"/>
  <c r="Z574" i="34"/>
  <c r="AB573" i="34"/>
  <c r="Z573" i="34"/>
  <c r="AB572" i="34"/>
  <c r="Z572" i="34"/>
  <c r="AB571" i="34"/>
  <c r="Z571" i="34"/>
  <c r="AB570" i="34"/>
  <c r="Z570" i="34"/>
  <c r="AB569" i="34"/>
  <c r="Z569" i="34"/>
  <c r="AB568" i="34"/>
  <c r="Z568" i="34"/>
  <c r="AB567" i="34"/>
  <c r="Z567" i="34"/>
  <c r="AB566" i="34"/>
  <c r="Z566" i="34"/>
  <c r="AB565" i="34"/>
  <c r="Z565" i="34"/>
  <c r="AB564" i="34"/>
  <c r="Z564" i="34"/>
  <c r="AB563" i="34"/>
  <c r="Z563" i="34"/>
  <c r="AB562" i="34"/>
  <c r="Z562" i="34"/>
  <c r="AB561" i="34"/>
  <c r="Z561" i="34"/>
  <c r="AB560" i="34"/>
  <c r="Z560" i="34"/>
  <c r="AB559" i="34"/>
  <c r="Z559" i="34"/>
  <c r="AB558" i="34"/>
  <c r="Z558" i="34"/>
  <c r="AB557" i="34"/>
  <c r="Z557" i="34"/>
  <c r="AB556" i="34"/>
  <c r="Z556" i="34"/>
  <c r="AB555" i="34"/>
  <c r="Z555" i="34"/>
  <c r="AB554" i="34"/>
  <c r="Z554" i="34"/>
  <c r="AB553" i="34"/>
  <c r="Z553" i="34"/>
  <c r="AB552" i="34"/>
  <c r="Z552" i="34"/>
  <c r="AB551" i="34"/>
  <c r="Z551" i="34"/>
  <c r="AB550" i="34"/>
  <c r="Z550" i="34"/>
  <c r="AB549" i="34"/>
  <c r="Z549" i="34"/>
  <c r="AB548" i="34"/>
  <c r="Z548" i="34"/>
  <c r="AB547" i="34"/>
  <c r="Z547" i="34"/>
  <c r="AB546" i="34"/>
  <c r="Z546" i="34"/>
  <c r="AB545" i="34"/>
  <c r="Z545" i="34"/>
  <c r="AB544" i="34"/>
  <c r="Z544" i="34"/>
  <c r="AB543" i="34"/>
  <c r="Z543" i="34"/>
  <c r="AB542" i="34"/>
  <c r="Z542" i="34"/>
  <c r="AB541" i="34"/>
  <c r="Z541" i="34"/>
  <c r="AB540" i="34"/>
  <c r="Z540" i="34"/>
  <c r="AB539" i="34"/>
  <c r="Z539" i="34"/>
  <c r="AB538" i="34"/>
  <c r="Z538" i="34"/>
  <c r="AB537" i="34"/>
  <c r="Z537" i="34"/>
  <c r="AB536" i="34"/>
  <c r="Z536" i="34"/>
  <c r="AB535" i="34"/>
  <c r="Z535" i="34"/>
  <c r="AB534" i="34"/>
  <c r="Z534" i="34"/>
  <c r="AB533" i="34"/>
  <c r="Z533" i="34"/>
  <c r="AB532" i="34"/>
  <c r="Z532" i="34"/>
  <c r="AB531" i="34"/>
  <c r="Z531" i="34"/>
  <c r="AB530" i="34"/>
  <c r="Z530" i="34"/>
  <c r="AB529" i="34"/>
  <c r="Z529" i="34"/>
  <c r="AB528" i="34"/>
  <c r="Z528" i="34"/>
  <c r="AB527" i="34"/>
  <c r="Z527" i="34"/>
  <c r="AB526" i="34"/>
  <c r="Z526" i="34"/>
  <c r="AB525" i="34"/>
  <c r="Z525" i="34"/>
  <c r="AB524" i="34"/>
  <c r="Z524" i="34"/>
  <c r="AB523" i="34"/>
  <c r="Z523" i="34"/>
  <c r="AB522" i="34"/>
  <c r="Z522" i="34"/>
  <c r="AB521" i="34"/>
  <c r="Z521" i="34"/>
  <c r="AB520" i="34"/>
  <c r="Z520" i="34"/>
  <c r="AB519" i="34"/>
  <c r="Z519" i="34"/>
  <c r="AB518" i="34"/>
  <c r="Z518" i="34"/>
  <c r="AB517" i="34"/>
  <c r="Z517" i="34"/>
  <c r="AB516" i="34"/>
  <c r="Z516" i="34"/>
  <c r="AB515" i="34"/>
  <c r="Z515" i="34"/>
  <c r="AB514" i="34"/>
  <c r="Z514" i="34"/>
  <c r="AB513" i="34"/>
  <c r="Z513" i="34"/>
  <c r="AB512" i="34"/>
  <c r="Z512" i="34"/>
  <c r="AB511" i="34"/>
  <c r="Z511" i="34"/>
  <c r="AB510" i="34"/>
  <c r="Z510" i="34"/>
  <c r="AB509" i="34"/>
  <c r="Z509" i="34"/>
  <c r="AB508" i="34"/>
  <c r="Z508" i="34"/>
  <c r="AB507" i="34"/>
  <c r="Z507" i="34"/>
  <c r="AB506" i="34"/>
  <c r="Z506" i="34"/>
  <c r="AB505" i="34"/>
  <c r="Z505" i="34"/>
  <c r="AB504" i="34"/>
  <c r="Z504" i="34"/>
  <c r="AB503" i="34"/>
  <c r="Z503" i="34"/>
  <c r="AB502" i="34"/>
  <c r="Z502" i="34"/>
  <c r="AB501" i="34"/>
  <c r="Z501" i="34"/>
  <c r="AB500" i="34"/>
  <c r="Z500" i="34"/>
  <c r="AB499" i="34"/>
  <c r="Z499" i="34"/>
  <c r="AB498" i="34"/>
  <c r="Z498" i="34"/>
  <c r="AB497" i="34"/>
  <c r="Z497" i="34"/>
  <c r="AB496" i="34"/>
  <c r="Z496" i="34"/>
  <c r="AB495" i="34"/>
  <c r="Z495" i="34"/>
  <c r="AB494" i="34"/>
  <c r="Z494" i="34"/>
  <c r="AB493" i="34"/>
  <c r="Z493" i="34"/>
  <c r="AB492" i="34"/>
  <c r="Z492" i="34"/>
  <c r="AB491" i="34"/>
  <c r="Z491" i="34"/>
  <c r="AB490" i="34"/>
  <c r="Z490" i="34"/>
  <c r="AB489" i="34"/>
  <c r="Z489" i="34"/>
  <c r="AB488" i="34"/>
  <c r="Z488" i="34"/>
  <c r="AB487" i="34"/>
  <c r="Z487" i="34"/>
  <c r="AB486" i="34"/>
  <c r="Z486" i="34"/>
  <c r="AB485" i="34"/>
  <c r="Z485" i="34"/>
  <c r="AB484" i="34"/>
  <c r="Z484" i="34"/>
  <c r="AB483" i="34"/>
  <c r="Z483" i="34"/>
  <c r="AB482" i="34"/>
  <c r="Z482" i="34"/>
  <c r="AB481" i="34"/>
  <c r="Z481" i="34"/>
  <c r="AB480" i="34"/>
  <c r="Z480" i="34"/>
  <c r="AB479" i="34"/>
  <c r="Z479" i="34"/>
  <c r="AB478" i="34"/>
  <c r="Z478" i="34"/>
  <c r="AB477" i="34"/>
  <c r="Z477" i="34"/>
  <c r="AB476" i="34"/>
  <c r="Z476" i="34"/>
  <c r="AB475" i="34"/>
  <c r="Z475" i="34"/>
  <c r="AB474" i="34"/>
  <c r="Z474" i="34"/>
  <c r="AB473" i="34"/>
  <c r="Z473" i="34"/>
  <c r="AB472" i="34"/>
  <c r="Z472" i="34"/>
  <c r="AB471" i="34"/>
  <c r="Z471" i="34"/>
  <c r="AB470" i="34"/>
  <c r="Z470" i="34"/>
  <c r="AB469" i="34"/>
  <c r="Z469" i="34"/>
  <c r="AB468" i="34"/>
  <c r="Z468" i="34"/>
  <c r="AB467" i="34"/>
  <c r="Z467" i="34"/>
  <c r="AB466" i="34"/>
  <c r="Z466" i="34"/>
  <c r="AB465" i="34"/>
  <c r="Z465" i="34"/>
  <c r="AB464" i="34"/>
  <c r="Z464" i="34"/>
  <c r="AB463" i="34"/>
  <c r="Z463" i="34"/>
  <c r="AB462" i="34"/>
  <c r="Z462" i="34"/>
  <c r="AB461" i="34"/>
  <c r="Z461" i="34"/>
  <c r="AB460" i="34"/>
  <c r="Z460" i="34"/>
  <c r="AB459" i="34"/>
  <c r="Z459" i="34"/>
  <c r="AB458" i="34"/>
  <c r="Z458" i="34"/>
  <c r="AB457" i="34"/>
  <c r="Z457" i="34"/>
  <c r="AB456" i="34"/>
  <c r="Z456" i="34"/>
  <c r="AB455" i="34"/>
  <c r="Z455" i="34"/>
  <c r="AB454" i="34"/>
  <c r="Z454" i="34"/>
  <c r="AB453" i="34"/>
  <c r="Z453" i="34"/>
  <c r="AB452" i="34"/>
  <c r="Z452" i="34"/>
  <c r="AB451" i="34"/>
  <c r="Z451" i="34"/>
  <c r="AB450" i="34"/>
  <c r="Z450" i="34"/>
  <c r="AB449" i="34"/>
  <c r="Z449" i="34"/>
  <c r="AB448" i="34"/>
  <c r="Z448" i="34"/>
  <c r="AB447" i="34"/>
  <c r="Z447" i="34"/>
  <c r="AB446" i="34"/>
  <c r="Z446" i="34"/>
  <c r="AB445" i="34"/>
  <c r="Z445" i="34"/>
  <c r="AB444" i="34"/>
  <c r="Z444" i="34"/>
  <c r="AB443" i="34"/>
  <c r="Z443" i="34"/>
  <c r="AB442" i="34"/>
  <c r="Z442" i="34"/>
  <c r="AB441" i="34"/>
  <c r="Z441" i="34"/>
  <c r="AB440" i="34"/>
  <c r="Z440" i="34"/>
  <c r="AB439" i="34"/>
  <c r="Z439" i="34"/>
  <c r="AB438" i="34"/>
  <c r="Z438" i="34"/>
  <c r="AB437" i="34"/>
  <c r="Z437" i="34"/>
  <c r="AB436" i="34"/>
  <c r="Z436" i="34"/>
  <c r="AB435" i="34"/>
  <c r="Z435" i="34"/>
  <c r="AB434" i="34"/>
  <c r="Z434" i="34"/>
  <c r="AB433" i="34"/>
  <c r="Z433" i="34"/>
  <c r="AB432" i="34"/>
  <c r="Z432" i="34"/>
  <c r="AB431" i="34"/>
  <c r="Z431" i="34"/>
  <c r="AB430" i="34"/>
  <c r="Z430" i="34"/>
  <c r="AB429" i="34"/>
  <c r="Z429" i="34"/>
  <c r="AB428" i="34"/>
  <c r="Z428" i="34"/>
  <c r="AB427" i="34"/>
  <c r="Z427" i="34"/>
  <c r="AB426" i="34"/>
  <c r="Z426" i="34"/>
  <c r="AB425" i="34"/>
  <c r="Z425" i="34"/>
  <c r="AB424" i="34"/>
  <c r="Z424" i="34"/>
  <c r="AB423" i="34"/>
  <c r="Z423" i="34"/>
  <c r="AB422" i="34"/>
  <c r="Z422" i="34"/>
  <c r="AB421" i="34"/>
  <c r="Z421" i="34"/>
  <c r="AB420" i="34"/>
  <c r="Z420" i="34"/>
  <c r="AB419" i="34"/>
  <c r="Z419" i="34"/>
  <c r="AB418" i="34"/>
  <c r="Z418" i="34"/>
  <c r="AB417" i="34"/>
  <c r="Z417" i="34"/>
  <c r="AB416" i="34"/>
  <c r="Z416" i="34"/>
  <c r="AB415" i="34"/>
  <c r="Z415" i="34"/>
  <c r="AB414" i="34"/>
  <c r="Z414" i="34"/>
  <c r="AB413" i="34"/>
  <c r="Z413" i="34"/>
  <c r="AB412" i="34"/>
  <c r="Z412" i="34"/>
  <c r="AB411" i="34"/>
  <c r="Z411" i="34"/>
  <c r="AB410" i="34"/>
  <c r="Z410" i="34"/>
  <c r="AB409" i="34"/>
  <c r="Z409" i="34"/>
  <c r="AB408" i="34"/>
  <c r="Z408" i="34"/>
  <c r="AB407" i="34"/>
  <c r="Z407" i="34"/>
  <c r="AB406" i="34"/>
  <c r="Z406" i="34"/>
  <c r="AB405" i="34"/>
  <c r="Z405" i="34"/>
  <c r="AB404" i="34"/>
  <c r="Z404" i="34"/>
  <c r="AB403" i="34"/>
  <c r="Z403" i="34"/>
  <c r="AB402" i="34"/>
  <c r="Z402" i="34"/>
  <c r="AB401" i="34"/>
  <c r="Z401" i="34"/>
  <c r="AB400" i="34"/>
  <c r="Z400" i="34"/>
  <c r="AB399" i="34"/>
  <c r="Z399" i="34"/>
  <c r="AB398" i="34"/>
  <c r="Z398" i="34"/>
  <c r="AB397" i="34"/>
  <c r="Z397" i="34"/>
  <c r="AB396" i="34"/>
  <c r="Z396" i="34"/>
  <c r="AB395" i="34"/>
  <c r="Z395" i="34"/>
  <c r="AB394" i="34"/>
  <c r="Z394" i="34"/>
  <c r="AB393" i="34"/>
  <c r="Z393" i="34"/>
  <c r="AB392" i="34"/>
  <c r="Z392" i="34"/>
  <c r="AB391" i="34"/>
  <c r="Z391" i="34"/>
  <c r="AB390" i="34"/>
  <c r="Z390" i="34"/>
  <c r="AB389" i="34"/>
  <c r="Z389" i="34"/>
  <c r="AB388" i="34"/>
  <c r="Z388" i="34"/>
  <c r="AB387" i="34"/>
  <c r="Z387" i="34"/>
  <c r="AB386" i="34"/>
  <c r="Z386" i="34"/>
  <c r="AB385" i="34"/>
  <c r="Z385" i="34"/>
  <c r="AB384" i="34"/>
  <c r="Z384" i="34"/>
  <c r="AB383" i="34"/>
  <c r="Z383" i="34"/>
  <c r="AB382" i="34"/>
  <c r="Z382" i="34"/>
  <c r="AB381" i="34"/>
  <c r="Z381" i="34"/>
  <c r="AB380" i="34"/>
  <c r="Z380" i="34"/>
  <c r="AB379" i="34"/>
  <c r="Z379" i="34"/>
  <c r="AB378" i="34"/>
  <c r="Z378" i="34"/>
  <c r="AB377" i="34"/>
  <c r="Z377" i="34"/>
  <c r="AB376" i="34"/>
  <c r="Z376" i="34"/>
  <c r="AB375" i="34"/>
  <c r="Z375" i="34"/>
  <c r="AB374" i="34"/>
  <c r="Z374" i="34"/>
  <c r="AB373" i="34"/>
  <c r="Z373" i="34"/>
  <c r="AB372" i="34"/>
  <c r="Z372" i="34"/>
  <c r="AB371" i="34"/>
  <c r="Z371" i="34"/>
  <c r="AB370" i="34"/>
  <c r="Z370" i="34"/>
  <c r="AB369" i="34"/>
  <c r="Z369" i="34"/>
  <c r="AB368" i="34"/>
  <c r="Z368" i="34"/>
  <c r="AB367" i="34"/>
  <c r="Z367" i="34"/>
  <c r="AB366" i="34"/>
  <c r="Z366" i="34"/>
  <c r="AB365" i="34"/>
  <c r="Z365" i="34"/>
  <c r="AB364" i="34"/>
  <c r="Z364" i="34"/>
  <c r="AB363" i="34"/>
  <c r="Z363" i="34"/>
  <c r="AB362" i="34"/>
  <c r="Z362" i="34"/>
  <c r="AB361" i="34"/>
  <c r="Z361" i="34"/>
  <c r="AB360" i="34"/>
  <c r="Z360" i="34"/>
  <c r="AB359" i="34"/>
  <c r="Z359" i="34"/>
  <c r="AB358" i="34"/>
  <c r="Z358" i="34"/>
  <c r="AB357" i="34"/>
  <c r="Z357" i="34"/>
  <c r="AB356" i="34"/>
  <c r="Z356" i="34"/>
  <c r="AB355" i="34"/>
  <c r="Z355" i="34"/>
  <c r="AB354" i="34"/>
  <c r="Z354" i="34"/>
  <c r="AB353" i="34"/>
  <c r="Z353" i="34"/>
  <c r="AB352" i="34"/>
  <c r="Z352" i="34"/>
  <c r="AB351" i="34"/>
  <c r="Z351" i="34"/>
  <c r="AB350" i="34"/>
  <c r="Z350" i="34"/>
  <c r="AB349" i="34"/>
  <c r="Z349" i="34"/>
  <c r="AB348" i="34"/>
  <c r="Z348" i="34"/>
  <c r="AB347" i="34"/>
  <c r="Z347" i="34"/>
  <c r="AB346" i="34"/>
  <c r="Z346" i="34"/>
  <c r="AB345" i="34"/>
  <c r="Z345" i="34"/>
  <c r="AB344" i="34"/>
  <c r="Z344" i="34"/>
  <c r="AB343" i="34"/>
  <c r="Z343" i="34"/>
  <c r="AB342" i="34"/>
  <c r="Z342" i="34"/>
  <c r="AB341" i="34"/>
  <c r="Z341" i="34"/>
  <c r="AB340" i="34"/>
  <c r="Z340" i="34"/>
  <c r="AB339" i="34"/>
  <c r="Z339" i="34"/>
  <c r="AB338" i="34"/>
  <c r="Z338" i="34"/>
  <c r="AB337" i="34"/>
  <c r="Z337" i="34"/>
  <c r="AB336" i="34"/>
  <c r="Z336" i="34"/>
  <c r="AB335" i="34"/>
  <c r="Z335" i="34"/>
  <c r="AB334" i="34"/>
  <c r="Z334" i="34"/>
  <c r="AB333" i="34"/>
  <c r="Z333" i="34"/>
  <c r="AB332" i="34"/>
  <c r="Z332" i="34"/>
  <c r="AB331" i="34"/>
  <c r="Z331" i="34"/>
  <c r="AB330" i="34"/>
  <c r="Z330" i="34"/>
  <c r="AB329" i="34"/>
  <c r="Z329" i="34"/>
  <c r="AB328" i="34"/>
  <c r="Z328" i="34"/>
  <c r="AB327" i="34"/>
  <c r="Z327" i="34"/>
  <c r="AB326" i="34"/>
  <c r="Z326" i="34"/>
  <c r="AB325" i="34"/>
  <c r="Z325" i="34"/>
  <c r="AB324" i="34"/>
  <c r="Z324" i="34"/>
  <c r="AB323" i="34"/>
  <c r="Z323" i="34"/>
  <c r="AB322" i="34"/>
  <c r="Z322" i="34"/>
  <c r="AB321" i="34"/>
  <c r="Z321" i="34"/>
  <c r="AB320" i="34"/>
  <c r="Z320" i="34"/>
  <c r="AB319" i="34"/>
  <c r="Z319" i="34"/>
  <c r="AB318" i="34"/>
  <c r="Z318" i="34"/>
  <c r="AB317" i="34"/>
  <c r="Z317" i="34"/>
  <c r="AB316" i="34"/>
  <c r="Z316" i="34"/>
  <c r="AB315" i="34"/>
  <c r="Z315" i="34"/>
  <c r="AB314" i="34"/>
  <c r="Z314" i="34"/>
  <c r="AB313" i="34"/>
  <c r="Z313" i="34"/>
  <c r="AB312" i="34"/>
  <c r="Z312" i="34"/>
  <c r="AB311" i="34"/>
  <c r="Z311" i="34"/>
  <c r="AB310" i="34"/>
  <c r="Z310" i="34"/>
  <c r="AB309" i="34"/>
  <c r="Z309" i="34"/>
  <c r="AB308" i="34"/>
  <c r="Z308" i="34"/>
  <c r="AB307" i="34"/>
  <c r="Z307" i="34"/>
  <c r="AB306" i="34"/>
  <c r="Z306" i="34"/>
  <c r="AB305" i="34"/>
  <c r="Z305" i="34"/>
  <c r="AB304" i="34"/>
  <c r="Z304" i="34"/>
  <c r="AB303" i="34"/>
  <c r="Z303" i="34"/>
  <c r="AB302" i="34"/>
  <c r="Z302" i="34"/>
  <c r="AB301" i="34"/>
  <c r="Z301" i="34"/>
  <c r="AB300" i="34"/>
  <c r="Z300" i="34"/>
  <c r="AB299" i="34"/>
  <c r="Z299" i="34"/>
  <c r="AB298" i="34"/>
  <c r="Z298" i="34"/>
  <c r="AB297" i="34"/>
  <c r="Z297" i="34"/>
  <c r="AB296" i="34"/>
  <c r="Z296" i="34"/>
  <c r="AB295" i="34"/>
  <c r="Z295" i="34"/>
  <c r="AB294" i="34"/>
  <c r="Z294" i="34"/>
  <c r="AB293" i="34"/>
  <c r="Z293" i="34"/>
  <c r="AB292" i="34"/>
  <c r="Z292" i="34"/>
  <c r="AB291" i="34"/>
  <c r="Z291" i="34"/>
  <c r="AB290" i="34"/>
  <c r="Z290" i="34"/>
  <c r="AB289" i="34"/>
  <c r="Z289" i="34"/>
  <c r="AB288" i="34"/>
  <c r="Z288" i="34"/>
  <c r="AB287" i="34"/>
  <c r="Z287" i="34"/>
  <c r="AB286" i="34"/>
  <c r="Z286" i="34"/>
  <c r="AB285" i="34"/>
  <c r="Z285" i="34"/>
  <c r="AB284" i="34"/>
  <c r="Z284" i="34"/>
  <c r="AB283" i="34"/>
  <c r="Z283" i="34"/>
  <c r="AB282" i="34"/>
  <c r="Z282" i="34"/>
  <c r="AB281" i="34"/>
  <c r="Z281" i="34"/>
  <c r="AB280" i="34"/>
  <c r="Z280" i="34"/>
  <c r="AB279" i="34"/>
  <c r="Z279" i="34"/>
  <c r="AB278" i="34"/>
  <c r="Z278" i="34"/>
  <c r="AB277" i="34"/>
  <c r="Z277" i="34"/>
  <c r="AB276" i="34"/>
  <c r="Z276" i="34"/>
  <c r="AB275" i="34"/>
  <c r="Z275" i="34"/>
  <c r="AB274" i="34"/>
  <c r="Z274" i="34"/>
  <c r="AB273" i="34"/>
  <c r="Z273" i="34"/>
  <c r="AB272" i="34"/>
  <c r="Z272" i="34"/>
  <c r="AB271" i="34"/>
  <c r="Z271" i="34"/>
  <c r="AB270" i="34"/>
  <c r="Z270" i="34"/>
  <c r="AB269" i="34"/>
  <c r="Z269" i="34"/>
  <c r="AB268" i="34"/>
  <c r="Z268" i="34"/>
  <c r="AB267" i="34"/>
  <c r="Z267" i="34"/>
  <c r="AB266" i="34"/>
  <c r="Z266" i="34"/>
  <c r="AB265" i="34"/>
  <c r="Z265" i="34"/>
  <c r="AB264" i="34"/>
  <c r="Z264" i="34"/>
  <c r="AB263" i="34"/>
  <c r="Z263" i="34"/>
  <c r="AB262" i="34"/>
  <c r="Z262" i="34"/>
  <c r="AB261" i="34"/>
  <c r="Z261" i="34"/>
  <c r="AB260" i="34"/>
  <c r="Z260" i="34"/>
  <c r="AB259" i="34"/>
  <c r="Z259" i="34"/>
  <c r="AB258" i="34"/>
  <c r="Z258" i="34"/>
  <c r="AB257" i="34"/>
  <c r="Z257" i="34"/>
  <c r="AB256" i="34"/>
  <c r="Z256" i="34"/>
  <c r="AB255" i="34"/>
  <c r="Z255" i="34"/>
  <c r="AB254" i="34"/>
  <c r="Z254" i="34"/>
  <c r="AB253" i="34"/>
  <c r="Z253" i="34"/>
  <c r="AB252" i="34"/>
  <c r="Z252" i="34"/>
  <c r="AB251" i="34"/>
  <c r="Z251" i="34"/>
  <c r="AB250" i="34"/>
  <c r="Z250" i="34"/>
  <c r="AB249" i="34"/>
  <c r="Z249" i="34"/>
  <c r="AB248" i="34"/>
  <c r="Z248" i="34"/>
  <c r="AB247" i="34"/>
  <c r="Z247" i="34"/>
  <c r="AB246" i="34"/>
  <c r="Z246" i="34"/>
  <c r="AB245" i="34"/>
  <c r="Z245" i="34"/>
  <c r="AB244" i="34"/>
  <c r="Z244" i="34"/>
  <c r="AB243" i="34"/>
  <c r="Z243" i="34"/>
  <c r="AB242" i="34"/>
  <c r="Z242" i="34"/>
  <c r="AB241" i="34"/>
  <c r="Z241" i="34"/>
  <c r="AB240" i="34"/>
  <c r="Z240" i="34"/>
  <c r="AB239" i="34"/>
  <c r="Z239" i="34"/>
  <c r="AB238" i="34"/>
  <c r="Z238" i="34"/>
  <c r="AB237" i="34"/>
  <c r="Z237" i="34"/>
  <c r="AB236" i="34"/>
  <c r="Z236" i="34"/>
  <c r="AB235" i="34"/>
  <c r="Z235" i="34"/>
  <c r="AB234" i="34"/>
  <c r="Z234" i="34"/>
  <c r="AB233" i="34"/>
  <c r="Z233" i="34"/>
  <c r="AB232" i="34"/>
  <c r="Z232" i="34"/>
  <c r="AB231" i="34"/>
  <c r="Z231" i="34"/>
  <c r="AB230" i="34"/>
  <c r="Z230" i="34"/>
  <c r="AB229" i="34"/>
  <c r="Z229" i="34"/>
  <c r="AB228" i="34"/>
  <c r="Z228" i="34"/>
  <c r="AB227" i="34"/>
  <c r="Z227" i="34"/>
  <c r="AB226" i="34"/>
  <c r="Z226" i="34"/>
  <c r="AB225" i="34"/>
  <c r="Z225" i="34"/>
  <c r="AB224" i="34"/>
  <c r="Z224" i="34"/>
  <c r="AB223" i="34"/>
  <c r="Z223" i="34"/>
  <c r="AB222" i="34"/>
  <c r="Z222" i="34"/>
  <c r="AB221" i="34"/>
  <c r="Z221" i="34"/>
  <c r="AB220" i="34"/>
  <c r="Z220" i="34"/>
  <c r="AB219" i="34"/>
  <c r="Z219" i="34"/>
  <c r="AB218" i="34"/>
  <c r="Z218" i="34"/>
  <c r="AB217" i="34"/>
  <c r="Z217" i="34"/>
  <c r="AB216" i="34"/>
  <c r="Z216" i="34"/>
  <c r="AB215" i="34"/>
  <c r="Z215" i="34"/>
  <c r="AB214" i="34"/>
  <c r="Z214" i="34"/>
  <c r="AB213" i="34"/>
  <c r="Z213" i="34"/>
  <c r="AB212" i="34"/>
  <c r="Z212" i="34"/>
  <c r="AB211" i="34"/>
  <c r="Z211" i="34"/>
  <c r="AB210" i="34"/>
  <c r="Z210" i="34"/>
  <c r="AB209" i="34"/>
  <c r="Z209" i="34"/>
  <c r="AB208" i="34"/>
  <c r="Z208" i="34"/>
  <c r="AB207" i="34"/>
  <c r="Z207" i="34"/>
  <c r="AB206" i="34"/>
  <c r="Z206" i="34"/>
  <c r="AB205" i="34"/>
  <c r="Z205" i="34"/>
  <c r="AB204" i="34"/>
  <c r="Z204" i="34"/>
  <c r="AB203" i="34"/>
  <c r="Z203" i="34"/>
  <c r="AB202" i="34"/>
  <c r="Z202" i="34"/>
  <c r="AB201" i="34"/>
  <c r="Z201" i="34"/>
  <c r="AB200" i="34"/>
  <c r="Z200" i="34"/>
  <c r="AB199" i="34"/>
  <c r="Z199" i="34"/>
  <c r="AB198" i="34"/>
  <c r="Z198" i="34"/>
  <c r="AB197" i="34"/>
  <c r="Z197" i="34"/>
  <c r="AB196" i="34"/>
  <c r="Z196" i="34"/>
  <c r="AB195" i="34"/>
  <c r="Z195" i="34"/>
  <c r="AB194" i="34"/>
  <c r="Z194" i="34"/>
  <c r="AB193" i="34"/>
  <c r="Z193" i="34"/>
  <c r="AB192" i="34"/>
  <c r="Z192" i="34"/>
  <c r="AB191" i="34"/>
  <c r="Z191" i="34"/>
  <c r="AB190" i="34"/>
  <c r="Z190" i="34"/>
  <c r="AB189" i="34"/>
  <c r="Z189" i="34"/>
  <c r="AB188" i="34"/>
  <c r="Z188" i="34"/>
  <c r="AB187" i="34"/>
  <c r="Z187" i="34"/>
  <c r="AB186" i="34"/>
  <c r="Z186" i="34"/>
  <c r="AB185" i="34"/>
  <c r="Z185" i="34"/>
  <c r="AB184" i="34"/>
  <c r="Z184" i="34"/>
  <c r="AB183" i="34"/>
  <c r="Z183" i="34"/>
  <c r="AB182" i="34"/>
  <c r="Z182" i="34"/>
  <c r="AB181" i="34"/>
  <c r="Z181" i="34"/>
  <c r="AB180" i="34"/>
  <c r="Z180" i="34"/>
  <c r="AB179" i="34"/>
  <c r="Z179" i="34"/>
  <c r="AB178" i="34"/>
  <c r="Z178" i="34"/>
  <c r="AB177" i="34"/>
  <c r="Z177" i="34"/>
  <c r="AB176" i="34"/>
  <c r="Z176" i="34"/>
  <c r="AB175" i="34"/>
  <c r="Z175" i="34"/>
  <c r="AB174" i="34"/>
  <c r="Z174" i="34"/>
  <c r="AB173" i="34"/>
  <c r="Z173" i="34"/>
  <c r="AB172" i="34"/>
  <c r="Z172" i="34"/>
  <c r="AB171" i="34"/>
  <c r="Z171" i="34"/>
  <c r="AB170" i="34"/>
  <c r="Z170" i="34"/>
  <c r="AB169" i="34"/>
  <c r="Z169" i="34"/>
  <c r="AB168" i="34"/>
  <c r="Z168" i="34"/>
  <c r="AB167" i="34"/>
  <c r="Z167" i="34"/>
  <c r="AB166" i="34"/>
  <c r="Z166" i="34"/>
  <c r="AB165" i="34"/>
  <c r="Z165" i="34"/>
  <c r="AB164" i="34"/>
  <c r="Z164" i="34"/>
  <c r="AB163" i="34"/>
  <c r="Z163" i="34"/>
  <c r="AB162" i="34"/>
  <c r="Z162" i="34"/>
  <c r="AB161" i="34"/>
  <c r="Z161" i="34"/>
  <c r="AB160" i="34"/>
  <c r="Z160" i="34"/>
  <c r="AB159" i="34"/>
  <c r="Z159" i="34"/>
  <c r="AB158" i="34"/>
  <c r="Z158" i="34"/>
  <c r="AB157" i="34"/>
  <c r="Z157" i="34"/>
  <c r="AB156" i="34"/>
  <c r="Z156" i="34"/>
  <c r="AB155" i="34"/>
  <c r="Z155" i="34"/>
  <c r="AB154" i="34"/>
  <c r="Z154" i="34"/>
  <c r="AB153" i="34"/>
  <c r="Z153" i="34"/>
  <c r="AB152" i="34"/>
  <c r="Z152" i="34"/>
  <c r="AB151" i="34"/>
  <c r="Z151" i="34"/>
  <c r="AB150" i="34"/>
  <c r="Z150" i="34"/>
  <c r="AB149" i="34"/>
  <c r="Z149" i="34"/>
  <c r="AB148" i="34"/>
  <c r="Z148" i="34"/>
  <c r="AB147" i="34"/>
  <c r="Z147" i="34"/>
  <c r="AB146" i="34"/>
  <c r="Z146" i="34"/>
  <c r="AB145" i="34"/>
  <c r="Z145" i="34"/>
  <c r="AB144" i="34"/>
  <c r="Z144" i="34"/>
  <c r="AB143" i="34"/>
  <c r="Z143" i="34"/>
  <c r="AB142" i="34"/>
  <c r="Z142" i="34"/>
  <c r="AB141" i="34"/>
  <c r="Z141" i="34"/>
  <c r="AB140" i="34"/>
  <c r="Z140" i="34"/>
  <c r="AB139" i="34"/>
  <c r="Z139" i="34"/>
  <c r="AB138" i="34"/>
  <c r="Z138" i="34"/>
  <c r="AB137" i="34"/>
  <c r="Z137" i="34"/>
  <c r="AB136" i="34"/>
  <c r="Z136" i="34"/>
  <c r="AB135" i="34"/>
  <c r="Z135" i="34"/>
  <c r="AB134" i="34"/>
  <c r="Z134" i="34"/>
  <c r="AB133" i="34"/>
  <c r="Z133" i="34"/>
  <c r="AB132" i="34"/>
  <c r="Z132" i="34"/>
  <c r="AB131" i="34"/>
  <c r="Z131" i="34"/>
  <c r="AB130" i="34"/>
  <c r="Z130" i="34"/>
  <c r="AB129" i="34"/>
  <c r="Z129" i="34"/>
  <c r="AB128" i="34"/>
  <c r="Z128" i="34"/>
  <c r="AB127" i="34"/>
  <c r="Z127" i="34"/>
  <c r="AB126" i="34"/>
  <c r="Z126" i="34"/>
  <c r="AB125" i="34"/>
  <c r="Z125" i="34"/>
  <c r="AB124" i="34"/>
  <c r="Z124" i="34"/>
  <c r="AB123" i="34"/>
  <c r="Z123" i="34"/>
  <c r="AB122" i="34"/>
  <c r="Z122" i="34"/>
  <c r="AB121" i="34"/>
  <c r="Z121" i="34"/>
  <c r="AB120" i="34"/>
  <c r="Z120" i="34"/>
  <c r="AB119" i="34"/>
  <c r="Z119" i="34"/>
  <c r="AB118" i="34"/>
  <c r="Z118" i="34"/>
  <c r="AB117" i="34"/>
  <c r="Z117" i="34"/>
  <c r="AB116" i="34"/>
  <c r="Z116" i="34"/>
  <c r="AB115" i="34"/>
  <c r="Z115" i="34"/>
  <c r="AB114" i="34"/>
  <c r="Z114" i="34"/>
  <c r="AB113" i="34"/>
  <c r="Z113" i="34"/>
  <c r="AB112" i="34"/>
  <c r="Z112" i="34"/>
  <c r="AB111" i="34"/>
  <c r="Z111" i="34"/>
  <c r="AB110" i="34"/>
  <c r="Z110" i="34"/>
  <c r="AB109" i="34"/>
  <c r="Z109" i="34"/>
  <c r="AB108" i="34"/>
  <c r="Z108" i="34"/>
  <c r="AB107" i="34"/>
  <c r="Z107" i="34"/>
  <c r="AB106" i="34"/>
  <c r="Z106" i="34"/>
  <c r="AB105" i="34"/>
  <c r="Z105" i="34"/>
  <c r="AB104" i="34"/>
  <c r="Z104" i="34"/>
  <c r="AB103" i="34"/>
  <c r="Z103" i="34"/>
  <c r="AB102" i="34"/>
  <c r="Z102" i="34"/>
  <c r="AB101" i="34"/>
  <c r="Z101" i="34"/>
  <c r="AB100" i="34"/>
  <c r="Z100" i="34"/>
  <c r="AB99" i="34"/>
  <c r="Z99" i="34"/>
  <c r="AB98" i="34"/>
  <c r="Z98" i="34"/>
  <c r="AB97" i="34"/>
  <c r="Z97" i="34"/>
  <c r="AB96" i="34"/>
  <c r="Z96" i="34"/>
  <c r="AB95" i="34"/>
  <c r="Z95" i="34"/>
  <c r="AB94" i="34"/>
  <c r="Z94" i="34"/>
  <c r="AB93" i="34"/>
  <c r="Z93" i="34"/>
  <c r="AB92" i="34"/>
  <c r="Z92" i="34"/>
  <c r="AB91" i="34"/>
  <c r="Z91" i="34"/>
  <c r="AB90" i="34"/>
  <c r="Z90" i="34"/>
  <c r="AB89" i="34"/>
  <c r="Z89" i="34"/>
  <c r="AB88" i="34"/>
  <c r="Z88" i="34"/>
  <c r="AB87" i="34"/>
  <c r="Z87" i="34"/>
  <c r="AB86" i="34"/>
  <c r="Z86" i="34"/>
  <c r="AB85" i="34"/>
  <c r="Z85" i="34"/>
  <c r="AB84" i="34"/>
  <c r="Z84" i="34"/>
  <c r="AB83" i="34"/>
  <c r="Z83" i="34"/>
  <c r="AB82" i="34"/>
  <c r="Z82" i="34"/>
  <c r="AB81" i="34"/>
  <c r="Z81" i="34"/>
  <c r="AB80" i="34"/>
  <c r="Z80" i="34"/>
  <c r="AB79" i="34"/>
  <c r="Z79" i="34"/>
  <c r="AB78" i="34"/>
  <c r="Z78" i="34"/>
  <c r="AB77" i="34"/>
  <c r="Z77" i="34"/>
  <c r="AB76" i="34"/>
  <c r="Z76" i="34"/>
  <c r="AB75" i="34"/>
  <c r="Z75" i="34"/>
  <c r="AB74" i="34"/>
  <c r="Z74" i="34"/>
  <c r="AB73" i="34"/>
  <c r="Z73" i="34"/>
  <c r="AB72" i="34"/>
  <c r="Z72" i="34"/>
  <c r="AB71" i="34"/>
  <c r="Z71" i="34"/>
  <c r="AB70" i="34"/>
  <c r="Z70" i="34"/>
  <c r="AB69" i="34"/>
  <c r="Z69" i="34"/>
  <c r="AB68" i="34"/>
  <c r="Z68" i="34"/>
  <c r="AB67" i="34"/>
  <c r="Z67" i="34"/>
  <c r="AB66" i="34"/>
  <c r="Z66" i="34"/>
  <c r="AB65" i="34"/>
  <c r="Z65" i="34"/>
  <c r="AB64" i="34"/>
  <c r="Z64" i="34"/>
  <c r="AB63" i="34"/>
  <c r="Z63" i="34"/>
  <c r="AB62" i="34"/>
  <c r="Z62" i="34"/>
  <c r="AB61" i="34"/>
  <c r="Z61" i="34"/>
  <c r="AB60" i="34"/>
  <c r="Z60" i="34"/>
  <c r="AB59" i="34"/>
  <c r="Z59" i="34"/>
  <c r="AB58" i="34"/>
  <c r="Z58" i="34"/>
  <c r="AB57" i="34"/>
  <c r="Z57" i="34"/>
  <c r="AB56" i="34"/>
  <c r="Z56" i="34"/>
  <c r="AB55" i="34"/>
  <c r="Z55" i="34"/>
  <c r="AB54" i="34"/>
  <c r="Z54" i="34"/>
  <c r="AB53" i="34"/>
  <c r="Z53" i="34"/>
  <c r="AB52" i="34"/>
  <c r="Z52" i="34"/>
  <c r="AB51" i="34"/>
  <c r="Z51" i="34"/>
  <c r="AB50" i="34"/>
  <c r="Z50" i="34"/>
  <c r="AB49" i="34"/>
  <c r="Z49" i="34"/>
  <c r="AB48" i="34"/>
  <c r="Z48" i="34"/>
  <c r="AB47" i="34"/>
  <c r="Z47" i="34"/>
  <c r="AB46" i="34"/>
  <c r="Z46" i="34"/>
  <c r="AB45" i="34"/>
  <c r="Z45" i="34"/>
  <c r="AB44" i="34"/>
  <c r="Z44" i="34"/>
  <c r="AB43" i="34"/>
  <c r="Z43" i="34"/>
  <c r="AB42" i="34"/>
  <c r="Z42" i="34"/>
  <c r="AB41" i="34"/>
  <c r="Z41" i="34"/>
  <c r="AB40" i="34"/>
  <c r="Z40" i="34"/>
  <c r="AB39" i="34"/>
  <c r="Z39" i="34"/>
  <c r="AB38" i="34"/>
  <c r="Z38" i="34"/>
  <c r="AB37" i="34"/>
  <c r="Z37" i="34"/>
  <c r="AB36" i="34"/>
  <c r="Z36" i="34"/>
  <c r="AC36" i="34" s="1"/>
  <c r="AB35" i="34"/>
  <c r="Z35" i="34"/>
  <c r="AB34" i="34"/>
  <c r="Z34" i="34"/>
  <c r="AB33" i="34"/>
  <c r="Z33" i="34"/>
  <c r="AB32" i="34"/>
  <c r="Z32" i="34"/>
  <c r="AB31" i="34"/>
  <c r="Z31" i="34"/>
  <c r="AB30" i="34"/>
  <c r="Z30" i="34"/>
  <c r="AC30" i="34" s="1"/>
  <c r="AB29" i="34"/>
  <c r="Z29" i="34"/>
  <c r="AB28" i="34"/>
  <c r="Z28" i="34"/>
  <c r="AB27" i="34"/>
  <c r="Z27" i="34"/>
  <c r="AB26" i="34"/>
  <c r="Z26" i="34"/>
  <c r="AB25" i="34"/>
  <c r="Z25" i="34"/>
  <c r="AB24" i="34"/>
  <c r="Z24" i="34"/>
  <c r="AC24" i="34" s="1"/>
  <c r="AB23" i="34"/>
  <c r="Z23" i="34"/>
  <c r="AB22" i="34"/>
  <c r="Z22" i="34"/>
  <c r="AB21" i="34"/>
  <c r="Z21" i="34"/>
  <c r="AB20" i="34"/>
  <c r="Z20" i="34"/>
  <c r="AB19" i="34"/>
  <c r="Z19" i="34"/>
  <c r="AB18" i="34"/>
  <c r="Z18" i="34"/>
  <c r="AC18" i="34" s="1"/>
  <c r="AB17" i="34"/>
  <c r="Z17" i="34"/>
  <c r="AB16" i="34"/>
  <c r="Z16" i="34"/>
  <c r="AB15" i="34"/>
  <c r="Z15" i="34"/>
  <c r="AB14" i="34"/>
  <c r="Z14" i="34"/>
  <c r="V599" i="34"/>
  <c r="W599" i="34" s="1"/>
  <c r="V598" i="34"/>
  <c r="T598" i="34"/>
  <c r="V597" i="34"/>
  <c r="T597" i="34"/>
  <c r="V596" i="34"/>
  <c r="T596" i="34"/>
  <c r="V595" i="34"/>
  <c r="T595" i="34"/>
  <c r="V594" i="34"/>
  <c r="T594" i="34"/>
  <c r="V593" i="34"/>
  <c r="T593" i="34"/>
  <c r="V592" i="34"/>
  <c r="T592" i="34"/>
  <c r="V591" i="34"/>
  <c r="T591" i="34"/>
  <c r="V590" i="34"/>
  <c r="T590" i="34"/>
  <c r="V589" i="34"/>
  <c r="T589" i="34"/>
  <c r="V588" i="34"/>
  <c r="T588" i="34"/>
  <c r="V587" i="34"/>
  <c r="T587" i="34"/>
  <c r="V586" i="34"/>
  <c r="T586" i="34"/>
  <c r="V585" i="34"/>
  <c r="T585" i="34"/>
  <c r="V584" i="34"/>
  <c r="T584" i="34"/>
  <c r="V583" i="34"/>
  <c r="T583" i="34"/>
  <c r="V582" i="34"/>
  <c r="T582" i="34"/>
  <c r="V581" i="34"/>
  <c r="T581" i="34"/>
  <c r="V580" i="34"/>
  <c r="T580" i="34"/>
  <c r="V579" i="34"/>
  <c r="T579" i="34"/>
  <c r="V578" i="34"/>
  <c r="T578" i="34"/>
  <c r="V577" i="34"/>
  <c r="T577" i="34"/>
  <c r="V576" i="34"/>
  <c r="T576" i="34"/>
  <c r="V575" i="34"/>
  <c r="T575" i="34"/>
  <c r="V574" i="34"/>
  <c r="T574" i="34"/>
  <c r="V573" i="34"/>
  <c r="T573" i="34"/>
  <c r="V572" i="34"/>
  <c r="T572" i="34"/>
  <c r="V571" i="34"/>
  <c r="T571" i="34"/>
  <c r="V570" i="34"/>
  <c r="T570" i="34"/>
  <c r="V569" i="34"/>
  <c r="T569" i="34"/>
  <c r="V568" i="34"/>
  <c r="T568" i="34"/>
  <c r="V567" i="34"/>
  <c r="T567" i="34"/>
  <c r="V566" i="34"/>
  <c r="T566" i="34"/>
  <c r="V565" i="34"/>
  <c r="T565" i="34"/>
  <c r="V564" i="34"/>
  <c r="T564" i="34"/>
  <c r="V563" i="34"/>
  <c r="T563" i="34"/>
  <c r="V562" i="34"/>
  <c r="T562" i="34"/>
  <c r="V561" i="34"/>
  <c r="T561" i="34"/>
  <c r="V560" i="34"/>
  <c r="T560" i="34"/>
  <c r="V559" i="34"/>
  <c r="T559" i="34"/>
  <c r="V558" i="34"/>
  <c r="T558" i="34"/>
  <c r="V557" i="34"/>
  <c r="T557" i="34"/>
  <c r="V556" i="34"/>
  <c r="T556" i="34"/>
  <c r="V555" i="34"/>
  <c r="T555" i="34"/>
  <c r="V554" i="34"/>
  <c r="T554" i="34"/>
  <c r="V553" i="34"/>
  <c r="T553" i="34"/>
  <c r="V552" i="34"/>
  <c r="T552" i="34"/>
  <c r="V551" i="34"/>
  <c r="T551" i="34"/>
  <c r="V550" i="34"/>
  <c r="T550" i="34"/>
  <c r="V549" i="34"/>
  <c r="T549" i="34"/>
  <c r="V548" i="34"/>
  <c r="T548" i="34"/>
  <c r="V547" i="34"/>
  <c r="T547" i="34"/>
  <c r="V546" i="34"/>
  <c r="T546" i="34"/>
  <c r="V545" i="34"/>
  <c r="T545" i="34"/>
  <c r="V544" i="34"/>
  <c r="T544" i="34"/>
  <c r="V543" i="34"/>
  <c r="T543" i="34"/>
  <c r="V542" i="34"/>
  <c r="T542" i="34"/>
  <c r="V541" i="34"/>
  <c r="T541" i="34"/>
  <c r="V540" i="34"/>
  <c r="T540" i="34"/>
  <c r="V539" i="34"/>
  <c r="T539" i="34"/>
  <c r="V538" i="34"/>
  <c r="T538" i="34"/>
  <c r="V537" i="34"/>
  <c r="T537" i="34"/>
  <c r="V536" i="34"/>
  <c r="T536" i="34"/>
  <c r="V535" i="34"/>
  <c r="T535" i="34"/>
  <c r="V534" i="34"/>
  <c r="T534" i="34"/>
  <c r="V533" i="34"/>
  <c r="T533" i="34"/>
  <c r="V532" i="34"/>
  <c r="T532" i="34"/>
  <c r="V531" i="34"/>
  <c r="T531" i="34"/>
  <c r="V530" i="34"/>
  <c r="T530" i="34"/>
  <c r="V529" i="34"/>
  <c r="T529" i="34"/>
  <c r="V528" i="34"/>
  <c r="T528" i="34"/>
  <c r="V527" i="34"/>
  <c r="T527" i="34"/>
  <c r="V526" i="34"/>
  <c r="T526" i="34"/>
  <c r="V525" i="34"/>
  <c r="T525" i="34"/>
  <c r="W525" i="34" s="1"/>
  <c r="V524" i="34"/>
  <c r="T524" i="34"/>
  <c r="V523" i="34"/>
  <c r="T523" i="34"/>
  <c r="V522" i="34"/>
  <c r="T522" i="34"/>
  <c r="V521" i="34"/>
  <c r="T521" i="34"/>
  <c r="V520" i="34"/>
  <c r="T520" i="34"/>
  <c r="V519" i="34"/>
  <c r="T519" i="34"/>
  <c r="W519" i="34" s="1"/>
  <c r="V518" i="34"/>
  <c r="T518" i="34"/>
  <c r="V517" i="34"/>
  <c r="T517" i="34"/>
  <c r="V516" i="34"/>
  <c r="T516" i="34"/>
  <c r="V515" i="34"/>
  <c r="T515" i="34"/>
  <c r="V514" i="34"/>
  <c r="T514" i="34"/>
  <c r="V513" i="34"/>
  <c r="T513" i="34"/>
  <c r="W513" i="34" s="1"/>
  <c r="V512" i="34"/>
  <c r="T512" i="34"/>
  <c r="V511" i="34"/>
  <c r="T511" i="34"/>
  <c r="V510" i="34"/>
  <c r="T510" i="34"/>
  <c r="V509" i="34"/>
  <c r="T509" i="34"/>
  <c r="V508" i="34"/>
  <c r="T508" i="34"/>
  <c r="V507" i="34"/>
  <c r="T507" i="34"/>
  <c r="W507" i="34" s="1"/>
  <c r="V506" i="34"/>
  <c r="T506" i="34"/>
  <c r="V505" i="34"/>
  <c r="T505" i="34"/>
  <c r="V504" i="34"/>
  <c r="T504" i="34"/>
  <c r="V503" i="34"/>
  <c r="T503" i="34"/>
  <c r="V502" i="34"/>
  <c r="T502" i="34"/>
  <c r="V501" i="34"/>
  <c r="T501" i="34"/>
  <c r="V500" i="34"/>
  <c r="T500" i="34"/>
  <c r="V499" i="34"/>
  <c r="T499" i="34"/>
  <c r="V498" i="34"/>
  <c r="T498" i="34"/>
  <c r="V497" i="34"/>
  <c r="T497" i="34"/>
  <c r="V496" i="34"/>
  <c r="T496" i="34"/>
  <c r="V495" i="34"/>
  <c r="T495" i="34"/>
  <c r="V494" i="34"/>
  <c r="T494" i="34"/>
  <c r="V493" i="34"/>
  <c r="T493" i="34"/>
  <c r="V492" i="34"/>
  <c r="T492" i="34"/>
  <c r="V491" i="34"/>
  <c r="T491" i="34"/>
  <c r="V490" i="34"/>
  <c r="T490" i="34"/>
  <c r="V489" i="34"/>
  <c r="T489" i="34"/>
  <c r="W489" i="34" s="1"/>
  <c r="V488" i="34"/>
  <c r="T488" i="34"/>
  <c r="V487" i="34"/>
  <c r="T487" i="34"/>
  <c r="V486" i="34"/>
  <c r="T486" i="34"/>
  <c r="V485" i="34"/>
  <c r="T485" i="34"/>
  <c r="V484" i="34"/>
  <c r="T484" i="34"/>
  <c r="V483" i="34"/>
  <c r="T483" i="34"/>
  <c r="W483" i="34" s="1"/>
  <c r="V482" i="34"/>
  <c r="T482" i="34"/>
  <c r="V481" i="34"/>
  <c r="T481" i="34"/>
  <c r="V480" i="34"/>
  <c r="T480" i="34"/>
  <c r="V479" i="34"/>
  <c r="T479" i="34"/>
  <c r="V478" i="34"/>
  <c r="T478" i="34"/>
  <c r="V477" i="34"/>
  <c r="T477" i="34"/>
  <c r="V476" i="34"/>
  <c r="T476" i="34"/>
  <c r="V475" i="34"/>
  <c r="T475" i="34"/>
  <c r="V474" i="34"/>
  <c r="T474" i="34"/>
  <c r="V473" i="34"/>
  <c r="T473" i="34"/>
  <c r="V472" i="34"/>
  <c r="T472" i="34"/>
  <c r="V471" i="34"/>
  <c r="T471" i="34"/>
  <c r="V470" i="34"/>
  <c r="T470" i="34"/>
  <c r="V469" i="34"/>
  <c r="T469" i="34"/>
  <c r="V468" i="34"/>
  <c r="T468" i="34"/>
  <c r="V467" i="34"/>
  <c r="T467" i="34"/>
  <c r="V466" i="34"/>
  <c r="T466" i="34"/>
  <c r="V465" i="34"/>
  <c r="T465" i="34"/>
  <c r="W465" i="34" s="1"/>
  <c r="V464" i="34"/>
  <c r="T464" i="34"/>
  <c r="V463" i="34"/>
  <c r="T463" i="34"/>
  <c r="V462" i="34"/>
  <c r="T462" i="34"/>
  <c r="V461" i="34"/>
  <c r="T461" i="34"/>
  <c r="V460" i="34"/>
  <c r="T460" i="34"/>
  <c r="V459" i="34"/>
  <c r="T459" i="34"/>
  <c r="V458" i="34"/>
  <c r="T458" i="34"/>
  <c r="V457" i="34"/>
  <c r="T457" i="34"/>
  <c r="V456" i="34"/>
  <c r="T456" i="34"/>
  <c r="V455" i="34"/>
  <c r="T455" i="34"/>
  <c r="V454" i="34"/>
  <c r="T454" i="34"/>
  <c r="V453" i="34"/>
  <c r="T453" i="34"/>
  <c r="W453" i="34" s="1"/>
  <c r="V452" i="34"/>
  <c r="T452" i="34"/>
  <c r="V451" i="34"/>
  <c r="T451" i="34"/>
  <c r="V450" i="34"/>
  <c r="T450" i="34"/>
  <c r="V449" i="34"/>
  <c r="T449" i="34"/>
  <c r="V448" i="34"/>
  <c r="T448" i="34"/>
  <c r="V447" i="34"/>
  <c r="T447" i="34"/>
  <c r="W447" i="34" s="1"/>
  <c r="V446" i="34"/>
  <c r="T446" i="34"/>
  <c r="V445" i="34"/>
  <c r="T445" i="34"/>
  <c r="V444" i="34"/>
  <c r="T444" i="34"/>
  <c r="V443" i="34"/>
  <c r="T443" i="34"/>
  <c r="V442" i="34"/>
  <c r="T442" i="34"/>
  <c r="V441" i="34"/>
  <c r="T441" i="34"/>
  <c r="V440" i="34"/>
  <c r="T440" i="34"/>
  <c r="V439" i="34"/>
  <c r="T439" i="34"/>
  <c r="V438" i="34"/>
  <c r="T438" i="34"/>
  <c r="V437" i="34"/>
  <c r="T437" i="34"/>
  <c r="V436" i="34"/>
  <c r="T436" i="34"/>
  <c r="V435" i="34"/>
  <c r="T435" i="34"/>
  <c r="V434" i="34"/>
  <c r="T434" i="34"/>
  <c r="V433" i="34"/>
  <c r="T433" i="34"/>
  <c r="V432" i="34"/>
  <c r="T432" i="34"/>
  <c r="V431" i="34"/>
  <c r="T431" i="34"/>
  <c r="V430" i="34"/>
  <c r="T430" i="34"/>
  <c r="V429" i="34"/>
  <c r="T429" i="34"/>
  <c r="V428" i="34"/>
  <c r="T428" i="34"/>
  <c r="V427" i="34"/>
  <c r="T427" i="34"/>
  <c r="V426" i="34"/>
  <c r="T426" i="34"/>
  <c r="V425" i="34"/>
  <c r="T425" i="34"/>
  <c r="V424" i="34"/>
  <c r="T424" i="34"/>
  <c r="V423" i="34"/>
  <c r="T423" i="34"/>
  <c r="V422" i="34"/>
  <c r="T422" i="34"/>
  <c r="V421" i="34"/>
  <c r="T421" i="34"/>
  <c r="V420" i="34"/>
  <c r="T420" i="34"/>
  <c r="V419" i="34"/>
  <c r="T419" i="34"/>
  <c r="V418" i="34"/>
  <c r="T418" i="34"/>
  <c r="V417" i="34"/>
  <c r="T417" i="34"/>
  <c r="V416" i="34"/>
  <c r="T416" i="34"/>
  <c r="V415" i="34"/>
  <c r="T415" i="34"/>
  <c r="V414" i="34"/>
  <c r="T414" i="34"/>
  <c r="V413" i="34"/>
  <c r="T413" i="34"/>
  <c r="V412" i="34"/>
  <c r="T412" i="34"/>
  <c r="V411" i="34"/>
  <c r="T411" i="34"/>
  <c r="W411" i="34" s="1"/>
  <c r="V410" i="34"/>
  <c r="T410" i="34"/>
  <c r="V409" i="34"/>
  <c r="T409" i="34"/>
  <c r="V408" i="34"/>
  <c r="T408" i="34"/>
  <c r="V407" i="34"/>
  <c r="T407" i="34"/>
  <c r="V406" i="34"/>
  <c r="T406" i="34"/>
  <c r="V405" i="34"/>
  <c r="T405" i="34"/>
  <c r="W405" i="34" s="1"/>
  <c r="V404" i="34"/>
  <c r="T404" i="34"/>
  <c r="V403" i="34"/>
  <c r="T403" i="34"/>
  <c r="V402" i="34"/>
  <c r="T402" i="34"/>
  <c r="V401" i="34"/>
  <c r="T401" i="34"/>
  <c r="V400" i="34"/>
  <c r="T400" i="34"/>
  <c r="V399" i="34"/>
  <c r="T399" i="34"/>
  <c r="W399" i="34" s="1"/>
  <c r="V398" i="34"/>
  <c r="T398" i="34"/>
  <c r="V397" i="34"/>
  <c r="T397" i="34"/>
  <c r="V396" i="34"/>
  <c r="T396" i="34"/>
  <c r="V395" i="34"/>
  <c r="T395" i="34"/>
  <c r="V394" i="34"/>
  <c r="T394" i="34"/>
  <c r="V393" i="34"/>
  <c r="T393" i="34"/>
  <c r="W393" i="34" s="1"/>
  <c r="V392" i="34"/>
  <c r="T392" i="34"/>
  <c r="V391" i="34"/>
  <c r="T391" i="34"/>
  <c r="V390" i="34"/>
  <c r="T390" i="34"/>
  <c r="V389" i="34"/>
  <c r="T389" i="34"/>
  <c r="V388" i="34"/>
  <c r="T388" i="34"/>
  <c r="V387" i="34"/>
  <c r="T387" i="34"/>
  <c r="V386" i="34"/>
  <c r="T386" i="34"/>
  <c r="V385" i="34"/>
  <c r="T385" i="34"/>
  <c r="V384" i="34"/>
  <c r="T384" i="34"/>
  <c r="V383" i="34"/>
  <c r="T383" i="34"/>
  <c r="V382" i="34"/>
  <c r="T382" i="34"/>
  <c r="V381" i="34"/>
  <c r="T381" i="34"/>
  <c r="W381" i="34" s="1"/>
  <c r="V380" i="34"/>
  <c r="T380" i="34"/>
  <c r="V379" i="34"/>
  <c r="T379" i="34"/>
  <c r="V378" i="34"/>
  <c r="T378" i="34"/>
  <c r="V377" i="34"/>
  <c r="T377" i="34"/>
  <c r="V376" i="34"/>
  <c r="T376" i="34"/>
  <c r="V375" i="34"/>
  <c r="T375" i="34"/>
  <c r="W375" i="34" s="1"/>
  <c r="V374" i="34"/>
  <c r="T374" i="34"/>
  <c r="V373" i="34"/>
  <c r="T373" i="34"/>
  <c r="V372" i="34"/>
  <c r="T372" i="34"/>
  <c r="V371" i="34"/>
  <c r="T371" i="34"/>
  <c r="V370" i="34"/>
  <c r="T370" i="34"/>
  <c r="V369" i="34"/>
  <c r="T369" i="34"/>
  <c r="W369" i="34" s="1"/>
  <c r="V368" i="34"/>
  <c r="T368" i="34"/>
  <c r="V367" i="34"/>
  <c r="T367" i="34"/>
  <c r="V366" i="34"/>
  <c r="T366" i="34"/>
  <c r="V365" i="34"/>
  <c r="T365" i="34"/>
  <c r="V364" i="34"/>
  <c r="T364" i="34"/>
  <c r="V363" i="34"/>
  <c r="T363" i="34"/>
  <c r="W363" i="34" s="1"/>
  <c r="V362" i="34"/>
  <c r="T362" i="34"/>
  <c r="V361" i="34"/>
  <c r="T361" i="34"/>
  <c r="V360" i="34"/>
  <c r="T360" i="34"/>
  <c r="V359" i="34"/>
  <c r="T359" i="34"/>
  <c r="V358" i="34"/>
  <c r="T358" i="34"/>
  <c r="V357" i="34"/>
  <c r="T357" i="34"/>
  <c r="W357" i="34" s="1"/>
  <c r="V356" i="34"/>
  <c r="T356" i="34"/>
  <c r="V355" i="34"/>
  <c r="T355" i="34"/>
  <c r="V354" i="34"/>
  <c r="T354" i="34"/>
  <c r="V353" i="34"/>
  <c r="T353" i="34"/>
  <c r="V352" i="34"/>
  <c r="T352" i="34"/>
  <c r="V351" i="34"/>
  <c r="T351" i="34"/>
  <c r="W351" i="34" s="1"/>
  <c r="V350" i="34"/>
  <c r="T350" i="34"/>
  <c r="V349" i="34"/>
  <c r="T349" i="34"/>
  <c r="V348" i="34"/>
  <c r="T348" i="34"/>
  <c r="V347" i="34"/>
  <c r="T347" i="34"/>
  <c r="V346" i="34"/>
  <c r="T346" i="34"/>
  <c r="V345" i="34"/>
  <c r="T345" i="34"/>
  <c r="V344" i="34"/>
  <c r="T344" i="34"/>
  <c r="V343" i="34"/>
  <c r="T343" i="34"/>
  <c r="V342" i="34"/>
  <c r="T342" i="34"/>
  <c r="V341" i="34"/>
  <c r="T341" i="34"/>
  <c r="V340" i="34"/>
  <c r="T340" i="34"/>
  <c r="V339" i="34"/>
  <c r="T339" i="34"/>
  <c r="V338" i="34"/>
  <c r="T338" i="34"/>
  <c r="V337" i="34"/>
  <c r="T337" i="34"/>
  <c r="V336" i="34"/>
  <c r="T336" i="34"/>
  <c r="V335" i="34"/>
  <c r="T335" i="34"/>
  <c r="V334" i="34"/>
  <c r="T334" i="34"/>
  <c r="V333" i="34"/>
  <c r="T333" i="34"/>
  <c r="W333" i="34" s="1"/>
  <c r="V332" i="34"/>
  <c r="T332" i="34"/>
  <c r="V331" i="34"/>
  <c r="T331" i="34"/>
  <c r="V330" i="34"/>
  <c r="T330" i="34"/>
  <c r="V329" i="34"/>
  <c r="T329" i="34"/>
  <c r="V328" i="34"/>
  <c r="T328" i="34"/>
  <c r="V327" i="34"/>
  <c r="T327" i="34"/>
  <c r="W327" i="34" s="1"/>
  <c r="V326" i="34"/>
  <c r="T326" i="34"/>
  <c r="V325" i="34"/>
  <c r="T325" i="34"/>
  <c r="V324" i="34"/>
  <c r="T324" i="34"/>
  <c r="V323" i="34"/>
  <c r="T323" i="34"/>
  <c r="V322" i="34"/>
  <c r="T322" i="34"/>
  <c r="V321" i="34"/>
  <c r="T321" i="34"/>
  <c r="W321" i="34" s="1"/>
  <c r="V320" i="34"/>
  <c r="T320" i="34"/>
  <c r="V319" i="34"/>
  <c r="T319" i="34"/>
  <c r="V318" i="34"/>
  <c r="T318" i="34"/>
  <c r="V317" i="34"/>
  <c r="T317" i="34"/>
  <c r="V316" i="34"/>
  <c r="T316" i="34"/>
  <c r="V315" i="34"/>
  <c r="T315" i="34"/>
  <c r="W315" i="34" s="1"/>
  <c r="V314" i="34"/>
  <c r="T314" i="34"/>
  <c r="V313" i="34"/>
  <c r="T313" i="34"/>
  <c r="V312" i="34"/>
  <c r="T312" i="34"/>
  <c r="V311" i="34"/>
  <c r="T311" i="34"/>
  <c r="V310" i="34"/>
  <c r="T310" i="34"/>
  <c r="V309" i="34"/>
  <c r="T309" i="34"/>
  <c r="W309" i="34" s="1"/>
  <c r="V308" i="34"/>
  <c r="T308" i="34"/>
  <c r="V307" i="34"/>
  <c r="T307" i="34"/>
  <c r="V306" i="34"/>
  <c r="T306" i="34"/>
  <c r="V305" i="34"/>
  <c r="T305" i="34"/>
  <c r="V304" i="34"/>
  <c r="T304" i="34"/>
  <c r="V303" i="34"/>
  <c r="T303" i="34"/>
  <c r="W303" i="34" s="1"/>
  <c r="V302" i="34"/>
  <c r="T302" i="34"/>
  <c r="V301" i="34"/>
  <c r="T301" i="34"/>
  <c r="V300" i="34"/>
  <c r="T300" i="34"/>
  <c r="V299" i="34"/>
  <c r="T299" i="34"/>
  <c r="V298" i="34"/>
  <c r="T298" i="34"/>
  <c r="V297" i="34"/>
  <c r="T297" i="34"/>
  <c r="W297" i="34" s="1"/>
  <c r="V296" i="34"/>
  <c r="T296" i="34"/>
  <c r="V295" i="34"/>
  <c r="T295" i="34"/>
  <c r="V294" i="34"/>
  <c r="T294" i="34"/>
  <c r="V293" i="34"/>
  <c r="T293" i="34"/>
  <c r="V292" i="34"/>
  <c r="T292" i="34"/>
  <c r="V291" i="34"/>
  <c r="T291" i="34"/>
  <c r="W291" i="34" s="1"/>
  <c r="V290" i="34"/>
  <c r="T290" i="34"/>
  <c r="V289" i="34"/>
  <c r="T289" i="34"/>
  <c r="V288" i="34"/>
  <c r="T288" i="34"/>
  <c r="V287" i="34"/>
  <c r="T287" i="34"/>
  <c r="V286" i="34"/>
  <c r="T286" i="34"/>
  <c r="V285" i="34"/>
  <c r="T285" i="34"/>
  <c r="W285" i="34" s="1"/>
  <c r="V284" i="34"/>
  <c r="T284" i="34"/>
  <c r="V283" i="34"/>
  <c r="T283" i="34"/>
  <c r="V282" i="34"/>
  <c r="T282" i="34"/>
  <c r="V281" i="34"/>
  <c r="T281" i="34"/>
  <c r="V280" i="34"/>
  <c r="T280" i="34"/>
  <c r="V279" i="34"/>
  <c r="T279" i="34"/>
  <c r="V278" i="34"/>
  <c r="T278" i="34"/>
  <c r="V277" i="34"/>
  <c r="T277" i="34"/>
  <c r="V276" i="34"/>
  <c r="T276" i="34"/>
  <c r="V275" i="34"/>
  <c r="T275" i="34"/>
  <c r="V274" i="34"/>
  <c r="T274" i="34"/>
  <c r="V273" i="34"/>
  <c r="T273" i="34"/>
  <c r="W273" i="34" s="1"/>
  <c r="V272" i="34"/>
  <c r="T272" i="34"/>
  <c r="V271" i="34"/>
  <c r="T271" i="34"/>
  <c r="V270" i="34"/>
  <c r="T270" i="34"/>
  <c r="V269" i="34"/>
  <c r="T269" i="34"/>
  <c r="V268" i="34"/>
  <c r="T268" i="34"/>
  <c r="V267" i="34"/>
  <c r="T267" i="34"/>
  <c r="W267" i="34" s="1"/>
  <c r="V266" i="34"/>
  <c r="T266" i="34"/>
  <c r="V265" i="34"/>
  <c r="T265" i="34"/>
  <c r="V264" i="34"/>
  <c r="T264" i="34"/>
  <c r="V263" i="34"/>
  <c r="T263" i="34"/>
  <c r="V262" i="34"/>
  <c r="T262" i="34"/>
  <c r="V261" i="34"/>
  <c r="T261" i="34"/>
  <c r="W261" i="34" s="1"/>
  <c r="V260" i="34"/>
  <c r="T260" i="34"/>
  <c r="V259" i="34"/>
  <c r="T259" i="34"/>
  <c r="V258" i="34"/>
  <c r="T258" i="34"/>
  <c r="V257" i="34"/>
  <c r="T257" i="34"/>
  <c r="V256" i="34"/>
  <c r="T256" i="34"/>
  <c r="V255" i="34"/>
  <c r="T255" i="34"/>
  <c r="W255" i="34" s="1"/>
  <c r="V254" i="34"/>
  <c r="T254" i="34"/>
  <c r="V253" i="34"/>
  <c r="T253" i="34"/>
  <c r="V252" i="34"/>
  <c r="T252" i="34"/>
  <c r="V251" i="34"/>
  <c r="T251" i="34"/>
  <c r="V250" i="34"/>
  <c r="T250" i="34"/>
  <c r="V249" i="34"/>
  <c r="T249" i="34"/>
  <c r="V248" i="34"/>
  <c r="T248" i="34"/>
  <c r="V247" i="34"/>
  <c r="T247" i="34"/>
  <c r="V246" i="34"/>
  <c r="T246" i="34"/>
  <c r="V245" i="34"/>
  <c r="T245" i="34"/>
  <c r="V244" i="34"/>
  <c r="T244" i="34"/>
  <c r="V243" i="34"/>
  <c r="T243" i="34"/>
  <c r="V242" i="34"/>
  <c r="T242" i="34"/>
  <c r="V241" i="34"/>
  <c r="T241" i="34"/>
  <c r="V240" i="34"/>
  <c r="T240" i="34"/>
  <c r="V239" i="34"/>
  <c r="T239" i="34"/>
  <c r="V238" i="34"/>
  <c r="T238" i="34"/>
  <c r="V237" i="34"/>
  <c r="T237" i="34"/>
  <c r="V236" i="34"/>
  <c r="T236" i="34"/>
  <c r="V235" i="34"/>
  <c r="T235" i="34"/>
  <c r="V234" i="34"/>
  <c r="T234" i="34"/>
  <c r="V233" i="34"/>
  <c r="T233" i="34"/>
  <c r="V232" i="34"/>
  <c r="T232" i="34"/>
  <c r="V231" i="34"/>
  <c r="T231" i="34"/>
  <c r="V230" i="34"/>
  <c r="T230" i="34"/>
  <c r="V229" i="34"/>
  <c r="T229" i="34"/>
  <c r="V228" i="34"/>
  <c r="T228" i="34"/>
  <c r="V227" i="34"/>
  <c r="T227" i="34"/>
  <c r="V226" i="34"/>
  <c r="T226" i="34"/>
  <c r="V225" i="34"/>
  <c r="T225" i="34"/>
  <c r="V224" i="34"/>
  <c r="T224" i="34"/>
  <c r="V223" i="34"/>
  <c r="T223" i="34"/>
  <c r="V222" i="34"/>
  <c r="T222" i="34"/>
  <c r="V221" i="34"/>
  <c r="T221" i="34"/>
  <c r="V220" i="34"/>
  <c r="T220" i="34"/>
  <c r="V219" i="34"/>
  <c r="T219" i="34"/>
  <c r="W219" i="34" s="1"/>
  <c r="V218" i="34"/>
  <c r="T218" i="34"/>
  <c r="V217" i="34"/>
  <c r="T217" i="34"/>
  <c r="V216" i="34"/>
  <c r="T216" i="34"/>
  <c r="V215" i="34"/>
  <c r="T215" i="34"/>
  <c r="V214" i="34"/>
  <c r="T214" i="34"/>
  <c r="V213" i="34"/>
  <c r="T213" i="34"/>
  <c r="W213" i="34" s="1"/>
  <c r="V212" i="34"/>
  <c r="T212" i="34"/>
  <c r="V211" i="34"/>
  <c r="T211" i="34"/>
  <c r="V210" i="34"/>
  <c r="T210" i="34"/>
  <c r="V209" i="34"/>
  <c r="T209" i="34"/>
  <c r="V208" i="34"/>
  <c r="T208" i="34"/>
  <c r="V207" i="34"/>
  <c r="T207" i="34"/>
  <c r="W207" i="34" s="1"/>
  <c r="V206" i="34"/>
  <c r="T206" i="34"/>
  <c r="V205" i="34"/>
  <c r="T205" i="34"/>
  <c r="V204" i="34"/>
  <c r="T204" i="34"/>
  <c r="V203" i="34"/>
  <c r="T203" i="34"/>
  <c r="V202" i="34"/>
  <c r="T202" i="34"/>
  <c r="V201" i="34"/>
  <c r="T201" i="34"/>
  <c r="V200" i="34"/>
  <c r="T200" i="34"/>
  <c r="V199" i="34"/>
  <c r="T199" i="34"/>
  <c r="V198" i="34"/>
  <c r="T198" i="34"/>
  <c r="V197" i="34"/>
  <c r="T197" i="34"/>
  <c r="V196" i="34"/>
  <c r="T196" i="34"/>
  <c r="V195" i="34"/>
  <c r="T195" i="34"/>
  <c r="W195" i="34" s="1"/>
  <c r="V194" i="34"/>
  <c r="T194" i="34"/>
  <c r="V193" i="34"/>
  <c r="T193" i="34"/>
  <c r="V192" i="34"/>
  <c r="T192" i="34"/>
  <c r="V191" i="34"/>
  <c r="T191" i="34"/>
  <c r="V190" i="34"/>
  <c r="T190" i="34"/>
  <c r="V189" i="34"/>
  <c r="T189" i="34"/>
  <c r="V188" i="34"/>
  <c r="T188" i="34"/>
  <c r="V187" i="34"/>
  <c r="T187" i="34"/>
  <c r="V186" i="34"/>
  <c r="T186" i="34"/>
  <c r="V185" i="34"/>
  <c r="T185" i="34"/>
  <c r="V184" i="34"/>
  <c r="T184" i="34"/>
  <c r="V183" i="34"/>
  <c r="T183" i="34"/>
  <c r="W183" i="34" s="1"/>
  <c r="V182" i="34"/>
  <c r="T182" i="34"/>
  <c r="V181" i="34"/>
  <c r="T181" i="34"/>
  <c r="V180" i="34"/>
  <c r="T180" i="34"/>
  <c r="V179" i="34"/>
  <c r="T179" i="34"/>
  <c r="V178" i="34"/>
  <c r="T178" i="34"/>
  <c r="V177" i="34"/>
  <c r="T177" i="34"/>
  <c r="W177" i="34" s="1"/>
  <c r="V176" i="34"/>
  <c r="T176" i="34"/>
  <c r="V175" i="34"/>
  <c r="T175" i="34"/>
  <c r="V174" i="34"/>
  <c r="T174" i="34"/>
  <c r="V173" i="34"/>
  <c r="T173" i="34"/>
  <c r="V172" i="34"/>
  <c r="T172" i="34"/>
  <c r="V171" i="34"/>
  <c r="T171" i="34"/>
  <c r="V170" i="34"/>
  <c r="T170" i="34"/>
  <c r="V169" i="34"/>
  <c r="T169" i="34"/>
  <c r="V168" i="34"/>
  <c r="T168" i="34"/>
  <c r="V167" i="34"/>
  <c r="T167" i="34"/>
  <c r="V166" i="34"/>
  <c r="T166" i="34"/>
  <c r="V165" i="34"/>
  <c r="T165" i="34"/>
  <c r="V164" i="34"/>
  <c r="T164" i="34"/>
  <c r="V163" i="34"/>
  <c r="T163" i="34"/>
  <c r="V162" i="34"/>
  <c r="T162" i="34"/>
  <c r="V161" i="34"/>
  <c r="T161" i="34"/>
  <c r="V160" i="34"/>
  <c r="T160" i="34"/>
  <c r="W160" i="34" s="1"/>
  <c r="V159" i="34"/>
  <c r="T159" i="34"/>
  <c r="V158" i="34"/>
  <c r="T158" i="34"/>
  <c r="V157" i="34"/>
  <c r="T157" i="34"/>
  <c r="V156" i="34"/>
  <c r="T156" i="34"/>
  <c r="V155" i="34"/>
  <c r="T155" i="34"/>
  <c r="V154" i="34"/>
  <c r="T154" i="34"/>
  <c r="W154" i="34" s="1"/>
  <c r="V153" i="34"/>
  <c r="T153" i="34"/>
  <c r="V152" i="34"/>
  <c r="T152" i="34"/>
  <c r="V151" i="34"/>
  <c r="T151" i="34"/>
  <c r="V150" i="34"/>
  <c r="T150" i="34"/>
  <c r="V149" i="34"/>
  <c r="T149" i="34"/>
  <c r="V148" i="34"/>
  <c r="T148" i="34"/>
  <c r="W148" i="34" s="1"/>
  <c r="V147" i="34"/>
  <c r="T147" i="34"/>
  <c r="V146" i="34"/>
  <c r="T146" i="34"/>
  <c r="V145" i="34"/>
  <c r="T145" i="34"/>
  <c r="V144" i="34"/>
  <c r="T144" i="34"/>
  <c r="V143" i="34"/>
  <c r="T143" i="34"/>
  <c r="V142" i="34"/>
  <c r="T142" i="34"/>
  <c r="V141" i="34"/>
  <c r="T141" i="34"/>
  <c r="V140" i="34"/>
  <c r="T140" i="34"/>
  <c r="V139" i="34"/>
  <c r="T139" i="34"/>
  <c r="V138" i="34"/>
  <c r="T138" i="34"/>
  <c r="V137" i="34"/>
  <c r="T137" i="34"/>
  <c r="V136" i="34"/>
  <c r="T136" i="34"/>
  <c r="W136" i="34" s="1"/>
  <c r="V135" i="34"/>
  <c r="T135" i="34"/>
  <c r="W135" i="34" s="1"/>
  <c r="V134" i="34"/>
  <c r="T134" i="34"/>
  <c r="V133" i="34"/>
  <c r="T133" i="34"/>
  <c r="V132" i="34"/>
  <c r="T132" i="34"/>
  <c r="V131" i="34"/>
  <c r="T131" i="34"/>
  <c r="V130" i="34"/>
  <c r="T130" i="34"/>
  <c r="V129" i="34"/>
  <c r="T129" i="34"/>
  <c r="W129" i="34" s="1"/>
  <c r="V128" i="34"/>
  <c r="T128" i="34"/>
  <c r="V127" i="34"/>
  <c r="T127" i="34"/>
  <c r="V126" i="34"/>
  <c r="T126" i="34"/>
  <c r="V125" i="34"/>
  <c r="T125" i="34"/>
  <c r="V124" i="34"/>
  <c r="T124" i="34"/>
  <c r="W124" i="34" s="1"/>
  <c r="V123" i="34"/>
  <c r="T123" i="34"/>
  <c r="W123" i="34" s="1"/>
  <c r="V122" i="34"/>
  <c r="T122" i="34"/>
  <c r="V121" i="34"/>
  <c r="T121" i="34"/>
  <c r="V120" i="34"/>
  <c r="T120" i="34"/>
  <c r="V119" i="34"/>
  <c r="T119" i="34"/>
  <c r="V118" i="34"/>
  <c r="T118" i="34"/>
  <c r="V117" i="34"/>
  <c r="T117" i="34"/>
  <c r="V116" i="34"/>
  <c r="T116" i="34"/>
  <c r="V115" i="34"/>
  <c r="T115" i="34"/>
  <c r="V114" i="34"/>
  <c r="T114" i="34"/>
  <c r="V113" i="34"/>
  <c r="T113" i="34"/>
  <c r="V112" i="34"/>
  <c r="T112" i="34"/>
  <c r="W112" i="34" s="1"/>
  <c r="V111" i="34"/>
  <c r="T111" i="34"/>
  <c r="W111" i="34" s="1"/>
  <c r="V110" i="34"/>
  <c r="T110" i="34"/>
  <c r="V109" i="34"/>
  <c r="T109" i="34"/>
  <c r="V108" i="34"/>
  <c r="T108" i="34"/>
  <c r="V107" i="34"/>
  <c r="T107" i="34"/>
  <c r="V106" i="34"/>
  <c r="T106" i="34"/>
  <c r="V105" i="34"/>
  <c r="T105" i="34"/>
  <c r="V104" i="34"/>
  <c r="T104" i="34"/>
  <c r="V103" i="34"/>
  <c r="T103" i="34"/>
  <c r="V102" i="34"/>
  <c r="T102" i="34"/>
  <c r="V101" i="34"/>
  <c r="T101" i="34"/>
  <c r="V100" i="34"/>
  <c r="T100" i="34"/>
  <c r="V99" i="34"/>
  <c r="T99" i="34"/>
  <c r="W99" i="34" s="1"/>
  <c r="V98" i="34"/>
  <c r="T98" i="34"/>
  <c r="V97" i="34"/>
  <c r="T97" i="34"/>
  <c r="V96" i="34"/>
  <c r="T96" i="34"/>
  <c r="V95" i="34"/>
  <c r="T95" i="34"/>
  <c r="V94" i="34"/>
  <c r="T94" i="34"/>
  <c r="V93" i="34"/>
  <c r="T93" i="34"/>
  <c r="W93" i="34" s="1"/>
  <c r="V92" i="34"/>
  <c r="T92" i="34"/>
  <c r="V91" i="34"/>
  <c r="T91" i="34"/>
  <c r="V90" i="34"/>
  <c r="T90" i="34"/>
  <c r="V89" i="34"/>
  <c r="T89" i="34"/>
  <c r="V88" i="34"/>
  <c r="T88" i="34"/>
  <c r="W88" i="34" s="1"/>
  <c r="V87" i="34"/>
  <c r="T87" i="34"/>
  <c r="W87" i="34" s="1"/>
  <c r="V86" i="34"/>
  <c r="T86" i="34"/>
  <c r="V85" i="34"/>
  <c r="T85" i="34"/>
  <c r="V84" i="34"/>
  <c r="T84" i="34"/>
  <c r="V83" i="34"/>
  <c r="T83" i="34"/>
  <c r="V82" i="34"/>
  <c r="T82" i="34"/>
  <c r="W82" i="34" s="1"/>
  <c r="V81" i="34"/>
  <c r="T81" i="34"/>
  <c r="V80" i="34"/>
  <c r="T80" i="34"/>
  <c r="V79" i="34"/>
  <c r="T79" i="34"/>
  <c r="V78" i="34"/>
  <c r="T78" i="34"/>
  <c r="V77" i="34"/>
  <c r="T77" i="34"/>
  <c r="V76" i="34"/>
  <c r="T76" i="34"/>
  <c r="V75" i="34"/>
  <c r="T75" i="34"/>
  <c r="W75" i="34" s="1"/>
  <c r="V74" i="34"/>
  <c r="T74" i="34"/>
  <c r="V73" i="34"/>
  <c r="T73" i="34"/>
  <c r="V72" i="34"/>
  <c r="T72" i="34"/>
  <c r="V71" i="34"/>
  <c r="T71" i="34"/>
  <c r="V70" i="34"/>
  <c r="T70" i="34"/>
  <c r="V69" i="34"/>
  <c r="T69" i="34"/>
  <c r="V68" i="34"/>
  <c r="T68" i="34"/>
  <c r="V67" i="34"/>
  <c r="T67" i="34"/>
  <c r="V66" i="34"/>
  <c r="T66" i="34"/>
  <c r="V65" i="34"/>
  <c r="T65" i="34"/>
  <c r="V64" i="34"/>
  <c r="T64" i="34"/>
  <c r="V63" i="34"/>
  <c r="T63" i="34"/>
  <c r="W63" i="34" s="1"/>
  <c r="V62" i="34"/>
  <c r="T62" i="34"/>
  <c r="V61" i="34"/>
  <c r="T61" i="34"/>
  <c r="V60" i="34"/>
  <c r="T60" i="34"/>
  <c r="V59" i="34"/>
  <c r="T59" i="34"/>
  <c r="V58" i="34"/>
  <c r="T58" i="34"/>
  <c r="W58" i="34" s="1"/>
  <c r="V57" i="34"/>
  <c r="T57" i="34"/>
  <c r="V56" i="34"/>
  <c r="T56" i="34"/>
  <c r="V55" i="34"/>
  <c r="T55" i="34"/>
  <c r="V54" i="34"/>
  <c r="T54" i="34"/>
  <c r="V53" i="34"/>
  <c r="T53" i="34"/>
  <c r="V52" i="34"/>
  <c r="T52" i="34"/>
  <c r="W52" i="34" s="1"/>
  <c r="V51" i="34"/>
  <c r="T51" i="34"/>
  <c r="V50" i="34"/>
  <c r="T50" i="34"/>
  <c r="V49" i="34"/>
  <c r="T49" i="34"/>
  <c r="V48" i="34"/>
  <c r="T48" i="34"/>
  <c r="V47" i="34"/>
  <c r="T47" i="34"/>
  <c r="V46" i="34"/>
  <c r="T46" i="34"/>
  <c r="W46" i="34" s="1"/>
  <c r="V45" i="34"/>
  <c r="T45" i="34"/>
  <c r="V44" i="34"/>
  <c r="T44" i="34"/>
  <c r="V43" i="34"/>
  <c r="T43" i="34"/>
  <c r="V42" i="34"/>
  <c r="T42" i="34"/>
  <c r="V41" i="34"/>
  <c r="T41" i="34"/>
  <c r="V40" i="34"/>
  <c r="T40" i="34"/>
  <c r="W40" i="34" s="1"/>
  <c r="V39" i="34"/>
  <c r="T39" i="34"/>
  <c r="V38" i="34"/>
  <c r="T38" i="34"/>
  <c r="V37" i="34"/>
  <c r="T37" i="34"/>
  <c r="V36" i="34"/>
  <c r="T36" i="34"/>
  <c r="V35" i="34"/>
  <c r="T35" i="34"/>
  <c r="V34" i="34"/>
  <c r="T34" i="34"/>
  <c r="V33" i="34"/>
  <c r="T33" i="34"/>
  <c r="V32" i="34"/>
  <c r="T32" i="34"/>
  <c r="V31" i="34"/>
  <c r="T31" i="34"/>
  <c r="V30" i="34"/>
  <c r="T30" i="34"/>
  <c r="V29" i="34"/>
  <c r="T29" i="34"/>
  <c r="V28" i="34"/>
  <c r="T28" i="34"/>
  <c r="V27" i="34"/>
  <c r="T27" i="34"/>
  <c r="W27" i="34" s="1"/>
  <c r="V26" i="34"/>
  <c r="T26" i="34"/>
  <c r="V25" i="34"/>
  <c r="T25" i="34"/>
  <c r="V24" i="34"/>
  <c r="T24" i="34"/>
  <c r="V23" i="34"/>
  <c r="T23" i="34"/>
  <c r="V22" i="34"/>
  <c r="T22" i="34"/>
  <c r="W22" i="34" s="1"/>
  <c r="V21" i="34"/>
  <c r="T21" i="34"/>
  <c r="W21" i="34" s="1"/>
  <c r="V20" i="34"/>
  <c r="T20" i="34"/>
  <c r="V19" i="34"/>
  <c r="T19" i="34"/>
  <c r="V18" i="34"/>
  <c r="T18" i="34"/>
  <c r="W18" i="34" s="1"/>
  <c r="V17" i="34"/>
  <c r="T17" i="34"/>
  <c r="V16" i="34"/>
  <c r="T16" i="34"/>
  <c r="W16" i="34" s="1"/>
  <c r="V15" i="34"/>
  <c r="T15" i="34"/>
  <c r="W15" i="34" s="1"/>
  <c r="V14" i="34"/>
  <c r="T14" i="34"/>
  <c r="P15" i="34"/>
  <c r="P17" i="34"/>
  <c r="P18" i="34"/>
  <c r="P19" i="34"/>
  <c r="P20" i="34"/>
  <c r="P21" i="34"/>
  <c r="P22" i="34"/>
  <c r="P24" i="34"/>
  <c r="P25" i="34"/>
  <c r="P26" i="34"/>
  <c r="P27" i="34"/>
  <c r="P28" i="34"/>
  <c r="P29" i="34"/>
  <c r="P30" i="34"/>
  <c r="P31" i="34"/>
  <c r="P32" i="34"/>
  <c r="P33" i="34"/>
  <c r="P34" i="34"/>
  <c r="P35" i="34"/>
  <c r="P36" i="34"/>
  <c r="P37" i="34"/>
  <c r="P38" i="34"/>
  <c r="P39" i="34"/>
  <c r="P40" i="34"/>
  <c r="P41" i="34"/>
  <c r="P42" i="34"/>
  <c r="P43" i="34"/>
  <c r="P44" i="34"/>
  <c r="P45" i="34"/>
  <c r="P46" i="34"/>
  <c r="P47" i="34"/>
  <c r="P48" i="34"/>
  <c r="P49" i="34"/>
  <c r="P50" i="34"/>
  <c r="P51" i="34"/>
  <c r="P53" i="34"/>
  <c r="P54" i="34"/>
  <c r="P56" i="34"/>
  <c r="P57" i="34"/>
  <c r="P58" i="34"/>
  <c r="P59" i="34"/>
  <c r="P60" i="34"/>
  <c r="P61" i="34"/>
  <c r="P62" i="34"/>
  <c r="P63" i="34"/>
  <c r="P64" i="34"/>
  <c r="P65" i="34"/>
  <c r="P66" i="34"/>
  <c r="P67" i="34"/>
  <c r="P68" i="34"/>
  <c r="P70" i="34"/>
  <c r="P71" i="34"/>
  <c r="P72" i="34"/>
  <c r="P73" i="34"/>
  <c r="P74" i="34"/>
  <c r="P75" i="34"/>
  <c r="P76" i="34"/>
  <c r="P77" i="34"/>
  <c r="P78" i="34"/>
  <c r="P79" i="34"/>
  <c r="P80" i="34"/>
  <c r="P81" i="34"/>
  <c r="P82" i="34"/>
  <c r="P83" i="34"/>
  <c r="P84" i="34"/>
  <c r="P85" i="34"/>
  <c r="P86" i="34"/>
  <c r="P87" i="34"/>
  <c r="P88" i="34"/>
  <c r="P89" i="34"/>
  <c r="P90" i="34"/>
  <c r="P91" i="34"/>
  <c r="P92" i="34"/>
  <c r="P93" i="34"/>
  <c r="P94" i="34"/>
  <c r="P95" i="34"/>
  <c r="P96" i="34"/>
  <c r="P97" i="34"/>
  <c r="P98" i="34"/>
  <c r="P99" i="34"/>
  <c r="P100" i="34"/>
  <c r="P101" i="34"/>
  <c r="P102" i="34"/>
  <c r="P103" i="34"/>
  <c r="P104" i="34"/>
  <c r="P105" i="34"/>
  <c r="P106" i="34"/>
  <c r="P107" i="34"/>
  <c r="P108" i="34"/>
  <c r="P109" i="34"/>
  <c r="P110" i="34"/>
  <c r="P111" i="34"/>
  <c r="P112" i="34"/>
  <c r="P113" i="34"/>
  <c r="P114" i="34"/>
  <c r="P115" i="34"/>
  <c r="P116" i="34"/>
  <c r="P117" i="34"/>
  <c r="P118" i="34"/>
  <c r="P119" i="34"/>
  <c r="P120" i="34"/>
  <c r="P121" i="34"/>
  <c r="P122" i="34"/>
  <c r="P123" i="34"/>
  <c r="P125" i="34"/>
  <c r="P126" i="34"/>
  <c r="P127" i="34"/>
  <c r="P128" i="34"/>
  <c r="P129" i="34"/>
  <c r="P130" i="34"/>
  <c r="P131" i="34"/>
  <c r="P132" i="34"/>
  <c r="P133" i="34"/>
  <c r="P134" i="34"/>
  <c r="P135" i="34"/>
  <c r="P136" i="34"/>
  <c r="P137" i="34"/>
  <c r="P138" i="34"/>
  <c r="P140" i="34"/>
  <c r="P141" i="34"/>
  <c r="P142" i="34"/>
  <c r="P143" i="34"/>
  <c r="P144" i="34"/>
  <c r="P145" i="34"/>
  <c r="P146" i="34"/>
  <c r="P147" i="34"/>
  <c r="P148" i="34"/>
  <c r="P149" i="34"/>
  <c r="P150" i="34"/>
  <c r="P151" i="34"/>
  <c r="P152" i="34"/>
  <c r="P153" i="34"/>
  <c r="P155" i="34"/>
  <c r="P156" i="34"/>
  <c r="P157" i="34"/>
  <c r="P158" i="34"/>
  <c r="P159" i="34"/>
  <c r="P160" i="34"/>
  <c r="P161" i="34"/>
  <c r="P162" i="34"/>
  <c r="P163" i="34"/>
  <c r="P164" i="34"/>
  <c r="P166" i="34"/>
  <c r="P167" i="34"/>
  <c r="P168" i="34"/>
  <c r="P169" i="34"/>
  <c r="P170" i="34"/>
  <c r="P171" i="34"/>
  <c r="P172" i="34"/>
  <c r="P173" i="34"/>
  <c r="P174" i="34"/>
  <c r="P175" i="34"/>
  <c r="P177" i="34"/>
  <c r="P178" i="34"/>
  <c r="P179" i="34"/>
  <c r="P180" i="34"/>
  <c r="P181" i="34"/>
  <c r="P182" i="34"/>
  <c r="P183" i="34"/>
  <c r="P184" i="34"/>
  <c r="P185" i="34"/>
  <c r="P186" i="34"/>
  <c r="P187" i="34"/>
  <c r="P188" i="34"/>
  <c r="P189" i="34"/>
  <c r="P190" i="34"/>
  <c r="P191" i="34"/>
  <c r="P192" i="34"/>
  <c r="P193" i="34"/>
  <c r="P194" i="34"/>
  <c r="P195" i="34"/>
  <c r="P196" i="34"/>
  <c r="P197" i="34"/>
  <c r="P198" i="34"/>
  <c r="P199" i="34"/>
  <c r="P200" i="34"/>
  <c r="P201" i="34"/>
  <c r="P202" i="34"/>
  <c r="P203" i="34"/>
  <c r="P204" i="34"/>
  <c r="P205" i="34"/>
  <c r="P206" i="34"/>
  <c r="P207" i="34"/>
  <c r="P208" i="34"/>
  <c r="P209" i="34"/>
  <c r="P210" i="34"/>
  <c r="P211" i="34"/>
  <c r="P212" i="34"/>
  <c r="P213" i="34"/>
  <c r="P214" i="34"/>
  <c r="P215" i="34"/>
  <c r="P216" i="34"/>
  <c r="P217" i="34"/>
  <c r="P218" i="34"/>
  <c r="P219" i="34"/>
  <c r="P220" i="34"/>
  <c r="P221" i="34"/>
  <c r="P222" i="34"/>
  <c r="P223" i="34"/>
  <c r="P224" i="34"/>
  <c r="P225" i="34"/>
  <c r="P226" i="34"/>
  <c r="P227" i="34"/>
  <c r="P228" i="34"/>
  <c r="P229" i="34"/>
  <c r="P230" i="34"/>
  <c r="P231" i="34"/>
  <c r="P232" i="34"/>
  <c r="P233" i="34"/>
  <c r="P234" i="34"/>
  <c r="P235" i="34"/>
  <c r="P236" i="34"/>
  <c r="P237" i="34"/>
  <c r="P238" i="34"/>
  <c r="P239" i="34"/>
  <c r="P240" i="34"/>
  <c r="P241" i="34"/>
  <c r="P242" i="34"/>
  <c r="P243" i="34"/>
  <c r="P244" i="34"/>
  <c r="P245" i="34"/>
  <c r="P246" i="34"/>
  <c r="P247" i="34"/>
  <c r="P248" i="34"/>
  <c r="P249" i="34"/>
  <c r="P250" i="34"/>
  <c r="P251" i="34"/>
  <c r="P252" i="34"/>
  <c r="P253" i="34"/>
  <c r="P254" i="34"/>
  <c r="P255" i="34"/>
  <c r="P256" i="34"/>
  <c r="P257" i="34"/>
  <c r="P258" i="34"/>
  <c r="P259" i="34"/>
  <c r="P260" i="34"/>
  <c r="P261" i="34"/>
  <c r="P262" i="34"/>
  <c r="P263" i="34"/>
  <c r="P264" i="34"/>
  <c r="P265" i="34"/>
  <c r="P266" i="34"/>
  <c r="P272" i="34"/>
  <c r="P273" i="34"/>
  <c r="P274" i="34"/>
  <c r="P275" i="34"/>
  <c r="P276" i="34"/>
  <c r="P277" i="34"/>
  <c r="P278" i="34"/>
  <c r="P279" i="34"/>
  <c r="P280" i="34"/>
  <c r="P281" i="34"/>
  <c r="P282" i="34"/>
  <c r="P283" i="34"/>
  <c r="P284" i="34"/>
  <c r="P285" i="34"/>
  <c r="P289" i="34"/>
  <c r="P290" i="34"/>
  <c r="P291" i="34"/>
  <c r="P292" i="34"/>
  <c r="P293" i="34"/>
  <c r="P294" i="34"/>
  <c r="P295" i="34"/>
  <c r="P296" i="34"/>
  <c r="P297" i="34"/>
  <c r="P298" i="34"/>
  <c r="P299" i="34"/>
  <c r="P300" i="34"/>
  <c r="P301" i="34"/>
  <c r="P302" i="34"/>
  <c r="P303" i="34"/>
  <c r="P304" i="34"/>
  <c r="P305" i="34"/>
  <c r="P306" i="34"/>
  <c r="P307" i="34"/>
  <c r="P308" i="34"/>
  <c r="P309" i="34"/>
  <c r="P310" i="34"/>
  <c r="P311" i="34"/>
  <c r="P312" i="34"/>
  <c r="P313" i="34"/>
  <c r="P314" i="34"/>
  <c r="P315" i="34"/>
  <c r="P316" i="34"/>
  <c r="P317" i="34"/>
  <c r="P318" i="34"/>
  <c r="P319" i="34"/>
  <c r="P320" i="34"/>
  <c r="P321" i="34"/>
  <c r="P322" i="34"/>
  <c r="P323" i="34"/>
  <c r="P324" i="34"/>
  <c r="P325" i="34"/>
  <c r="P326" i="34"/>
  <c r="P327" i="34"/>
  <c r="P328" i="34"/>
  <c r="P329" i="34"/>
  <c r="P330" i="34"/>
  <c r="P331" i="34"/>
  <c r="P332" i="34"/>
  <c r="P333" i="34"/>
  <c r="P334" i="34"/>
  <c r="P335" i="34"/>
  <c r="P336" i="34"/>
  <c r="P337" i="34"/>
  <c r="P338" i="34"/>
  <c r="P339" i="34"/>
  <c r="P340" i="34"/>
  <c r="P343" i="34"/>
  <c r="P344" i="34"/>
  <c r="P345" i="34"/>
  <c r="P346" i="34"/>
  <c r="P347" i="34"/>
  <c r="P348" i="34"/>
  <c r="P349" i="34"/>
  <c r="P350" i="34"/>
  <c r="P351" i="34"/>
  <c r="P352" i="34"/>
  <c r="P353" i="34"/>
  <c r="P354" i="34"/>
  <c r="P355" i="34"/>
  <c r="P356" i="34"/>
  <c r="P357" i="34"/>
  <c r="P358" i="34"/>
  <c r="P359" i="34"/>
  <c r="P360" i="34"/>
  <c r="P361" i="34"/>
  <c r="P362" i="34"/>
  <c r="P363" i="34"/>
  <c r="P364" i="34"/>
  <c r="P365" i="34"/>
  <c r="P366" i="34"/>
  <c r="P367" i="34"/>
  <c r="P368" i="34"/>
  <c r="P369" i="34"/>
  <c r="P370" i="34"/>
  <c r="P371" i="34"/>
  <c r="P372" i="34"/>
  <c r="P373" i="34"/>
  <c r="P374" i="34"/>
  <c r="P375" i="34"/>
  <c r="P376" i="34"/>
  <c r="P377" i="34"/>
  <c r="P378" i="34"/>
  <c r="P379" i="34"/>
  <c r="P380" i="34"/>
  <c r="P381" i="34"/>
  <c r="P382" i="34"/>
  <c r="P383" i="34"/>
  <c r="P384" i="34"/>
  <c r="P385" i="34"/>
  <c r="P386" i="34"/>
  <c r="P387" i="34"/>
  <c r="P388" i="34"/>
  <c r="P389" i="34"/>
  <c r="P390" i="34"/>
  <c r="P391" i="34"/>
  <c r="P392" i="34"/>
  <c r="P393" i="34"/>
  <c r="P394" i="34"/>
  <c r="P395" i="34"/>
  <c r="P396" i="34"/>
  <c r="P397" i="34"/>
  <c r="P398" i="34"/>
  <c r="P399" i="34"/>
  <c r="P400" i="34"/>
  <c r="P401" i="34"/>
  <c r="P402" i="34"/>
  <c r="P403" i="34"/>
  <c r="P404" i="34"/>
  <c r="P405" i="34"/>
  <c r="P406" i="34"/>
  <c r="P407" i="34"/>
  <c r="P408" i="34"/>
  <c r="P409" i="34"/>
  <c r="P410" i="34"/>
  <c r="P411" i="34"/>
  <c r="P412" i="34"/>
  <c r="P413" i="34"/>
  <c r="P414" i="34"/>
  <c r="P415" i="34"/>
  <c r="P416" i="34"/>
  <c r="P417" i="34"/>
  <c r="P418" i="34"/>
  <c r="P419" i="34"/>
  <c r="P420" i="34"/>
  <c r="P421" i="34"/>
  <c r="P422" i="34"/>
  <c r="P423" i="34"/>
  <c r="P424" i="34"/>
  <c r="P425" i="34"/>
  <c r="P426" i="34"/>
  <c r="P427" i="34"/>
  <c r="P428" i="34"/>
  <c r="P429" i="34"/>
  <c r="P430" i="34"/>
  <c r="P431" i="34"/>
  <c r="P432" i="34"/>
  <c r="P433" i="34"/>
  <c r="P434" i="34"/>
  <c r="P435" i="34"/>
  <c r="P436" i="34"/>
  <c r="P437" i="34"/>
  <c r="P438" i="34"/>
  <c r="P439" i="34"/>
  <c r="P440" i="34"/>
  <c r="P441" i="34"/>
  <c r="P442" i="34"/>
  <c r="P443" i="34"/>
  <c r="P444" i="34"/>
  <c r="P445" i="34"/>
  <c r="P446" i="34"/>
  <c r="P447" i="34"/>
  <c r="P448" i="34"/>
  <c r="P449" i="34"/>
  <c r="P450" i="34"/>
  <c r="P451" i="34"/>
  <c r="P452" i="34"/>
  <c r="P453" i="34"/>
  <c r="P454" i="34"/>
  <c r="P455" i="34"/>
  <c r="P456" i="34"/>
  <c r="P457" i="34"/>
  <c r="P458" i="34"/>
  <c r="P459" i="34"/>
  <c r="P460" i="34"/>
  <c r="P461" i="34"/>
  <c r="P462" i="34"/>
  <c r="P463" i="34"/>
  <c r="P464" i="34"/>
  <c r="P465" i="34"/>
  <c r="P466" i="34"/>
  <c r="P467" i="34"/>
  <c r="P468" i="34"/>
  <c r="P469" i="34"/>
  <c r="P470" i="34"/>
  <c r="P471" i="34"/>
  <c r="P472" i="34"/>
  <c r="P473" i="34"/>
  <c r="P474" i="34"/>
  <c r="P475" i="34"/>
  <c r="P476" i="34"/>
  <c r="P477" i="34"/>
  <c r="P478" i="34"/>
  <c r="P479" i="34"/>
  <c r="P480" i="34"/>
  <c r="P481" i="34"/>
  <c r="P482" i="34"/>
  <c r="P483" i="34"/>
  <c r="P484" i="34"/>
  <c r="P485" i="34"/>
  <c r="P486" i="34"/>
  <c r="P487" i="34"/>
  <c r="P488" i="34"/>
  <c r="P489" i="34"/>
  <c r="P490" i="34"/>
  <c r="P491" i="34"/>
  <c r="P492" i="34"/>
  <c r="P493" i="34"/>
  <c r="P494" i="34"/>
  <c r="P495" i="34"/>
  <c r="P496" i="34"/>
  <c r="P497" i="34"/>
  <c r="P498" i="34"/>
  <c r="P499" i="34"/>
  <c r="P500" i="34"/>
  <c r="P501" i="34"/>
  <c r="P502" i="34"/>
  <c r="P503" i="34"/>
  <c r="P504" i="34"/>
  <c r="P505" i="34"/>
  <c r="P506" i="34"/>
  <c r="P507" i="34"/>
  <c r="P508" i="34"/>
  <c r="P509" i="34"/>
  <c r="P510" i="34"/>
  <c r="P511" i="34"/>
  <c r="P512" i="34"/>
  <c r="P513" i="34"/>
  <c r="P514" i="34"/>
  <c r="P515" i="34"/>
  <c r="P516" i="34"/>
  <c r="P517" i="34"/>
  <c r="P518" i="34"/>
  <c r="P519" i="34"/>
  <c r="P520" i="34"/>
  <c r="P521" i="34"/>
  <c r="P522" i="34"/>
  <c r="P523" i="34"/>
  <c r="P524" i="34"/>
  <c r="P525" i="34"/>
  <c r="P526" i="34"/>
  <c r="P527" i="34"/>
  <c r="P528" i="34"/>
  <c r="P529" i="34"/>
  <c r="P530" i="34"/>
  <c r="P531" i="34"/>
  <c r="P532" i="34"/>
  <c r="P533" i="34"/>
  <c r="P534" i="34"/>
  <c r="P535" i="34"/>
  <c r="P536" i="34"/>
  <c r="P537" i="34"/>
  <c r="P538" i="34"/>
  <c r="P539" i="34"/>
  <c r="P540" i="34"/>
  <c r="P541" i="34"/>
  <c r="P542" i="34"/>
  <c r="P543" i="34"/>
  <c r="P544" i="34"/>
  <c r="P545" i="34"/>
  <c r="P546" i="34"/>
  <c r="P547" i="34"/>
  <c r="P548" i="34"/>
  <c r="P549" i="34"/>
  <c r="P550" i="34"/>
  <c r="P551" i="34"/>
  <c r="P552" i="34"/>
  <c r="P553" i="34"/>
  <c r="P554" i="34"/>
  <c r="P555" i="34"/>
  <c r="P556" i="34"/>
  <c r="P557" i="34"/>
  <c r="P558" i="34"/>
  <c r="P559" i="34"/>
  <c r="P560" i="34"/>
  <c r="P561" i="34"/>
  <c r="P562" i="34"/>
  <c r="P563" i="34"/>
  <c r="P564" i="34"/>
  <c r="P565" i="34"/>
  <c r="P566" i="34"/>
  <c r="P567" i="34"/>
  <c r="P568" i="34"/>
  <c r="P569" i="34"/>
  <c r="P570" i="34"/>
  <c r="P571" i="34"/>
  <c r="P572" i="34"/>
  <c r="P573" i="34"/>
  <c r="P574" i="34"/>
  <c r="P575" i="34"/>
  <c r="P576" i="34"/>
  <c r="P577" i="34"/>
  <c r="P578" i="34"/>
  <c r="P579" i="34"/>
  <c r="P580" i="34"/>
  <c r="P581" i="34"/>
  <c r="P582" i="34"/>
  <c r="P583" i="34"/>
  <c r="P584" i="34"/>
  <c r="P585" i="34"/>
  <c r="P586" i="34"/>
  <c r="P587" i="34"/>
  <c r="P588" i="34"/>
  <c r="P589" i="34"/>
  <c r="P590" i="34"/>
  <c r="P591" i="34"/>
  <c r="P592" i="34"/>
  <c r="P593" i="34"/>
  <c r="P594" i="34"/>
  <c r="P595" i="34"/>
  <c r="P596" i="34"/>
  <c r="P597" i="34"/>
  <c r="P598" i="34"/>
  <c r="P599" i="34"/>
  <c r="Q599" i="34" s="1"/>
  <c r="N15" i="34"/>
  <c r="N16" i="34"/>
  <c r="N17" i="34"/>
  <c r="N18" i="34"/>
  <c r="N19" i="34"/>
  <c r="N20" i="34"/>
  <c r="N21" i="34"/>
  <c r="N22" i="34"/>
  <c r="N24" i="34"/>
  <c r="N25" i="34"/>
  <c r="N26" i="34"/>
  <c r="N27" i="34"/>
  <c r="N28" i="34"/>
  <c r="N29" i="34"/>
  <c r="N30" i="34"/>
  <c r="N31" i="34"/>
  <c r="N32" i="34"/>
  <c r="N33" i="34"/>
  <c r="N34" i="34"/>
  <c r="N35" i="34"/>
  <c r="N36" i="34"/>
  <c r="N37" i="34"/>
  <c r="N38" i="34"/>
  <c r="N39" i="34"/>
  <c r="N40" i="34"/>
  <c r="N41" i="34"/>
  <c r="N42" i="34"/>
  <c r="N43" i="34"/>
  <c r="N44" i="34"/>
  <c r="N45" i="34"/>
  <c r="N46" i="34"/>
  <c r="N47" i="34"/>
  <c r="N48" i="34"/>
  <c r="N49" i="34"/>
  <c r="N50" i="34"/>
  <c r="N53" i="34"/>
  <c r="N54" i="34"/>
  <c r="N56" i="34"/>
  <c r="N57" i="34"/>
  <c r="N58" i="34"/>
  <c r="N59" i="34"/>
  <c r="N60" i="34"/>
  <c r="N61" i="34"/>
  <c r="N62" i="34"/>
  <c r="N63" i="34"/>
  <c r="N64" i="34"/>
  <c r="N65" i="34"/>
  <c r="N66" i="34"/>
  <c r="N67" i="34"/>
  <c r="N68" i="34"/>
  <c r="N70" i="34"/>
  <c r="N71" i="34"/>
  <c r="N72" i="34"/>
  <c r="N73" i="34"/>
  <c r="N74" i="34"/>
  <c r="N75" i="34"/>
  <c r="N76" i="34"/>
  <c r="N77" i="34"/>
  <c r="N78" i="34"/>
  <c r="N79" i="34"/>
  <c r="N80" i="34"/>
  <c r="N81" i="34"/>
  <c r="N82" i="34"/>
  <c r="N83" i="34"/>
  <c r="N84" i="34"/>
  <c r="N85" i="34"/>
  <c r="N86" i="34"/>
  <c r="N87" i="34"/>
  <c r="N88" i="34"/>
  <c r="N89" i="34"/>
  <c r="N90" i="34"/>
  <c r="N91" i="34"/>
  <c r="N92" i="34"/>
  <c r="N93" i="34"/>
  <c r="N94" i="34"/>
  <c r="N95" i="34"/>
  <c r="N96" i="34"/>
  <c r="N97" i="34"/>
  <c r="N98" i="34"/>
  <c r="N99" i="34"/>
  <c r="N100" i="34"/>
  <c r="N101" i="34"/>
  <c r="N102" i="34"/>
  <c r="N103" i="34"/>
  <c r="N104" i="34"/>
  <c r="N105" i="34"/>
  <c r="N106" i="34"/>
  <c r="N107" i="34"/>
  <c r="N108" i="34"/>
  <c r="N109" i="34"/>
  <c r="N110" i="34"/>
  <c r="N111" i="34"/>
  <c r="N112" i="34"/>
  <c r="N113" i="34"/>
  <c r="N114" i="34"/>
  <c r="N115" i="34"/>
  <c r="N116" i="34"/>
  <c r="N117" i="34"/>
  <c r="N118" i="34"/>
  <c r="N119" i="34"/>
  <c r="N120" i="34"/>
  <c r="N121" i="34"/>
  <c r="N122" i="34"/>
  <c r="N123" i="34"/>
  <c r="N125" i="34"/>
  <c r="N126" i="34"/>
  <c r="N127" i="34"/>
  <c r="N128" i="34"/>
  <c r="N129" i="34"/>
  <c r="N130" i="34"/>
  <c r="N131" i="34"/>
  <c r="N132" i="34"/>
  <c r="N133" i="34"/>
  <c r="N134" i="34"/>
  <c r="N135" i="34"/>
  <c r="N136" i="34"/>
  <c r="N137" i="34"/>
  <c r="N138" i="34"/>
  <c r="N140" i="34"/>
  <c r="N141" i="34"/>
  <c r="N142" i="34"/>
  <c r="N143" i="34"/>
  <c r="N144" i="34"/>
  <c r="N145" i="34"/>
  <c r="N146" i="34"/>
  <c r="N147" i="34"/>
  <c r="N148" i="34"/>
  <c r="N149" i="34"/>
  <c r="N150" i="34"/>
  <c r="N151" i="34"/>
  <c r="N152" i="34"/>
  <c r="N153" i="34"/>
  <c r="N155" i="34"/>
  <c r="N156" i="34"/>
  <c r="N157" i="34"/>
  <c r="N158" i="34"/>
  <c r="N159" i="34"/>
  <c r="N160" i="34"/>
  <c r="N161" i="34"/>
  <c r="N162" i="34"/>
  <c r="N163" i="34"/>
  <c r="N164" i="34"/>
  <c r="N166" i="34"/>
  <c r="N167" i="34"/>
  <c r="N168" i="34"/>
  <c r="N169" i="34"/>
  <c r="N170" i="34"/>
  <c r="N171" i="34"/>
  <c r="N172" i="34"/>
  <c r="N173" i="34"/>
  <c r="N174" i="34"/>
  <c r="N175" i="34"/>
  <c r="N177" i="34"/>
  <c r="N178" i="34"/>
  <c r="N179" i="34"/>
  <c r="N180" i="34"/>
  <c r="N181" i="34"/>
  <c r="N182" i="34"/>
  <c r="N183" i="34"/>
  <c r="N184" i="34"/>
  <c r="N185" i="34"/>
  <c r="N186" i="34"/>
  <c r="N187" i="34"/>
  <c r="N188" i="34"/>
  <c r="N189" i="34"/>
  <c r="N190" i="34"/>
  <c r="N191" i="34"/>
  <c r="N192" i="34"/>
  <c r="N193" i="34"/>
  <c r="N194" i="34"/>
  <c r="N195" i="34"/>
  <c r="N196" i="34"/>
  <c r="N197" i="34"/>
  <c r="N198" i="34"/>
  <c r="N199" i="34"/>
  <c r="N200" i="34"/>
  <c r="N201" i="34"/>
  <c r="N202" i="34"/>
  <c r="N203" i="34"/>
  <c r="N204" i="34"/>
  <c r="N205" i="34"/>
  <c r="N206" i="34"/>
  <c r="N207" i="34"/>
  <c r="N208" i="34"/>
  <c r="N209" i="34"/>
  <c r="N210" i="34"/>
  <c r="N211" i="34"/>
  <c r="N212" i="34"/>
  <c r="N213" i="34"/>
  <c r="N214" i="34"/>
  <c r="N215" i="34"/>
  <c r="N216" i="34"/>
  <c r="N217" i="34"/>
  <c r="N218" i="34"/>
  <c r="N219" i="34"/>
  <c r="N220" i="34"/>
  <c r="N221" i="34"/>
  <c r="N222" i="34"/>
  <c r="N223" i="34"/>
  <c r="N224" i="34"/>
  <c r="N225" i="34"/>
  <c r="N226" i="34"/>
  <c r="N227" i="34"/>
  <c r="N228" i="34"/>
  <c r="N229" i="34"/>
  <c r="N230" i="34"/>
  <c r="N231" i="34"/>
  <c r="N232" i="34"/>
  <c r="N233" i="34"/>
  <c r="N234" i="34"/>
  <c r="N235" i="34"/>
  <c r="N236" i="34"/>
  <c r="N237" i="34"/>
  <c r="N238" i="34"/>
  <c r="N239" i="34"/>
  <c r="N240" i="34"/>
  <c r="N241" i="34"/>
  <c r="N242" i="34"/>
  <c r="N243" i="34"/>
  <c r="N244" i="34"/>
  <c r="N245" i="34"/>
  <c r="N246" i="34"/>
  <c r="N247" i="34"/>
  <c r="N248" i="34"/>
  <c r="N249" i="34"/>
  <c r="N250" i="34"/>
  <c r="N251" i="34"/>
  <c r="N252" i="34"/>
  <c r="N253" i="34"/>
  <c r="N254" i="34"/>
  <c r="N255" i="34"/>
  <c r="N256" i="34"/>
  <c r="N257" i="34"/>
  <c r="N258" i="34"/>
  <c r="N259" i="34"/>
  <c r="N260" i="34"/>
  <c r="N261" i="34"/>
  <c r="N262" i="34"/>
  <c r="N263" i="34"/>
  <c r="N264" i="34"/>
  <c r="N265" i="34"/>
  <c r="N266" i="34"/>
  <c r="N267" i="34"/>
  <c r="N268" i="34"/>
  <c r="N269" i="34"/>
  <c r="N270" i="34"/>
  <c r="N271" i="34"/>
  <c r="N272" i="34"/>
  <c r="N273" i="34"/>
  <c r="N274" i="34"/>
  <c r="N275" i="34"/>
  <c r="N276" i="34"/>
  <c r="N277" i="34"/>
  <c r="N278" i="34"/>
  <c r="N279" i="34"/>
  <c r="N280" i="34"/>
  <c r="N281" i="34"/>
  <c r="N282" i="34"/>
  <c r="N283" i="34"/>
  <c r="N284" i="34"/>
  <c r="N285" i="34"/>
  <c r="N286" i="34"/>
  <c r="N287" i="34"/>
  <c r="N288" i="34"/>
  <c r="N289" i="34"/>
  <c r="N290" i="34"/>
  <c r="N291" i="34"/>
  <c r="N292" i="34"/>
  <c r="N293" i="34"/>
  <c r="N294" i="34"/>
  <c r="N295" i="34"/>
  <c r="N296" i="34"/>
  <c r="N297" i="34"/>
  <c r="N298" i="34"/>
  <c r="N299" i="34"/>
  <c r="N300" i="34"/>
  <c r="N301" i="34"/>
  <c r="N302" i="34"/>
  <c r="N303" i="34"/>
  <c r="N304" i="34"/>
  <c r="N305" i="34"/>
  <c r="N306" i="34"/>
  <c r="N307" i="34"/>
  <c r="N308" i="34"/>
  <c r="N309" i="34"/>
  <c r="N310" i="34"/>
  <c r="N311" i="34"/>
  <c r="N312" i="34"/>
  <c r="N313" i="34"/>
  <c r="N314" i="34"/>
  <c r="N315" i="34"/>
  <c r="N316" i="34"/>
  <c r="N317" i="34"/>
  <c r="N318" i="34"/>
  <c r="N319" i="34"/>
  <c r="N320" i="34"/>
  <c r="N321" i="34"/>
  <c r="N322" i="34"/>
  <c r="N323" i="34"/>
  <c r="N324" i="34"/>
  <c r="N325" i="34"/>
  <c r="N326" i="34"/>
  <c r="N327" i="34"/>
  <c r="N328" i="34"/>
  <c r="N329" i="34"/>
  <c r="N330" i="34"/>
  <c r="N331" i="34"/>
  <c r="N332" i="34"/>
  <c r="N333" i="34"/>
  <c r="N334" i="34"/>
  <c r="N335" i="34"/>
  <c r="N336" i="34"/>
  <c r="N337" i="34"/>
  <c r="N338" i="34"/>
  <c r="N339" i="34"/>
  <c r="N340" i="34"/>
  <c r="N341" i="34"/>
  <c r="N342" i="34"/>
  <c r="N343" i="34"/>
  <c r="N344" i="34"/>
  <c r="N345" i="34"/>
  <c r="N346" i="34"/>
  <c r="N347" i="34"/>
  <c r="N348" i="34"/>
  <c r="N349" i="34"/>
  <c r="N350" i="34"/>
  <c r="N351" i="34"/>
  <c r="N352" i="34"/>
  <c r="N353" i="34"/>
  <c r="N354" i="34"/>
  <c r="N355" i="34"/>
  <c r="N356" i="34"/>
  <c r="N357" i="34"/>
  <c r="N358" i="34"/>
  <c r="N359" i="34"/>
  <c r="N360" i="34"/>
  <c r="N361" i="34"/>
  <c r="N362" i="34"/>
  <c r="N363" i="34"/>
  <c r="N364" i="34"/>
  <c r="N365" i="34"/>
  <c r="N366" i="34"/>
  <c r="N367" i="34"/>
  <c r="N368" i="34"/>
  <c r="N369" i="34"/>
  <c r="N370" i="34"/>
  <c r="N371" i="34"/>
  <c r="N372" i="34"/>
  <c r="N373" i="34"/>
  <c r="N374" i="34"/>
  <c r="N375" i="34"/>
  <c r="N376" i="34"/>
  <c r="N377" i="34"/>
  <c r="N378" i="34"/>
  <c r="N379" i="34"/>
  <c r="N380" i="34"/>
  <c r="N381" i="34"/>
  <c r="N382" i="34"/>
  <c r="N383" i="34"/>
  <c r="N384" i="34"/>
  <c r="N385" i="34"/>
  <c r="N386" i="34"/>
  <c r="N387" i="34"/>
  <c r="N388" i="34"/>
  <c r="N389" i="34"/>
  <c r="N390" i="34"/>
  <c r="N391" i="34"/>
  <c r="N392" i="34"/>
  <c r="N393" i="34"/>
  <c r="N394" i="34"/>
  <c r="N395" i="34"/>
  <c r="N396" i="34"/>
  <c r="N397" i="34"/>
  <c r="N398" i="34"/>
  <c r="N399" i="34"/>
  <c r="N400" i="34"/>
  <c r="N401" i="34"/>
  <c r="N402" i="34"/>
  <c r="N403" i="34"/>
  <c r="N404" i="34"/>
  <c r="N405" i="34"/>
  <c r="N406" i="34"/>
  <c r="N407" i="34"/>
  <c r="N408" i="34"/>
  <c r="N409" i="34"/>
  <c r="N410" i="34"/>
  <c r="N411" i="34"/>
  <c r="N412" i="34"/>
  <c r="N413" i="34"/>
  <c r="N414" i="34"/>
  <c r="N415" i="34"/>
  <c r="N416" i="34"/>
  <c r="N417" i="34"/>
  <c r="N418" i="34"/>
  <c r="N419" i="34"/>
  <c r="N420" i="34"/>
  <c r="N421" i="34"/>
  <c r="N422" i="34"/>
  <c r="N423" i="34"/>
  <c r="N424" i="34"/>
  <c r="N425" i="34"/>
  <c r="N426" i="34"/>
  <c r="N427" i="34"/>
  <c r="N428" i="34"/>
  <c r="N429" i="34"/>
  <c r="N430" i="34"/>
  <c r="N431" i="34"/>
  <c r="N432" i="34"/>
  <c r="N433" i="34"/>
  <c r="N434" i="34"/>
  <c r="N435" i="34"/>
  <c r="N436" i="34"/>
  <c r="N437" i="34"/>
  <c r="N438" i="34"/>
  <c r="N439" i="34"/>
  <c r="N440" i="34"/>
  <c r="N441" i="34"/>
  <c r="N442" i="34"/>
  <c r="N443" i="34"/>
  <c r="N444" i="34"/>
  <c r="N445" i="34"/>
  <c r="N446" i="34"/>
  <c r="N447" i="34"/>
  <c r="N448" i="34"/>
  <c r="N449" i="34"/>
  <c r="N450" i="34"/>
  <c r="N451" i="34"/>
  <c r="N452" i="34"/>
  <c r="N453" i="34"/>
  <c r="N454" i="34"/>
  <c r="N455" i="34"/>
  <c r="N456" i="34"/>
  <c r="N457" i="34"/>
  <c r="N458" i="34"/>
  <c r="N459" i="34"/>
  <c r="N460" i="34"/>
  <c r="N461" i="34"/>
  <c r="N462" i="34"/>
  <c r="N463" i="34"/>
  <c r="N464" i="34"/>
  <c r="N465" i="34"/>
  <c r="N466" i="34"/>
  <c r="N467" i="34"/>
  <c r="N468" i="34"/>
  <c r="N469" i="34"/>
  <c r="N470" i="34"/>
  <c r="N471" i="34"/>
  <c r="N472" i="34"/>
  <c r="N473" i="34"/>
  <c r="N474" i="34"/>
  <c r="N475" i="34"/>
  <c r="N476" i="34"/>
  <c r="N477" i="34"/>
  <c r="N478" i="34"/>
  <c r="N479" i="34"/>
  <c r="N480" i="34"/>
  <c r="N481" i="34"/>
  <c r="N482" i="34"/>
  <c r="N483" i="34"/>
  <c r="N484" i="34"/>
  <c r="N485" i="34"/>
  <c r="N486" i="34"/>
  <c r="N487" i="34"/>
  <c r="N488" i="34"/>
  <c r="N489" i="34"/>
  <c r="N490" i="34"/>
  <c r="N491" i="34"/>
  <c r="N492" i="34"/>
  <c r="N493" i="34"/>
  <c r="N494" i="34"/>
  <c r="N495" i="34"/>
  <c r="N496" i="34"/>
  <c r="N497" i="34"/>
  <c r="N498" i="34"/>
  <c r="N499" i="34"/>
  <c r="N500" i="34"/>
  <c r="N501" i="34"/>
  <c r="N502" i="34"/>
  <c r="N503" i="34"/>
  <c r="N504" i="34"/>
  <c r="N505" i="34"/>
  <c r="N506" i="34"/>
  <c r="N507" i="34"/>
  <c r="N508" i="34"/>
  <c r="N509" i="34"/>
  <c r="N510" i="34"/>
  <c r="N511" i="34"/>
  <c r="N512" i="34"/>
  <c r="N513" i="34"/>
  <c r="N514" i="34"/>
  <c r="N515" i="34"/>
  <c r="N516" i="34"/>
  <c r="N517" i="34"/>
  <c r="N518" i="34"/>
  <c r="N519" i="34"/>
  <c r="N520" i="34"/>
  <c r="N521" i="34"/>
  <c r="N522" i="34"/>
  <c r="N523" i="34"/>
  <c r="N524" i="34"/>
  <c r="N525" i="34"/>
  <c r="N526" i="34"/>
  <c r="N527" i="34"/>
  <c r="N528" i="34"/>
  <c r="N529" i="34"/>
  <c r="N530" i="34"/>
  <c r="N531" i="34"/>
  <c r="N532" i="34"/>
  <c r="N533" i="34"/>
  <c r="N534" i="34"/>
  <c r="N535" i="34"/>
  <c r="N536" i="34"/>
  <c r="N537" i="34"/>
  <c r="N538" i="34"/>
  <c r="N539" i="34"/>
  <c r="N540" i="34"/>
  <c r="N541" i="34"/>
  <c r="N542" i="34"/>
  <c r="N543" i="34"/>
  <c r="N544" i="34"/>
  <c r="N545" i="34"/>
  <c r="N546" i="34"/>
  <c r="N547" i="34"/>
  <c r="N548" i="34"/>
  <c r="N549" i="34"/>
  <c r="N550" i="34"/>
  <c r="N551" i="34"/>
  <c r="N552" i="34"/>
  <c r="N553" i="34"/>
  <c r="N554" i="34"/>
  <c r="N555" i="34"/>
  <c r="N556" i="34"/>
  <c r="N557" i="34"/>
  <c r="N558" i="34"/>
  <c r="N559" i="34"/>
  <c r="N560" i="34"/>
  <c r="N561" i="34"/>
  <c r="N562" i="34"/>
  <c r="N563" i="34"/>
  <c r="N564" i="34"/>
  <c r="N565" i="34"/>
  <c r="N566" i="34"/>
  <c r="N567" i="34"/>
  <c r="N568" i="34"/>
  <c r="N569" i="34"/>
  <c r="N570" i="34"/>
  <c r="N571" i="34"/>
  <c r="N572" i="34"/>
  <c r="N573" i="34"/>
  <c r="N574" i="34"/>
  <c r="N575" i="34"/>
  <c r="N576" i="34"/>
  <c r="N577" i="34"/>
  <c r="N578" i="34"/>
  <c r="N579" i="34"/>
  <c r="N580" i="34"/>
  <c r="N581" i="34"/>
  <c r="N582" i="34"/>
  <c r="N583" i="34"/>
  <c r="N584" i="34"/>
  <c r="N585" i="34"/>
  <c r="N586" i="34"/>
  <c r="N587" i="34"/>
  <c r="N588" i="34"/>
  <c r="N589" i="34"/>
  <c r="N590" i="34"/>
  <c r="N591" i="34"/>
  <c r="N592" i="34"/>
  <c r="N593" i="34"/>
  <c r="N594" i="34"/>
  <c r="N595" i="34"/>
  <c r="N596" i="34"/>
  <c r="N597" i="34"/>
  <c r="N598" i="34"/>
  <c r="P14" i="34"/>
  <c r="N14" i="34"/>
  <c r="AJ600" i="34"/>
  <c r="AD600" i="34"/>
  <c r="X600" i="34"/>
  <c r="R600" i="34"/>
  <c r="I598" i="34"/>
  <c r="G598" i="34"/>
  <c r="J598" i="34" s="1"/>
  <c r="I597" i="34"/>
  <c r="G597" i="34"/>
  <c r="I596" i="34"/>
  <c r="G596" i="34"/>
  <c r="I595" i="34"/>
  <c r="G595" i="34"/>
  <c r="I594" i="34"/>
  <c r="G594" i="34"/>
  <c r="J594" i="34" s="1"/>
  <c r="I593" i="34"/>
  <c r="G593" i="34"/>
  <c r="I592" i="34"/>
  <c r="G592" i="34"/>
  <c r="I591" i="34"/>
  <c r="G591" i="34"/>
  <c r="I590" i="34"/>
  <c r="G590" i="34"/>
  <c r="J590" i="34" s="1"/>
  <c r="I589" i="34"/>
  <c r="G589" i="34"/>
  <c r="I588" i="34"/>
  <c r="G588" i="34"/>
  <c r="I587" i="34"/>
  <c r="G587" i="34"/>
  <c r="I583" i="34"/>
  <c r="G583" i="34"/>
  <c r="I582" i="34"/>
  <c r="G582" i="34"/>
  <c r="I581" i="34"/>
  <c r="G581" i="34"/>
  <c r="I580" i="34"/>
  <c r="G580" i="34"/>
  <c r="J580" i="34" s="1"/>
  <c r="I579" i="34"/>
  <c r="G579" i="34"/>
  <c r="I578" i="34"/>
  <c r="G578" i="34"/>
  <c r="I577" i="34"/>
  <c r="G577" i="34"/>
  <c r="I576" i="34"/>
  <c r="G576" i="34"/>
  <c r="I575" i="34"/>
  <c r="G575" i="34"/>
  <c r="I574" i="34"/>
  <c r="G574" i="34"/>
  <c r="I573" i="34"/>
  <c r="G573" i="34"/>
  <c r="I572" i="34"/>
  <c r="G572" i="34"/>
  <c r="I571" i="34"/>
  <c r="G571" i="34"/>
  <c r="I570" i="34"/>
  <c r="G570" i="34"/>
  <c r="I569" i="34"/>
  <c r="G569" i="34"/>
  <c r="I568" i="34"/>
  <c r="G568" i="34"/>
  <c r="I567" i="34"/>
  <c r="G567" i="34"/>
  <c r="I566" i="34"/>
  <c r="G566" i="34"/>
  <c r="I565" i="34"/>
  <c r="G565" i="34"/>
  <c r="I564" i="34"/>
  <c r="G564" i="34"/>
  <c r="I563" i="34"/>
  <c r="G563" i="34"/>
  <c r="I562" i="34"/>
  <c r="G562" i="34"/>
  <c r="I557" i="34"/>
  <c r="G557" i="34"/>
  <c r="I556" i="34"/>
  <c r="G556" i="34"/>
  <c r="I555" i="34"/>
  <c r="G555" i="34"/>
  <c r="I554" i="34"/>
  <c r="G554" i="34"/>
  <c r="I553" i="34"/>
  <c r="G553" i="34"/>
  <c r="I552" i="34"/>
  <c r="G552" i="34"/>
  <c r="I551" i="34"/>
  <c r="G551" i="34"/>
  <c r="I550" i="34"/>
  <c r="G550" i="34"/>
  <c r="I549" i="34"/>
  <c r="G549" i="34"/>
  <c r="I548" i="34"/>
  <c r="G548" i="34"/>
  <c r="I547" i="34"/>
  <c r="G547" i="34"/>
  <c r="I546" i="34"/>
  <c r="G546" i="34"/>
  <c r="I545" i="34"/>
  <c r="G545" i="34"/>
  <c r="I544" i="34"/>
  <c r="G544" i="34"/>
  <c r="I543" i="34"/>
  <c r="G543" i="34"/>
  <c r="I542" i="34"/>
  <c r="G542" i="34"/>
  <c r="I541" i="34"/>
  <c r="G541" i="34"/>
  <c r="I540" i="34"/>
  <c r="G540" i="34"/>
  <c r="I539" i="34"/>
  <c r="G539" i="34"/>
  <c r="I538" i="34"/>
  <c r="G538" i="34"/>
  <c r="I537" i="34"/>
  <c r="G537" i="34"/>
  <c r="I536" i="34"/>
  <c r="G536" i="34"/>
  <c r="I535" i="34"/>
  <c r="G535" i="34"/>
  <c r="J535" i="34" s="1"/>
  <c r="I534" i="34"/>
  <c r="G534" i="34"/>
  <c r="I533" i="34"/>
  <c r="G533" i="34"/>
  <c r="I532" i="34"/>
  <c r="G532" i="34"/>
  <c r="I531" i="34"/>
  <c r="G531" i="34"/>
  <c r="J531" i="34" s="1"/>
  <c r="I530" i="34"/>
  <c r="G530" i="34"/>
  <c r="I529" i="34"/>
  <c r="G529" i="34"/>
  <c r="J529" i="34" s="1"/>
  <c r="I528" i="34"/>
  <c r="G528" i="34"/>
  <c r="I527" i="34"/>
  <c r="G527" i="34"/>
  <c r="I526" i="34"/>
  <c r="G526" i="34"/>
  <c r="I525" i="34"/>
  <c r="G525" i="34"/>
  <c r="J525" i="34" s="1"/>
  <c r="I524" i="34"/>
  <c r="G524" i="34"/>
  <c r="I523" i="34"/>
  <c r="G523" i="34"/>
  <c r="I522" i="34"/>
  <c r="G522" i="34"/>
  <c r="I521" i="34"/>
  <c r="G521" i="34"/>
  <c r="J521" i="34" s="1"/>
  <c r="I520" i="34"/>
  <c r="G520" i="34"/>
  <c r="I519" i="34"/>
  <c r="G519" i="34"/>
  <c r="I518" i="34"/>
  <c r="G518" i="34"/>
  <c r="I517" i="34"/>
  <c r="G517" i="34"/>
  <c r="J517" i="34" s="1"/>
  <c r="I516" i="34"/>
  <c r="G516" i="34"/>
  <c r="I515" i="34"/>
  <c r="G515" i="34"/>
  <c r="I514" i="34"/>
  <c r="G514" i="34"/>
  <c r="I513" i="34"/>
  <c r="G513" i="34"/>
  <c r="J513" i="34" s="1"/>
  <c r="I512" i="34"/>
  <c r="G512" i="34"/>
  <c r="I511" i="34"/>
  <c r="G511" i="34"/>
  <c r="I510" i="34"/>
  <c r="G510" i="34"/>
  <c r="I509" i="34"/>
  <c r="G509" i="34"/>
  <c r="J509" i="34" s="1"/>
  <c r="I508" i="34"/>
  <c r="G508" i="34"/>
  <c r="I507" i="34"/>
  <c r="G507" i="34"/>
  <c r="I506" i="34"/>
  <c r="G506" i="34"/>
  <c r="I505" i="34"/>
  <c r="G505" i="34"/>
  <c r="J505" i="34" s="1"/>
  <c r="I504" i="34"/>
  <c r="G504" i="34"/>
  <c r="I503" i="34"/>
  <c r="G503" i="34"/>
  <c r="I502" i="34"/>
  <c r="G502" i="34"/>
  <c r="I501" i="34"/>
  <c r="G501" i="34"/>
  <c r="I500" i="34"/>
  <c r="G500" i="34"/>
  <c r="I499" i="34"/>
  <c r="G499" i="34"/>
  <c r="I498" i="34"/>
  <c r="G498" i="34"/>
  <c r="I497" i="34"/>
  <c r="G497" i="34"/>
  <c r="I496" i="34"/>
  <c r="G496" i="34"/>
  <c r="I495" i="34"/>
  <c r="G495" i="34"/>
  <c r="I494" i="34"/>
  <c r="G494" i="34"/>
  <c r="I493" i="34"/>
  <c r="G493" i="34"/>
  <c r="I492" i="34"/>
  <c r="G492" i="34"/>
  <c r="I491" i="34"/>
  <c r="G491" i="34"/>
  <c r="J491" i="34" s="1"/>
  <c r="I490" i="34"/>
  <c r="G490" i="34"/>
  <c r="I489" i="34"/>
  <c r="G489" i="34"/>
  <c r="J489" i="34" s="1"/>
  <c r="I488" i="34"/>
  <c r="G488" i="34"/>
  <c r="I487" i="34"/>
  <c r="G487" i="34"/>
  <c r="I486" i="34"/>
  <c r="G486" i="34"/>
  <c r="I485" i="34"/>
  <c r="G485" i="34"/>
  <c r="J485" i="34" s="1"/>
  <c r="I484" i="34"/>
  <c r="G484" i="34"/>
  <c r="I483" i="34"/>
  <c r="G483" i="34"/>
  <c r="J483" i="34" s="1"/>
  <c r="I482" i="34"/>
  <c r="G482" i="34"/>
  <c r="I481" i="34"/>
  <c r="G481" i="34"/>
  <c r="I480" i="34"/>
  <c r="G480" i="34"/>
  <c r="I479" i="34"/>
  <c r="G479" i="34"/>
  <c r="J479" i="34" s="1"/>
  <c r="I478" i="34"/>
  <c r="G478" i="34"/>
  <c r="I477" i="34"/>
  <c r="G477" i="34"/>
  <c r="J477" i="34" s="1"/>
  <c r="I476" i="34"/>
  <c r="G476" i="34"/>
  <c r="I475" i="34"/>
  <c r="G475" i="34"/>
  <c r="I474" i="34"/>
  <c r="G474" i="34"/>
  <c r="I473" i="34"/>
  <c r="G473" i="34"/>
  <c r="J473" i="34" s="1"/>
  <c r="I472" i="34"/>
  <c r="G472" i="34"/>
  <c r="I471" i="34"/>
  <c r="G471" i="34"/>
  <c r="J471" i="34" s="1"/>
  <c r="I470" i="34"/>
  <c r="G470" i="34"/>
  <c r="I469" i="34"/>
  <c r="G469" i="34"/>
  <c r="J469" i="34" s="1"/>
  <c r="I468" i="34"/>
  <c r="G468" i="34"/>
  <c r="I467" i="34"/>
  <c r="G467" i="34"/>
  <c r="I466" i="34"/>
  <c r="G466" i="34"/>
  <c r="I465" i="34"/>
  <c r="G465" i="34"/>
  <c r="I464" i="34"/>
  <c r="G464" i="34"/>
  <c r="I463" i="34"/>
  <c r="G463" i="34"/>
  <c r="I462" i="34"/>
  <c r="G462" i="34"/>
  <c r="I461" i="34"/>
  <c r="G461" i="34"/>
  <c r="J461" i="34" s="1"/>
  <c r="I457" i="34"/>
  <c r="G457" i="34"/>
  <c r="I456" i="34"/>
  <c r="G456" i="34"/>
  <c r="I455" i="34"/>
  <c r="G455" i="34"/>
  <c r="J455" i="34" s="1"/>
  <c r="I454" i="34"/>
  <c r="G454" i="34"/>
  <c r="I453" i="34"/>
  <c r="G453" i="34"/>
  <c r="I452" i="34"/>
  <c r="G452" i="34"/>
  <c r="I451" i="34"/>
  <c r="G451" i="34"/>
  <c r="J451" i="34" s="1"/>
  <c r="I450" i="34"/>
  <c r="G450" i="34"/>
  <c r="I449" i="34"/>
  <c r="G449" i="34"/>
  <c r="J449" i="34" s="1"/>
  <c r="I448" i="34"/>
  <c r="G448" i="34"/>
  <c r="I447" i="34"/>
  <c r="G447" i="34"/>
  <c r="I446" i="34"/>
  <c r="G446" i="34"/>
  <c r="I445" i="34"/>
  <c r="G445" i="34"/>
  <c r="I444" i="34"/>
  <c r="G444" i="34"/>
  <c r="I443" i="34"/>
  <c r="G443" i="34"/>
  <c r="J443" i="34" s="1"/>
  <c r="I442" i="34"/>
  <c r="G442" i="34"/>
  <c r="I441" i="34"/>
  <c r="G441" i="34"/>
  <c r="J441" i="34" s="1"/>
  <c r="I440" i="34"/>
  <c r="G440" i="34"/>
  <c r="I439" i="34"/>
  <c r="G439" i="34"/>
  <c r="J439" i="34" s="1"/>
  <c r="I438" i="34"/>
  <c r="G438" i="34"/>
  <c r="I437" i="34"/>
  <c r="G437" i="34"/>
  <c r="I436" i="34"/>
  <c r="G436" i="34"/>
  <c r="I435" i="34"/>
  <c r="G435" i="34"/>
  <c r="J435" i="34" s="1"/>
  <c r="I431" i="34"/>
  <c r="G431" i="34"/>
  <c r="I430" i="34"/>
  <c r="G430" i="34"/>
  <c r="I429" i="34"/>
  <c r="G429" i="34"/>
  <c r="I428" i="34"/>
  <c r="G428" i="34"/>
  <c r="I427" i="34"/>
  <c r="G427" i="34"/>
  <c r="I426" i="34"/>
  <c r="G426" i="34"/>
  <c r="I425" i="34"/>
  <c r="G425" i="34"/>
  <c r="J425" i="34" s="1"/>
  <c r="I424" i="34"/>
  <c r="G424" i="34"/>
  <c r="I423" i="34"/>
  <c r="G423" i="34"/>
  <c r="I422" i="34"/>
  <c r="G422" i="34"/>
  <c r="I421" i="34"/>
  <c r="G421" i="34"/>
  <c r="J421" i="34" s="1"/>
  <c r="I420" i="34"/>
  <c r="G420" i="34"/>
  <c r="I419" i="34"/>
  <c r="G419" i="34"/>
  <c r="I418" i="34"/>
  <c r="G418" i="34"/>
  <c r="I417" i="34"/>
  <c r="G417" i="34"/>
  <c r="I416" i="34"/>
  <c r="G416" i="34"/>
  <c r="I415" i="34"/>
  <c r="G415" i="34"/>
  <c r="I414" i="34"/>
  <c r="G414" i="34"/>
  <c r="I413" i="34"/>
  <c r="G413" i="34"/>
  <c r="J413" i="34" s="1"/>
  <c r="I412" i="34"/>
  <c r="G412" i="34"/>
  <c r="I411" i="34"/>
  <c r="G411" i="34"/>
  <c r="I410" i="34"/>
  <c r="G410" i="34"/>
  <c r="I409" i="34"/>
  <c r="G409" i="34"/>
  <c r="J409" i="34" s="1"/>
  <c r="I408" i="34"/>
  <c r="G408" i="34"/>
  <c r="I407" i="34"/>
  <c r="G407" i="34"/>
  <c r="I406" i="34"/>
  <c r="G406" i="34"/>
  <c r="I405" i="34"/>
  <c r="G405" i="34"/>
  <c r="I404" i="34"/>
  <c r="G404" i="34"/>
  <c r="I403" i="34"/>
  <c r="G403" i="34"/>
  <c r="J403" i="34" s="1"/>
  <c r="I402" i="34"/>
  <c r="G402" i="34"/>
  <c r="I401" i="34"/>
  <c r="G401" i="34"/>
  <c r="J401" i="34" s="1"/>
  <c r="I400" i="34"/>
  <c r="G400" i="34"/>
  <c r="I399" i="34"/>
  <c r="G399" i="34"/>
  <c r="I398" i="34"/>
  <c r="G398" i="34"/>
  <c r="I394" i="34"/>
  <c r="G394" i="34"/>
  <c r="I393" i="34"/>
  <c r="G393" i="34"/>
  <c r="J393" i="34" s="1"/>
  <c r="I392" i="34"/>
  <c r="G392" i="34"/>
  <c r="I391" i="34"/>
  <c r="G391" i="34"/>
  <c r="I390" i="34"/>
  <c r="G390" i="34"/>
  <c r="I389" i="34"/>
  <c r="G389" i="34"/>
  <c r="J389" i="34" s="1"/>
  <c r="I388" i="34"/>
  <c r="G388" i="34"/>
  <c r="I387" i="34"/>
  <c r="G387" i="34"/>
  <c r="I386" i="34"/>
  <c r="G386" i="34"/>
  <c r="I385" i="34"/>
  <c r="G385" i="34"/>
  <c r="I384" i="34"/>
  <c r="G384" i="34"/>
  <c r="I383" i="34"/>
  <c r="G383" i="34"/>
  <c r="I382" i="34"/>
  <c r="G382" i="34"/>
  <c r="I381" i="34"/>
  <c r="G381" i="34"/>
  <c r="I380" i="34"/>
  <c r="G380" i="34"/>
  <c r="I379" i="34"/>
  <c r="G379" i="34"/>
  <c r="I378" i="34"/>
  <c r="G378" i="34"/>
  <c r="I377" i="34"/>
  <c r="G377" i="34"/>
  <c r="J377" i="34" s="1"/>
  <c r="I376" i="34"/>
  <c r="G376" i="34"/>
  <c r="I375" i="34"/>
  <c r="G375" i="34"/>
  <c r="I374" i="34"/>
  <c r="G374" i="34"/>
  <c r="I373" i="34"/>
  <c r="G373" i="34"/>
  <c r="J373" i="34" s="1"/>
  <c r="I369" i="34"/>
  <c r="G369" i="34"/>
  <c r="J369" i="34" s="1"/>
  <c r="I368" i="34"/>
  <c r="G368" i="34"/>
  <c r="I367" i="34"/>
  <c r="G367" i="34"/>
  <c r="J367" i="34" s="1"/>
  <c r="I366" i="34"/>
  <c r="G366" i="34"/>
  <c r="I365" i="34"/>
  <c r="G365" i="34"/>
  <c r="I364" i="34"/>
  <c r="G364" i="34"/>
  <c r="I363" i="34"/>
  <c r="G363" i="34"/>
  <c r="J363" i="34" s="1"/>
  <c r="I362" i="34"/>
  <c r="G362" i="34"/>
  <c r="I361" i="34"/>
  <c r="G361" i="34"/>
  <c r="I360" i="34"/>
  <c r="G360" i="34"/>
  <c r="I359" i="34"/>
  <c r="G359" i="34"/>
  <c r="I358" i="34"/>
  <c r="G358" i="34"/>
  <c r="I357" i="34"/>
  <c r="G357" i="34"/>
  <c r="I356" i="34"/>
  <c r="G356" i="34"/>
  <c r="I355" i="34"/>
  <c r="G355" i="34"/>
  <c r="J355" i="34" s="1"/>
  <c r="I354" i="34"/>
  <c r="G354" i="34"/>
  <c r="I353" i="34"/>
  <c r="G353" i="34"/>
  <c r="I349" i="34"/>
  <c r="G349" i="34"/>
  <c r="J349" i="34" s="1"/>
  <c r="I348" i="34"/>
  <c r="G348" i="34"/>
  <c r="I347" i="34"/>
  <c r="G347" i="34"/>
  <c r="I346" i="34"/>
  <c r="G346" i="34"/>
  <c r="I345" i="34"/>
  <c r="G345" i="34"/>
  <c r="J345" i="34" s="1"/>
  <c r="I344" i="34"/>
  <c r="G344" i="34"/>
  <c r="I343" i="34"/>
  <c r="G343" i="34"/>
  <c r="H342" i="34"/>
  <c r="G342" i="34"/>
  <c r="J342" i="34" s="1"/>
  <c r="H341" i="34"/>
  <c r="G341" i="34"/>
  <c r="J341" i="34" s="1"/>
  <c r="I340" i="34"/>
  <c r="G340" i="34"/>
  <c r="I339" i="34"/>
  <c r="G339" i="34"/>
  <c r="I338" i="34"/>
  <c r="G338" i="34"/>
  <c r="I337" i="34"/>
  <c r="G337" i="34"/>
  <c r="J337" i="34" s="1"/>
  <c r="I336" i="34"/>
  <c r="G336" i="34"/>
  <c r="I335" i="34"/>
  <c r="G335" i="34"/>
  <c r="I334" i="34"/>
  <c r="G334" i="34"/>
  <c r="I333" i="34"/>
  <c r="G333" i="34"/>
  <c r="J333" i="34" s="1"/>
  <c r="I332" i="34"/>
  <c r="G332" i="34"/>
  <c r="I331" i="34"/>
  <c r="G331" i="34"/>
  <c r="I330" i="34"/>
  <c r="G330" i="34"/>
  <c r="I329" i="34"/>
  <c r="G329" i="34"/>
  <c r="I328" i="34"/>
  <c r="G328" i="34"/>
  <c r="I327" i="34"/>
  <c r="G327" i="34"/>
  <c r="I326" i="34"/>
  <c r="G326" i="34"/>
  <c r="I325" i="34"/>
  <c r="G325" i="34"/>
  <c r="I324" i="34"/>
  <c r="G324" i="34"/>
  <c r="I323" i="34"/>
  <c r="G323" i="34"/>
  <c r="I322" i="34"/>
  <c r="G322" i="34"/>
  <c r="I321" i="34"/>
  <c r="G321" i="34"/>
  <c r="I320" i="34"/>
  <c r="G320" i="34"/>
  <c r="I319" i="34"/>
  <c r="G319" i="34"/>
  <c r="I318" i="34"/>
  <c r="G318" i="34"/>
  <c r="I317" i="34"/>
  <c r="G317" i="34"/>
  <c r="I316" i="34"/>
  <c r="G316" i="34"/>
  <c r="I315" i="34"/>
  <c r="G315" i="34"/>
  <c r="I314" i="34"/>
  <c r="G314" i="34"/>
  <c r="I313" i="34"/>
  <c r="G313" i="34"/>
  <c r="I312" i="34"/>
  <c r="G312" i="34"/>
  <c r="I311" i="34"/>
  <c r="G311" i="34"/>
  <c r="I310" i="34"/>
  <c r="G310" i="34"/>
  <c r="I309" i="34"/>
  <c r="G309" i="34"/>
  <c r="I308" i="34"/>
  <c r="G308" i="34"/>
  <c r="I307" i="34"/>
  <c r="G307" i="34"/>
  <c r="I306" i="34"/>
  <c r="G306" i="34"/>
  <c r="I305" i="34"/>
  <c r="G305" i="34"/>
  <c r="I304" i="34"/>
  <c r="G304" i="34"/>
  <c r="I303" i="34"/>
  <c r="G303" i="34"/>
  <c r="I302" i="34"/>
  <c r="G302" i="34"/>
  <c r="I301" i="34"/>
  <c r="G301" i="34"/>
  <c r="I300" i="34"/>
  <c r="G300" i="34"/>
  <c r="I299" i="34"/>
  <c r="G299" i="34"/>
  <c r="I298" i="34"/>
  <c r="G298" i="34"/>
  <c r="I297" i="34"/>
  <c r="G297" i="34"/>
  <c r="I296" i="34"/>
  <c r="G296" i="34"/>
  <c r="I292" i="34"/>
  <c r="G292" i="34"/>
  <c r="I291" i="34"/>
  <c r="G291" i="34"/>
  <c r="I290" i="34"/>
  <c r="G290" i="34"/>
  <c r="I289" i="34"/>
  <c r="G289" i="34"/>
  <c r="H288" i="34"/>
  <c r="G288" i="34"/>
  <c r="J288" i="34" s="1"/>
  <c r="H287" i="34"/>
  <c r="G287" i="34"/>
  <c r="J287" i="34" s="1"/>
  <c r="H286" i="34"/>
  <c r="G286" i="34"/>
  <c r="J286" i="34" s="1"/>
  <c r="I285" i="34"/>
  <c r="G285" i="34"/>
  <c r="I284" i="34"/>
  <c r="G284" i="34"/>
  <c r="I283" i="34"/>
  <c r="G283" i="34"/>
  <c r="I282" i="34"/>
  <c r="G282" i="34"/>
  <c r="I281" i="34"/>
  <c r="G281" i="34"/>
  <c r="I280" i="34"/>
  <c r="G280" i="34"/>
  <c r="I279" i="34"/>
  <c r="G279" i="34"/>
  <c r="I278" i="34"/>
  <c r="G278" i="34"/>
  <c r="I274" i="34"/>
  <c r="G274" i="34"/>
  <c r="I273" i="34"/>
  <c r="G273" i="34"/>
  <c r="I272" i="34"/>
  <c r="G272" i="34"/>
  <c r="H271" i="34"/>
  <c r="G271" i="34"/>
  <c r="J271" i="34" s="1"/>
  <c r="H270" i="34"/>
  <c r="G270" i="34"/>
  <c r="J270" i="34" s="1"/>
  <c r="H269" i="34"/>
  <c r="G269" i="34"/>
  <c r="J269" i="34" s="1"/>
  <c r="H268" i="34"/>
  <c r="G268" i="34"/>
  <c r="J268" i="34" s="1"/>
  <c r="H267" i="34"/>
  <c r="G267" i="34"/>
  <c r="J267" i="34" s="1"/>
  <c r="I266" i="34"/>
  <c r="G266" i="34"/>
  <c r="I265" i="34"/>
  <c r="G265" i="34"/>
  <c r="I264" i="34"/>
  <c r="G264" i="34"/>
  <c r="I263" i="34"/>
  <c r="G263" i="34"/>
  <c r="I262" i="34"/>
  <c r="G262" i="34"/>
  <c r="I261" i="34"/>
  <c r="G261" i="34"/>
  <c r="I260" i="34"/>
  <c r="G260" i="34"/>
  <c r="I259" i="34"/>
  <c r="G259" i="34"/>
  <c r="I258" i="34"/>
  <c r="G258" i="34"/>
  <c r="I257" i="34"/>
  <c r="G257" i="34"/>
  <c r="I256" i="34"/>
  <c r="G256" i="34"/>
  <c r="I255" i="34"/>
  <c r="G255" i="34"/>
  <c r="I254" i="34"/>
  <c r="G254" i="34"/>
  <c r="I253" i="34"/>
  <c r="G253" i="34"/>
  <c r="I252" i="34"/>
  <c r="G252" i="34"/>
  <c r="I251" i="34"/>
  <c r="G251" i="34"/>
  <c r="I250" i="34"/>
  <c r="G250" i="34"/>
  <c r="I249" i="34"/>
  <c r="G249" i="34"/>
  <c r="I248" i="34"/>
  <c r="G248" i="34"/>
  <c r="I247" i="34"/>
  <c r="G247" i="34"/>
  <c r="I246" i="34"/>
  <c r="G246" i="34"/>
  <c r="I245" i="34"/>
  <c r="G245" i="34"/>
  <c r="I244" i="34"/>
  <c r="G244" i="34"/>
  <c r="I243" i="34"/>
  <c r="G243" i="34"/>
  <c r="I242" i="34"/>
  <c r="G242" i="34"/>
  <c r="I241" i="34"/>
  <c r="G241" i="34"/>
  <c r="I240" i="34"/>
  <c r="G240" i="34"/>
  <c r="I239" i="34"/>
  <c r="G239" i="34"/>
  <c r="I238" i="34"/>
  <c r="G238" i="34"/>
  <c r="I237" i="34"/>
  <c r="G237" i="34"/>
  <c r="I236" i="34"/>
  <c r="G236" i="34"/>
  <c r="I235" i="34"/>
  <c r="G235" i="34"/>
  <c r="I234" i="34"/>
  <c r="G234" i="34"/>
  <c r="I233" i="34"/>
  <c r="G233" i="34"/>
  <c r="I232" i="34"/>
  <c r="G232" i="34"/>
  <c r="I231" i="34"/>
  <c r="G231" i="34"/>
  <c r="I230" i="34"/>
  <c r="G230" i="34"/>
  <c r="I229" i="34"/>
  <c r="G229" i="34"/>
  <c r="I228" i="34"/>
  <c r="G228" i="34"/>
  <c r="I227" i="34"/>
  <c r="G227" i="34"/>
  <c r="I226" i="34"/>
  <c r="G226" i="34"/>
  <c r="I225" i="34"/>
  <c r="G225" i="34"/>
  <c r="I224" i="34"/>
  <c r="G224" i="34"/>
  <c r="I223" i="34"/>
  <c r="G223" i="34"/>
  <c r="I222" i="34"/>
  <c r="G222" i="34"/>
  <c r="I221" i="34"/>
  <c r="G221" i="34"/>
  <c r="I220" i="34"/>
  <c r="G220" i="34"/>
  <c r="I219" i="34"/>
  <c r="G219" i="34"/>
  <c r="I218" i="34"/>
  <c r="G218" i="34"/>
  <c r="I217" i="34"/>
  <c r="G217" i="34"/>
  <c r="I216" i="34"/>
  <c r="G216" i="34"/>
  <c r="I215" i="34"/>
  <c r="G215" i="34"/>
  <c r="I214" i="34"/>
  <c r="G214" i="34"/>
  <c r="I213" i="34"/>
  <c r="G213" i="34"/>
  <c r="I212" i="34"/>
  <c r="G212" i="34"/>
  <c r="I211" i="34"/>
  <c r="G211" i="34"/>
  <c r="I210" i="34"/>
  <c r="G210" i="34"/>
  <c r="I209" i="34"/>
  <c r="G209" i="34"/>
  <c r="I208" i="34"/>
  <c r="G208" i="34"/>
  <c r="I207" i="34"/>
  <c r="G207" i="34"/>
  <c r="I203" i="34"/>
  <c r="G203" i="34"/>
  <c r="I202" i="34"/>
  <c r="G202" i="34"/>
  <c r="I201" i="34"/>
  <c r="G201" i="34"/>
  <c r="I200" i="34"/>
  <c r="G200" i="34"/>
  <c r="I199" i="34"/>
  <c r="G199" i="34"/>
  <c r="I198" i="34"/>
  <c r="G198" i="34"/>
  <c r="I197" i="34"/>
  <c r="G197" i="34"/>
  <c r="I196" i="34"/>
  <c r="G196" i="34"/>
  <c r="I195" i="34"/>
  <c r="G195" i="34"/>
  <c r="I194" i="34"/>
  <c r="G194" i="34"/>
  <c r="I193" i="34"/>
  <c r="G193" i="34"/>
  <c r="I192" i="34"/>
  <c r="G192" i="34"/>
  <c r="I191" i="34"/>
  <c r="G191" i="34"/>
  <c r="I190" i="34"/>
  <c r="G190" i="34"/>
  <c r="I189" i="34"/>
  <c r="G189" i="34"/>
  <c r="I187" i="34"/>
  <c r="G187" i="34"/>
  <c r="I186" i="34"/>
  <c r="G186" i="34"/>
  <c r="I185" i="34"/>
  <c r="G185" i="34"/>
  <c r="I184" i="34"/>
  <c r="G184" i="34"/>
  <c r="I182" i="34"/>
  <c r="G182" i="34"/>
  <c r="I181" i="34"/>
  <c r="G181" i="34"/>
  <c r="I180" i="34"/>
  <c r="G180" i="34"/>
  <c r="I179" i="34"/>
  <c r="G179" i="34"/>
  <c r="I178" i="34"/>
  <c r="G178" i="34"/>
  <c r="I177" i="34"/>
  <c r="G177" i="34"/>
  <c r="J176" i="34"/>
  <c r="H176" i="34"/>
  <c r="F176" i="34"/>
  <c r="I175" i="34"/>
  <c r="G175" i="34"/>
  <c r="I174" i="34"/>
  <c r="G174" i="34"/>
  <c r="J174" i="34" s="1"/>
  <c r="I173" i="34"/>
  <c r="G173" i="34"/>
  <c r="I172" i="34"/>
  <c r="G172" i="34"/>
  <c r="I171" i="34"/>
  <c r="G171" i="34"/>
  <c r="I170" i="34"/>
  <c r="G170" i="34"/>
  <c r="I169" i="34"/>
  <c r="G169" i="34"/>
  <c r="I168" i="34"/>
  <c r="G168" i="34"/>
  <c r="I167" i="34"/>
  <c r="G167" i="34"/>
  <c r="I166" i="34"/>
  <c r="G166" i="34"/>
  <c r="J166" i="34" s="1"/>
  <c r="J165" i="34"/>
  <c r="H165" i="34"/>
  <c r="F165" i="34"/>
  <c r="I164" i="34"/>
  <c r="G164" i="34"/>
  <c r="I163" i="34"/>
  <c r="G163" i="34"/>
  <c r="I162" i="34"/>
  <c r="G162" i="34"/>
  <c r="I161" i="34"/>
  <c r="G161" i="34"/>
  <c r="I160" i="34"/>
  <c r="G160" i="34"/>
  <c r="I159" i="34"/>
  <c r="G159" i="34"/>
  <c r="I158" i="34"/>
  <c r="G158" i="34"/>
  <c r="I157" i="34"/>
  <c r="G157" i="34"/>
  <c r="I156" i="34"/>
  <c r="G156" i="34"/>
  <c r="I155" i="34"/>
  <c r="G155" i="34"/>
  <c r="J154" i="34"/>
  <c r="H154" i="34"/>
  <c r="F154" i="34"/>
  <c r="I153" i="34"/>
  <c r="G153" i="34"/>
  <c r="I152" i="34"/>
  <c r="G152" i="34"/>
  <c r="I151" i="34"/>
  <c r="G151" i="34"/>
  <c r="I150" i="34"/>
  <c r="G150" i="34"/>
  <c r="I149" i="34"/>
  <c r="G149" i="34"/>
  <c r="I148" i="34"/>
  <c r="G148" i="34"/>
  <c r="I147" i="34"/>
  <c r="G147" i="34"/>
  <c r="I146" i="34"/>
  <c r="G146" i="34"/>
  <c r="I145" i="34"/>
  <c r="G145" i="34"/>
  <c r="I144" i="34"/>
  <c r="G144" i="34"/>
  <c r="I143" i="34"/>
  <c r="G143" i="34"/>
  <c r="I142" i="34"/>
  <c r="G142" i="34"/>
  <c r="I141" i="34"/>
  <c r="G141" i="34"/>
  <c r="I140" i="34"/>
  <c r="G140" i="34"/>
  <c r="J139" i="34"/>
  <c r="H139" i="34"/>
  <c r="F139" i="34"/>
  <c r="I138" i="34"/>
  <c r="G138" i="34"/>
  <c r="I137" i="34"/>
  <c r="G137" i="34"/>
  <c r="J137" i="34" s="1"/>
  <c r="I136" i="34"/>
  <c r="G136" i="34"/>
  <c r="I135" i="34"/>
  <c r="G135" i="34"/>
  <c r="J135" i="34" s="1"/>
  <c r="I134" i="34"/>
  <c r="G134" i="34"/>
  <c r="I133" i="34"/>
  <c r="G133" i="34"/>
  <c r="J133" i="34" s="1"/>
  <c r="I132" i="34"/>
  <c r="G132" i="34"/>
  <c r="I131" i="34"/>
  <c r="G131" i="34"/>
  <c r="I130" i="34"/>
  <c r="G130" i="34"/>
  <c r="I129" i="34"/>
  <c r="G129" i="34"/>
  <c r="J129" i="34" s="1"/>
  <c r="I128" i="34"/>
  <c r="G128" i="34"/>
  <c r="I127" i="34"/>
  <c r="G127" i="34"/>
  <c r="J127" i="34" s="1"/>
  <c r="I126" i="34"/>
  <c r="G126" i="34"/>
  <c r="I125" i="34"/>
  <c r="G125" i="34"/>
  <c r="J124" i="34"/>
  <c r="H124" i="34"/>
  <c r="F124" i="34"/>
  <c r="I123" i="34"/>
  <c r="G123" i="34"/>
  <c r="I122" i="34"/>
  <c r="G122" i="34"/>
  <c r="I121" i="34"/>
  <c r="G121" i="34"/>
  <c r="I120" i="34"/>
  <c r="G120" i="34"/>
  <c r="I119" i="34"/>
  <c r="G119" i="34"/>
  <c r="I118" i="34"/>
  <c r="G118" i="34"/>
  <c r="I117" i="34"/>
  <c r="G117" i="34"/>
  <c r="I116" i="34"/>
  <c r="G116" i="34"/>
  <c r="I115" i="34"/>
  <c r="G115" i="34"/>
  <c r="I114" i="34"/>
  <c r="G114" i="34"/>
  <c r="I113" i="34"/>
  <c r="G113" i="34"/>
  <c r="I112" i="34"/>
  <c r="G112" i="34"/>
  <c r="I111" i="34"/>
  <c r="G111" i="34"/>
  <c r="I110" i="34"/>
  <c r="G110" i="34"/>
  <c r="I109" i="34"/>
  <c r="G109" i="34"/>
  <c r="I108" i="34"/>
  <c r="G108" i="34"/>
  <c r="I107" i="34"/>
  <c r="G107" i="34"/>
  <c r="I106" i="34"/>
  <c r="G106" i="34"/>
  <c r="I105" i="34"/>
  <c r="G105" i="34"/>
  <c r="I104" i="34"/>
  <c r="G104" i="34"/>
  <c r="I103" i="34"/>
  <c r="G103" i="34"/>
  <c r="I102" i="34"/>
  <c r="G102" i="34"/>
  <c r="I101" i="34"/>
  <c r="G101" i="34"/>
  <c r="I100" i="34"/>
  <c r="G100" i="34"/>
  <c r="I99" i="34"/>
  <c r="G99" i="34"/>
  <c r="I98" i="34"/>
  <c r="G98" i="34"/>
  <c r="I97" i="34"/>
  <c r="G97" i="34"/>
  <c r="I96" i="34"/>
  <c r="G96" i="34"/>
  <c r="I95" i="34"/>
  <c r="G95" i="34"/>
  <c r="I94" i="34"/>
  <c r="G94" i="34"/>
  <c r="I93" i="34"/>
  <c r="G93" i="34"/>
  <c r="I92" i="34"/>
  <c r="G92" i="34"/>
  <c r="I91" i="34"/>
  <c r="G91" i="34"/>
  <c r="I90" i="34"/>
  <c r="G90" i="34"/>
  <c r="I89" i="34"/>
  <c r="G89" i="34"/>
  <c r="I88" i="34"/>
  <c r="G88" i="34"/>
  <c r="I87" i="34"/>
  <c r="G87" i="34"/>
  <c r="I86" i="34"/>
  <c r="G86" i="34"/>
  <c r="I85" i="34"/>
  <c r="G85" i="34"/>
  <c r="I84" i="34"/>
  <c r="G84" i="34"/>
  <c r="I83" i="34"/>
  <c r="G83" i="34"/>
  <c r="I82" i="34"/>
  <c r="G82" i="34"/>
  <c r="I81" i="34"/>
  <c r="G81" i="34"/>
  <c r="I80" i="34"/>
  <c r="G80" i="34"/>
  <c r="I79" i="34"/>
  <c r="G79" i="34"/>
  <c r="I78" i="34"/>
  <c r="G78" i="34"/>
  <c r="I77" i="34"/>
  <c r="G77" i="34"/>
  <c r="I76" i="34"/>
  <c r="G76" i="34"/>
  <c r="I75" i="34"/>
  <c r="G75" i="34"/>
  <c r="I74" i="34"/>
  <c r="G74" i="34"/>
  <c r="I73" i="34"/>
  <c r="G73" i="34"/>
  <c r="I72" i="34"/>
  <c r="G72" i="34"/>
  <c r="I71" i="34"/>
  <c r="G71" i="34"/>
  <c r="I70" i="34"/>
  <c r="G70" i="34"/>
  <c r="J69" i="34"/>
  <c r="H69" i="34"/>
  <c r="F69" i="34"/>
  <c r="I68" i="34"/>
  <c r="G68" i="34"/>
  <c r="I67" i="34"/>
  <c r="G67" i="34"/>
  <c r="I66" i="34"/>
  <c r="G66" i="34"/>
  <c r="I65" i="34"/>
  <c r="G65" i="34"/>
  <c r="I64" i="34"/>
  <c r="G64" i="34"/>
  <c r="I63" i="34"/>
  <c r="G63" i="34"/>
  <c r="I62" i="34"/>
  <c r="G62" i="34"/>
  <c r="I61" i="34"/>
  <c r="G61" i="34"/>
  <c r="I60" i="34"/>
  <c r="G60" i="34"/>
  <c r="I58" i="34"/>
  <c r="G58" i="34"/>
  <c r="I57" i="34"/>
  <c r="G57" i="34"/>
  <c r="I56" i="34"/>
  <c r="G56" i="34"/>
  <c r="J55" i="34"/>
  <c r="H55" i="34"/>
  <c r="F55" i="34"/>
  <c r="I54" i="34"/>
  <c r="G54" i="34"/>
  <c r="I53" i="34"/>
  <c r="G53" i="34"/>
  <c r="J52" i="34"/>
  <c r="H52" i="34"/>
  <c r="F52" i="34"/>
  <c r="I51" i="34"/>
  <c r="J51" i="34" s="1"/>
  <c r="F51" i="34"/>
  <c r="I50" i="34"/>
  <c r="G50" i="34"/>
  <c r="I49" i="34"/>
  <c r="G49" i="34"/>
  <c r="I48" i="34"/>
  <c r="G48" i="34"/>
  <c r="I46" i="34"/>
  <c r="G46" i="34"/>
  <c r="I45" i="34"/>
  <c r="G45" i="34"/>
  <c r="J45" i="34" s="1"/>
  <c r="I44" i="34"/>
  <c r="G44" i="34"/>
  <c r="I43" i="34"/>
  <c r="G43" i="34"/>
  <c r="J43" i="34" s="1"/>
  <c r="I42" i="34"/>
  <c r="G42" i="34"/>
  <c r="I41" i="34"/>
  <c r="G41" i="34"/>
  <c r="J41" i="34" s="1"/>
  <c r="I40" i="34"/>
  <c r="G40" i="34"/>
  <c r="I39" i="34"/>
  <c r="G39" i="34"/>
  <c r="J39" i="34" s="1"/>
  <c r="I38" i="34"/>
  <c r="G38" i="34"/>
  <c r="I37" i="34"/>
  <c r="G37" i="34"/>
  <c r="I35" i="34"/>
  <c r="G35" i="34"/>
  <c r="I34" i="34"/>
  <c r="G34" i="34"/>
  <c r="I33" i="34"/>
  <c r="G33" i="34"/>
  <c r="I32" i="34"/>
  <c r="G32" i="34"/>
  <c r="I31" i="34"/>
  <c r="G31" i="34"/>
  <c r="I30" i="34"/>
  <c r="G30" i="34"/>
  <c r="I29" i="34"/>
  <c r="G29" i="34"/>
  <c r="I28" i="34"/>
  <c r="G28" i="34"/>
  <c r="I26" i="34"/>
  <c r="G26" i="34"/>
  <c r="I25" i="34"/>
  <c r="G25" i="34"/>
  <c r="I24" i="34"/>
  <c r="G24" i="34"/>
  <c r="J23" i="34"/>
  <c r="H23" i="34"/>
  <c r="F23" i="34"/>
  <c r="I22" i="34"/>
  <c r="G22" i="34"/>
  <c r="J22" i="34" s="1"/>
  <c r="I20" i="34"/>
  <c r="G20" i="34"/>
  <c r="I19" i="34"/>
  <c r="G19" i="34"/>
  <c r="I18" i="34"/>
  <c r="G18" i="34"/>
  <c r="I17" i="34"/>
  <c r="G17" i="34"/>
  <c r="H16" i="34"/>
  <c r="G16" i="34"/>
  <c r="J16" i="34" s="1"/>
  <c r="I15" i="34"/>
  <c r="G15" i="34"/>
  <c r="I14" i="34"/>
  <c r="G14" i="34"/>
  <c r="AI381" i="34" l="1"/>
  <c r="W17" i="34"/>
  <c r="W23" i="34"/>
  <c r="W29" i="34"/>
  <c r="W35" i="34"/>
  <c r="W41" i="34"/>
  <c r="W77" i="34"/>
  <c r="W83" i="34"/>
  <c r="W95" i="34"/>
  <c r="W101" i="34"/>
  <c r="W107" i="34"/>
  <c r="W113" i="34"/>
  <c r="W137" i="34"/>
  <c r="W143" i="34"/>
  <c r="W149" i="34"/>
  <c r="AI153" i="34"/>
  <c r="AI165" i="34"/>
  <c r="AO66" i="34"/>
  <c r="AO78" i="34"/>
  <c r="AO354" i="34"/>
  <c r="AO360" i="34"/>
  <c r="AO378" i="34"/>
  <c r="AO570" i="34"/>
  <c r="AO594" i="34"/>
  <c r="J38" i="34"/>
  <c r="J42" i="34"/>
  <c r="J58" i="34"/>
  <c r="J126" i="34"/>
  <c r="J130" i="34"/>
  <c r="J138" i="34"/>
  <c r="J169" i="34"/>
  <c r="J344" i="34"/>
  <c r="W81" i="34"/>
  <c r="AC682" i="35"/>
  <c r="Q464" i="35"/>
  <c r="Q472" i="35"/>
  <c r="W478" i="35"/>
  <c r="AC331" i="35"/>
  <c r="J341" i="35"/>
  <c r="Q343" i="35"/>
  <c r="W345" i="35"/>
  <c r="AC347" i="35"/>
  <c r="AI349" i="35"/>
  <c r="Q351" i="35"/>
  <c r="AO351" i="35"/>
  <c r="AC363" i="35"/>
  <c r="AO484" i="35"/>
  <c r="AC687" i="35"/>
  <c r="AC446" i="35"/>
  <c r="AC455" i="35"/>
  <c r="AC676" i="35"/>
  <c r="AC560" i="35"/>
  <c r="J563" i="35"/>
  <c r="AI563" i="35"/>
  <c r="AC571" i="35"/>
  <c r="AC400" i="35"/>
  <c r="J448" i="35"/>
  <c r="Q657" i="35"/>
  <c r="AO657" i="35"/>
  <c r="AC661" i="35"/>
  <c r="AC162" i="35"/>
  <c r="AI448" i="35"/>
  <c r="W353" i="35"/>
  <c r="W501" i="35"/>
  <c r="AC145" i="35"/>
  <c r="AC154" i="35"/>
  <c r="W475" i="35"/>
  <c r="AC688" i="35"/>
  <c r="AO167" i="35"/>
  <c r="AC295" i="35"/>
  <c r="Q334" i="35"/>
  <c r="AC377" i="35"/>
  <c r="AC392" i="35"/>
  <c r="AI457" i="35"/>
  <c r="AC667" i="35"/>
  <c r="AI173" i="35"/>
  <c r="AC334" i="35"/>
  <c r="Q346" i="35"/>
  <c r="AC350" i="35"/>
  <c r="AC358" i="35"/>
  <c r="AI371" i="35"/>
  <c r="J583" i="35"/>
  <c r="AI608" i="35"/>
  <c r="AI238" i="35"/>
  <c r="J246" i="35"/>
  <c r="AI246" i="35"/>
  <c r="AO248" i="35"/>
  <c r="AI394" i="35"/>
  <c r="AC464" i="35"/>
  <c r="AC472" i="35"/>
  <c r="Q480" i="35"/>
  <c r="AO480" i="35"/>
  <c r="AI501" i="35"/>
  <c r="Q176" i="35"/>
  <c r="AO176" i="35"/>
  <c r="W178" i="35"/>
  <c r="AC267" i="35"/>
  <c r="W232" i="35"/>
  <c r="AC166" i="35"/>
  <c r="AC195" i="35"/>
  <c r="J232" i="35"/>
  <c r="AO301" i="35"/>
  <c r="AI304" i="35"/>
  <c r="Q311" i="35"/>
  <c r="AC314" i="35"/>
  <c r="W347" i="35"/>
  <c r="AO361" i="35"/>
  <c r="W389" i="35"/>
  <c r="AO412" i="35"/>
  <c r="W414" i="35"/>
  <c r="AC417" i="35"/>
  <c r="AC425" i="35"/>
  <c r="AC444" i="35"/>
  <c r="AC453" i="35"/>
  <c r="AO475" i="35"/>
  <c r="AC505" i="35"/>
  <c r="W184" i="35"/>
  <c r="AC186" i="35"/>
  <c r="Q610" i="35"/>
  <c r="AI194" i="35"/>
  <c r="AC66" i="35"/>
  <c r="Q79" i="35"/>
  <c r="AC83" i="35"/>
  <c r="AC91" i="35"/>
  <c r="AI687" i="35"/>
  <c r="AI322" i="35"/>
  <c r="J366" i="35"/>
  <c r="Q368" i="35"/>
  <c r="AO368" i="35"/>
  <c r="AO504" i="35"/>
  <c r="Q338" i="35"/>
  <c r="J257" i="35"/>
  <c r="AI257" i="35"/>
  <c r="W261" i="35"/>
  <c r="Q250" i="35"/>
  <c r="AI379" i="35"/>
  <c r="W152" i="35"/>
  <c r="Q393" i="35"/>
  <c r="Q665" i="35"/>
  <c r="AO121" i="35"/>
  <c r="W123" i="35"/>
  <c r="J295" i="35"/>
  <c r="W299" i="35"/>
  <c r="AO333" i="35"/>
  <c r="Q391" i="35"/>
  <c r="J504" i="35"/>
  <c r="AI233" i="35"/>
  <c r="W155" i="35"/>
  <c r="AO346" i="35"/>
  <c r="AO362" i="35"/>
  <c r="W144" i="35"/>
  <c r="AI157" i="35"/>
  <c r="AO159" i="35"/>
  <c r="W372" i="35"/>
  <c r="AI376" i="35"/>
  <c r="W380" i="35"/>
  <c r="J399" i="35"/>
  <c r="W403" i="35"/>
  <c r="AO665" i="35"/>
  <c r="AC39" i="35"/>
  <c r="W76" i="35"/>
  <c r="AC78" i="35"/>
  <c r="Q82" i="35"/>
  <c r="W84" i="35"/>
  <c r="AC110" i="35"/>
  <c r="AI118" i="35"/>
  <c r="J281" i="35"/>
  <c r="AI504" i="35"/>
  <c r="AI651" i="35"/>
  <c r="AO654" i="35"/>
  <c r="Q673" i="35"/>
  <c r="AO673" i="35"/>
  <c r="Q135" i="35"/>
  <c r="W137" i="35"/>
  <c r="AI159" i="35"/>
  <c r="AI177" i="35"/>
  <c r="AI232" i="35"/>
  <c r="Q451" i="35"/>
  <c r="J599" i="35"/>
  <c r="Q606" i="35"/>
  <c r="AO240" i="35"/>
  <c r="W258" i="35"/>
  <c r="AO380" i="35"/>
  <c r="Q440" i="35"/>
  <c r="AI446" i="35"/>
  <c r="AO448" i="35"/>
  <c r="AC462" i="35"/>
  <c r="AI477" i="35"/>
  <c r="J485" i="35"/>
  <c r="J531" i="35"/>
  <c r="Q533" i="35"/>
  <c r="W543" i="35"/>
  <c r="AC545" i="35"/>
  <c r="AC553" i="35"/>
  <c r="W570" i="35"/>
  <c r="J574" i="35"/>
  <c r="AO579" i="35"/>
  <c r="W581" i="35"/>
  <c r="AC583" i="35"/>
  <c r="W593" i="35"/>
  <c r="AC608" i="35"/>
  <c r="Q627" i="35"/>
  <c r="AO627" i="35"/>
  <c r="AC631" i="35"/>
  <c r="W643" i="35"/>
  <c r="Q650" i="35"/>
  <c r="Q668" i="35"/>
  <c r="AC674" i="35"/>
  <c r="J307" i="35"/>
  <c r="Q477" i="35"/>
  <c r="AO477" i="35"/>
  <c r="Q500" i="35"/>
  <c r="AO500" i="35"/>
  <c r="Q298" i="35"/>
  <c r="AC126" i="35"/>
  <c r="AC134" i="35"/>
  <c r="AO138" i="35"/>
  <c r="Q139" i="35"/>
  <c r="AO139" i="35"/>
  <c r="AC233" i="35"/>
  <c r="AC249" i="35"/>
  <c r="J251" i="35"/>
  <c r="AI251" i="35"/>
  <c r="AI424" i="35"/>
  <c r="Q426" i="35"/>
  <c r="AO426" i="35"/>
  <c r="Q436" i="35"/>
  <c r="AO445" i="35"/>
  <c r="W533" i="35"/>
  <c r="W598" i="35"/>
  <c r="AI607" i="35"/>
  <c r="AC613" i="35"/>
  <c r="Q624" i="35"/>
  <c r="AC628" i="35"/>
  <c r="AI630" i="35"/>
  <c r="Q632" i="35"/>
  <c r="AO632" i="35"/>
  <c r="AO640" i="35"/>
  <c r="W642" i="35"/>
  <c r="Q647" i="35"/>
  <c r="AI134" i="35"/>
  <c r="AO145" i="35"/>
  <c r="W676" i="35"/>
  <c r="W14" i="35"/>
  <c r="AC22" i="35"/>
  <c r="AO32" i="35"/>
  <c r="Q46" i="35"/>
  <c r="AO46" i="35"/>
  <c r="Q60" i="35"/>
  <c r="W63" i="35"/>
  <c r="W72" i="35"/>
  <c r="AC73" i="35"/>
  <c r="AC81" i="35"/>
  <c r="Q86" i="35"/>
  <c r="Q94" i="35"/>
  <c r="Q102" i="35"/>
  <c r="AC105" i="35"/>
  <c r="AC113" i="35"/>
  <c r="AC269" i="35"/>
  <c r="Q282" i="35"/>
  <c r="W283" i="35"/>
  <c r="AI291" i="35"/>
  <c r="AO293" i="35"/>
  <c r="AC297" i="35"/>
  <c r="Q301" i="35"/>
  <c r="AO653" i="35"/>
  <c r="J678" i="35"/>
  <c r="Q682" i="35"/>
  <c r="AO682" i="35"/>
  <c r="W684" i="35"/>
  <c r="AO59" i="35"/>
  <c r="AI82" i="35"/>
  <c r="AO84" i="35"/>
  <c r="W170" i="35"/>
  <c r="AO264" i="35"/>
  <c r="AI342" i="35"/>
  <c r="AI27" i="35"/>
  <c r="Q43" i="35"/>
  <c r="AO43" i="35"/>
  <c r="Q75" i="35"/>
  <c r="Q98" i="35"/>
  <c r="W100" i="35"/>
  <c r="W264" i="35"/>
  <c r="W292" i="35"/>
  <c r="AI20" i="35"/>
  <c r="AO27" i="35"/>
  <c r="AC37" i="35"/>
  <c r="AO41" i="35"/>
  <c r="W43" i="35"/>
  <c r="AO120" i="35"/>
  <c r="AC125" i="35"/>
  <c r="AO129" i="35"/>
  <c r="AC142" i="35"/>
  <c r="AC159" i="35"/>
  <c r="AC168" i="35"/>
  <c r="AI258" i="35"/>
  <c r="AO268" i="35"/>
  <c r="AC280" i="35"/>
  <c r="J282" i="35"/>
  <c r="AC292" i="35"/>
  <c r="J294" i="35"/>
  <c r="AI294" i="35"/>
  <c r="Q296" i="35"/>
  <c r="AO296" i="35"/>
  <c r="Q307" i="35"/>
  <c r="AI338" i="35"/>
  <c r="Q340" i="35"/>
  <c r="AO340" i="35"/>
  <c r="AC344" i="35"/>
  <c r="J346" i="35"/>
  <c r="AC394" i="35"/>
  <c r="J396" i="35"/>
  <c r="AI396" i="35"/>
  <c r="W400" i="35"/>
  <c r="AC635" i="35"/>
  <c r="J662" i="35"/>
  <c r="Q675" i="35"/>
  <c r="AO675" i="35"/>
  <c r="W677" i="35"/>
  <c r="AC679" i="35"/>
  <c r="Q15" i="35"/>
  <c r="AO15" i="35"/>
  <c r="AC46" i="35"/>
  <c r="AC68" i="35"/>
  <c r="AI71" i="35"/>
  <c r="AO73" i="35"/>
  <c r="AI79" i="35"/>
  <c r="AO105" i="35"/>
  <c r="AC109" i="35"/>
  <c r="AC117" i="35"/>
  <c r="AC127" i="35"/>
  <c r="Q131" i="35"/>
  <c r="AC135" i="35"/>
  <c r="AC235" i="35"/>
  <c r="W267" i="35"/>
  <c r="AI270" i="35"/>
  <c r="AI278" i="35"/>
  <c r="AC341" i="35"/>
  <c r="AO395" i="35"/>
  <c r="AC399" i="35"/>
  <c r="AI401" i="35"/>
  <c r="Q430" i="35"/>
  <c r="AO430" i="35"/>
  <c r="W432" i="35"/>
  <c r="AC445" i="35"/>
  <c r="Q534" i="35"/>
  <c r="AC554" i="35"/>
  <c r="Q580" i="35"/>
  <c r="AC584" i="35"/>
  <c r="J586" i="35"/>
  <c r="Q592" i="35"/>
  <c r="AC596" i="35"/>
  <c r="J598" i="35"/>
  <c r="Q600" i="35"/>
  <c r="AC640" i="35"/>
  <c r="Q63" i="35"/>
  <c r="AO63" i="35"/>
  <c r="AO72" i="35"/>
  <c r="Q96" i="35"/>
  <c r="Q104" i="35"/>
  <c r="AO112" i="35"/>
  <c r="Q147" i="35"/>
  <c r="AI171" i="35"/>
  <c r="AI200" i="35"/>
  <c r="AO254" i="35"/>
  <c r="W256" i="35"/>
  <c r="J277" i="35"/>
  <c r="W302" i="35"/>
  <c r="W312" i="35"/>
  <c r="Q328" i="35"/>
  <c r="AO328" i="35"/>
  <c r="AI334" i="35"/>
  <c r="Q486" i="35"/>
  <c r="AO486" i="35"/>
  <c r="W503" i="35"/>
  <c r="AI531" i="35"/>
  <c r="J547" i="35"/>
  <c r="AC675" i="35"/>
  <c r="AC184" i="35"/>
  <c r="AC74" i="35"/>
  <c r="AC82" i="35"/>
  <c r="AO118" i="35"/>
  <c r="AC123" i="35"/>
  <c r="W148" i="35"/>
  <c r="AC149" i="35"/>
  <c r="W182" i="35"/>
  <c r="AC188" i="35"/>
  <c r="Q201" i="35"/>
  <c r="AI234" i="35"/>
  <c r="Q236" i="35"/>
  <c r="AO236" i="35"/>
  <c r="W238" i="35"/>
  <c r="AI242" i="35"/>
  <c r="AO277" i="35"/>
  <c r="AO317" i="35"/>
  <c r="AO327" i="35"/>
  <c r="AI356" i="35"/>
  <c r="Q358" i="35"/>
  <c r="W360" i="35"/>
  <c r="AI390" i="35"/>
  <c r="AI406" i="35"/>
  <c r="J426" i="35"/>
  <c r="AI426" i="35"/>
  <c r="Q427" i="35"/>
  <c r="AO427" i="35"/>
  <c r="AC431" i="35"/>
  <c r="Q437" i="35"/>
  <c r="J444" i="35"/>
  <c r="Q446" i="35"/>
  <c r="AC468" i="35"/>
  <c r="AI470" i="35"/>
  <c r="AC492" i="35"/>
  <c r="Q540" i="35"/>
  <c r="Q556" i="35"/>
  <c r="Q598" i="35"/>
  <c r="AO650" i="35"/>
  <c r="AC413" i="35"/>
  <c r="J416" i="35"/>
  <c r="W420" i="35"/>
  <c r="Q687" i="35"/>
  <c r="W86" i="35"/>
  <c r="AO100" i="35"/>
  <c r="W102" i="35"/>
  <c r="AO108" i="35"/>
  <c r="AC121" i="35"/>
  <c r="AC130" i="35"/>
  <c r="W136" i="35"/>
  <c r="AC138" i="35"/>
  <c r="AO143" i="35"/>
  <c r="Q151" i="35"/>
  <c r="W181" i="35"/>
  <c r="Q185" i="35"/>
  <c r="AC429" i="35"/>
  <c r="AO506" i="35"/>
  <c r="J535" i="35"/>
  <c r="AI535" i="35"/>
  <c r="AC541" i="35"/>
  <c r="AC549" i="35"/>
  <c r="J559" i="35"/>
  <c r="W564" i="35"/>
  <c r="AC567" i="35"/>
  <c r="AC587" i="35"/>
  <c r="AO595" i="35"/>
  <c r="Q608" i="35"/>
  <c r="AO608" i="35"/>
  <c r="AO623" i="35"/>
  <c r="Q631" i="35"/>
  <c r="J637" i="35"/>
  <c r="Q639" i="35"/>
  <c r="AI643" i="35"/>
  <c r="AO646" i="35"/>
  <c r="Q664" i="35"/>
  <c r="W199" i="35"/>
  <c r="AC201" i="35"/>
  <c r="AO232" i="35"/>
  <c r="AI247" i="35"/>
  <c r="AO249" i="35"/>
  <c r="AC253" i="35"/>
  <c r="AC278" i="35"/>
  <c r="Q303" i="35"/>
  <c r="AI305" i="35"/>
  <c r="Q313" i="35"/>
  <c r="AO313" i="35"/>
  <c r="AC317" i="35"/>
  <c r="J329" i="35"/>
  <c r="AC335" i="35"/>
  <c r="Q355" i="35"/>
  <c r="AO374" i="35"/>
  <c r="Q389" i="35"/>
  <c r="W409" i="35"/>
  <c r="AI413" i="35"/>
  <c r="AO416" i="35"/>
  <c r="AC420" i="35"/>
  <c r="J422" i="35"/>
  <c r="AI422" i="35"/>
  <c r="Q424" i="35"/>
  <c r="AC447" i="35"/>
  <c r="Q452" i="35"/>
  <c r="AO461" i="35"/>
  <c r="AC465" i="35"/>
  <c r="Q469" i="35"/>
  <c r="AC485" i="35"/>
  <c r="Q493" i="35"/>
  <c r="AO493" i="35"/>
  <c r="AI502" i="35"/>
  <c r="Q505" i="35"/>
  <c r="AO505" i="35"/>
  <c r="Q528" i="35"/>
  <c r="W530" i="35"/>
  <c r="J534" i="35"/>
  <c r="Q536" i="35"/>
  <c r="AO536" i="35"/>
  <c r="W538" i="35"/>
  <c r="W546" i="35"/>
  <c r="AO552" i="35"/>
  <c r="AI568" i="35"/>
  <c r="AC33" i="35"/>
  <c r="AO28" i="35"/>
  <c r="AO42" i="35"/>
  <c r="W21" i="35"/>
  <c r="AI32" i="35"/>
  <c r="Q35" i="35"/>
  <c r="AC45" i="35"/>
  <c r="AI46" i="35"/>
  <c r="W48" i="35"/>
  <c r="AI53" i="35"/>
  <c r="W58" i="35"/>
  <c r="AI60" i="35"/>
  <c r="AI37" i="35"/>
  <c r="Q54" i="35"/>
  <c r="AC28" i="35"/>
  <c r="W33" i="35"/>
  <c r="AC41" i="35"/>
  <c r="AI43" i="35"/>
  <c r="W54" i="35"/>
  <c r="AI15" i="35"/>
  <c r="AO30" i="35"/>
  <c r="W32" i="35"/>
  <c r="AO36" i="35"/>
  <c r="AO44" i="35"/>
  <c r="AI48" i="35"/>
  <c r="AI130" i="35"/>
  <c r="Q189" i="35"/>
  <c r="AC245" i="35"/>
  <c r="W271" i="35"/>
  <c r="AI289" i="35"/>
  <c r="W480" i="35"/>
  <c r="AO558" i="35"/>
  <c r="W560" i="35"/>
  <c r="Q662" i="35"/>
  <c r="AC85" i="35"/>
  <c r="AO88" i="35"/>
  <c r="AC93" i="35"/>
  <c r="AO96" i="35"/>
  <c r="AO104" i="35"/>
  <c r="W141" i="35"/>
  <c r="AO147" i="35"/>
  <c r="Q156" i="35"/>
  <c r="Q164" i="35"/>
  <c r="W168" i="35"/>
  <c r="Q174" i="35"/>
  <c r="W177" i="35"/>
  <c r="W260" i="35"/>
  <c r="AO266" i="35"/>
  <c r="W278" i="35"/>
  <c r="AO304" i="35"/>
  <c r="J361" i="35"/>
  <c r="J402" i="35"/>
  <c r="Q425" i="35"/>
  <c r="AI432" i="35"/>
  <c r="Q447" i="35"/>
  <c r="J454" i="35"/>
  <c r="J494" i="35"/>
  <c r="W535" i="35"/>
  <c r="AO540" i="35"/>
  <c r="AO548" i="35"/>
  <c r="W550" i="35"/>
  <c r="W558" i="35"/>
  <c r="AO566" i="35"/>
  <c r="W568" i="35"/>
  <c r="AI573" i="35"/>
  <c r="AO575" i="35"/>
  <c r="W580" i="35"/>
  <c r="Q586" i="35"/>
  <c r="W607" i="35"/>
  <c r="AI610" i="35"/>
  <c r="J642" i="35"/>
  <c r="J648" i="35"/>
  <c r="Q71" i="35"/>
  <c r="AO71" i="35"/>
  <c r="Q87" i="35"/>
  <c r="Q95" i="35"/>
  <c r="AC99" i="35"/>
  <c r="AI170" i="35"/>
  <c r="AI192" i="35"/>
  <c r="Q202" i="35"/>
  <c r="W231" i="35"/>
  <c r="AO238" i="35"/>
  <c r="J272" i="35"/>
  <c r="W276" i="35"/>
  <c r="AC342" i="35"/>
  <c r="W397" i="35"/>
  <c r="J401" i="35"/>
  <c r="W405" i="35"/>
  <c r="AC449" i="35"/>
  <c r="Q454" i="35"/>
  <c r="AO454" i="35"/>
  <c r="AC459" i="35"/>
  <c r="W477" i="35"/>
  <c r="W485" i="35"/>
  <c r="AC491" i="35"/>
  <c r="Q495" i="35"/>
  <c r="AO522" i="35"/>
  <c r="AC527" i="35"/>
  <c r="AC535" i="35"/>
  <c r="AI537" i="35"/>
  <c r="AI545" i="35"/>
  <c r="Q555" i="35"/>
  <c r="W557" i="35"/>
  <c r="W579" i="35"/>
  <c r="AO598" i="35"/>
  <c r="AC607" i="35"/>
  <c r="AO611" i="35"/>
  <c r="W654" i="35"/>
  <c r="AC655" i="35"/>
  <c r="AO659" i="35"/>
  <c r="W661" i="35"/>
  <c r="J688" i="35"/>
  <c r="Q78" i="35"/>
  <c r="AI84" i="35"/>
  <c r="W120" i="35"/>
  <c r="W121" i="35"/>
  <c r="AO153" i="35"/>
  <c r="Q154" i="35"/>
  <c r="AI179" i="35"/>
  <c r="Q187" i="35"/>
  <c r="AO187" i="35"/>
  <c r="Q193" i="35"/>
  <c r="W203" i="35"/>
  <c r="Q237" i="35"/>
  <c r="W239" i="35"/>
  <c r="AC241" i="35"/>
  <c r="AI243" i="35"/>
  <c r="AI262" i="35"/>
  <c r="Q273" i="35"/>
  <c r="AC277" i="35"/>
  <c r="AI279" i="35"/>
  <c r="Q281" i="35"/>
  <c r="W289" i="35"/>
  <c r="Q306" i="35"/>
  <c r="AC310" i="35"/>
  <c r="AC311" i="35"/>
  <c r="AI313" i="35"/>
  <c r="AO315" i="35"/>
  <c r="AC319" i="35"/>
  <c r="AO325" i="35"/>
  <c r="AC329" i="35"/>
  <c r="W346" i="35"/>
  <c r="J350" i="35"/>
  <c r="AI350" i="35"/>
  <c r="AO352" i="35"/>
  <c r="W354" i="35"/>
  <c r="W362" i="35"/>
  <c r="W373" i="35"/>
  <c r="AO379" i="35"/>
  <c r="W381" i="35"/>
  <c r="J420" i="35"/>
  <c r="AC427" i="35"/>
  <c r="AO470" i="35"/>
  <c r="J480" i="35"/>
  <c r="AI480" i="35"/>
  <c r="Q482" i="35"/>
  <c r="Q494" i="35"/>
  <c r="AC501" i="35"/>
  <c r="AO507" i="35"/>
  <c r="Q530" i="35"/>
  <c r="W540" i="35"/>
  <c r="AC550" i="35"/>
  <c r="AI552" i="35"/>
  <c r="J571" i="35"/>
  <c r="J582" i="35"/>
  <c r="AO584" i="35"/>
  <c r="AC592" i="35"/>
  <c r="Q596" i="35"/>
  <c r="Q625" i="35"/>
  <c r="AC629" i="35"/>
  <c r="Q633" i="35"/>
  <c r="AC637" i="35"/>
  <c r="J639" i="35"/>
  <c r="AO641" i="35"/>
  <c r="AC643" i="35"/>
  <c r="W651" i="35"/>
  <c r="AC654" i="35"/>
  <c r="Q658" i="35"/>
  <c r="AC662" i="35"/>
  <c r="Q667" i="35"/>
  <c r="Q688" i="35"/>
  <c r="AO294" i="35"/>
  <c r="J312" i="35"/>
  <c r="J390" i="35"/>
  <c r="AC436" i="35"/>
  <c r="W547" i="35"/>
  <c r="AC600" i="35"/>
  <c r="AO76" i="35"/>
  <c r="AI81" i="35"/>
  <c r="W85" i="35"/>
  <c r="AI89" i="35"/>
  <c r="Q91" i="35"/>
  <c r="AI97" i="35"/>
  <c r="W101" i="35"/>
  <c r="AC146" i="35"/>
  <c r="Q160" i="35"/>
  <c r="Q184" i="35"/>
  <c r="AO184" i="35"/>
  <c r="Q234" i="35"/>
  <c r="AO234" i="35"/>
  <c r="W244" i="35"/>
  <c r="AO251" i="35"/>
  <c r="AI259" i="35"/>
  <c r="W263" i="35"/>
  <c r="J267" i="35"/>
  <c r="W280" i="35"/>
  <c r="AC288" i="35"/>
  <c r="W303" i="35"/>
  <c r="AO305" i="35"/>
  <c r="Q320" i="35"/>
  <c r="AO320" i="35"/>
  <c r="AC326" i="35"/>
  <c r="AI328" i="35"/>
  <c r="AI347" i="35"/>
  <c r="J348" i="35"/>
  <c r="AC353" i="35"/>
  <c r="AC354" i="35"/>
  <c r="AI355" i="35"/>
  <c r="AC361" i="35"/>
  <c r="J363" i="35"/>
  <c r="AI363" i="35"/>
  <c r="AI374" i="35"/>
  <c r="W378" i="35"/>
  <c r="W393" i="35"/>
  <c r="AI397" i="35"/>
  <c r="AI417" i="35"/>
  <c r="AI433" i="35"/>
  <c r="W469" i="35"/>
  <c r="AC471" i="35"/>
  <c r="AC495" i="35"/>
  <c r="J500" i="35"/>
  <c r="Q502" i="35"/>
  <c r="AC522" i="35"/>
  <c r="AI533" i="35"/>
  <c r="Q543" i="35"/>
  <c r="AI549" i="35"/>
  <c r="Q551" i="35"/>
  <c r="AO551" i="35"/>
  <c r="AI557" i="35"/>
  <c r="W572" i="35"/>
  <c r="AC585" i="35"/>
  <c r="J587" i="35"/>
  <c r="AC598" i="35"/>
  <c r="J600" i="35"/>
  <c r="AI600" i="35"/>
  <c r="Q607" i="35"/>
  <c r="AC611" i="35"/>
  <c r="AI613" i="35"/>
  <c r="Q622" i="35"/>
  <c r="Q630" i="35"/>
  <c r="AC634" i="35"/>
  <c r="AO674" i="35"/>
  <c r="J682" i="35"/>
  <c r="AI56" i="35"/>
  <c r="AI62" i="35"/>
  <c r="AI90" i="35"/>
  <c r="AO92" i="35"/>
  <c r="AI98" i="35"/>
  <c r="AO101" i="35"/>
  <c r="AI110" i="35"/>
  <c r="W115" i="35"/>
  <c r="AO57" i="35"/>
  <c r="AI106" i="35"/>
  <c r="Q110" i="35"/>
  <c r="Q20" i="35"/>
  <c r="AO20" i="35"/>
  <c r="Q29" i="35"/>
  <c r="AI35" i="35"/>
  <c r="Q36" i="35"/>
  <c r="AI42" i="35"/>
  <c r="Q44" i="35"/>
  <c r="AI49" i="35"/>
  <c r="AO61" i="35"/>
  <c r="AC65" i="35"/>
  <c r="Q70" i="35"/>
  <c r="W73" i="35"/>
  <c r="AC77" i="35"/>
  <c r="Q80" i="35"/>
  <c r="AO80" i="35"/>
  <c r="AI87" i="35"/>
  <c r="AO89" i="35"/>
  <c r="AO97" i="35"/>
  <c r="Q106" i="35"/>
  <c r="W108" i="35"/>
  <c r="W109" i="35"/>
  <c r="AO109" i="35"/>
  <c r="W111" i="35"/>
  <c r="AC114" i="35"/>
  <c r="AI116" i="35"/>
  <c r="AC150" i="35"/>
  <c r="AI22" i="35"/>
  <c r="AI47" i="35"/>
  <c r="Q67" i="35"/>
  <c r="AI86" i="35"/>
  <c r="AC101" i="35"/>
  <c r="AO144" i="35"/>
  <c r="W50" i="35"/>
  <c r="W52" i="35"/>
  <c r="W68" i="35"/>
  <c r="AC72" i="35"/>
  <c r="AI83" i="35"/>
  <c r="AC90" i="35"/>
  <c r="AI92" i="35"/>
  <c r="AC98" i="35"/>
  <c r="AI100" i="35"/>
  <c r="Q103" i="35"/>
  <c r="AI113" i="35"/>
  <c r="AI114" i="35"/>
  <c r="Q115" i="35"/>
  <c r="AO116" i="35"/>
  <c r="W117" i="35"/>
  <c r="AC29" i="35"/>
  <c r="W35" i="35"/>
  <c r="Q40" i="35"/>
  <c r="AO40" i="35"/>
  <c r="AC44" i="35"/>
  <c r="Q47" i="35"/>
  <c r="AI57" i="35"/>
  <c r="W59" i="35"/>
  <c r="AC61" i="35"/>
  <c r="AC62" i="35"/>
  <c r="AO65" i="35"/>
  <c r="AC70" i="35"/>
  <c r="AI72" i="35"/>
  <c r="AC89" i="35"/>
  <c r="AI91" i="35"/>
  <c r="W95" i="35"/>
  <c r="AC97" i="35"/>
  <c r="AI99" i="35"/>
  <c r="AC106" i="35"/>
  <c r="AI108" i="35"/>
  <c r="AI111" i="35"/>
  <c r="W116" i="35"/>
  <c r="AC118" i="35"/>
  <c r="Q128" i="35"/>
  <c r="AO128" i="35"/>
  <c r="W130" i="35"/>
  <c r="Q118" i="35"/>
  <c r="AC122" i="35"/>
  <c r="AI125" i="35"/>
  <c r="AC131" i="35"/>
  <c r="AC133" i="35"/>
  <c r="Q136" i="35"/>
  <c r="AO136" i="35"/>
  <c r="AC141" i="35"/>
  <c r="AC151" i="35"/>
  <c r="Q157" i="35"/>
  <c r="AO157" i="35"/>
  <c r="AO158" i="35"/>
  <c r="W159" i="35"/>
  <c r="AC161" i="35"/>
  <c r="AI165" i="35"/>
  <c r="Q166" i="35"/>
  <c r="AO166" i="35"/>
  <c r="AC170" i="35"/>
  <c r="W185" i="35"/>
  <c r="AI196" i="35"/>
  <c r="AI197" i="35"/>
  <c r="Q198" i="35"/>
  <c r="AO199" i="35"/>
  <c r="W201" i="35"/>
  <c r="Q238" i="35"/>
  <c r="W241" i="35"/>
  <c r="W242" i="35"/>
  <c r="J248" i="35"/>
  <c r="AI249" i="35"/>
  <c r="J250" i="35"/>
  <c r="AI250" i="35"/>
  <c r="Q254" i="35"/>
  <c r="AO265" i="35"/>
  <c r="Q266" i="35"/>
  <c r="AC271" i="35"/>
  <c r="J273" i="35"/>
  <c r="Q275" i="35"/>
  <c r="W277" i="35"/>
  <c r="AC283" i="35"/>
  <c r="J289" i="35"/>
  <c r="AO292" i="35"/>
  <c r="Q300" i="35"/>
  <c r="AC304" i="35"/>
  <c r="AC309" i="35"/>
  <c r="Q314" i="35"/>
  <c r="AO314" i="35"/>
  <c r="AC318" i="35"/>
  <c r="W322" i="35"/>
  <c r="Q324" i="35"/>
  <c r="AO324" i="35"/>
  <c r="W337" i="35"/>
  <c r="W339" i="35"/>
  <c r="J342" i="35"/>
  <c r="Q345" i="35"/>
  <c r="AO345" i="35"/>
  <c r="W358" i="35"/>
  <c r="AC359" i="35"/>
  <c r="AI362" i="35"/>
  <c r="AI389" i="35"/>
  <c r="W394" i="35"/>
  <c r="J398" i="35"/>
  <c r="W408" i="35"/>
  <c r="AC409" i="35"/>
  <c r="W190" i="35"/>
  <c r="Q197" i="35"/>
  <c r="W240" i="35"/>
  <c r="AI297" i="35"/>
  <c r="W315" i="35"/>
  <c r="Q363" i="35"/>
  <c r="AI372" i="35"/>
  <c r="Q399" i="35"/>
  <c r="AO413" i="35"/>
  <c r="AC433" i="35"/>
  <c r="AI120" i="35"/>
  <c r="AI121" i="35"/>
  <c r="Q123" i="35"/>
  <c r="Q124" i="35"/>
  <c r="AO124" i="35"/>
  <c r="AO125" i="35"/>
  <c r="AI131" i="35"/>
  <c r="AO133" i="35"/>
  <c r="Q134" i="35"/>
  <c r="W135" i="35"/>
  <c r="AC137" i="35"/>
  <c r="Q152" i="35"/>
  <c r="AO152" i="35"/>
  <c r="AI160" i="35"/>
  <c r="AI161" i="35"/>
  <c r="Q162" i="35"/>
  <c r="Q163" i="35"/>
  <c r="W166" i="35"/>
  <c r="AC167" i="35"/>
  <c r="AI169" i="35"/>
  <c r="W173" i="35"/>
  <c r="AO182" i="35"/>
  <c r="AI187" i="35"/>
  <c r="AC190" i="35"/>
  <c r="AI193" i="35"/>
  <c r="AC200" i="35"/>
  <c r="AI231" i="35"/>
  <c r="W237" i="35"/>
  <c r="J244" i="35"/>
  <c r="J245" i="35"/>
  <c r="AI245" i="35"/>
  <c r="W251" i="35"/>
  <c r="AC254" i="35"/>
  <c r="AI256" i="35"/>
  <c r="Q258" i="35"/>
  <c r="J268" i="35"/>
  <c r="J269" i="35"/>
  <c r="J280" i="35"/>
  <c r="AO289" i="35"/>
  <c r="W291" i="35"/>
  <c r="AO298" i="35"/>
  <c r="AC302" i="35"/>
  <c r="W305" i="35"/>
  <c r="AC306" i="35"/>
  <c r="J308" i="35"/>
  <c r="AC325" i="35"/>
  <c r="Q329" i="35"/>
  <c r="AC336" i="35"/>
  <c r="J339" i="35"/>
  <c r="AO341" i="35"/>
  <c r="Q342" i="35"/>
  <c r="AC356" i="35"/>
  <c r="AI358" i="35"/>
  <c r="J359" i="35"/>
  <c r="J368" i="35"/>
  <c r="AI368" i="35"/>
  <c r="AC376" i="35"/>
  <c r="Q380" i="35"/>
  <c r="AC387" i="35"/>
  <c r="AO389" i="35"/>
  <c r="AC393" i="35"/>
  <c r="J395" i="35"/>
  <c r="AI395" i="35"/>
  <c r="J403" i="35"/>
  <c r="J406" i="35"/>
  <c r="W407" i="35"/>
  <c r="Q122" i="35"/>
  <c r="AI128" i="35"/>
  <c r="Q130" i="35"/>
  <c r="AI138" i="35"/>
  <c r="Q140" i="35"/>
  <c r="AO140" i="35"/>
  <c r="W142" i="35"/>
  <c r="Q150" i="35"/>
  <c r="AO169" i="35"/>
  <c r="AC174" i="35"/>
  <c r="Q186" i="35"/>
  <c r="AO186" i="35"/>
  <c r="AO193" i="35"/>
  <c r="AI201" i="35"/>
  <c r="AO202" i="35"/>
  <c r="AO203" i="35"/>
  <c r="Q231" i="35"/>
  <c r="J241" i="35"/>
  <c r="Q244" i="35"/>
  <c r="AO245" i="35"/>
  <c r="W247" i="35"/>
  <c r="W250" i="35"/>
  <c r="AI254" i="35"/>
  <c r="AO256" i="35"/>
  <c r="J264" i="35"/>
  <c r="AI266" i="35"/>
  <c r="Q268" i="35"/>
  <c r="W272" i="35"/>
  <c r="AC299" i="35"/>
  <c r="J301" i="35"/>
  <c r="AI306" i="35"/>
  <c r="Q308" i="35"/>
  <c r="W343" i="35"/>
  <c r="AI357" i="35"/>
  <c r="Q359" i="35"/>
  <c r="AO441" i="35"/>
  <c r="J467" i="35"/>
  <c r="AC143" i="35"/>
  <c r="AI145" i="35"/>
  <c r="AO149" i="35"/>
  <c r="W161" i="35"/>
  <c r="Q168" i="35"/>
  <c r="AC173" i="35"/>
  <c r="Q177" i="35"/>
  <c r="AO178" i="35"/>
  <c r="AO185" i="35"/>
  <c r="Q191" i="35"/>
  <c r="AO191" i="35"/>
  <c r="Q192" i="35"/>
  <c r="W195" i="35"/>
  <c r="AI239" i="35"/>
  <c r="W245" i="35"/>
  <c r="W246" i="35"/>
  <c r="J252" i="35"/>
  <c r="AI252" i="35"/>
  <c r="J253" i="35"/>
  <c r="AI253" i="35"/>
  <c r="AI263" i="35"/>
  <c r="AI264" i="35"/>
  <c r="J265" i="35"/>
  <c r="Q267" i="35"/>
  <c r="AC273" i="35"/>
  <c r="J275" i="35"/>
  <c r="AI275" i="35"/>
  <c r="Q278" i="35"/>
  <c r="J292" i="35"/>
  <c r="Q294" i="35"/>
  <c r="AC298" i="35"/>
  <c r="AO307" i="35"/>
  <c r="J314" i="35"/>
  <c r="AI314" i="35"/>
  <c r="Q316" i="35"/>
  <c r="Q326" i="35"/>
  <c r="AO326" i="35"/>
  <c r="AC330" i="35"/>
  <c r="J336" i="35"/>
  <c r="AC343" i="35"/>
  <c r="AO348" i="35"/>
  <c r="W349" i="35"/>
  <c r="W350" i="35"/>
  <c r="J353" i="35"/>
  <c r="J354" i="35"/>
  <c r="Q357" i="35"/>
  <c r="AO357" i="35"/>
  <c r="W359" i="35"/>
  <c r="Q367" i="35"/>
  <c r="AC373" i="35"/>
  <c r="AI375" i="35"/>
  <c r="Q378" i="35"/>
  <c r="W379" i="35"/>
  <c r="W388" i="35"/>
  <c r="AC389" i="35"/>
  <c r="AI392" i="35"/>
  <c r="AI400" i="35"/>
  <c r="Q403" i="35"/>
  <c r="AO405" i="35"/>
  <c r="AC412" i="35"/>
  <c r="AO418" i="35"/>
  <c r="W419" i="35"/>
  <c r="J506" i="35"/>
  <c r="AI506" i="35"/>
  <c r="AI522" i="35"/>
  <c r="W544" i="35"/>
  <c r="J548" i="35"/>
  <c r="AC557" i="35"/>
  <c r="J575" i="35"/>
  <c r="AO633" i="35"/>
  <c r="AO644" i="35"/>
  <c r="AO439" i="35"/>
  <c r="W441" i="35"/>
  <c r="J446" i="35"/>
  <c r="Q449" i="35"/>
  <c r="AO449" i="35"/>
  <c r="Q460" i="35"/>
  <c r="W462" i="35"/>
  <c r="AC463" i="35"/>
  <c r="Q467" i="35"/>
  <c r="AO467" i="35"/>
  <c r="W472" i="35"/>
  <c r="AI475" i="35"/>
  <c r="AC477" i="35"/>
  <c r="AC478" i="35"/>
  <c r="Q481" i="35"/>
  <c r="AO481" i="35"/>
  <c r="AI500" i="35"/>
  <c r="Q506" i="35"/>
  <c r="Q507" i="35"/>
  <c r="Q522" i="35"/>
  <c r="W527" i="35"/>
  <c r="AC528" i="35"/>
  <c r="AC529" i="35"/>
  <c r="AO538" i="35"/>
  <c r="AC544" i="35"/>
  <c r="AI546" i="35"/>
  <c r="Q549" i="35"/>
  <c r="J572" i="35"/>
  <c r="AC597" i="35"/>
  <c r="AI606" i="35"/>
  <c r="AC636" i="35"/>
  <c r="W649" i="35"/>
  <c r="AO668" i="35"/>
  <c r="W670" i="35"/>
  <c r="Q679" i="35"/>
  <c r="AC686" i="35"/>
  <c r="W552" i="35"/>
  <c r="AC555" i="35"/>
  <c r="AI570" i="35"/>
  <c r="AO607" i="35"/>
  <c r="W609" i="35"/>
  <c r="AI629" i="35"/>
  <c r="AC653" i="35"/>
  <c r="J655" i="35"/>
  <c r="J663" i="35"/>
  <c r="AI671" i="35"/>
  <c r="J411" i="35"/>
  <c r="J412" i="35"/>
  <c r="AI412" i="35"/>
  <c r="AO414" i="35"/>
  <c r="W418" i="35"/>
  <c r="AC419" i="35"/>
  <c r="J421" i="35"/>
  <c r="AI421" i="35"/>
  <c r="Q423" i="35"/>
  <c r="AO423" i="35"/>
  <c r="AO432" i="35"/>
  <c r="Q435" i="35"/>
  <c r="AO435" i="35"/>
  <c r="AO436" i="35"/>
  <c r="W440" i="35"/>
  <c r="AC441" i="35"/>
  <c r="Q456" i="35"/>
  <c r="AO456" i="35"/>
  <c r="AO457" i="35"/>
  <c r="W459" i="35"/>
  <c r="W460" i="35"/>
  <c r="AC461" i="35"/>
  <c r="AO465" i="35"/>
  <c r="W467" i="35"/>
  <c r="Q479" i="35"/>
  <c r="W481" i="35"/>
  <c r="W482" i="35"/>
  <c r="AC483" i="35"/>
  <c r="W507" i="35"/>
  <c r="W523" i="35"/>
  <c r="AC525" i="35"/>
  <c r="AI528" i="35"/>
  <c r="J529" i="35"/>
  <c r="Q532" i="35"/>
  <c r="AO534" i="35"/>
  <c r="W536" i="35"/>
  <c r="W537" i="35"/>
  <c r="AC540" i="35"/>
  <c r="J544" i="35"/>
  <c r="W549" i="35"/>
  <c r="Q570" i="35"/>
  <c r="W573" i="35"/>
  <c r="Q585" i="35"/>
  <c r="J595" i="35"/>
  <c r="J596" i="35"/>
  <c r="AO599" i="35"/>
  <c r="AC609" i="35"/>
  <c r="J612" i="35"/>
  <c r="AI612" i="35"/>
  <c r="Q621" i="35"/>
  <c r="AC625" i="35"/>
  <c r="Q629" i="35"/>
  <c r="W632" i="35"/>
  <c r="AO637" i="35"/>
  <c r="W640" i="35"/>
  <c r="AC641" i="35"/>
  <c r="AC648" i="35"/>
  <c r="AC649" i="35"/>
  <c r="J653" i="35"/>
  <c r="Q655" i="35"/>
  <c r="AO655" i="35"/>
  <c r="Q663" i="35"/>
  <c r="AO663" i="35"/>
  <c r="Q671" i="35"/>
  <c r="AI674" i="35"/>
  <c r="Q676" i="35"/>
  <c r="AO676" i="35"/>
  <c r="J684" i="35"/>
  <c r="AC451" i="35"/>
  <c r="Q455" i="35"/>
  <c r="AO455" i="35"/>
  <c r="AC460" i="35"/>
  <c r="AO464" i="35"/>
  <c r="J472" i="35"/>
  <c r="Q478" i="35"/>
  <c r="W496" i="35"/>
  <c r="AC503" i="35"/>
  <c r="AC504" i="35"/>
  <c r="W534" i="35"/>
  <c r="J540" i="35"/>
  <c r="AI542" i="35"/>
  <c r="J564" i="35"/>
  <c r="AO613" i="35"/>
  <c r="W656" i="35"/>
  <c r="AI660" i="35"/>
  <c r="J670" i="35"/>
  <c r="Q686" i="35"/>
  <c r="Q409" i="35"/>
  <c r="Q410" i="35"/>
  <c r="Q411" i="35"/>
  <c r="W413" i="35"/>
  <c r="AC416" i="35"/>
  <c r="AI418" i="35"/>
  <c r="AC437" i="35"/>
  <c r="AI440" i="35"/>
  <c r="AO442" i="35"/>
  <c r="AI451" i="35"/>
  <c r="AO453" i="35"/>
  <c r="AC457" i="35"/>
  <c r="J460" i="35"/>
  <c r="AI461" i="35"/>
  <c r="Q462" i="35"/>
  <c r="AO462" i="35"/>
  <c r="AO463" i="35"/>
  <c r="AC466" i="35"/>
  <c r="J482" i="35"/>
  <c r="AI482" i="35"/>
  <c r="J483" i="35"/>
  <c r="Q484" i="35"/>
  <c r="AC496" i="35"/>
  <c r="AC500" i="35"/>
  <c r="J524" i="35"/>
  <c r="Q527" i="35"/>
  <c r="AO528" i="35"/>
  <c r="AC533" i="35"/>
  <c r="AI562" i="35"/>
  <c r="Q564" i="35"/>
  <c r="AC572" i="35"/>
  <c r="AI581" i="35"/>
  <c r="AC586" i="35"/>
  <c r="AI592" i="35"/>
  <c r="AI593" i="35"/>
  <c r="Q594" i="35"/>
  <c r="AO610" i="35"/>
  <c r="AC622" i="35"/>
  <c r="AI624" i="35"/>
  <c r="J625" i="35"/>
  <c r="AI625" i="35"/>
  <c r="Q626" i="35"/>
  <c r="AC630" i="35"/>
  <c r="AI632" i="35"/>
  <c r="AO634" i="35"/>
  <c r="W637" i="35"/>
  <c r="AC638" i="35"/>
  <c r="Q642" i="35"/>
  <c r="AO642" i="35"/>
  <c r="AI647" i="35"/>
  <c r="Q649" i="35"/>
  <c r="AC656" i="35"/>
  <c r="J658" i="35"/>
  <c r="AO661" i="35"/>
  <c r="AI667" i="35"/>
  <c r="AI668" i="35"/>
  <c r="Q670" i="35"/>
  <c r="AO670" i="35"/>
  <c r="AC677" i="35"/>
  <c r="Q683" i="35"/>
  <c r="J14" i="35"/>
  <c r="AI14" i="35"/>
  <c r="AO21" i="35"/>
  <c r="W28" i="35"/>
  <c r="W30" i="35"/>
  <c r="W31" i="35"/>
  <c r="AO34" i="35"/>
  <c r="W36" i="35"/>
  <c r="W37" i="35"/>
  <c r="AO37" i="35"/>
  <c r="Q38" i="35"/>
  <c r="Q48" i="35"/>
  <c r="Q49" i="35"/>
  <c r="Q50" i="35"/>
  <c r="AI55" i="35"/>
  <c r="Q57" i="35"/>
  <c r="Q14" i="35"/>
  <c r="AO14" i="35"/>
  <c r="W38" i="35"/>
  <c r="AO49" i="35"/>
  <c r="Q51" i="35"/>
  <c r="Q52" i="35"/>
  <c r="W53" i="35"/>
  <c r="AO54" i="35"/>
  <c r="AO55" i="35"/>
  <c r="W57" i="35"/>
  <c r="AI59" i="35"/>
  <c r="Q61" i="35"/>
  <c r="Q65" i="35"/>
  <c r="AO69" i="35"/>
  <c r="AO70" i="35"/>
  <c r="AC32" i="35"/>
  <c r="AI30" i="35"/>
  <c r="AI31" i="35"/>
  <c r="Q41" i="35"/>
  <c r="Q42" i="35"/>
  <c r="AO45" i="35"/>
  <c r="AC49" i="35"/>
  <c r="W55" i="35"/>
  <c r="AC58" i="35"/>
  <c r="Q59" i="35"/>
  <c r="AO62" i="35"/>
  <c r="W67" i="35"/>
  <c r="W69" i="35"/>
  <c r="AC51" i="35"/>
  <c r="AI58" i="35"/>
  <c r="W60" i="35"/>
  <c r="AC15" i="35"/>
  <c r="AC20" i="35"/>
  <c r="Q30" i="35"/>
  <c r="Q39" i="35"/>
  <c r="AO39" i="35"/>
  <c r="W42" i="35"/>
  <c r="W46" i="35"/>
  <c r="Q21" i="35"/>
  <c r="Q22" i="35"/>
  <c r="AO29" i="35"/>
  <c r="AO38" i="35"/>
  <c r="AI51" i="35"/>
  <c r="AC54" i="35"/>
  <c r="Q58" i="35"/>
  <c r="AC63" i="35"/>
  <c r="AC64" i="35"/>
  <c r="AC69" i="35"/>
  <c r="AI94" i="35"/>
  <c r="AI107" i="35"/>
  <c r="Q114" i="35"/>
  <c r="AO117" i="35"/>
  <c r="W119" i="35"/>
  <c r="AO141" i="35"/>
  <c r="AO142" i="35"/>
  <c r="Q143" i="35"/>
  <c r="W191" i="35"/>
  <c r="W198" i="35"/>
  <c r="W200" i="35"/>
  <c r="Q230" i="35"/>
  <c r="Q235" i="35"/>
  <c r="AO235" i="35"/>
  <c r="J260" i="35"/>
  <c r="J261" i="35"/>
  <c r="AI261" i="35"/>
  <c r="J262" i="35"/>
  <c r="AC265" i="35"/>
  <c r="AI272" i="35"/>
  <c r="J274" i="35"/>
  <c r="AI274" i="35"/>
  <c r="Q276" i="35"/>
  <c r="AI277" i="35"/>
  <c r="J278" i="35"/>
  <c r="AI282" i="35"/>
  <c r="J288" i="35"/>
  <c r="AI288" i="35"/>
  <c r="AI290" i="35"/>
  <c r="Q291" i="35"/>
  <c r="AO300" i="35"/>
  <c r="AO308" i="35"/>
  <c r="W310" i="35"/>
  <c r="AC313" i="35"/>
  <c r="AI316" i="35"/>
  <c r="AO318" i="35"/>
  <c r="J330" i="35"/>
  <c r="Q332" i="35"/>
  <c r="AO332" i="35"/>
  <c r="Q336" i="35"/>
  <c r="AO336" i="35"/>
  <c r="AO338" i="35"/>
  <c r="W365" i="35"/>
  <c r="W377" i="35"/>
  <c r="AC391" i="35"/>
  <c r="Q402" i="35"/>
  <c r="W404" i="35"/>
  <c r="W406" i="35"/>
  <c r="AC411" i="35"/>
  <c r="AC414" i="35"/>
  <c r="Q72" i="35"/>
  <c r="AI73" i="35"/>
  <c r="AI74" i="35"/>
  <c r="AO77" i="35"/>
  <c r="AO78" i="35"/>
  <c r="W80" i="35"/>
  <c r="W81" i="35"/>
  <c r="AO81" i="35"/>
  <c r="W83" i="35"/>
  <c r="AC86" i="35"/>
  <c r="AI88" i="35"/>
  <c r="AO94" i="35"/>
  <c r="W96" i="35"/>
  <c r="W97" i="35"/>
  <c r="W99" i="35"/>
  <c r="AC102" i="35"/>
  <c r="AI104" i="35"/>
  <c r="Q111" i="35"/>
  <c r="AO113" i="35"/>
  <c r="AI127" i="35"/>
  <c r="AC157" i="35"/>
  <c r="AI163" i="35"/>
  <c r="Q165" i="35"/>
  <c r="AO165" i="35"/>
  <c r="Q170" i="35"/>
  <c r="AO170" i="35"/>
  <c r="W174" i="35"/>
  <c r="AO179" i="35"/>
  <c r="AI184" i="35"/>
  <c r="AO188" i="35"/>
  <c r="W194" i="35"/>
  <c r="AO195" i="35"/>
  <c r="W197" i="35"/>
  <c r="AC231" i="35"/>
  <c r="AO241" i="35"/>
  <c r="Q243" i="35"/>
  <c r="Q246" i="35"/>
  <c r="J271" i="35"/>
  <c r="AI271" i="35"/>
  <c r="AI273" i="35"/>
  <c r="AO276" i="35"/>
  <c r="AI283" i="35"/>
  <c r="AO290" i="35"/>
  <c r="AO299" i="35"/>
  <c r="Q305" i="35"/>
  <c r="W309" i="35"/>
  <c r="AI315" i="35"/>
  <c r="Q317" i="35"/>
  <c r="Q318" i="35"/>
  <c r="J325" i="35"/>
  <c r="Q331" i="35"/>
  <c r="Q335" i="35"/>
  <c r="W338" i="35"/>
  <c r="AC352" i="35"/>
  <c r="J357" i="35"/>
  <c r="AC366" i="35"/>
  <c r="J372" i="35"/>
  <c r="AC374" i="35"/>
  <c r="AC375" i="35"/>
  <c r="J394" i="35"/>
  <c r="AO401" i="35"/>
  <c r="AI407" i="35"/>
  <c r="AI103" i="35"/>
  <c r="AI105" i="35"/>
  <c r="Q107" i="35"/>
  <c r="AO110" i="35"/>
  <c r="W112" i="35"/>
  <c r="W113" i="35"/>
  <c r="Q138" i="35"/>
  <c r="AI149" i="35"/>
  <c r="AI153" i="35"/>
  <c r="AC156" i="35"/>
  <c r="Q161" i="35"/>
  <c r="AO161" i="35"/>
  <c r="W169" i="35"/>
  <c r="AC172" i="35"/>
  <c r="W175" i="35"/>
  <c r="W179" i="35"/>
  <c r="W180" i="35"/>
  <c r="AI183" i="35"/>
  <c r="W189" i="35"/>
  <c r="W235" i="35"/>
  <c r="Q274" i="35"/>
  <c r="AC293" i="35"/>
  <c r="AO297" i="35"/>
  <c r="W300" i="35"/>
  <c r="W301" i="35"/>
  <c r="AO316" i="35"/>
  <c r="AO322" i="35"/>
  <c r="Q327" i="35"/>
  <c r="Q330" i="35"/>
  <c r="W336" i="35"/>
  <c r="Q387" i="35"/>
  <c r="J391" i="35"/>
  <c r="AI391" i="35"/>
  <c r="J392" i="35"/>
  <c r="Q396" i="35"/>
  <c r="Q398" i="35"/>
  <c r="W401" i="35"/>
  <c r="AC410" i="35"/>
  <c r="Q74" i="35"/>
  <c r="W77" i="35"/>
  <c r="Q88" i="35"/>
  <c r="Q90" i="35"/>
  <c r="W92" i="35"/>
  <c r="W93" i="35"/>
  <c r="AO93" i="35"/>
  <c r="W94" i="35"/>
  <c r="AI126" i="35"/>
  <c r="Q127" i="35"/>
  <c r="Q132" i="35"/>
  <c r="AO132" i="35"/>
  <c r="AO137" i="35"/>
  <c r="W138" i="35"/>
  <c r="AI150" i="35"/>
  <c r="AI156" i="35"/>
  <c r="Q158" i="35"/>
  <c r="AO160" i="35"/>
  <c r="W164" i="35"/>
  <c r="AC171" i="35"/>
  <c r="Q203" i="35"/>
  <c r="AC236" i="35"/>
  <c r="AC237" i="35"/>
  <c r="AC240" i="35"/>
  <c r="W243" i="35"/>
  <c r="Q252" i="35"/>
  <c r="Q255" i="35"/>
  <c r="Q259" i="35"/>
  <c r="AO260" i="35"/>
  <c r="AI265" i="35"/>
  <c r="AI267" i="35"/>
  <c r="Q270" i="35"/>
  <c r="AO270" i="35"/>
  <c r="W298" i="35"/>
  <c r="W317" i="35"/>
  <c r="W328" i="35"/>
  <c r="W329" i="35"/>
  <c r="AO329" i="35"/>
  <c r="AC333" i="35"/>
  <c r="J344" i="35"/>
  <c r="Q347" i="35"/>
  <c r="W348" i="35"/>
  <c r="Q394" i="35"/>
  <c r="AC406" i="35"/>
  <c r="AI102" i="35"/>
  <c r="AI122" i="35"/>
  <c r="AC176" i="35"/>
  <c r="AC179" i="35"/>
  <c r="AI182" i="35"/>
  <c r="Q269" i="35"/>
  <c r="AO269" i="35"/>
  <c r="W273" i="35"/>
  <c r="W274" i="35"/>
  <c r="W279" i="35"/>
  <c r="W282" i="35"/>
  <c r="W288" i="35"/>
  <c r="AI293" i="35"/>
  <c r="W335" i="35"/>
  <c r="J338" i="35"/>
  <c r="AI340" i="35"/>
  <c r="Q344" i="35"/>
  <c r="AO344" i="35"/>
  <c r="J351" i="35"/>
  <c r="AI351" i="35"/>
  <c r="AI352" i="35"/>
  <c r="AO354" i="35"/>
  <c r="AO355" i="35"/>
  <c r="Q356" i="35"/>
  <c r="AO356" i="35"/>
  <c r="AI366" i="35"/>
  <c r="AI380" i="35"/>
  <c r="AO394" i="35"/>
  <c r="W399" i="35"/>
  <c r="AI404" i="35"/>
  <c r="AI409" i="35"/>
  <c r="AO411" i="35"/>
  <c r="Q412" i="35"/>
  <c r="Q413" i="35"/>
  <c r="AI80" i="35"/>
  <c r="AO86" i="35"/>
  <c r="W88" i="35"/>
  <c r="W89" i="35"/>
  <c r="W91" i="35"/>
  <c r="AC94" i="35"/>
  <c r="AI96" i="35"/>
  <c r="AO102" i="35"/>
  <c r="W104" i="35"/>
  <c r="W105" i="35"/>
  <c r="W107" i="35"/>
  <c r="AI115" i="35"/>
  <c r="Q126" i="35"/>
  <c r="W132" i="35"/>
  <c r="W134" i="35"/>
  <c r="W139" i="35"/>
  <c r="AI146" i="35"/>
  <c r="AI155" i="35"/>
  <c r="AC169" i="35"/>
  <c r="AC175" i="35"/>
  <c r="J239" i="35"/>
  <c r="J240" i="35"/>
  <c r="AI240" i="35"/>
  <c r="AC247" i="35"/>
  <c r="W252" i="35"/>
  <c r="W254" i="35"/>
  <c r="W255" i="35"/>
  <c r="W259" i="35"/>
  <c r="AO267" i="35"/>
  <c r="W270" i="35"/>
  <c r="W281" i="35"/>
  <c r="AI309" i="35"/>
  <c r="Q312" i="35"/>
  <c r="J320" i="35"/>
  <c r="AO321" i="35"/>
  <c r="AI323" i="35"/>
  <c r="AO372" i="35"/>
  <c r="Q376" i="35"/>
  <c r="Q377" i="35"/>
  <c r="AO381" i="35"/>
  <c r="AO392" i="35"/>
  <c r="AC397" i="35"/>
  <c r="AC402" i="35"/>
  <c r="Q83" i="35"/>
  <c r="Q99" i="35"/>
  <c r="W103" i="35"/>
  <c r="AI112" i="35"/>
  <c r="Q119" i="35"/>
  <c r="W124" i="35"/>
  <c r="W125" i="35"/>
  <c r="W126" i="35"/>
  <c r="W127" i="35"/>
  <c r="AC129" i="35"/>
  <c r="W131" i="35"/>
  <c r="AC139" i="35"/>
  <c r="AI142" i="35"/>
  <c r="Q146" i="35"/>
  <c r="AO146" i="35"/>
  <c r="W158" i="35"/>
  <c r="AC164" i="35"/>
  <c r="AC165" i="35"/>
  <c r="AI181" i="35"/>
  <c r="W183" i="35"/>
  <c r="AI190" i="35"/>
  <c r="W202" i="35"/>
  <c r="AC246" i="35"/>
  <c r="AC248" i="35"/>
  <c r="AC250" i="35"/>
  <c r="AC257" i="35"/>
  <c r="AC261" i="35"/>
  <c r="W265" i="35"/>
  <c r="W268" i="35"/>
  <c r="W269" i="35"/>
  <c r="AC272" i="35"/>
  <c r="J276" i="35"/>
  <c r="AC279" i="35"/>
  <c r="W304" i="35"/>
  <c r="AI308" i="35"/>
  <c r="W313" i="35"/>
  <c r="W344" i="35"/>
  <c r="Q352" i="35"/>
  <c r="W355" i="35"/>
  <c r="AI360" i="35"/>
  <c r="AO366" i="35"/>
  <c r="AO375" i="35"/>
  <c r="AO404" i="35"/>
  <c r="Q405" i="35"/>
  <c r="AI405" i="35"/>
  <c r="AO85" i="35"/>
  <c r="W87" i="35"/>
  <c r="Q142" i="35"/>
  <c r="W146" i="35"/>
  <c r="AO154" i="35"/>
  <c r="W156" i="35"/>
  <c r="AI164" i="35"/>
  <c r="AI168" i="35"/>
  <c r="Q172" i="35"/>
  <c r="AI180" i="35"/>
  <c r="AO181" i="35"/>
  <c r="AI189" i="35"/>
  <c r="AO190" i="35"/>
  <c r="AI195" i="35"/>
  <c r="AO197" i="35"/>
  <c r="Q293" i="35"/>
  <c r="W294" i="35"/>
  <c r="AI298" i="35"/>
  <c r="AC316" i="35"/>
  <c r="AI318" i="35"/>
  <c r="Q319" i="35"/>
  <c r="J332" i="35"/>
  <c r="Q337" i="35"/>
  <c r="AO337" i="35"/>
  <c r="AO339" i="35"/>
  <c r="Q350" i="35"/>
  <c r="AC357" i="35"/>
  <c r="AI361" i="35"/>
  <c r="W390" i="35"/>
  <c r="J400" i="35"/>
  <c r="AC407" i="35"/>
  <c r="W410" i="35"/>
  <c r="AC432" i="35"/>
  <c r="J555" i="35"/>
  <c r="Q558" i="35"/>
  <c r="W575" i="35"/>
  <c r="W613" i="35"/>
  <c r="Q635" i="35"/>
  <c r="AO635" i="35"/>
  <c r="AC639" i="35"/>
  <c r="AI645" i="35"/>
  <c r="Q646" i="35"/>
  <c r="W647" i="35"/>
  <c r="AI655" i="35"/>
  <c r="AI656" i="35"/>
  <c r="AC665" i="35"/>
  <c r="W416" i="35"/>
  <c r="W417" i="35"/>
  <c r="AC421" i="35"/>
  <c r="AO425" i="35"/>
  <c r="W428" i="35"/>
  <c r="AC430" i="35"/>
  <c r="AI435" i="35"/>
  <c r="J436" i="35"/>
  <c r="J437" i="35"/>
  <c r="Q441" i="35"/>
  <c r="Q442" i="35"/>
  <c r="J453" i="35"/>
  <c r="AC454" i="35"/>
  <c r="AI455" i="35"/>
  <c r="J456" i="35"/>
  <c r="Q457" i="35"/>
  <c r="Q459" i="35"/>
  <c r="AO460" i="35"/>
  <c r="W465" i="35"/>
  <c r="AC467" i="35"/>
  <c r="W476" i="35"/>
  <c r="AI478" i="35"/>
  <c r="Q483" i="35"/>
  <c r="W492" i="35"/>
  <c r="AC493" i="35"/>
  <c r="W500" i="35"/>
  <c r="W502" i="35"/>
  <c r="AO523" i="35"/>
  <c r="W524" i="35"/>
  <c r="W525" i="35"/>
  <c r="W529" i="35"/>
  <c r="AC531" i="35"/>
  <c r="J543" i="35"/>
  <c r="J546" i="35"/>
  <c r="AI548" i="35"/>
  <c r="J550" i="35"/>
  <c r="J552" i="35"/>
  <c r="AI553" i="35"/>
  <c r="J554" i="35"/>
  <c r="AI554" i="35"/>
  <c r="AO556" i="35"/>
  <c r="AO557" i="35"/>
  <c r="W559" i="35"/>
  <c r="AC562" i="35"/>
  <c r="AC568" i="35"/>
  <c r="W571" i="35"/>
  <c r="AC573" i="35"/>
  <c r="W574" i="35"/>
  <c r="Q595" i="35"/>
  <c r="W597" i="35"/>
  <c r="AO597" i="35"/>
  <c r="AO600" i="35"/>
  <c r="AO606" i="35"/>
  <c r="J628" i="35"/>
  <c r="J654" i="35"/>
  <c r="AC669" i="35"/>
  <c r="W672" i="35"/>
  <c r="Q677" i="35"/>
  <c r="AO677" i="35"/>
  <c r="AO678" i="35"/>
  <c r="W679" i="35"/>
  <c r="AC683" i="35"/>
  <c r="J687" i="35"/>
  <c r="AO440" i="35"/>
  <c r="AC539" i="35"/>
  <c r="AC579" i="35"/>
  <c r="AO583" i="35"/>
  <c r="AO585" i="35"/>
  <c r="Q593" i="35"/>
  <c r="AO593" i="35"/>
  <c r="W606" i="35"/>
  <c r="AC612" i="35"/>
  <c r="AI628" i="35"/>
  <c r="AO631" i="35"/>
  <c r="Q634" i="35"/>
  <c r="AI640" i="35"/>
  <c r="AC651" i="35"/>
  <c r="AI654" i="35"/>
  <c r="Q656" i="35"/>
  <c r="AO656" i="35"/>
  <c r="AO658" i="35"/>
  <c r="Q659" i="35"/>
  <c r="AC663" i="35"/>
  <c r="J668" i="35"/>
  <c r="AO424" i="35"/>
  <c r="AI449" i="35"/>
  <c r="AI454" i="35"/>
  <c r="AO459" i="35"/>
  <c r="W484" i="35"/>
  <c r="AC494" i="35"/>
  <c r="J532" i="35"/>
  <c r="AC537" i="35"/>
  <c r="AI543" i="35"/>
  <c r="AI550" i="35"/>
  <c r="AI566" i="35"/>
  <c r="J568" i="35"/>
  <c r="J573" i="35"/>
  <c r="AI575" i="35"/>
  <c r="AI579" i="35"/>
  <c r="AO582" i="35"/>
  <c r="W586" i="35"/>
  <c r="AO592" i="35"/>
  <c r="W594" i="35"/>
  <c r="AO629" i="35"/>
  <c r="W634" i="35"/>
  <c r="AI639" i="35"/>
  <c r="Q645" i="35"/>
  <c r="AI686" i="35"/>
  <c r="J419" i="35"/>
  <c r="AO422" i="35"/>
  <c r="AC426" i="35"/>
  <c r="J429" i="35"/>
  <c r="J430" i="35"/>
  <c r="AI430" i="35"/>
  <c r="Q431" i="35"/>
  <c r="AO431" i="35"/>
  <c r="AO437" i="35"/>
  <c r="Q439" i="35"/>
  <c r="W457" i="35"/>
  <c r="AI467" i="35"/>
  <c r="Q468" i="35"/>
  <c r="Q470" i="35"/>
  <c r="Q471" i="35"/>
  <c r="AO472" i="35"/>
  <c r="AI476" i="35"/>
  <c r="AC484" i="35"/>
  <c r="J493" i="35"/>
  <c r="AI494" i="35"/>
  <c r="J503" i="35"/>
  <c r="AC506" i="35"/>
  <c r="J528" i="35"/>
  <c r="J530" i="35"/>
  <c r="Q541" i="35"/>
  <c r="AO541" i="35"/>
  <c r="Q542" i="35"/>
  <c r="AO543" i="35"/>
  <c r="AO544" i="35"/>
  <c r="Q546" i="35"/>
  <c r="Q547" i="35"/>
  <c r="Q550" i="35"/>
  <c r="AO554" i="35"/>
  <c r="W555" i="35"/>
  <c r="J560" i="35"/>
  <c r="AI560" i="35"/>
  <c r="J562" i="35"/>
  <c r="Q563" i="35"/>
  <c r="J566" i="35"/>
  <c r="AI567" i="35"/>
  <c r="AI572" i="35"/>
  <c r="AO581" i="35"/>
  <c r="W583" i="35"/>
  <c r="AC599" i="35"/>
  <c r="AC606" i="35"/>
  <c r="AC610" i="35"/>
  <c r="J624" i="35"/>
  <c r="AC624" i="35"/>
  <c r="AO628" i="35"/>
  <c r="AO639" i="35"/>
  <c r="AI648" i="35"/>
  <c r="AI664" i="35"/>
  <c r="J683" i="35"/>
  <c r="Q684" i="35"/>
  <c r="AO684" i="35"/>
  <c r="AC442" i="35"/>
  <c r="J445" i="35"/>
  <c r="J463" i="35"/>
  <c r="AI463" i="35"/>
  <c r="AI525" i="35"/>
  <c r="AI529" i="35"/>
  <c r="AC595" i="35"/>
  <c r="Q613" i="35"/>
  <c r="AI622" i="35"/>
  <c r="AO626" i="35"/>
  <c r="W630" i="35"/>
  <c r="AC632" i="35"/>
  <c r="J636" i="35"/>
  <c r="Q638" i="35"/>
  <c r="AO638" i="35"/>
  <c r="AC642" i="35"/>
  <c r="W645" i="35"/>
  <c r="AI646" i="35"/>
  <c r="Q648" i="35"/>
  <c r="AO648" i="35"/>
  <c r="AC657" i="35"/>
  <c r="AO664" i="35"/>
  <c r="AO419" i="35"/>
  <c r="Q420" i="35"/>
  <c r="W423" i="35"/>
  <c r="J428" i="35"/>
  <c r="Q429" i="35"/>
  <c r="AO429" i="35"/>
  <c r="Q434" i="35"/>
  <c r="AC440" i="35"/>
  <c r="J442" i="35"/>
  <c r="AI443" i="35"/>
  <c r="Q445" i="35"/>
  <c r="AO447" i="35"/>
  <c r="W454" i="35"/>
  <c r="W455" i="35"/>
  <c r="Q463" i="35"/>
  <c r="AI465" i="35"/>
  <c r="Q466" i="35"/>
  <c r="AO466" i="35"/>
  <c r="W471" i="35"/>
  <c r="AO471" i="35"/>
  <c r="AC482" i="35"/>
  <c r="J486" i="35"/>
  <c r="J491" i="35"/>
  <c r="AI491" i="35"/>
  <c r="Q492" i="35"/>
  <c r="AO492" i="35"/>
  <c r="AO496" i="35"/>
  <c r="Q504" i="35"/>
  <c r="AI507" i="35"/>
  <c r="J523" i="35"/>
  <c r="AI523" i="35"/>
  <c r="AI524" i="35"/>
  <c r="Q525" i="35"/>
  <c r="AO525" i="35"/>
  <c r="AO527" i="35"/>
  <c r="Q529" i="35"/>
  <c r="AO532" i="35"/>
  <c r="Q538" i="35"/>
  <c r="W541" i="35"/>
  <c r="W551" i="35"/>
  <c r="W554" i="35"/>
  <c r="AI558" i="35"/>
  <c r="AO560" i="35"/>
  <c r="W563" i="35"/>
  <c r="Q568" i="35"/>
  <c r="AO570" i="35"/>
  <c r="AO571" i="35"/>
  <c r="Q573" i="35"/>
  <c r="Q574" i="35"/>
  <c r="AO580" i="35"/>
  <c r="J608" i="35"/>
  <c r="Q623" i="35"/>
  <c r="AO625" i="35"/>
  <c r="AO647" i="35"/>
  <c r="W653" i="35"/>
  <c r="Q417" i="35"/>
  <c r="AC423" i="35"/>
  <c r="Q428" i="35"/>
  <c r="AO428" i="35"/>
  <c r="AC439" i="35"/>
  <c r="Q443" i="35"/>
  <c r="AO443" i="35"/>
  <c r="AO444" i="35"/>
  <c r="AO446" i="35"/>
  <c r="AC481" i="35"/>
  <c r="Q491" i="35"/>
  <c r="AO491" i="35"/>
  <c r="Q501" i="35"/>
  <c r="AO501" i="35"/>
  <c r="AO502" i="35"/>
  <c r="Q524" i="35"/>
  <c r="AO524" i="35"/>
  <c r="W528" i="35"/>
  <c r="W532" i="35"/>
  <c r="AO537" i="35"/>
  <c r="W539" i="35"/>
  <c r="AC546" i="35"/>
  <c r="AI556" i="35"/>
  <c r="AO559" i="35"/>
  <c r="W567" i="35"/>
  <c r="AO624" i="35"/>
  <c r="AI635" i="35"/>
  <c r="W638" i="35"/>
  <c r="AC658" i="35"/>
  <c r="AO662" i="35"/>
  <c r="W664" i="35"/>
  <c r="W665" i="35"/>
  <c r="AC670" i="35"/>
  <c r="J677" i="35"/>
  <c r="AI677" i="35"/>
  <c r="AO679" i="35"/>
  <c r="Q27" i="35"/>
  <c r="Q28" i="35"/>
  <c r="AC30" i="35"/>
  <c r="AC31" i="35"/>
  <c r="Q33" i="35"/>
  <c r="AI34" i="35"/>
  <c r="Q37" i="35"/>
  <c r="AI38" i="35"/>
  <c r="AI39" i="35"/>
  <c r="AC43" i="35"/>
  <c r="AC48" i="35"/>
  <c r="W49" i="35"/>
  <c r="AO51" i="35"/>
  <c r="AC55" i="35"/>
  <c r="AC60" i="35"/>
  <c r="W65" i="35"/>
  <c r="AO66" i="35"/>
  <c r="Q68" i="35"/>
  <c r="AI69" i="35"/>
  <c r="AC71" i="35"/>
  <c r="AI77" i="35"/>
  <c r="AC79" i="35"/>
  <c r="W82" i="35"/>
  <c r="Q84" i="35"/>
  <c r="AC87" i="35"/>
  <c r="W90" i="35"/>
  <c r="Q92" i="35"/>
  <c r="AC95" i="35"/>
  <c r="W98" i="35"/>
  <c r="Q100" i="35"/>
  <c r="AC103" i="35"/>
  <c r="W106" i="35"/>
  <c r="Q108" i="35"/>
  <c r="AC111" i="35"/>
  <c r="W114" i="35"/>
  <c r="Q116" i="35"/>
  <c r="AC119" i="35"/>
  <c r="W122" i="35"/>
  <c r="AC14" i="35"/>
  <c r="AI21" i="35"/>
  <c r="AO33" i="35"/>
  <c r="AI40" i="35"/>
  <c r="AC42" i="35"/>
  <c r="W51" i="35"/>
  <c r="AO52" i="35"/>
  <c r="Q53" i="35"/>
  <c r="AI54" i="35"/>
  <c r="AC59" i="35"/>
  <c r="W66" i="35"/>
  <c r="AO67" i="35"/>
  <c r="AO68" i="35"/>
  <c r="Q69" i="35"/>
  <c r="AO74" i="35"/>
  <c r="AO75" i="35"/>
  <c r="Q76" i="35"/>
  <c r="W128" i="35"/>
  <c r="W129" i="35"/>
  <c r="AO130" i="35"/>
  <c r="AI139" i="35"/>
  <c r="Q141" i="35"/>
  <c r="AC153" i="35"/>
  <c r="W27" i="35"/>
  <c r="Q34" i="35"/>
  <c r="AI41" i="35"/>
  <c r="AO53" i="35"/>
  <c r="AI70" i="35"/>
  <c r="AI78" i="35"/>
  <c r="AI95" i="35"/>
  <c r="AI119" i="35"/>
  <c r="AO22" i="35"/>
  <c r="AC27" i="35"/>
  <c r="W34" i="35"/>
  <c r="AC36" i="35"/>
  <c r="AC50" i="35"/>
  <c r="AO60" i="35"/>
  <c r="AI63" i="35"/>
  <c r="Q73" i="35"/>
  <c r="W75" i="35"/>
  <c r="AC107" i="35"/>
  <c r="W110" i="35"/>
  <c r="Q112" i="35"/>
  <c r="AC115" i="35"/>
  <c r="W118" i="35"/>
  <c r="Q120" i="35"/>
  <c r="AC192" i="35"/>
  <c r="J249" i="35"/>
  <c r="W20" i="35"/>
  <c r="W22" i="35"/>
  <c r="W29" i="35"/>
  <c r="AO31" i="35"/>
  <c r="Q32" i="35"/>
  <c r="AC35" i="35"/>
  <c r="W40" i="35"/>
  <c r="W41" i="35"/>
  <c r="W44" i="35"/>
  <c r="Q45" i="35"/>
  <c r="AI45" i="35"/>
  <c r="AO47" i="35"/>
  <c r="AO48" i="35"/>
  <c r="AI50" i="35"/>
  <c r="AC52" i="35"/>
  <c r="AC53" i="35"/>
  <c r="Q55" i="35"/>
  <c r="W56" i="35"/>
  <c r="W61" i="35"/>
  <c r="Q62" i="35"/>
  <c r="AI64" i="35"/>
  <c r="AI65" i="35"/>
  <c r="AC67" i="35"/>
  <c r="W70" i="35"/>
  <c r="AC75" i="35"/>
  <c r="W78" i="35"/>
  <c r="AI123" i="35"/>
  <c r="AI124" i="35"/>
  <c r="AO148" i="35"/>
  <c r="Q183" i="35"/>
  <c r="AI202" i="35"/>
  <c r="W236" i="35"/>
  <c r="AC38" i="35"/>
  <c r="W15" i="35"/>
  <c r="AC21" i="35"/>
  <c r="AI28" i="35"/>
  <c r="AI33" i="35"/>
  <c r="AC34" i="35"/>
  <c r="AC40" i="35"/>
  <c r="W47" i="35"/>
  <c r="AO50" i="35"/>
  <c r="AI52" i="35"/>
  <c r="AC56" i="35"/>
  <c r="Q64" i="35"/>
  <c r="AO64" i="35"/>
  <c r="Q66" i="35"/>
  <c r="AI66" i="35"/>
  <c r="AI68" i="35"/>
  <c r="W71" i="35"/>
  <c r="AI75" i="35"/>
  <c r="AI76" i="35"/>
  <c r="W79" i="35"/>
  <c r="AO82" i="35"/>
  <c r="AI85" i="35"/>
  <c r="AO90" i="35"/>
  <c r="AI93" i="35"/>
  <c r="AO98" i="35"/>
  <c r="AI101" i="35"/>
  <c r="AO106" i="35"/>
  <c r="AI109" i="35"/>
  <c r="AO114" i="35"/>
  <c r="AI117" i="35"/>
  <c r="AO122" i="35"/>
  <c r="AI132" i="35"/>
  <c r="AI133" i="35"/>
  <c r="AI141" i="35"/>
  <c r="Q155" i="35"/>
  <c r="AC196" i="35"/>
  <c r="AI198" i="35"/>
  <c r="W143" i="35"/>
  <c r="AC144" i="35"/>
  <c r="AI147" i="35"/>
  <c r="Q148" i="35"/>
  <c r="Q149" i="35"/>
  <c r="W151" i="35"/>
  <c r="AC152" i="35"/>
  <c r="AI154" i="35"/>
  <c r="AC158" i="35"/>
  <c r="AI162" i="35"/>
  <c r="W167" i="35"/>
  <c r="AO173" i="35"/>
  <c r="AI175" i="35"/>
  <c r="AC177" i="35"/>
  <c r="AC178" i="35"/>
  <c r="Q180" i="35"/>
  <c r="Q181" i="35"/>
  <c r="W186" i="35"/>
  <c r="W188" i="35"/>
  <c r="AO189" i="35"/>
  <c r="Q190" i="35"/>
  <c r="AI191" i="35"/>
  <c r="W193" i="35"/>
  <c r="Q194" i="35"/>
  <c r="AC199" i="35"/>
  <c r="AI230" i="35"/>
  <c r="AO231" i="35"/>
  <c r="J233" i="35"/>
  <c r="AO237" i="35"/>
  <c r="AC239" i="35"/>
  <c r="AO243" i="35"/>
  <c r="AO244" i="35"/>
  <c r="AI248" i="35"/>
  <c r="Q265" i="35"/>
  <c r="AO272" i="35"/>
  <c r="AO275" i="35"/>
  <c r="AI280" i="35"/>
  <c r="AI281" i="35"/>
  <c r="Q289" i="35"/>
  <c r="AO302" i="35"/>
  <c r="AO309" i="35"/>
  <c r="AC345" i="35"/>
  <c r="AC346" i="35"/>
  <c r="AC372" i="35"/>
  <c r="W376" i="35"/>
  <c r="AC581" i="35"/>
  <c r="W140" i="35"/>
  <c r="AI144" i="35"/>
  <c r="W149" i="35"/>
  <c r="AI152" i="35"/>
  <c r="W154" i="35"/>
  <c r="AC160" i="35"/>
  <c r="AO162" i="35"/>
  <c r="AO163" i="35"/>
  <c r="AO168" i="35"/>
  <c r="Q169" i="35"/>
  <c r="AO174" i="35"/>
  <c r="Q175" i="35"/>
  <c r="AO175" i="35"/>
  <c r="AI176" i="35"/>
  <c r="AI178" i="35"/>
  <c r="AO183" i="35"/>
  <c r="AC185" i="35"/>
  <c r="W187" i="35"/>
  <c r="AC193" i="35"/>
  <c r="AO194" i="35"/>
  <c r="Q195" i="35"/>
  <c r="AI199" i="35"/>
  <c r="AI203" i="35"/>
  <c r="Q233" i="35"/>
  <c r="J234" i="35"/>
  <c r="AC242" i="35"/>
  <c r="AC256" i="35"/>
  <c r="AC263" i="35"/>
  <c r="W275" i="35"/>
  <c r="AO288" i="35"/>
  <c r="W319" i="35"/>
  <c r="AI330" i="35"/>
  <c r="W133" i="35"/>
  <c r="AI135" i="35"/>
  <c r="AI136" i="35"/>
  <c r="AO126" i="35"/>
  <c r="AI129" i="35"/>
  <c r="AO134" i="35"/>
  <c r="AI137" i="35"/>
  <c r="AC140" i="35"/>
  <c r="AI143" i="35"/>
  <c r="Q144" i="35"/>
  <c r="Q145" i="35"/>
  <c r="W147" i="35"/>
  <c r="AC148" i="35"/>
  <c r="AI151" i="35"/>
  <c r="Q153" i="35"/>
  <c r="AO156" i="35"/>
  <c r="W162" i="35"/>
  <c r="AO164" i="35"/>
  <c r="AI172" i="35"/>
  <c r="AC180" i="35"/>
  <c r="AC181" i="35"/>
  <c r="AC187" i="35"/>
  <c r="AC189" i="35"/>
  <c r="AC197" i="35"/>
  <c r="W233" i="35"/>
  <c r="AO233" i="35"/>
  <c r="J235" i="35"/>
  <c r="J236" i="35"/>
  <c r="J242" i="35"/>
  <c r="W248" i="35"/>
  <c r="Q251" i="35"/>
  <c r="J256" i="35"/>
  <c r="J263" i="35"/>
  <c r="AC274" i="35"/>
  <c r="AO295" i="35"/>
  <c r="AC300" i="35"/>
  <c r="Q407" i="35"/>
  <c r="J410" i="35"/>
  <c r="AC147" i="35"/>
  <c r="W150" i="35"/>
  <c r="AO150" i="35"/>
  <c r="AO151" i="35"/>
  <c r="Q159" i="35"/>
  <c r="AI167" i="35"/>
  <c r="Q171" i="35"/>
  <c r="Q173" i="35"/>
  <c r="W176" i="35"/>
  <c r="Q179" i="35"/>
  <c r="AC183" i="35"/>
  <c r="AI188" i="35"/>
  <c r="AO192" i="35"/>
  <c r="AI235" i="35"/>
  <c r="J237" i="35"/>
  <c r="AI241" i="35"/>
  <c r="J243" i="35"/>
  <c r="AI255" i="35"/>
  <c r="J259" i="35"/>
  <c r="AC282" i="35"/>
  <c r="Q353" i="35"/>
  <c r="AI140" i="35"/>
  <c r="W145" i="35"/>
  <c r="AI148" i="35"/>
  <c r="W153" i="35"/>
  <c r="AC155" i="35"/>
  <c r="W157" i="35"/>
  <c r="AC163" i="35"/>
  <c r="W165" i="35"/>
  <c r="Q167" i="35"/>
  <c r="AO171" i="35"/>
  <c r="Q188" i="35"/>
  <c r="AC191" i="35"/>
  <c r="W192" i="35"/>
  <c r="W196" i="35"/>
  <c r="AO196" i="35"/>
  <c r="AC198" i="35"/>
  <c r="AO200" i="35"/>
  <c r="Q241" i="35"/>
  <c r="Q242" i="35"/>
  <c r="AO252" i="35"/>
  <c r="AO261" i="35"/>
  <c r="Q262" i="35"/>
  <c r="J266" i="35"/>
  <c r="J291" i="35"/>
  <c r="AO390" i="35"/>
  <c r="W395" i="35"/>
  <c r="Q290" i="35"/>
  <c r="W295" i="35"/>
  <c r="Q297" i="35"/>
  <c r="AO303" i="35"/>
  <c r="W307" i="35"/>
  <c r="Q249" i="35"/>
  <c r="AI260" i="35"/>
  <c r="W262" i="35"/>
  <c r="Q263" i="35"/>
  <c r="AC268" i="35"/>
  <c r="AO273" i="35"/>
  <c r="AO280" i="35"/>
  <c r="AO281" i="35"/>
  <c r="J283" i="35"/>
  <c r="W290" i="35"/>
  <c r="AI292" i="35"/>
  <c r="J293" i="35"/>
  <c r="AC294" i="35"/>
  <c r="W297" i="35"/>
  <c r="Q299" i="35"/>
  <c r="AI300" i="35"/>
  <c r="AC301" i="35"/>
  <c r="AC307" i="35"/>
  <c r="W311" i="35"/>
  <c r="AC312" i="35"/>
  <c r="W327" i="35"/>
  <c r="AC337" i="35"/>
  <c r="AC338" i="35"/>
  <c r="AO349" i="35"/>
  <c r="AI367" i="35"/>
  <c r="AI387" i="35"/>
  <c r="AI398" i="35"/>
  <c r="J427" i="35"/>
  <c r="AI427" i="35"/>
  <c r="Q444" i="35"/>
  <c r="Q232" i="35"/>
  <c r="W234" i="35"/>
  <c r="AI236" i="35"/>
  <c r="Q239" i="35"/>
  <c r="AO242" i="35"/>
  <c r="AC244" i="35"/>
  <c r="J247" i="35"/>
  <c r="W249" i="35"/>
  <c r="J254" i="35"/>
  <c r="Q257" i="35"/>
  <c r="J258" i="35"/>
  <c r="AC258" i="35"/>
  <c r="AC262" i="35"/>
  <c r="AO263" i="35"/>
  <c r="Q264" i="35"/>
  <c r="W266" i="35"/>
  <c r="AI268" i="35"/>
  <c r="Q271" i="35"/>
  <c r="AO274" i="35"/>
  <c r="AC276" i="35"/>
  <c r="J279" i="35"/>
  <c r="AO282" i="35"/>
  <c r="Q283" i="35"/>
  <c r="AC289" i="35"/>
  <c r="AC290" i="35"/>
  <c r="AC296" i="35"/>
  <c r="AI301" i="35"/>
  <c r="J302" i="35"/>
  <c r="AC303" i="35"/>
  <c r="AI307" i="35"/>
  <c r="AC308" i="35"/>
  <c r="J309" i="35"/>
  <c r="J310" i="35"/>
  <c r="AI312" i="35"/>
  <c r="Q315" i="35"/>
  <c r="AI333" i="35"/>
  <c r="J334" i="35"/>
  <c r="Q341" i="35"/>
  <c r="J360" i="35"/>
  <c r="Q366" i="35"/>
  <c r="AC381" i="35"/>
  <c r="AI393" i="35"/>
  <c r="W402" i="35"/>
  <c r="AI484" i="35"/>
  <c r="AO494" i="35"/>
  <c r="AO495" i="35"/>
  <c r="AO503" i="35"/>
  <c r="Q200" i="35"/>
  <c r="AC234" i="35"/>
  <c r="AI237" i="35"/>
  <c r="J238" i="35"/>
  <c r="AC238" i="35"/>
  <c r="AO239" i="35"/>
  <c r="Q240" i="35"/>
  <c r="AI244" i="35"/>
  <c r="AO246" i="35"/>
  <c r="Q247" i="35"/>
  <c r="W253" i="35"/>
  <c r="AO253" i="35"/>
  <c r="J255" i="35"/>
  <c r="W257" i="35"/>
  <c r="AO257" i="35"/>
  <c r="AC259" i="35"/>
  <c r="Q261" i="35"/>
  <c r="AC266" i="35"/>
  <c r="AI269" i="35"/>
  <c r="J270" i="35"/>
  <c r="AC270" i="35"/>
  <c r="AO271" i="35"/>
  <c r="Q272" i="35"/>
  <c r="AI276" i="35"/>
  <c r="AO278" i="35"/>
  <c r="Q279" i="35"/>
  <c r="AC281" i="35"/>
  <c r="J290" i="35"/>
  <c r="AC291" i="35"/>
  <c r="W293" i="35"/>
  <c r="Q295" i="35"/>
  <c r="AI296" i="35"/>
  <c r="Q302" i="35"/>
  <c r="AI302" i="35"/>
  <c r="AI303" i="35"/>
  <c r="Q304" i="35"/>
  <c r="AO306" i="35"/>
  <c r="Q309" i="35"/>
  <c r="Q310" i="35"/>
  <c r="AI310" i="35"/>
  <c r="AC324" i="35"/>
  <c r="AI331" i="35"/>
  <c r="Q339" i="35"/>
  <c r="AC349" i="35"/>
  <c r="AI353" i="35"/>
  <c r="J355" i="35"/>
  <c r="AO363" i="35"/>
  <c r="W367" i="35"/>
  <c r="Q374" i="35"/>
  <c r="AO391" i="35"/>
  <c r="Q392" i="35"/>
  <c r="AO393" i="35"/>
  <c r="W396" i="35"/>
  <c r="W398" i="35"/>
  <c r="AC401" i="35"/>
  <c r="J414" i="35"/>
  <c r="AI420" i="35"/>
  <c r="W424" i="35"/>
  <c r="W308" i="35"/>
  <c r="AO310" i="35"/>
  <c r="AO311" i="35"/>
  <c r="AO312" i="35"/>
  <c r="AC315" i="35"/>
  <c r="W318" i="35"/>
  <c r="AO319" i="35"/>
  <c r="Q321" i="35"/>
  <c r="AI324" i="35"/>
  <c r="AI325" i="35"/>
  <c r="J326" i="35"/>
  <c r="AC328" i="35"/>
  <c r="AO330" i="35"/>
  <c r="AO331" i="35"/>
  <c r="J335" i="35"/>
  <c r="AI336" i="35"/>
  <c r="J337" i="35"/>
  <c r="W340" i="35"/>
  <c r="W341" i="35"/>
  <c r="J343" i="35"/>
  <c r="AI344" i="35"/>
  <c r="J345" i="35"/>
  <c r="W352" i="35"/>
  <c r="AO353" i="35"/>
  <c r="Q354" i="35"/>
  <c r="AI354" i="35"/>
  <c r="W356" i="35"/>
  <c r="W357" i="35"/>
  <c r="AO358" i="35"/>
  <c r="AO359" i="35"/>
  <c r="Q360" i="35"/>
  <c r="W363" i="35"/>
  <c r="W366" i="35"/>
  <c r="AO367" i="35"/>
  <c r="W374" i="35"/>
  <c r="W375" i="35"/>
  <c r="AI381" i="35"/>
  <c r="AO387" i="35"/>
  <c r="W391" i="35"/>
  <c r="AC395" i="35"/>
  <c r="AC396" i="35"/>
  <c r="AO397" i="35"/>
  <c r="AO398" i="35"/>
  <c r="AO399" i="35"/>
  <c r="Q400" i="35"/>
  <c r="Q406" i="35"/>
  <c r="W411" i="35"/>
  <c r="W412" i="35"/>
  <c r="AI414" i="35"/>
  <c r="AI416" i="35"/>
  <c r="J417" i="35"/>
  <c r="AC418" i="35"/>
  <c r="AO420" i="35"/>
  <c r="Q421" i="35"/>
  <c r="AI483" i="35"/>
  <c r="J539" i="35"/>
  <c r="W320" i="35"/>
  <c r="W321" i="35"/>
  <c r="AC322" i="35"/>
  <c r="Q325" i="35"/>
  <c r="J327" i="35"/>
  <c r="AC327" i="35"/>
  <c r="W330" i="35"/>
  <c r="W332" i="35"/>
  <c r="W333" i="35"/>
  <c r="AI335" i="35"/>
  <c r="AI337" i="35"/>
  <c r="AI343" i="35"/>
  <c r="AI345" i="35"/>
  <c r="AC348" i="35"/>
  <c r="AC355" i="35"/>
  <c r="AC365" i="35"/>
  <c r="Q371" i="35"/>
  <c r="AO371" i="35"/>
  <c r="Q372" i="35"/>
  <c r="AC378" i="35"/>
  <c r="AC379" i="35"/>
  <c r="Q381" i="35"/>
  <c r="AO400" i="35"/>
  <c r="Q401" i="35"/>
  <c r="AC403" i="35"/>
  <c r="AC404" i="35"/>
  <c r="AO406" i="35"/>
  <c r="Q414" i="35"/>
  <c r="AO421" i="35"/>
  <c r="Q422" i="35"/>
  <c r="W425" i="35"/>
  <c r="W435" i="35"/>
  <c r="J464" i="35"/>
  <c r="AO485" i="35"/>
  <c r="W553" i="35"/>
  <c r="AC646" i="35"/>
  <c r="Q654" i="35"/>
  <c r="AI317" i="35"/>
  <c r="J318" i="35"/>
  <c r="AC320" i="35"/>
  <c r="AC321" i="35"/>
  <c r="W325" i="35"/>
  <c r="AI326" i="35"/>
  <c r="AI327" i="35"/>
  <c r="J328" i="35"/>
  <c r="AI329" i="35"/>
  <c r="W331" i="35"/>
  <c r="AC332" i="35"/>
  <c r="W334" i="35"/>
  <c r="AO334" i="35"/>
  <c r="AO335" i="35"/>
  <c r="AC339" i="35"/>
  <c r="W342" i="35"/>
  <c r="AO342" i="35"/>
  <c r="AO343" i="35"/>
  <c r="J347" i="35"/>
  <c r="AI348" i="35"/>
  <c r="J349" i="35"/>
  <c r="AC351" i="35"/>
  <c r="AO360" i="35"/>
  <c r="Q361" i="35"/>
  <c r="J362" i="35"/>
  <c r="AC362" i="35"/>
  <c r="J365" i="35"/>
  <c r="AI365" i="35"/>
  <c r="W368" i="35"/>
  <c r="W371" i="35"/>
  <c r="Q373" i="35"/>
  <c r="AI373" i="35"/>
  <c r="AO376" i="35"/>
  <c r="AC380" i="35"/>
  <c r="W387" i="35"/>
  <c r="AI388" i="35"/>
  <c r="AC390" i="35"/>
  <c r="J397" i="35"/>
  <c r="AI402" i="35"/>
  <c r="AI403" i="35"/>
  <c r="J404" i="35"/>
  <c r="AC405" i="35"/>
  <c r="AI408" i="35"/>
  <c r="AI410" i="35"/>
  <c r="Q416" i="35"/>
  <c r="AO417" i="35"/>
  <c r="Q418" i="35"/>
  <c r="W422" i="35"/>
  <c r="J424" i="35"/>
  <c r="W427" i="35"/>
  <c r="W434" i="35"/>
  <c r="AC443" i="35"/>
  <c r="AC448" i="35"/>
  <c r="AI453" i="35"/>
  <c r="J452" i="35"/>
  <c r="Q465" i="35"/>
  <c r="W468" i="35"/>
  <c r="W470" i="35"/>
  <c r="AC486" i="35"/>
  <c r="J505" i="35"/>
  <c r="AC524" i="35"/>
  <c r="AI320" i="35"/>
  <c r="J321" i="35"/>
  <c r="Q322" i="35"/>
  <c r="Q323" i="35"/>
  <c r="W326" i="35"/>
  <c r="J331" i="35"/>
  <c r="AI332" i="35"/>
  <c r="J333" i="35"/>
  <c r="AI339" i="35"/>
  <c r="J340" i="35"/>
  <c r="AI341" i="35"/>
  <c r="AI346" i="35"/>
  <c r="Q348" i="35"/>
  <c r="J358" i="35"/>
  <c r="AC360" i="35"/>
  <c r="W361" i="35"/>
  <c r="Q362" i="35"/>
  <c r="Q365" i="35"/>
  <c r="AO365" i="35"/>
  <c r="J367" i="35"/>
  <c r="AC367" i="35"/>
  <c r="AC368" i="35"/>
  <c r="AC371" i="35"/>
  <c r="AO373" i="35"/>
  <c r="AO377" i="35"/>
  <c r="AO378" i="35"/>
  <c r="Q379" i="35"/>
  <c r="Q388" i="35"/>
  <c r="Q390" i="35"/>
  <c r="J393" i="35"/>
  <c r="Q395" i="35"/>
  <c r="AO396" i="35"/>
  <c r="Q397" i="35"/>
  <c r="AC398" i="35"/>
  <c r="AO402" i="35"/>
  <c r="AO403" i="35"/>
  <c r="Q404" i="35"/>
  <c r="Q408" i="35"/>
  <c r="AO409" i="35"/>
  <c r="AO410" i="35"/>
  <c r="J413" i="35"/>
  <c r="Q419" i="35"/>
  <c r="AI419" i="35"/>
  <c r="AC422" i="35"/>
  <c r="Q432" i="35"/>
  <c r="W433" i="35"/>
  <c r="AI436" i="35"/>
  <c r="AI441" i="35"/>
  <c r="Q461" i="35"/>
  <c r="Q496" i="35"/>
  <c r="Q611" i="35"/>
  <c r="AI428" i="35"/>
  <c r="AI431" i="35"/>
  <c r="J432" i="35"/>
  <c r="Q433" i="35"/>
  <c r="AC435" i="35"/>
  <c r="W437" i="35"/>
  <c r="W439" i="35"/>
  <c r="AI442" i="35"/>
  <c r="J443" i="35"/>
  <c r="AI444" i="35"/>
  <c r="W446" i="35"/>
  <c r="W447" i="35"/>
  <c r="W448" i="35"/>
  <c r="W449" i="35"/>
  <c r="AI452" i="35"/>
  <c r="Q453" i="35"/>
  <c r="J455" i="35"/>
  <c r="AC456" i="35"/>
  <c r="AI464" i="35"/>
  <c r="J465" i="35"/>
  <c r="J466" i="35"/>
  <c r="AI466" i="35"/>
  <c r="AC470" i="35"/>
  <c r="AC476" i="35"/>
  <c r="AC480" i="35"/>
  <c r="AO482" i="35"/>
  <c r="AO483" i="35"/>
  <c r="Q485" i="35"/>
  <c r="AI485" i="35"/>
  <c r="W494" i="35"/>
  <c r="W495" i="35"/>
  <c r="J501" i="35"/>
  <c r="AI521" i="35"/>
  <c r="Q523" i="35"/>
  <c r="J525" i="35"/>
  <c r="J527" i="35"/>
  <c r="AO529" i="35"/>
  <c r="AI530" i="35"/>
  <c r="AI532" i="35"/>
  <c r="J533" i="35"/>
  <c r="AI538" i="35"/>
  <c r="Q539" i="35"/>
  <c r="AI539" i="35"/>
  <c r="J581" i="35"/>
  <c r="AO586" i="35"/>
  <c r="AC627" i="35"/>
  <c r="Q637" i="35"/>
  <c r="AO651" i="35"/>
  <c r="AO451" i="35"/>
  <c r="AO452" i="35"/>
  <c r="W461" i="35"/>
  <c r="W463" i="35"/>
  <c r="J468" i="35"/>
  <c r="AC469" i="35"/>
  <c r="J478" i="35"/>
  <c r="AC479" i="35"/>
  <c r="AI492" i="35"/>
  <c r="AC502" i="35"/>
  <c r="W504" i="35"/>
  <c r="AC507" i="35"/>
  <c r="AI527" i="35"/>
  <c r="AO530" i="35"/>
  <c r="AC536" i="35"/>
  <c r="AO539" i="35"/>
  <c r="AI540" i="35"/>
  <c r="J541" i="35"/>
  <c r="J556" i="35"/>
  <c r="AI580" i="35"/>
  <c r="W585" i="35"/>
  <c r="AC626" i="35"/>
  <c r="AO636" i="35"/>
  <c r="Q643" i="35"/>
  <c r="W644" i="35"/>
  <c r="AC659" i="35"/>
  <c r="J661" i="35"/>
  <c r="AO669" i="35"/>
  <c r="AO687" i="35"/>
  <c r="AO688" i="35"/>
  <c r="AI445" i="35"/>
  <c r="W451" i="35"/>
  <c r="W453" i="35"/>
  <c r="AI456" i="35"/>
  <c r="J459" i="35"/>
  <c r="J469" i="35"/>
  <c r="J471" i="35"/>
  <c r="J479" i="35"/>
  <c r="J481" i="35"/>
  <c r="AI493" i="35"/>
  <c r="J502" i="35"/>
  <c r="W531" i="35"/>
  <c r="J536" i="35"/>
  <c r="AI547" i="35"/>
  <c r="J549" i="35"/>
  <c r="Q560" i="35"/>
  <c r="AI657" i="35"/>
  <c r="J439" i="35"/>
  <c r="W442" i="35"/>
  <c r="W444" i="35"/>
  <c r="J447" i="35"/>
  <c r="AI459" i="35"/>
  <c r="W464" i="35"/>
  <c r="AI469" i="35"/>
  <c r="AI471" i="35"/>
  <c r="AI479" i="35"/>
  <c r="J495" i="35"/>
  <c r="AI503" i="35"/>
  <c r="W505" i="35"/>
  <c r="AI534" i="35"/>
  <c r="Q535" i="35"/>
  <c r="J537" i="35"/>
  <c r="AO542" i="35"/>
  <c r="W545" i="35"/>
  <c r="AC563" i="35"/>
  <c r="W566" i="35"/>
  <c r="J621" i="35"/>
  <c r="J623" i="35"/>
  <c r="AI623" i="35"/>
  <c r="Q641" i="35"/>
  <c r="J656" i="35"/>
  <c r="AC428" i="35"/>
  <c r="W429" i="35"/>
  <c r="W430" i="35"/>
  <c r="W431" i="35"/>
  <c r="AI434" i="35"/>
  <c r="W436" i="35"/>
  <c r="AI439" i="35"/>
  <c r="J441" i="35"/>
  <c r="W445" i="35"/>
  <c r="AI447" i="35"/>
  <c r="Q448" i="35"/>
  <c r="J449" i="35"/>
  <c r="J451" i="35"/>
  <c r="AC452" i="35"/>
  <c r="J461" i="35"/>
  <c r="AI462" i="35"/>
  <c r="W466" i="35"/>
  <c r="AO468" i="35"/>
  <c r="AO469" i="35"/>
  <c r="Q475" i="35"/>
  <c r="AO478" i="35"/>
  <c r="AO479" i="35"/>
  <c r="AI481" i="35"/>
  <c r="J484" i="35"/>
  <c r="W486" i="35"/>
  <c r="W491" i="35"/>
  <c r="W493" i="35"/>
  <c r="AI495" i="35"/>
  <c r="AI496" i="35"/>
  <c r="Q503" i="35"/>
  <c r="AC523" i="35"/>
  <c r="Q537" i="35"/>
  <c r="J538" i="35"/>
  <c r="AC538" i="35"/>
  <c r="W542" i="35"/>
  <c r="AO553" i="35"/>
  <c r="Q554" i="35"/>
  <c r="AC582" i="35"/>
  <c r="J592" i="35"/>
  <c r="AC593" i="35"/>
  <c r="AI596" i="35"/>
  <c r="Q612" i="35"/>
  <c r="AO612" i="35"/>
  <c r="Q640" i="35"/>
  <c r="AC647" i="35"/>
  <c r="AC664" i="35"/>
  <c r="AC673" i="35"/>
  <c r="AC684" i="35"/>
  <c r="AC543" i="35"/>
  <c r="AO546" i="35"/>
  <c r="AC552" i="35"/>
  <c r="AI555" i="35"/>
  <c r="J557" i="35"/>
  <c r="AO568" i="35"/>
  <c r="Q571" i="35"/>
  <c r="AI582" i="35"/>
  <c r="Q587" i="35"/>
  <c r="AO587" i="35"/>
  <c r="Q597" i="35"/>
  <c r="AI597" i="35"/>
  <c r="AI621" i="35"/>
  <c r="W633" i="35"/>
  <c r="W636" i="35"/>
  <c r="W650" i="35"/>
  <c r="J659" i="35"/>
  <c r="Q661" i="35"/>
  <c r="AI661" i="35"/>
  <c r="AO671" i="35"/>
  <c r="J679" i="35"/>
  <c r="W687" i="35"/>
  <c r="AI544" i="35"/>
  <c r="Q548" i="35"/>
  <c r="AO549" i="35"/>
  <c r="J551" i="35"/>
  <c r="AC551" i="35"/>
  <c r="Q557" i="35"/>
  <c r="J558" i="35"/>
  <c r="AC558" i="35"/>
  <c r="W562" i="35"/>
  <c r="AO562" i="35"/>
  <c r="AC564" i="35"/>
  <c r="AO572" i="35"/>
  <c r="AC574" i="35"/>
  <c r="Q581" i="35"/>
  <c r="AI583" i="35"/>
  <c r="J584" i="35"/>
  <c r="J594" i="35"/>
  <c r="AC594" i="35"/>
  <c r="AO596" i="35"/>
  <c r="W611" i="35"/>
  <c r="AO621" i="35"/>
  <c r="AO622" i="35"/>
  <c r="AI626" i="35"/>
  <c r="J627" i="35"/>
  <c r="AI627" i="35"/>
  <c r="Q628" i="35"/>
  <c r="J629" i="35"/>
  <c r="J632" i="35"/>
  <c r="AC633" i="35"/>
  <c r="W641" i="35"/>
  <c r="AO643" i="35"/>
  <c r="AC644" i="35"/>
  <c r="J647" i="35"/>
  <c r="J649" i="35"/>
  <c r="AC650" i="35"/>
  <c r="W657" i="35"/>
  <c r="Q660" i="35"/>
  <c r="AO660" i="35"/>
  <c r="AC668" i="35"/>
  <c r="W671" i="35"/>
  <c r="AI673" i="35"/>
  <c r="Q674" i="35"/>
  <c r="J675" i="35"/>
  <c r="AI675" i="35"/>
  <c r="AI676" i="35"/>
  <c r="Q678" i="35"/>
  <c r="AI683" i="35"/>
  <c r="AI684" i="35"/>
  <c r="J686" i="35"/>
  <c r="J545" i="35"/>
  <c r="W548" i="35"/>
  <c r="AI551" i="35"/>
  <c r="J553" i="35"/>
  <c r="AC559" i="35"/>
  <c r="AI564" i="35"/>
  <c r="J567" i="35"/>
  <c r="AI574" i="35"/>
  <c r="Q582" i="35"/>
  <c r="AI584" i="35"/>
  <c r="J610" i="35"/>
  <c r="W622" i="35"/>
  <c r="J631" i="35"/>
  <c r="AI631" i="35"/>
  <c r="J633" i="35"/>
  <c r="AI644" i="35"/>
  <c r="J650" i="35"/>
  <c r="W655" i="35"/>
  <c r="AI665" i="35"/>
  <c r="J667" i="35"/>
  <c r="J669" i="35"/>
  <c r="AO683" i="35"/>
  <c r="Q544" i="35"/>
  <c r="W556" i="35"/>
  <c r="AO563" i="35"/>
  <c r="Q567" i="35"/>
  <c r="J570" i="35"/>
  <c r="AC570" i="35"/>
  <c r="AO573" i="35"/>
  <c r="J579" i="35"/>
  <c r="J580" i="35"/>
  <c r="AC580" i="35"/>
  <c r="Q584" i="35"/>
  <c r="AI585" i="35"/>
  <c r="Q599" i="35"/>
  <c r="W608" i="35"/>
  <c r="Q609" i="35"/>
  <c r="AO609" i="35"/>
  <c r="J613" i="35"/>
  <c r="AC623" i="35"/>
  <c r="W624" i="35"/>
  <c r="W628" i="35"/>
  <c r="J634" i="35"/>
  <c r="J635" i="35"/>
  <c r="AI649" i="35"/>
  <c r="J651" i="35"/>
  <c r="W658" i="35"/>
  <c r="W674" i="35"/>
  <c r="W678" i="35"/>
  <c r="AI541" i="35"/>
  <c r="J542" i="35"/>
  <c r="AC542" i="35"/>
  <c r="AO545" i="35"/>
  <c r="AC547" i="35"/>
  <c r="AO550" i="35"/>
  <c r="Q552" i="35"/>
  <c r="Q559" i="35"/>
  <c r="AI559" i="35"/>
  <c r="Q566" i="35"/>
  <c r="AO567" i="35"/>
  <c r="AI571" i="35"/>
  <c r="Q575" i="35"/>
  <c r="Q579" i="35"/>
  <c r="W582" i="35"/>
  <c r="AO594" i="35"/>
  <c r="W599" i="35"/>
  <c r="AI611" i="35"/>
  <c r="AC621" i="35"/>
  <c r="W626" i="35"/>
  <c r="AO630" i="35"/>
  <c r="AI634" i="35"/>
  <c r="Q636" i="35"/>
  <c r="AI636" i="35"/>
  <c r="J638" i="35"/>
  <c r="AI638" i="35"/>
  <c r="J641" i="35"/>
  <c r="AI641" i="35"/>
  <c r="Q644" i="35"/>
  <c r="W646" i="35"/>
  <c r="W648" i="35"/>
  <c r="AO649" i="35"/>
  <c r="Q651" i="35"/>
  <c r="Q653" i="35"/>
  <c r="AI653" i="35"/>
  <c r="AC660" i="35"/>
  <c r="W662" i="35"/>
  <c r="W663" i="35"/>
  <c r="AO667" i="35"/>
  <c r="Q669" i="35"/>
  <c r="AI669" i="35"/>
  <c r="Q672" i="35"/>
  <c r="AC678" i="35"/>
  <c r="W682" i="35"/>
  <c r="W683" i="35"/>
  <c r="AO686" i="35"/>
  <c r="AI688" i="35"/>
  <c r="AC47" i="35"/>
  <c r="W64" i="35"/>
  <c r="W74" i="35"/>
  <c r="AO79" i="35"/>
  <c r="Q81" i="35"/>
  <c r="AC88" i="35"/>
  <c r="AO95" i="35"/>
  <c r="Q97" i="35"/>
  <c r="AC104" i="35"/>
  <c r="AO111" i="35"/>
  <c r="Q113" i="35"/>
  <c r="AC120" i="35"/>
  <c r="AO127" i="35"/>
  <c r="Q129" i="35"/>
  <c r="AC136" i="35"/>
  <c r="W163" i="35"/>
  <c r="AC255" i="35"/>
  <c r="Q77" i="35"/>
  <c r="AC84" i="35"/>
  <c r="AO91" i="35"/>
  <c r="Q93" i="35"/>
  <c r="AC100" i="35"/>
  <c r="AO107" i="35"/>
  <c r="Q109" i="35"/>
  <c r="AC116" i="35"/>
  <c r="AO123" i="35"/>
  <c r="Q125" i="35"/>
  <c r="AC132" i="35"/>
  <c r="Q182" i="35"/>
  <c r="AI36" i="35"/>
  <c r="W45" i="35"/>
  <c r="Q56" i="35"/>
  <c r="AC57" i="35"/>
  <c r="AO58" i="35"/>
  <c r="W62" i="35"/>
  <c r="AI67" i="35"/>
  <c r="AC80" i="35"/>
  <c r="AO87" i="35"/>
  <c r="Q89" i="35"/>
  <c r="AC96" i="35"/>
  <c r="AO103" i="35"/>
  <c r="Q105" i="35"/>
  <c r="AC112" i="35"/>
  <c r="AO119" i="35"/>
  <c r="Q121" i="35"/>
  <c r="AC128" i="35"/>
  <c r="AO135" i="35"/>
  <c r="Q137" i="35"/>
  <c r="AO155" i="35"/>
  <c r="W160" i="35"/>
  <c r="AO172" i="35"/>
  <c r="AC232" i="35"/>
  <c r="AO262" i="35"/>
  <c r="AC264" i="35"/>
  <c r="AI29" i="35"/>
  <c r="Q31" i="35"/>
  <c r="AO35" i="35"/>
  <c r="W39" i="35"/>
  <c r="AI44" i="35"/>
  <c r="AO56" i="35"/>
  <c r="AI61" i="35"/>
  <c r="AC76" i="35"/>
  <c r="AO83" i="35"/>
  <c r="Q85" i="35"/>
  <c r="AC92" i="35"/>
  <c r="AO99" i="35"/>
  <c r="Q101" i="35"/>
  <c r="AC108" i="35"/>
  <c r="AO115" i="35"/>
  <c r="Q117" i="35"/>
  <c r="AC124" i="35"/>
  <c r="AO131" i="35"/>
  <c r="Q133" i="35"/>
  <c r="W172" i="35"/>
  <c r="AO259" i="35"/>
  <c r="Q260" i="35"/>
  <c r="AI158" i="35"/>
  <c r="AI166" i="35"/>
  <c r="W171" i="35"/>
  <c r="AO177" i="35"/>
  <c r="Q178" i="35"/>
  <c r="AO180" i="35"/>
  <c r="AC182" i="35"/>
  <c r="AI185" i="35"/>
  <c r="AC202" i="35"/>
  <c r="AC251" i="35"/>
  <c r="Q253" i="35"/>
  <c r="AO255" i="35"/>
  <c r="Q256" i="35"/>
  <c r="AO258" i="35"/>
  <c r="AC260" i="35"/>
  <c r="AI174" i="35"/>
  <c r="AI186" i="35"/>
  <c r="AC194" i="35"/>
  <c r="Q196" i="35"/>
  <c r="AO198" i="35"/>
  <c r="Q199" i="35"/>
  <c r="AO201" i="35"/>
  <c r="AC203" i="35"/>
  <c r="AC243" i="35"/>
  <c r="Q245" i="35"/>
  <c r="AO247" i="35"/>
  <c r="Q248" i="35"/>
  <c r="AO250" i="35"/>
  <c r="AC252" i="35"/>
  <c r="AC275" i="35"/>
  <c r="Q277" i="35"/>
  <c r="AO279" i="35"/>
  <c r="Q280" i="35"/>
  <c r="AO283" i="35"/>
  <c r="Q288" i="35"/>
  <c r="AO291" i="35"/>
  <c r="Q292" i="35"/>
  <c r="AI295" i="35"/>
  <c r="AI299" i="35"/>
  <c r="J303" i="35"/>
  <c r="AC305" i="35"/>
  <c r="J313" i="35"/>
  <c r="W314" i="35"/>
  <c r="AI319" i="35"/>
  <c r="W324" i="35"/>
  <c r="AI359" i="35"/>
  <c r="J311" i="35"/>
  <c r="W316" i="35"/>
  <c r="AI321" i="35"/>
  <c r="Q333" i="35"/>
  <c r="AC340" i="35"/>
  <c r="AO347" i="35"/>
  <c r="Q349" i="35"/>
  <c r="W296" i="35"/>
  <c r="W306" i="35"/>
  <c r="AI311" i="35"/>
  <c r="J319" i="35"/>
  <c r="AO350" i="35"/>
  <c r="J356" i="35"/>
  <c r="AI378" i="35"/>
  <c r="J352" i="35"/>
  <c r="W351" i="35"/>
  <c r="J375" i="35"/>
  <c r="W392" i="35"/>
  <c r="AO407" i="35"/>
  <c r="AI411" i="35"/>
  <c r="J418" i="35"/>
  <c r="AC424" i="35"/>
  <c r="J457" i="35"/>
  <c r="AC475" i="35"/>
  <c r="J371" i="35"/>
  <c r="Q375" i="35"/>
  <c r="AI377" i="35"/>
  <c r="AI399" i="35"/>
  <c r="J405" i="35"/>
  <c r="W421" i="35"/>
  <c r="J496" i="35"/>
  <c r="AI505" i="35"/>
  <c r="J423" i="35"/>
  <c r="J425" i="35"/>
  <c r="AO433" i="35"/>
  <c r="AI437" i="35"/>
  <c r="J440" i="35"/>
  <c r="W456" i="35"/>
  <c r="AI472" i="35"/>
  <c r="W483" i="35"/>
  <c r="J507" i="35"/>
  <c r="W426" i="35"/>
  <c r="W443" i="35"/>
  <c r="AI460" i="35"/>
  <c r="J462" i="35"/>
  <c r="AI486" i="35"/>
  <c r="J492" i="35"/>
  <c r="AI423" i="35"/>
  <c r="AI425" i="35"/>
  <c r="AI429" i="35"/>
  <c r="J431" i="35"/>
  <c r="W452" i="35"/>
  <c r="AI468" i="35"/>
  <c r="J470" i="35"/>
  <c r="W479" i="35"/>
  <c r="W506" i="35"/>
  <c r="W522" i="35"/>
  <c r="AO547" i="35"/>
  <c r="Q553" i="35"/>
  <c r="AC566" i="35"/>
  <c r="Q545" i="35"/>
  <c r="AC556" i="35"/>
  <c r="AO574" i="35"/>
  <c r="Q583" i="35"/>
  <c r="Q531" i="35"/>
  <c r="AC532" i="35"/>
  <c r="AC534" i="35"/>
  <c r="AO535" i="35"/>
  <c r="AI536" i="35"/>
  <c r="AC548" i="35"/>
  <c r="AO564" i="35"/>
  <c r="Q572" i="35"/>
  <c r="AO533" i="35"/>
  <c r="AC530" i="35"/>
  <c r="AO531" i="35"/>
  <c r="AO555" i="35"/>
  <c r="Q562" i="35"/>
  <c r="AC575" i="35"/>
  <c r="AI587" i="35"/>
  <c r="AI595" i="35"/>
  <c r="AI599" i="35"/>
  <c r="J607" i="35"/>
  <c r="AI609" i="35"/>
  <c r="W621" i="35"/>
  <c r="W625" i="35"/>
  <c r="W629" i="35"/>
  <c r="J640" i="35"/>
  <c r="AI658" i="35"/>
  <c r="AI659" i="35"/>
  <c r="J660" i="35"/>
  <c r="W673" i="35"/>
  <c r="J676" i="35"/>
  <c r="W688" i="35"/>
  <c r="W587" i="35"/>
  <c r="W595" i="35"/>
  <c r="J611" i="35"/>
  <c r="W612" i="35"/>
  <c r="W623" i="35"/>
  <c r="W627" i="35"/>
  <c r="W631" i="35"/>
  <c r="W635" i="35"/>
  <c r="W639" i="35"/>
  <c r="AI642" i="35"/>
  <c r="J657" i="35"/>
  <c r="W659" i="35"/>
  <c r="W660" i="35"/>
  <c r="AC671" i="35"/>
  <c r="W675" i="35"/>
  <c r="AI678" i="35"/>
  <c r="J585" i="35"/>
  <c r="AI586" i="35"/>
  <c r="J593" i="35"/>
  <c r="AI594" i="35"/>
  <c r="J597" i="35"/>
  <c r="AI598" i="35"/>
  <c r="J606" i="35"/>
  <c r="J622" i="35"/>
  <c r="J626" i="35"/>
  <c r="J630" i="35"/>
  <c r="AI633" i="35"/>
  <c r="AI637" i="35"/>
  <c r="AI662" i="35"/>
  <c r="AI663" i="35"/>
  <c r="J664" i="35"/>
  <c r="W667" i="35"/>
  <c r="J674" i="35"/>
  <c r="W584" i="35"/>
  <c r="W592" i="35"/>
  <c r="W596" i="35"/>
  <c r="W600" i="35"/>
  <c r="J609" i="35"/>
  <c r="W610" i="35"/>
  <c r="AI650" i="35"/>
  <c r="J665" i="35"/>
  <c r="W668" i="35"/>
  <c r="W669" i="35"/>
  <c r="AI670" i="35"/>
  <c r="AI679" i="35"/>
  <c r="AI682" i="35"/>
  <c r="W686" i="35"/>
  <c r="W19" i="34"/>
  <c r="W31" i="34"/>
  <c r="W49" i="34"/>
  <c r="W61" i="34"/>
  <c r="W103" i="34"/>
  <c r="W109" i="34"/>
  <c r="W115" i="34"/>
  <c r="W127" i="34"/>
  <c r="W133" i="34"/>
  <c r="W139" i="34"/>
  <c r="W163" i="34"/>
  <c r="W193" i="34"/>
  <c r="W199" i="34"/>
  <c r="W211" i="34"/>
  <c r="W223" i="34"/>
  <c r="W265" i="34"/>
  <c r="W271" i="34"/>
  <c r="W277" i="34"/>
  <c r="W283" i="34"/>
  <c r="W289" i="34"/>
  <c r="W301" i="34"/>
  <c r="W313" i="34"/>
  <c r="W319" i="34"/>
  <c r="W325" i="34"/>
  <c r="W331" i="34"/>
  <c r="W337" i="34"/>
  <c r="W343" i="34"/>
  <c r="W349" i="34"/>
  <c r="W361" i="34"/>
  <c r="W373" i="34"/>
  <c r="W379" i="34"/>
  <c r="W385" i="34"/>
  <c r="W391" i="34"/>
  <c r="W397" i="34"/>
  <c r="W409" i="34"/>
  <c r="W415" i="34"/>
  <c r="W421" i="34"/>
  <c r="W427" i="34"/>
  <c r="W457" i="34"/>
  <c r="W463" i="34"/>
  <c r="W469" i="34"/>
  <c r="W475" i="34"/>
  <c r="W517" i="34"/>
  <c r="W529" i="34"/>
  <c r="W535" i="34"/>
  <c r="W541" i="34"/>
  <c r="W553" i="34"/>
  <c r="W559" i="34"/>
  <c r="W565" i="34"/>
  <c r="W571" i="34"/>
  <c r="W583" i="34"/>
  <c r="W589" i="34"/>
  <c r="AI18" i="34"/>
  <c r="AI24" i="34"/>
  <c r="AI30" i="34"/>
  <c r="AI36" i="34"/>
  <c r="AI42" i="34"/>
  <c r="AI48" i="34"/>
  <c r="AI54" i="34"/>
  <c r="AI60" i="34"/>
  <c r="AI66" i="34"/>
  <c r="AI78" i="34"/>
  <c r="AI90" i="34"/>
  <c r="AI102" i="34"/>
  <c r="AI114" i="34"/>
  <c r="AI126" i="34"/>
  <c r="AI138" i="34"/>
  <c r="AI150" i="34"/>
  <c r="AI174" i="34"/>
  <c r="AI198" i="34"/>
  <c r="AI210" i="34"/>
  <c r="AI222" i="34"/>
  <c r="AI234" i="34"/>
  <c r="AI240" i="34"/>
  <c r="AI246" i="34"/>
  <c r="AI270" i="34"/>
  <c r="AI294" i="34"/>
  <c r="AI306" i="34"/>
  <c r="AI312" i="34"/>
  <c r="AI318" i="34"/>
  <c r="AI330" i="34"/>
  <c r="AI342" i="34"/>
  <c r="AI366" i="34"/>
  <c r="AI378" i="34"/>
  <c r="AI384" i="34"/>
  <c r="AI396" i="34"/>
  <c r="AI402" i="34"/>
  <c r="AI408" i="34"/>
  <c r="AI498" i="34"/>
  <c r="AI534" i="34"/>
  <c r="AI546" i="34"/>
  <c r="AI558" i="34"/>
  <c r="AI570" i="34"/>
  <c r="AO15" i="34"/>
  <c r="AO21" i="34"/>
  <c r="AO27" i="34"/>
  <c r="AO45" i="34"/>
  <c r="AO51" i="34"/>
  <c r="AO57" i="34"/>
  <c r="AO63" i="34"/>
  <c r="AO75" i="34"/>
  <c r="AO93" i="34"/>
  <c r="AO99" i="34"/>
  <c r="AO111" i="34"/>
  <c r="AO117" i="34"/>
  <c r="AO123" i="34"/>
  <c r="AO135" i="34"/>
  <c r="AO141" i="34"/>
  <c r="AO147" i="34"/>
  <c r="AO153" i="34"/>
  <c r="AO495" i="34"/>
  <c r="AO501" i="34"/>
  <c r="AO507" i="34"/>
  <c r="AO531" i="34"/>
  <c r="AO537" i="34"/>
  <c r="AO543" i="34"/>
  <c r="AO549" i="34"/>
  <c r="AO555" i="34"/>
  <c r="AO561" i="34"/>
  <c r="AO573" i="34"/>
  <c r="AO591" i="34"/>
  <c r="AO597" i="34"/>
  <c r="AI333" i="34"/>
  <c r="AI345" i="34"/>
  <c r="J75" i="34"/>
  <c r="J79" i="34"/>
  <c r="J87" i="34"/>
  <c r="J91" i="34"/>
  <c r="J103" i="34"/>
  <c r="J107" i="34"/>
  <c r="J111" i="34"/>
  <c r="J115" i="34"/>
  <c r="J123" i="34"/>
  <c r="J186" i="34"/>
  <c r="AC14" i="34"/>
  <c r="AC20" i="34"/>
  <c r="AC26" i="34"/>
  <c r="AC32" i="34"/>
  <c r="AC38" i="34"/>
  <c r="AC44" i="34"/>
  <c r="AC50" i="34"/>
  <c r="AC56" i="34"/>
  <c r="AC62" i="34"/>
  <c r="AC68" i="34"/>
  <c r="AC128" i="34"/>
  <c r="AC134" i="34"/>
  <c r="AC140" i="34"/>
  <c r="AC146" i="34"/>
  <c r="AC152" i="34"/>
  <c r="AC170" i="34"/>
  <c r="AC182" i="34"/>
  <c r="AC188" i="34"/>
  <c r="AC194" i="34"/>
  <c r="AC200" i="34"/>
  <c r="AC206" i="34"/>
  <c r="AC212" i="34"/>
  <c r="AC218" i="34"/>
  <c r="AC224" i="34"/>
  <c r="AC230" i="34"/>
  <c r="AC236" i="34"/>
  <c r="AC242" i="34"/>
  <c r="AC254" i="34"/>
  <c r="AC260" i="34"/>
  <c r="AC314" i="34"/>
  <c r="AC332" i="34"/>
  <c r="AC344" i="34"/>
  <c r="AC368" i="34"/>
  <c r="AC374" i="34"/>
  <c r="AC380" i="34"/>
  <c r="AC410" i="34"/>
  <c r="AC416" i="34"/>
  <c r="AC422" i="34"/>
  <c r="AC440" i="34"/>
  <c r="AC464" i="34"/>
  <c r="AC494" i="34"/>
  <c r="AC500" i="34"/>
  <c r="AC506" i="34"/>
  <c r="AC542" i="34"/>
  <c r="AC548" i="34"/>
  <c r="AC554" i="34"/>
  <c r="AC566" i="34"/>
  <c r="AC572" i="34"/>
  <c r="AC584" i="34"/>
  <c r="AC596" i="34"/>
  <c r="BE16" i="34"/>
  <c r="BE22" i="34"/>
  <c r="BE28" i="34"/>
  <c r="BE40" i="34"/>
  <c r="BE46" i="34"/>
  <c r="BE52" i="34"/>
  <c r="BE70" i="34"/>
  <c r="BE76" i="34"/>
  <c r="BE88" i="34"/>
  <c r="BE94" i="34"/>
  <c r="BE100" i="34"/>
  <c r="BE118" i="34"/>
  <c r="BE124" i="34"/>
  <c r="BE130" i="34"/>
  <c r="BE136" i="34"/>
  <c r="BE142" i="34"/>
  <c r="BE148" i="34"/>
  <c r="BE166" i="34"/>
  <c r="BE172" i="34"/>
  <c r="BE184" i="34"/>
  <c r="BE376" i="34"/>
  <c r="BE382" i="34"/>
  <c r="BE388" i="34"/>
  <c r="BE418" i="34"/>
  <c r="BE424" i="34"/>
  <c r="BE448" i="34"/>
  <c r="BE454" i="34"/>
  <c r="BE460" i="34"/>
  <c r="BE466" i="34"/>
  <c r="BE478" i="34"/>
  <c r="BE484" i="34"/>
  <c r="BE490" i="34"/>
  <c r="AC16" i="34"/>
  <c r="AC22" i="34"/>
  <c r="AC28" i="34"/>
  <c r="AC34" i="34"/>
  <c r="AC40" i="34"/>
  <c r="BE426" i="34"/>
  <c r="BE432" i="34"/>
  <c r="BE438" i="34"/>
  <c r="BE444" i="34"/>
  <c r="BE450" i="34"/>
  <c r="BE462" i="34"/>
  <c r="BE468" i="34"/>
  <c r="BE474" i="34"/>
  <c r="BE480" i="34"/>
  <c r="BE486" i="34"/>
  <c r="BE492" i="34"/>
  <c r="BE498" i="34"/>
  <c r="BE504" i="34"/>
  <c r="BE516" i="34"/>
  <c r="BE528" i="34"/>
  <c r="BE534" i="34"/>
  <c r="BE540" i="34"/>
  <c r="BE546" i="34"/>
  <c r="BE558" i="34"/>
  <c r="AC15" i="34"/>
  <c r="AC21" i="34"/>
  <c r="AC27" i="34"/>
  <c r="AC33" i="34"/>
  <c r="AC39" i="34"/>
  <c r="AI582" i="34"/>
  <c r="BE17" i="34"/>
  <c r="BE131" i="34"/>
  <c r="BE137" i="34"/>
  <c r="BE143" i="34"/>
  <c r="BE155" i="34"/>
  <c r="BE161" i="34"/>
  <c r="BE179" i="34"/>
  <c r="BE185" i="34"/>
  <c r="BE197" i="34"/>
  <c r="BE203" i="34"/>
  <c r="BE209" i="34"/>
  <c r="BE233" i="34"/>
  <c r="BE239" i="34"/>
  <c r="BE245" i="34"/>
  <c r="BE251" i="34"/>
  <c r="BE263" i="34"/>
  <c r="BE269" i="34"/>
  <c r="BE281" i="34"/>
  <c r="BE287" i="34"/>
  <c r="BE293" i="34"/>
  <c r="BE353" i="34"/>
  <c r="BE359" i="34"/>
  <c r="BE365" i="34"/>
  <c r="BE377" i="34"/>
  <c r="BE485" i="34"/>
  <c r="BE497" i="34"/>
  <c r="BE509" i="34"/>
  <c r="BE521" i="34"/>
  <c r="BE527" i="34"/>
  <c r="BE533" i="34"/>
  <c r="BE539" i="34"/>
  <c r="BE545" i="34"/>
  <c r="BE551" i="34"/>
  <c r="BE557" i="34"/>
  <c r="BE563" i="34"/>
  <c r="BE569" i="34"/>
  <c r="BE575" i="34"/>
  <c r="BE581" i="34"/>
  <c r="BE593" i="34"/>
  <c r="AC17" i="34"/>
  <c r="AC23" i="34"/>
  <c r="AC29" i="34"/>
  <c r="AC35" i="34"/>
  <c r="AC41" i="34"/>
  <c r="AC47" i="34"/>
  <c r="AC53" i="34"/>
  <c r="AC65" i="34"/>
  <c r="AC143" i="34"/>
  <c r="AI590" i="34"/>
  <c r="BE19" i="34"/>
  <c r="BE31" i="34"/>
  <c r="BE37" i="34"/>
  <c r="BE43" i="34"/>
  <c r="BE49" i="34"/>
  <c r="BE61" i="34"/>
  <c r="BE67" i="34"/>
  <c r="BE73" i="34"/>
  <c r="BE79" i="34"/>
  <c r="BE85" i="34"/>
  <c r="BE91" i="34"/>
  <c r="BE97" i="34"/>
  <c r="BE109" i="34"/>
  <c r="BE115" i="34"/>
  <c r="BE121" i="34"/>
  <c r="BE127" i="34"/>
  <c r="BE139" i="34"/>
  <c r="BE145" i="34"/>
  <c r="BE157" i="34"/>
  <c r="BE163" i="34"/>
  <c r="BE169" i="34"/>
  <c r="BE175" i="34"/>
  <c r="BE181" i="34"/>
  <c r="BE187" i="34"/>
  <c r="BE193" i="34"/>
  <c r="BE211" i="34"/>
  <c r="BE217" i="34"/>
  <c r="BE229" i="34"/>
  <c r="BE235" i="34"/>
  <c r="BE241" i="34"/>
  <c r="BE259" i="34"/>
  <c r="BE289" i="34"/>
  <c r="BE295" i="34"/>
  <c r="BE349" i="34"/>
  <c r="BE191" i="34"/>
  <c r="BE190" i="34"/>
  <c r="W14" i="34"/>
  <c r="W20" i="34"/>
  <c r="AI31" i="34"/>
  <c r="AI43" i="34"/>
  <c r="AI55" i="34"/>
  <c r="AI67" i="34"/>
  <c r="BE208" i="34"/>
  <c r="AI17" i="34"/>
  <c r="AI23" i="34"/>
  <c r="AI29" i="34"/>
  <c r="AI35" i="34"/>
  <c r="AI41" i="34"/>
  <c r="AI47" i="34"/>
  <c r="AI53" i="34"/>
  <c r="AI59" i="34"/>
  <c r="AI65" i="34"/>
  <c r="AC19" i="34"/>
  <c r="AC25" i="34"/>
  <c r="AC31" i="34"/>
  <c r="AC37" i="34"/>
  <c r="AC43" i="34"/>
  <c r="AC49" i="34"/>
  <c r="AC61" i="34"/>
  <c r="AC67" i="34"/>
  <c r="AC73" i="34"/>
  <c r="AC79" i="34"/>
  <c r="AC97" i="34"/>
  <c r="AC109" i="34"/>
  <c r="AC121" i="34"/>
  <c r="AC271" i="34"/>
  <c r="AC289" i="34"/>
  <c r="AC301" i="34"/>
  <c r="AC313" i="34"/>
  <c r="AC319" i="34"/>
  <c r="AC337" i="34"/>
  <c r="AC343" i="34"/>
  <c r="AC349" i="34"/>
  <c r="AC355" i="34"/>
  <c r="AC367" i="34"/>
  <c r="AC379" i="34"/>
  <c r="AC391" i="34"/>
  <c r="AC409" i="34"/>
  <c r="AC415" i="34"/>
  <c r="AC427" i="34"/>
  <c r="AC433" i="34"/>
  <c r="AC445" i="34"/>
  <c r="AC493" i="34"/>
  <c r="AC499" i="34"/>
  <c r="AC505" i="34"/>
  <c r="AC511" i="34"/>
  <c r="AC529" i="34"/>
  <c r="AC535" i="34"/>
  <c r="AC541" i="34"/>
  <c r="AC571" i="34"/>
  <c r="AI598" i="34"/>
  <c r="W155" i="34"/>
  <c r="W179" i="34"/>
  <c r="W191" i="34"/>
  <c r="W203" i="34"/>
  <c r="W233" i="34"/>
  <c r="W239" i="34"/>
  <c r="W245" i="34"/>
  <c r="W251" i="34"/>
  <c r="W257" i="34"/>
  <c r="W269" i="34"/>
  <c r="W293" i="34"/>
  <c r="W299" i="34"/>
  <c r="W311" i="34"/>
  <c r="W317" i="34"/>
  <c r="W335" i="34"/>
  <c r="W341" i="34"/>
  <c r="W347" i="34"/>
  <c r="W359" i="34"/>
  <c r="W365" i="34"/>
  <c r="W383" i="34"/>
  <c r="W395" i="34"/>
  <c r="W407" i="34"/>
  <c r="W413" i="34"/>
  <c r="W425" i="34"/>
  <c r="W431" i="34"/>
  <c r="W437" i="34"/>
  <c r="W443" i="34"/>
  <c r="W485" i="34"/>
  <c r="W491" i="34"/>
  <c r="W503" i="34"/>
  <c r="W527" i="34"/>
  <c r="W533" i="34"/>
  <c r="W551" i="34"/>
  <c r="W587" i="34"/>
  <c r="AI16" i="34"/>
  <c r="AI22" i="34"/>
  <c r="AI28" i="34"/>
  <c r="AI34" i="34"/>
  <c r="AI40" i="34"/>
  <c r="AI46" i="34"/>
  <c r="AI52" i="34"/>
  <c r="AI58" i="34"/>
  <c r="AI64" i="34"/>
  <c r="AI82" i="34"/>
  <c r="AI94" i="34"/>
  <c r="AI100" i="34"/>
  <c r="AI130" i="34"/>
  <c r="AI142" i="34"/>
  <c r="AI148" i="34"/>
  <c r="AI154" i="34"/>
  <c r="AI166" i="34"/>
  <c r="AI178" i="34"/>
  <c r="AI196" i="34"/>
  <c r="AI202" i="34"/>
  <c r="AI214" i="34"/>
  <c r="AI226" i="34"/>
  <c r="AI262" i="34"/>
  <c r="AI274" i="34"/>
  <c r="AI280" i="34"/>
  <c r="AI310" i="34"/>
  <c r="AI346" i="34"/>
  <c r="AI358" i="34"/>
  <c r="AI394" i="34"/>
  <c r="AI502" i="34"/>
  <c r="AI514" i="34"/>
  <c r="AI526" i="34"/>
  <c r="AI538" i="34"/>
  <c r="AI562" i="34"/>
  <c r="AI574" i="34"/>
  <c r="AO25" i="34"/>
  <c r="AO493" i="34"/>
  <c r="AO505" i="34"/>
  <c r="AO511" i="34"/>
  <c r="AO517" i="34"/>
  <c r="AO529" i="34"/>
  <c r="AO535" i="34"/>
  <c r="AO541" i="34"/>
  <c r="AO553" i="34"/>
  <c r="AO559" i="34"/>
  <c r="AO577" i="34"/>
  <c r="AO583" i="34"/>
  <c r="AO589" i="34"/>
  <c r="BE417" i="34"/>
  <c r="AI583" i="34"/>
  <c r="AI589" i="34"/>
  <c r="BE18" i="34"/>
  <c r="BE24" i="34"/>
  <c r="BE30" i="34"/>
  <c r="BE36" i="34"/>
  <c r="BE48" i="34"/>
  <c r="BE54" i="34"/>
  <c r="BE60" i="34"/>
  <c r="BE66" i="34"/>
  <c r="BE72" i="34"/>
  <c r="BE78" i="34"/>
  <c r="BE84" i="34"/>
  <c r="BE96" i="34"/>
  <c r="BE102" i="34"/>
  <c r="BE108" i="34"/>
  <c r="BE114" i="34"/>
  <c r="BE120" i="34"/>
  <c r="BE132" i="34"/>
  <c r="BE150" i="34"/>
  <c r="BE156" i="34"/>
  <c r="BE162" i="34"/>
  <c r="BE168" i="34"/>
  <c r="BE174" i="34"/>
  <c r="BE180" i="34"/>
  <c r="BE383" i="34"/>
  <c r="BE425" i="34"/>
  <c r="AI446" i="34"/>
  <c r="AI458" i="34"/>
  <c r="AI464" i="34"/>
  <c r="AI482" i="34"/>
  <c r="AI494" i="34"/>
  <c r="AI500" i="34"/>
  <c r="AI506" i="34"/>
  <c r="AI518" i="34"/>
  <c r="AI524" i="34"/>
  <c r="AI536" i="34"/>
  <c r="AI542" i="34"/>
  <c r="AI548" i="34"/>
  <c r="AI554" i="34"/>
  <c r="AO17" i="34"/>
  <c r="AO23" i="34"/>
  <c r="AO107" i="34"/>
  <c r="AO113" i="34"/>
  <c r="AO119" i="34"/>
  <c r="AO125" i="34"/>
  <c r="AO143" i="34"/>
  <c r="AO149" i="34"/>
  <c r="AO173" i="34"/>
  <c r="AO179" i="34"/>
  <c r="AO191" i="34"/>
  <c r="AO197" i="34"/>
  <c r="AO203" i="34"/>
  <c r="AO209" i="34"/>
  <c r="AO215" i="34"/>
  <c r="AO221" i="34"/>
  <c r="AO227" i="34"/>
  <c r="AO239" i="34"/>
  <c r="AO245" i="34"/>
  <c r="AO251" i="34"/>
  <c r="AO263" i="34"/>
  <c r="AO269" i="34"/>
  <c r="AO275" i="34"/>
  <c r="AO281" i="34"/>
  <c r="AO287" i="34"/>
  <c r="AO293" i="34"/>
  <c r="AO299" i="34"/>
  <c r="AO305" i="34"/>
  <c r="AO311" i="34"/>
  <c r="AO317" i="34"/>
  <c r="AO323" i="34"/>
  <c r="AO335" i="34"/>
  <c r="AO341" i="34"/>
  <c r="AO347" i="34"/>
  <c r="AO353" i="34"/>
  <c r="AO359" i="34"/>
  <c r="AO419" i="34"/>
  <c r="AO431" i="34"/>
  <c r="AO437" i="34"/>
  <c r="AO443" i="34"/>
  <c r="AO449" i="34"/>
  <c r="AO455" i="34"/>
  <c r="AO461" i="34"/>
  <c r="AO479" i="34"/>
  <c r="AO485" i="34"/>
  <c r="AO497" i="34"/>
  <c r="AO503" i="34"/>
  <c r="AO509" i="34"/>
  <c r="AO539" i="34"/>
  <c r="AO545" i="34"/>
  <c r="AO551" i="34"/>
  <c r="BE391" i="34"/>
  <c r="BE397" i="34"/>
  <c r="BE415" i="34"/>
  <c r="BE427" i="34"/>
  <c r="BE481" i="34"/>
  <c r="BE487" i="34"/>
  <c r="BE505" i="34"/>
  <c r="BE511" i="34"/>
  <c r="BE523" i="34"/>
  <c r="BE529" i="34"/>
  <c r="BE535" i="34"/>
  <c r="BE541" i="34"/>
  <c r="BE547" i="34"/>
  <c r="BE553" i="34"/>
  <c r="BE559" i="34"/>
  <c r="BE577" i="34"/>
  <c r="BE583" i="34"/>
  <c r="BE589" i="34"/>
  <c r="BE14" i="34"/>
  <c r="BE20" i="34"/>
  <c r="BE26" i="34"/>
  <c r="BE32" i="34"/>
  <c r="BE38" i="34"/>
  <c r="BE44" i="34"/>
  <c r="BE50" i="34"/>
  <c r="BE56" i="34"/>
  <c r="BE62" i="34"/>
  <c r="BE68" i="34"/>
  <c r="BE74" i="34"/>
  <c r="BE80" i="34"/>
  <c r="BE86" i="34"/>
  <c r="BE92" i="34"/>
  <c r="BE98" i="34"/>
  <c r="BE104" i="34"/>
  <c r="BE110" i="34"/>
  <c r="BE116" i="34"/>
  <c r="BE122" i="34"/>
  <c r="BE128" i="34"/>
  <c r="BE134" i="34"/>
  <c r="BE140" i="34"/>
  <c r="BE146" i="34"/>
  <c r="BE152" i="34"/>
  <c r="BE158" i="34"/>
  <c r="BE164" i="34"/>
  <c r="BE170" i="34"/>
  <c r="BE176" i="34"/>
  <c r="BE182" i="34"/>
  <c r="BE188" i="34"/>
  <c r="BE230" i="34"/>
  <c r="BE236" i="34"/>
  <c r="BE248" i="34"/>
  <c r="BE254" i="34"/>
  <c r="BE260" i="34"/>
  <c r="BE284" i="34"/>
  <c r="BE302" i="34"/>
  <c r="BE308" i="34"/>
  <c r="BE350" i="34"/>
  <c r="BE356" i="34"/>
  <c r="BE362" i="34"/>
  <c r="BE374" i="34"/>
  <c r="BE372" i="34"/>
  <c r="BE443" i="34"/>
  <c r="BE253" i="34"/>
  <c r="BE367" i="34"/>
  <c r="BE212" i="34"/>
  <c r="BE15" i="34"/>
  <c r="BE21" i="34"/>
  <c r="AC441" i="34"/>
  <c r="AC507" i="34"/>
  <c r="AC519" i="34"/>
  <c r="AO237" i="34"/>
  <c r="AO381" i="34"/>
  <c r="BE347" i="34"/>
  <c r="Q311" i="34"/>
  <c r="W68" i="34"/>
  <c r="W110" i="34"/>
  <c r="W116" i="34"/>
  <c r="W122" i="34"/>
  <c r="W128" i="34"/>
  <c r="W164" i="34"/>
  <c r="W170" i="34"/>
  <c r="W176" i="34"/>
  <c r="W218" i="34"/>
  <c r="W242" i="34"/>
  <c r="W266" i="34"/>
  <c r="W272" i="34"/>
  <c r="W278" i="34"/>
  <c r="W290" i="34"/>
  <c r="W530" i="34"/>
  <c r="W542" i="34"/>
  <c r="AI19" i="34"/>
  <c r="AI25" i="34"/>
  <c r="AI37" i="34"/>
  <c r="AI49" i="34"/>
  <c r="AI61" i="34"/>
  <c r="AI73" i="34"/>
  <c r="AI85" i="34"/>
  <c r="AI97" i="34"/>
  <c r="AI121" i="34"/>
  <c r="AI133" i="34"/>
  <c r="AI169" i="34"/>
  <c r="AI181" i="34"/>
  <c r="AI193" i="34"/>
  <c r="AI217" i="34"/>
  <c r="AI229" i="34"/>
  <c r="AI241" i="34"/>
  <c r="AI253" i="34"/>
  <c r="AI277" i="34"/>
  <c r="AI397" i="34"/>
  <c r="AI505" i="34"/>
  <c r="AI517" i="34"/>
  <c r="AI523" i="34"/>
  <c r="AI553" i="34"/>
  <c r="AI577" i="34"/>
  <c r="AO34" i="34"/>
  <c r="AO58" i="34"/>
  <c r="AO70" i="34"/>
  <c r="AO82" i="34"/>
  <c r="AO94" i="34"/>
  <c r="AO106" i="34"/>
  <c r="AO130" i="34"/>
  <c r="AO154" i="34"/>
  <c r="AO238" i="34"/>
  <c r="AO250" i="34"/>
  <c r="AO262" i="34"/>
  <c r="AO274" i="34"/>
  <c r="AO286" i="34"/>
  <c r="AO298" i="34"/>
  <c r="AO322" i="34"/>
  <c r="AO334" i="34"/>
  <c r="AO346" i="34"/>
  <c r="AO382" i="34"/>
  <c r="AO394" i="34"/>
  <c r="AO406" i="34"/>
  <c r="AO418" i="34"/>
  <c r="AO442" i="34"/>
  <c r="AO454" i="34"/>
  <c r="AO466" i="34"/>
  <c r="AO478" i="34"/>
  <c r="AO490" i="34"/>
  <c r="AO586" i="34"/>
  <c r="AO598" i="34"/>
  <c r="BE192" i="34"/>
  <c r="BE198" i="34"/>
  <c r="BE204" i="34"/>
  <c r="BE210" i="34"/>
  <c r="BE216" i="34"/>
  <c r="BE222" i="34"/>
  <c r="BE228" i="34"/>
  <c r="BE252" i="34"/>
  <c r="BE270" i="34"/>
  <c r="BE276" i="34"/>
  <c r="BE282" i="34"/>
  <c r="BE300" i="34"/>
  <c r="BE306" i="34"/>
  <c r="BE312" i="34"/>
  <c r="BE324" i="34"/>
  <c r="BE342" i="34"/>
  <c r="BE419" i="34"/>
  <c r="J539" i="34"/>
  <c r="W120" i="34"/>
  <c r="W138" i="34"/>
  <c r="W144" i="34"/>
  <c r="W150" i="34"/>
  <c r="W168" i="34"/>
  <c r="W180" i="34"/>
  <c r="W186" i="34"/>
  <c r="W198" i="34"/>
  <c r="W234" i="34"/>
  <c r="W240" i="34"/>
  <c r="W258" i="34"/>
  <c r="W270" i="34"/>
  <c r="W282" i="34"/>
  <c r="W288" i="34"/>
  <c r="W300" i="34"/>
  <c r="W456" i="34"/>
  <c r="W480" i="34"/>
  <c r="W498" i="34"/>
  <c r="AI89" i="34"/>
  <c r="AI101" i="34"/>
  <c r="AI113" i="34"/>
  <c r="AI125" i="34"/>
  <c r="AI137" i="34"/>
  <c r="AI149" i="34"/>
  <c r="AI155" i="34"/>
  <c r="AI161" i="34"/>
  <c r="AI173" i="34"/>
  <c r="AI185" i="34"/>
  <c r="AI221" i="34"/>
  <c r="AI233" i="34"/>
  <c r="AI245" i="34"/>
  <c r="AI251" i="34"/>
  <c r="AI257" i="34"/>
  <c r="AI269" i="34"/>
  <c r="AI281" i="34"/>
  <c r="AI293" i="34"/>
  <c r="AI299" i="34"/>
  <c r="AO38" i="34"/>
  <c r="AO50" i="34"/>
  <c r="AO62" i="34"/>
  <c r="AO74" i="34"/>
  <c r="AO80" i="34"/>
  <c r="AO86" i="34"/>
  <c r="AO98" i="34"/>
  <c r="AO128" i="34"/>
  <c r="AO146" i="34"/>
  <c r="AO158" i="34"/>
  <c r="AO170" i="34"/>
  <c r="AO176" i="34"/>
  <c r="AO182" i="34"/>
  <c r="AO194" i="34"/>
  <c r="AO218" i="34"/>
  <c r="AO224" i="34"/>
  <c r="AO230" i="34"/>
  <c r="AO242" i="34"/>
  <c r="AO272" i="34"/>
  <c r="AO320" i="34"/>
  <c r="AO362" i="34"/>
  <c r="AO368" i="34"/>
  <c r="AO374" i="34"/>
  <c r="AO512" i="34"/>
  <c r="AO518" i="34"/>
  <c r="AO530" i="34"/>
  <c r="AO566" i="34"/>
  <c r="AO578" i="34"/>
  <c r="AO590" i="34"/>
  <c r="BE274" i="34"/>
  <c r="BE286" i="34"/>
  <c r="BE292" i="34"/>
  <c r="BE304" i="34"/>
  <c r="BE310" i="34"/>
  <c r="BE316" i="34"/>
  <c r="BE322" i="34"/>
  <c r="BE340" i="34"/>
  <c r="BE346" i="34"/>
  <c r="BE173" i="34"/>
  <c r="BE461" i="34"/>
  <c r="BE467" i="34"/>
  <c r="AO160" i="34"/>
  <c r="BE144" i="34"/>
  <c r="AO89" i="34"/>
  <c r="AO496" i="34"/>
  <c r="AO508" i="34"/>
  <c r="AO544" i="34"/>
  <c r="AO556" i="34"/>
  <c r="AO252" i="34"/>
  <c r="AO264" i="34"/>
  <c r="AO300" i="34"/>
  <c r="AO312" i="34"/>
  <c r="AO384" i="34"/>
  <c r="AO390" i="34"/>
  <c r="AO432" i="34"/>
  <c r="AO438" i="34"/>
  <c r="AO468" i="34"/>
  <c r="AO480" i="34"/>
  <c r="AO486" i="34"/>
  <c r="BE277" i="34"/>
  <c r="BE283" i="34"/>
  <c r="BE488" i="34"/>
  <c r="BE537" i="34"/>
  <c r="AO112" i="34"/>
  <c r="BE327" i="34"/>
  <c r="BE515" i="34"/>
  <c r="AO202" i="34"/>
  <c r="BE42" i="34"/>
  <c r="BE257" i="34"/>
  <c r="AO521" i="34"/>
  <c r="J40" i="34"/>
  <c r="J56" i="34"/>
  <c r="J374" i="34"/>
  <c r="J386" i="34"/>
  <c r="J412" i="34"/>
  <c r="J416" i="34"/>
  <c r="J420" i="34"/>
  <c r="J424" i="34"/>
  <c r="J428" i="34"/>
  <c r="J438" i="34"/>
  <c r="J454" i="34"/>
  <c r="J464" i="34"/>
  <c r="J468" i="34"/>
  <c r="J480" i="34"/>
  <c r="J484" i="34"/>
  <c r="J492" i="34"/>
  <c r="J496" i="34"/>
  <c r="J500" i="34"/>
  <c r="J504" i="34"/>
  <c r="J508" i="34"/>
  <c r="J516" i="34"/>
  <c r="J520" i="34"/>
  <c r="J528" i="34"/>
  <c r="J532" i="34"/>
  <c r="J536" i="34"/>
  <c r="J540" i="34"/>
  <c r="Q79" i="34"/>
  <c r="AC76" i="34"/>
  <c r="AC82" i="34"/>
  <c r="AC94" i="34"/>
  <c r="AC100" i="34"/>
  <c r="AC106" i="34"/>
  <c r="AC112" i="34"/>
  <c r="AC118" i="34"/>
  <c r="AC124" i="34"/>
  <c r="AC130" i="34"/>
  <c r="AC148" i="34"/>
  <c r="AC166" i="34"/>
  <c r="AC172" i="34"/>
  <c r="AC178" i="34"/>
  <c r="AC190" i="34"/>
  <c r="AC214" i="34"/>
  <c r="AC220" i="34"/>
  <c r="AC232" i="34"/>
  <c r="AC238" i="34"/>
  <c r="AC244" i="34"/>
  <c r="AC262" i="34"/>
  <c r="AC424" i="34"/>
  <c r="AC436" i="34"/>
  <c r="AC442" i="34"/>
  <c r="AC448" i="34"/>
  <c r="AC454" i="34"/>
  <c r="AC460" i="34"/>
  <c r="AC472" i="34"/>
  <c r="AC478" i="34"/>
  <c r="AC496" i="34"/>
  <c r="AC514" i="34"/>
  <c r="AC520" i="34"/>
  <c r="AC544" i="34"/>
  <c r="AC550" i="34"/>
  <c r="AC556" i="34"/>
  <c r="AC574" i="34"/>
  <c r="AC592" i="34"/>
  <c r="AC598" i="34"/>
  <c r="BE226" i="34"/>
  <c r="BE232" i="34"/>
  <c r="BE238" i="34"/>
  <c r="BE244" i="34"/>
  <c r="BE250" i="34"/>
  <c r="BE291" i="34"/>
  <c r="BE296" i="34"/>
  <c r="BE314" i="34"/>
  <c r="BE320" i="34"/>
  <c r="BE326" i="34"/>
  <c r="BE378" i="34"/>
  <c r="BE384" i="34"/>
  <c r="BE390" i="34"/>
  <c r="BE402" i="34"/>
  <c r="BE431" i="34"/>
  <c r="BE437" i="34"/>
  <c r="BE496" i="34"/>
  <c r="BE502" i="34"/>
  <c r="BE514" i="34"/>
  <c r="BE532" i="34"/>
  <c r="BE538" i="34"/>
  <c r="BE544" i="34"/>
  <c r="BE550" i="34"/>
  <c r="BE556" i="34"/>
  <c r="BE562" i="34"/>
  <c r="BE568" i="34"/>
  <c r="BE574" i="34"/>
  <c r="BE580" i="34"/>
  <c r="BE592" i="34"/>
  <c r="BE598" i="34"/>
  <c r="AO14" i="34"/>
  <c r="AO169" i="34"/>
  <c r="AO175" i="34"/>
  <c r="AO181" i="34"/>
  <c r="AO193" i="34"/>
  <c r="AO199" i="34"/>
  <c r="AO217" i="34"/>
  <c r="AO223" i="34"/>
  <c r="AO241" i="34"/>
  <c r="AO247" i="34"/>
  <c r="AO253" i="34"/>
  <c r="AO265" i="34"/>
  <c r="AO271" i="34"/>
  <c r="AO277" i="34"/>
  <c r="AO289" i="34"/>
  <c r="AO295" i="34"/>
  <c r="AO301" i="34"/>
  <c r="AO313" i="34"/>
  <c r="AO319" i="34"/>
  <c r="AO325" i="34"/>
  <c r="AO349" i="34"/>
  <c r="AO385" i="34"/>
  <c r="AO391" i="34"/>
  <c r="AO397" i="34"/>
  <c r="AO409" i="34"/>
  <c r="AO469" i="34"/>
  <c r="AO475" i="34"/>
  <c r="AO481" i="34"/>
  <c r="AO487" i="34"/>
  <c r="BE27" i="34"/>
  <c r="BE33" i="34"/>
  <c r="BE39" i="34"/>
  <c r="BE51" i="34"/>
  <c r="BE57" i="34"/>
  <c r="BE63" i="34"/>
  <c r="BE69" i="34"/>
  <c r="BE75" i="34"/>
  <c r="BE81" i="34"/>
  <c r="BE87" i="34"/>
  <c r="BE93" i="34"/>
  <c r="BE99" i="34"/>
  <c r="BE105" i="34"/>
  <c r="BE111" i="34"/>
  <c r="BE194" i="34"/>
  <c r="BE200" i="34"/>
  <c r="BE206" i="34"/>
  <c r="BE218" i="34"/>
  <c r="BE224" i="34"/>
  <c r="BE264" i="34"/>
  <c r="BE288" i="34"/>
  <c r="BE311" i="34"/>
  <c r="BE317" i="34"/>
  <c r="BE329" i="34"/>
  <c r="BE335" i="34"/>
  <c r="BE341" i="34"/>
  <c r="BE352" i="34"/>
  <c r="BE358" i="34"/>
  <c r="BE364" i="34"/>
  <c r="BE381" i="34"/>
  <c r="BE387" i="34"/>
  <c r="BE393" i="34"/>
  <c r="BE399" i="34"/>
  <c r="BE405" i="34"/>
  <c r="BE411" i="34"/>
  <c r="BE440" i="34"/>
  <c r="BE469" i="34"/>
  <c r="BE493" i="34"/>
  <c r="BE582" i="34"/>
  <c r="BE588" i="34"/>
  <c r="BE594" i="34"/>
  <c r="AI265" i="34"/>
  <c r="AI289" i="34"/>
  <c r="AI565" i="34"/>
  <c r="AI571" i="34"/>
  <c r="AO33" i="34"/>
  <c r="AO39" i="34"/>
  <c r="AO69" i="34"/>
  <c r="AO105" i="34"/>
  <c r="AO416" i="34"/>
  <c r="BE213" i="34"/>
  <c r="BE266" i="34"/>
  <c r="BE301" i="34"/>
  <c r="BE336" i="34"/>
  <c r="BE348" i="34"/>
  <c r="BE412" i="34"/>
  <c r="BE565" i="34"/>
  <c r="AC149" i="34"/>
  <c r="AC155" i="34"/>
  <c r="AC161" i="34"/>
  <c r="AC167" i="34"/>
  <c r="AC179" i="34"/>
  <c r="AC191" i="34"/>
  <c r="AC197" i="34"/>
  <c r="AC203" i="34"/>
  <c r="AC209" i="34"/>
  <c r="AC215" i="34"/>
  <c r="AC239" i="34"/>
  <c r="AC245" i="34"/>
  <c r="AC263" i="34"/>
  <c r="AC275" i="34"/>
  <c r="AC293" i="34"/>
  <c r="AC311" i="34"/>
  <c r="AC317" i="34"/>
  <c r="AC329" i="34"/>
  <c r="AC335" i="34"/>
  <c r="AC341" i="34"/>
  <c r="AC347" i="34"/>
  <c r="AC377" i="34"/>
  <c r="AC383" i="34"/>
  <c r="AC389" i="34"/>
  <c r="AC395" i="34"/>
  <c r="AC401" i="34"/>
  <c r="AC407" i="34"/>
  <c r="AC413" i="34"/>
  <c r="AC425" i="34"/>
  <c r="AO22" i="34"/>
  <c r="AO159" i="34"/>
  <c r="AO165" i="34"/>
  <c r="AO171" i="34"/>
  <c r="AO177" i="34"/>
  <c r="AO195" i="34"/>
  <c r="AO201" i="34"/>
  <c r="AO207" i="34"/>
  <c r="AO213" i="34"/>
  <c r="AO219" i="34"/>
  <c r="AO399" i="34"/>
  <c r="AO411" i="34"/>
  <c r="AO417" i="34"/>
  <c r="AO423" i="34"/>
  <c r="AO429" i="34"/>
  <c r="AO435" i="34"/>
  <c r="AO441" i="34"/>
  <c r="AO447" i="34"/>
  <c r="AO453" i="34"/>
  <c r="AO483" i="34"/>
  <c r="AO489" i="34"/>
  <c r="BE23" i="34"/>
  <c r="BE29" i="34"/>
  <c r="BE41" i="34"/>
  <c r="BE47" i="34"/>
  <c r="BE83" i="34"/>
  <c r="BE89" i="34"/>
  <c r="BE95" i="34"/>
  <c r="BE107" i="34"/>
  <c r="BE113" i="34"/>
  <c r="BE214" i="34"/>
  <c r="BE220" i="34"/>
  <c r="BE249" i="34"/>
  <c r="BE313" i="34"/>
  <c r="BE319" i="34"/>
  <c r="BE331" i="34"/>
  <c r="BE343" i="34"/>
  <c r="BE354" i="34"/>
  <c r="BE366" i="34"/>
  <c r="BE389" i="34"/>
  <c r="BE401" i="34"/>
  <c r="BE407" i="34"/>
  <c r="BE413" i="34"/>
  <c r="BE495" i="34"/>
  <c r="BE501" i="34"/>
  <c r="BE584" i="34"/>
  <c r="BE590" i="34"/>
  <c r="BE596" i="34"/>
  <c r="BE571" i="34"/>
  <c r="BE572" i="34"/>
  <c r="AO185" i="34"/>
  <c r="BE186" i="34"/>
  <c r="BE221" i="34"/>
  <c r="BE363" i="34"/>
  <c r="AO137" i="34"/>
  <c r="AO208" i="34"/>
  <c r="AO220" i="34"/>
  <c r="AO232" i="34"/>
  <c r="AO304" i="34"/>
  <c r="AO316" i="34"/>
  <c r="BE404" i="34"/>
  <c r="BE421" i="34"/>
  <c r="AO500" i="34"/>
  <c r="AO548" i="34"/>
  <c r="BE323" i="34"/>
  <c r="W119" i="34"/>
  <c r="BE77" i="34"/>
  <c r="BE112" i="34"/>
  <c r="BE555" i="34"/>
  <c r="BE325" i="34"/>
  <c r="BE90" i="34"/>
  <c r="AO20" i="34"/>
  <c r="BE125" i="34"/>
  <c r="AI420" i="34"/>
  <c r="AI444" i="34"/>
  <c r="AI456" i="34"/>
  <c r="AI468" i="34"/>
  <c r="AI516" i="34"/>
  <c r="AO32" i="34"/>
  <c r="AO116" i="34"/>
  <c r="AO140" i="34"/>
  <c r="BE395" i="34"/>
  <c r="AI319" i="34"/>
  <c r="AI325" i="34"/>
  <c r="AI391" i="34"/>
  <c r="AO492" i="34"/>
  <c r="AO504" i="34"/>
  <c r="AO516" i="34"/>
  <c r="AO540" i="34"/>
  <c r="AO576" i="34"/>
  <c r="AO582" i="34"/>
  <c r="BE517" i="34"/>
  <c r="AI427" i="34"/>
  <c r="AI463" i="34"/>
  <c r="AI487" i="34"/>
  <c r="AO129" i="34"/>
  <c r="AO212" i="34"/>
  <c r="AO260" i="34"/>
  <c r="AO356" i="34"/>
  <c r="BE472" i="34"/>
  <c r="AC438" i="34"/>
  <c r="AC462" i="34"/>
  <c r="AC474" i="34"/>
  <c r="AC492" i="34"/>
  <c r="AC498" i="34"/>
  <c r="AC522" i="34"/>
  <c r="AC528" i="34"/>
  <c r="AC546" i="34"/>
  <c r="AI104" i="34"/>
  <c r="AI110" i="34"/>
  <c r="AI116" i="34"/>
  <c r="AI122" i="34"/>
  <c r="AI164" i="34"/>
  <c r="AI236" i="34"/>
  <c r="AI248" i="34"/>
  <c r="AO321" i="34"/>
  <c r="AO333" i="34"/>
  <c r="AO339" i="34"/>
  <c r="AO345" i="34"/>
  <c r="AO357" i="34"/>
  <c r="AO363" i="34"/>
  <c r="AO392" i="34"/>
  <c r="AO404" i="34"/>
  <c r="AO422" i="34"/>
  <c r="AO446" i="34"/>
  <c r="AO458" i="34"/>
  <c r="AO464" i="34"/>
  <c r="AO470" i="34"/>
  <c r="AO482" i="34"/>
  <c r="BE231" i="34"/>
  <c r="BE237" i="34"/>
  <c r="BE265" i="34"/>
  <c r="BE271" i="34"/>
  <c r="BE299" i="34"/>
  <c r="BE328" i="34"/>
  <c r="BE334" i="34"/>
  <c r="BE345" i="34"/>
  <c r="BE368" i="34"/>
  <c r="BE373" i="34"/>
  <c r="BE379" i="34"/>
  <c r="BE385" i="34"/>
  <c r="BE420" i="34"/>
  <c r="BE449" i="34"/>
  <c r="BE455" i="34"/>
  <c r="BE473" i="34"/>
  <c r="BE479" i="34"/>
  <c r="AO352" i="34"/>
  <c r="BE34" i="34"/>
  <c r="BE126" i="34"/>
  <c r="BE160" i="34"/>
  <c r="BE280" i="34"/>
  <c r="BE491" i="34"/>
  <c r="BE552" i="34"/>
  <c r="Q335" i="34"/>
  <c r="Q323" i="34"/>
  <c r="AI424" i="34"/>
  <c r="AI436" i="34"/>
  <c r="AI484" i="34"/>
  <c r="AO48" i="34"/>
  <c r="AO54" i="34"/>
  <c r="AO84" i="34"/>
  <c r="AO96" i="34"/>
  <c r="AO102" i="34"/>
  <c r="AO108" i="34"/>
  <c r="AO120" i="34"/>
  <c r="AO138" i="34"/>
  <c r="AO329" i="34"/>
  <c r="AO525" i="34"/>
  <c r="BE297" i="34"/>
  <c r="BE337" i="34"/>
  <c r="BE360" i="34"/>
  <c r="BE456" i="34"/>
  <c r="J14" i="34"/>
  <c r="J18" i="34"/>
  <c r="J31" i="34"/>
  <c r="J35" i="34"/>
  <c r="J76" i="34"/>
  <c r="J84" i="34"/>
  <c r="J88" i="34"/>
  <c r="J96" i="34"/>
  <c r="J100" i="34"/>
  <c r="J112" i="34"/>
  <c r="J187" i="34"/>
  <c r="Q265" i="34"/>
  <c r="Q253" i="34"/>
  <c r="Q229" i="34"/>
  <c r="AC63" i="34"/>
  <c r="AC81" i="34"/>
  <c r="AC99" i="34"/>
  <c r="AC105" i="34"/>
  <c r="AC111" i="34"/>
  <c r="AC123" i="34"/>
  <c r="AC129" i="34"/>
  <c r="AC147" i="34"/>
  <c r="AC153" i="34"/>
  <c r="AC159" i="34"/>
  <c r="AC165" i="34"/>
  <c r="AC177" i="34"/>
  <c r="AC189" i="34"/>
  <c r="AC195" i="34"/>
  <c r="AC201" i="34"/>
  <c r="AC207" i="34"/>
  <c r="AC213" i="34"/>
  <c r="AC219" i="34"/>
  <c r="AC225" i="34"/>
  <c r="AC243" i="34"/>
  <c r="AC249" i="34"/>
  <c r="AC255" i="34"/>
  <c r="AC267" i="34"/>
  <c r="AC279" i="34"/>
  <c r="AC285" i="34"/>
  <c r="AC291" i="34"/>
  <c r="AC297" i="34"/>
  <c r="AC303" i="34"/>
  <c r="AC315" i="34"/>
  <c r="AC321" i="34"/>
  <c r="AC327" i="34"/>
  <c r="AC369" i="34"/>
  <c r="AC375" i="34"/>
  <c r="AC381" i="34"/>
  <c r="AC387" i="34"/>
  <c r="AC393" i="34"/>
  <c r="AC399" i="34"/>
  <c r="AC411" i="34"/>
  <c r="AC429" i="34"/>
  <c r="AC435" i="34"/>
  <c r="AI371" i="34"/>
  <c r="AI413" i="34"/>
  <c r="AI425" i="34"/>
  <c r="AI437" i="34"/>
  <c r="AI443" i="34"/>
  <c r="AI449" i="34"/>
  <c r="AI485" i="34"/>
  <c r="AI509" i="34"/>
  <c r="AI521" i="34"/>
  <c r="AI545" i="34"/>
  <c r="AI575" i="34"/>
  <c r="AI581" i="34"/>
  <c r="AI587" i="34"/>
  <c r="AO37" i="34"/>
  <c r="AO85" i="34"/>
  <c r="AO91" i="34"/>
  <c r="AO97" i="34"/>
  <c r="AO103" i="34"/>
  <c r="AO109" i="34"/>
  <c r="AO121" i="34"/>
  <c r="AO127" i="34"/>
  <c r="AO133" i="34"/>
  <c r="AO139" i="34"/>
  <c r="AO145" i="34"/>
  <c r="AO151" i="34"/>
  <c r="AO180" i="34"/>
  <c r="AO192" i="34"/>
  <c r="AO210" i="34"/>
  <c r="AO234" i="34"/>
  <c r="AO282" i="34"/>
  <c r="AO383" i="34"/>
  <c r="AO389" i="34"/>
  <c r="AO395" i="34"/>
  <c r="AO401" i="34"/>
  <c r="AO407" i="34"/>
  <c r="AO436" i="34"/>
  <c r="AO514" i="34"/>
  <c r="AO526" i="34"/>
  <c r="AO538" i="34"/>
  <c r="BE35" i="34"/>
  <c r="BE178" i="34"/>
  <c r="BE196" i="34"/>
  <c r="BE202" i="34"/>
  <c r="BE219" i="34"/>
  <c r="BE242" i="34"/>
  <c r="BE275" i="34"/>
  <c r="BE298" i="34"/>
  <c r="BE315" i="34"/>
  <c r="BE321" i="34"/>
  <c r="BE332" i="34"/>
  <c r="BE344" i="34"/>
  <c r="BE355" i="34"/>
  <c r="BE361" i="34"/>
  <c r="BE400" i="34"/>
  <c r="BE423" i="34"/>
  <c r="BE428" i="34"/>
  <c r="BE439" i="34"/>
  <c r="BE445" i="34"/>
  <c r="BE451" i="34"/>
  <c r="BE457" i="34"/>
  <c r="BE463" i="34"/>
  <c r="BE475" i="34"/>
  <c r="BE503" i="34"/>
  <c r="BE508" i="34"/>
  <c r="BE519" i="34"/>
  <c r="AI135" i="34"/>
  <c r="AI189" i="34"/>
  <c r="AI297" i="34"/>
  <c r="AO52" i="34"/>
  <c r="AO284" i="34"/>
  <c r="AO296" i="34"/>
  <c r="AO308" i="34"/>
  <c r="AO372" i="34"/>
  <c r="AO402" i="34"/>
  <c r="AO473" i="34"/>
  <c r="AO491" i="34"/>
  <c r="AO515" i="34"/>
  <c r="AO580" i="34"/>
  <c r="BE64" i="34"/>
  <c r="BE256" i="34"/>
  <c r="BE408" i="34"/>
  <c r="AC577" i="34"/>
  <c r="AC583" i="34"/>
  <c r="AI423" i="34"/>
  <c r="AI453" i="34"/>
  <c r="AI465" i="34"/>
  <c r="AI477" i="34"/>
  <c r="AI489" i="34"/>
  <c r="AI519" i="34"/>
  <c r="AI525" i="34"/>
  <c r="AI537" i="34"/>
  <c r="AI549" i="34"/>
  <c r="AI561" i="34"/>
  <c r="AO35" i="34"/>
  <c r="AO47" i="34"/>
  <c r="AO53" i="34"/>
  <c r="AO59" i="34"/>
  <c r="AO65" i="34"/>
  <c r="AO71" i="34"/>
  <c r="AO77" i="34"/>
  <c r="AO95" i="34"/>
  <c r="AO101" i="34"/>
  <c r="AO124" i="34"/>
  <c r="AO148" i="34"/>
  <c r="AO178" i="34"/>
  <c r="AO190" i="34"/>
  <c r="AO273" i="34"/>
  <c r="AO279" i="34"/>
  <c r="AO285" i="34"/>
  <c r="AO291" i="34"/>
  <c r="AO297" i="34"/>
  <c r="AO303" i="34"/>
  <c r="AO309" i="34"/>
  <c r="AO315" i="34"/>
  <c r="AO326" i="34"/>
  <c r="AO338" i="34"/>
  <c r="AO361" i="34"/>
  <c r="AO367" i="34"/>
  <c r="AO426" i="34"/>
  <c r="AO450" i="34"/>
  <c r="AO462" i="34"/>
  <c r="AO575" i="34"/>
  <c r="AO581" i="34"/>
  <c r="AO587" i="34"/>
  <c r="AO593" i="34"/>
  <c r="BE25" i="34"/>
  <c r="BE59" i="34"/>
  <c r="BE65" i="34"/>
  <c r="BE82" i="34"/>
  <c r="BE133" i="34"/>
  <c r="BE138" i="34"/>
  <c r="BE189" i="34"/>
  <c r="BE223" i="34"/>
  <c r="BE234" i="34"/>
  <c r="BE240" i="34"/>
  <c r="BE246" i="34"/>
  <c r="BE268" i="34"/>
  <c r="BE370" i="34"/>
  <c r="BE409" i="34"/>
  <c r="BE414" i="34"/>
  <c r="BE436" i="34"/>
  <c r="BE442" i="34"/>
  <c r="BE453" i="34"/>
  <c r="BE465" i="34"/>
  <c r="BE471" i="34"/>
  <c r="BE477" i="34"/>
  <c r="BE499" i="34"/>
  <c r="BE520" i="34"/>
  <c r="BE531" i="34"/>
  <c r="BE542" i="34"/>
  <c r="BE548" i="34"/>
  <c r="BE554" i="34"/>
  <c r="BE564" i="34"/>
  <c r="BE570" i="34"/>
  <c r="BE576" i="34"/>
  <c r="BE587" i="34"/>
  <c r="Q578" i="34"/>
  <c r="Q566" i="34"/>
  <c r="Q542" i="34"/>
  <c r="Q506" i="34"/>
  <c r="Q434" i="34"/>
  <c r="Q422" i="34"/>
  <c r="Q227" i="34"/>
  <c r="Q152" i="34"/>
  <c r="Q424" i="34"/>
  <c r="Q388" i="34"/>
  <c r="Q376" i="34"/>
  <c r="Q579" i="34"/>
  <c r="Q555" i="34"/>
  <c r="AO244" i="34"/>
  <c r="Q589" i="34"/>
  <c r="Q553" i="34"/>
  <c r="Q505" i="34"/>
  <c r="AI368" i="34"/>
  <c r="AI499" i="34"/>
  <c r="AI541" i="34"/>
  <c r="AI547" i="34"/>
  <c r="AO44" i="34"/>
  <c r="AO233" i="34"/>
  <c r="AO256" i="34"/>
  <c r="AO268" i="34"/>
  <c r="AO332" i="34"/>
  <c r="AO198" i="34"/>
  <c r="AO280" i="34"/>
  <c r="AI399" i="34"/>
  <c r="AO16" i="34"/>
  <c r="AO92" i="34"/>
  <c r="AO204" i="34"/>
  <c r="AO216" i="34"/>
  <c r="Q370" i="34"/>
  <c r="AI112" i="34"/>
  <c r="AI232" i="34"/>
  <c r="AO28" i="34"/>
  <c r="Q585" i="34"/>
  <c r="W32" i="34"/>
  <c r="Q572" i="34"/>
  <c r="Q50" i="34"/>
  <c r="AO164" i="34"/>
  <c r="Q582" i="34"/>
  <c r="Q438" i="34"/>
  <c r="AO440" i="34"/>
  <c r="AO452" i="34"/>
  <c r="AO588" i="34"/>
  <c r="AO243" i="34"/>
  <c r="AO249" i="34"/>
  <c r="AO278" i="34"/>
  <c r="AO330" i="34"/>
  <c r="AO336" i="34"/>
  <c r="AO342" i="34"/>
  <c r="AO365" i="34"/>
  <c r="AO377" i="34"/>
  <c r="AO400" i="34"/>
  <c r="AO476" i="34"/>
  <c r="BE135" i="34"/>
  <c r="BE258" i="34"/>
  <c r="Q565" i="34"/>
  <c r="Q517" i="34"/>
  <c r="Q469" i="34"/>
  <c r="W131" i="34"/>
  <c r="Q588" i="34"/>
  <c r="Q576" i="34"/>
  <c r="Q552" i="34"/>
  <c r="Q540" i="34"/>
  <c r="AC169" i="34"/>
  <c r="AI75" i="34"/>
  <c r="AI87" i="34"/>
  <c r="AI147" i="34"/>
  <c r="AI207" i="34"/>
  <c r="AI476" i="34"/>
  <c r="AO56" i="34"/>
  <c r="AO68" i="34"/>
  <c r="Q575" i="34"/>
  <c r="Q455" i="34"/>
  <c r="AI351" i="34"/>
  <c r="AO228" i="34"/>
  <c r="AC80" i="34"/>
  <c r="AI118" i="34"/>
  <c r="AI184" i="34"/>
  <c r="AI244" i="34"/>
  <c r="AI459" i="34"/>
  <c r="AI316" i="34"/>
  <c r="AO152" i="34"/>
  <c r="Q416" i="34"/>
  <c r="Q583" i="34"/>
  <c r="AO364" i="34"/>
  <c r="AO376" i="34"/>
  <c r="AO428" i="34"/>
  <c r="AO522" i="34"/>
  <c r="Q450" i="34"/>
  <c r="AO324" i="34"/>
  <c r="AO388" i="34"/>
  <c r="AO226" i="34"/>
  <c r="AO255" i="34"/>
  <c r="AO261" i="34"/>
  <c r="AO267" i="34"/>
  <c r="AO290" i="34"/>
  <c r="AO302" i="34"/>
  <c r="AO314" i="34"/>
  <c r="AO331" i="34"/>
  <c r="AO337" i="34"/>
  <c r="AO343" i="34"/>
  <c r="AO348" i="34"/>
  <c r="AO366" i="34"/>
  <c r="AO412" i="34"/>
  <c r="AO477" i="34"/>
  <c r="AO554" i="34"/>
  <c r="BE45" i="34"/>
  <c r="BE141" i="34"/>
  <c r="BE243" i="34"/>
  <c r="BE305" i="34"/>
  <c r="Q569" i="34"/>
  <c r="Q521" i="34"/>
  <c r="Q497" i="34"/>
  <c r="Q44" i="34"/>
  <c r="Q19" i="34"/>
  <c r="AO520" i="34"/>
  <c r="AO572" i="34"/>
  <c r="AI576" i="34"/>
  <c r="AO43" i="34"/>
  <c r="AO60" i="34"/>
  <c r="AO72" i="34"/>
  <c r="AO90" i="34"/>
  <c r="AO136" i="34"/>
  <c r="AO142" i="34"/>
  <c r="AO188" i="34"/>
  <c r="AO375" i="34"/>
  <c r="AO398" i="34"/>
  <c r="AO421" i="34"/>
  <c r="AO427" i="34"/>
  <c r="AO444" i="34"/>
  <c r="AO456" i="34"/>
  <c r="AO474" i="34"/>
  <c r="AO532" i="34"/>
  <c r="AO550" i="34"/>
  <c r="AO567" i="34"/>
  <c r="AO584" i="34"/>
  <c r="AO596" i="34"/>
  <c r="Q581" i="34"/>
  <c r="Q533" i="34"/>
  <c r="Q509" i="34"/>
  <c r="W538" i="34"/>
  <c r="W562" i="34"/>
  <c r="W574" i="34"/>
  <c r="W586" i="34"/>
  <c r="W598" i="34"/>
  <c r="AC72" i="34"/>
  <c r="AC78" i="34"/>
  <c r="AC84" i="34"/>
  <c r="AC120" i="34"/>
  <c r="AC156" i="34"/>
  <c r="AC168" i="34"/>
  <c r="AC180" i="34"/>
  <c r="AC246" i="34"/>
  <c r="AC252" i="34"/>
  <c r="AC270" i="34"/>
  <c r="AC276" i="34"/>
  <c r="AC282" i="34"/>
  <c r="AC288" i="34"/>
  <c r="AC330" i="34"/>
  <c r="AC336" i="34"/>
  <c r="AC348" i="34"/>
  <c r="AC354" i="34"/>
  <c r="AC366" i="34"/>
  <c r="AC378" i="34"/>
  <c r="AC390" i="34"/>
  <c r="AI74" i="34"/>
  <c r="AI86" i="34"/>
  <c r="AI98" i="34"/>
  <c r="AI134" i="34"/>
  <c r="AI146" i="34"/>
  <c r="AI170" i="34"/>
  <c r="AI182" i="34"/>
  <c r="AI194" i="34"/>
  <c r="AI206" i="34"/>
  <c r="AI218" i="34"/>
  <c r="AI230" i="34"/>
  <c r="AI242" i="34"/>
  <c r="AI254" i="34"/>
  <c r="AI266" i="34"/>
  <c r="AI278" i="34"/>
  <c r="AI290" i="34"/>
  <c r="AI409" i="34"/>
  <c r="AI421" i="34"/>
  <c r="AI445" i="34"/>
  <c r="AI469" i="34"/>
  <c r="AI481" i="34"/>
  <c r="AI564" i="34"/>
  <c r="AI594" i="34"/>
  <c r="AO26" i="34"/>
  <c r="AO49" i="34"/>
  <c r="AO55" i="34"/>
  <c r="AO61" i="34"/>
  <c r="AO73" i="34"/>
  <c r="AO79" i="34"/>
  <c r="AO114" i="34"/>
  <c r="AO131" i="34"/>
  <c r="AO166" i="34"/>
  <c r="AO189" i="34"/>
  <c r="AO387" i="34"/>
  <c r="AO393" i="34"/>
  <c r="AO410" i="34"/>
  <c r="AO445" i="34"/>
  <c r="AO457" i="34"/>
  <c r="AO463" i="34"/>
  <c r="AO498" i="34"/>
  <c r="AO510" i="34"/>
  <c r="AO527" i="34"/>
  <c r="AO533" i="34"/>
  <c r="AO562" i="34"/>
  <c r="AO579" i="34"/>
  <c r="BE53" i="34"/>
  <c r="BE58" i="34"/>
  <c r="BE101" i="34"/>
  <c r="BE106" i="34"/>
  <c r="BE149" i="34"/>
  <c r="BE154" i="34"/>
  <c r="BE183" i="34"/>
  <c r="BE227" i="34"/>
  <c r="BE262" i="34"/>
  <c r="BE307" i="34"/>
  <c r="BE506" i="34"/>
  <c r="BE526" i="34"/>
  <c r="BE566" i="34"/>
  <c r="W302" i="34"/>
  <c r="W314" i="34"/>
  <c r="W320" i="34"/>
  <c r="W326" i="34"/>
  <c r="W338" i="34"/>
  <c r="W362" i="34"/>
  <c r="W386" i="34"/>
  <c r="W410" i="34"/>
  <c r="W416" i="34"/>
  <c r="W422" i="34"/>
  <c r="W434" i="34"/>
  <c r="W446" i="34"/>
  <c r="W470" i="34"/>
  <c r="W482" i="34"/>
  <c r="W494" i="34"/>
  <c r="W506" i="34"/>
  <c r="W512" i="34"/>
  <c r="W518" i="34"/>
  <c r="AC46" i="34"/>
  <c r="AC52" i="34"/>
  <c r="AC69" i="34"/>
  <c r="AC531" i="34"/>
  <c r="AC543" i="34"/>
  <c r="AC567" i="34"/>
  <c r="AC573" i="34"/>
  <c r="AC579" i="34"/>
  <c r="AC591" i="34"/>
  <c r="AI83" i="34"/>
  <c r="AI203" i="34"/>
  <c r="AI329" i="34"/>
  <c r="AI341" i="34"/>
  <c r="AI347" i="34"/>
  <c r="AI353" i="34"/>
  <c r="AI365" i="34"/>
  <c r="AI383" i="34"/>
  <c r="AI389" i="34"/>
  <c r="AI395" i="34"/>
  <c r="AI418" i="34"/>
  <c r="AI454" i="34"/>
  <c r="AI466" i="34"/>
  <c r="AI507" i="34"/>
  <c r="AO29" i="34"/>
  <c r="AO40" i="34"/>
  <c r="AO46" i="34"/>
  <c r="AO81" i="34"/>
  <c r="AO87" i="34"/>
  <c r="AO104" i="34"/>
  <c r="AO110" i="34"/>
  <c r="AO122" i="34"/>
  <c r="AO132" i="34"/>
  <c r="AO155" i="34"/>
  <c r="AO161" i="34"/>
  <c r="AO167" i="34"/>
  <c r="AO172" i="34"/>
  <c r="AO183" i="34"/>
  <c r="AO200" i="34"/>
  <c r="AO206" i="34"/>
  <c r="AO229" i="34"/>
  <c r="AO235" i="34"/>
  <c r="AO240" i="34"/>
  <c r="AO246" i="34"/>
  <c r="AO258" i="34"/>
  <c r="AO270" i="34"/>
  <c r="AO292" i="34"/>
  <c r="AO310" i="34"/>
  <c r="AO327" i="34"/>
  <c r="AO344" i="34"/>
  <c r="AO350" i="34"/>
  <c r="AO373" i="34"/>
  <c r="AO413" i="34"/>
  <c r="AO424" i="34"/>
  <c r="AO430" i="34"/>
  <c r="AO465" i="34"/>
  <c r="AO471" i="34"/>
  <c r="AO488" i="34"/>
  <c r="AO494" i="34"/>
  <c r="AO506" i="34"/>
  <c r="AO523" i="34"/>
  <c r="AO528" i="34"/>
  <c r="AO534" i="34"/>
  <c r="AO546" i="34"/>
  <c r="AO557" i="34"/>
  <c r="AO563" i="34"/>
  <c r="AO568" i="34"/>
  <c r="AO574" i="34"/>
  <c r="BE71" i="34"/>
  <c r="BE119" i="34"/>
  <c r="BE167" i="34"/>
  <c r="BE215" i="34"/>
  <c r="BE272" i="34"/>
  <c r="BE330" i="34"/>
  <c r="BE406" i="34"/>
  <c r="BE446" i="34"/>
  <c r="BE464" i="34"/>
  <c r="BE522" i="34"/>
  <c r="AC412" i="34"/>
  <c r="AI156" i="34"/>
  <c r="AI168" i="34"/>
  <c r="AI192" i="34"/>
  <c r="AI401" i="34"/>
  <c r="AI407" i="34"/>
  <c r="AI496" i="34"/>
  <c r="AI556" i="34"/>
  <c r="AI580" i="34"/>
  <c r="AO24" i="34"/>
  <c r="AO41" i="34"/>
  <c r="AO64" i="34"/>
  <c r="AO76" i="34"/>
  <c r="AO144" i="34"/>
  <c r="AO150" i="34"/>
  <c r="AO276" i="34"/>
  <c r="AO408" i="34"/>
  <c r="AO425" i="34"/>
  <c r="AO448" i="34"/>
  <c r="AO460" i="34"/>
  <c r="AO569" i="34"/>
  <c r="AO592" i="34"/>
  <c r="AI288" i="34"/>
  <c r="AI348" i="34"/>
  <c r="AI360" i="34"/>
  <c r="AO88" i="34"/>
  <c r="AO156" i="34"/>
  <c r="AO184" i="34"/>
  <c r="AO236" i="34"/>
  <c r="AO328" i="34"/>
  <c r="AO472" i="34"/>
  <c r="AO524" i="34"/>
  <c r="AO564" i="34"/>
  <c r="Q71" i="34"/>
  <c r="Q43" i="34"/>
  <c r="Q18" i="34"/>
  <c r="J48" i="34"/>
  <c r="J64" i="34"/>
  <c r="J143" i="34"/>
  <c r="J178" i="34"/>
  <c r="Q218" i="34"/>
  <c r="Q194" i="34"/>
  <c r="Q156" i="34"/>
  <c r="Q29" i="34"/>
  <c r="W274" i="34"/>
  <c r="W322" i="34"/>
  <c r="W346" i="34"/>
  <c r="W370" i="34"/>
  <c r="W382" i="34"/>
  <c r="W394" i="34"/>
  <c r="W418" i="34"/>
  <c r="W466" i="34"/>
  <c r="W561" i="34"/>
  <c r="AC54" i="34"/>
  <c r="AC125" i="34"/>
  <c r="AC437" i="34"/>
  <c r="AC443" i="34"/>
  <c r="AC449" i="34"/>
  <c r="AC473" i="34"/>
  <c r="AC479" i="34"/>
  <c r="AC485" i="34"/>
  <c r="AC491" i="34"/>
  <c r="AC521" i="34"/>
  <c r="AC527" i="34"/>
  <c r="AC533" i="34"/>
  <c r="AC557" i="34"/>
  <c r="AC563" i="34"/>
  <c r="AC593" i="34"/>
  <c r="AI139" i="34"/>
  <c r="AI151" i="34"/>
  <c r="AI163" i="34"/>
  <c r="AI247" i="34"/>
  <c r="AI259" i="34"/>
  <c r="AI301" i="34"/>
  <c r="AI307" i="34"/>
  <c r="AI337" i="34"/>
  <c r="AI349" i="34"/>
  <c r="AI361" i="34"/>
  <c r="AI373" i="34"/>
  <c r="AI379" i="34"/>
  <c r="AI438" i="34"/>
  <c r="AI462" i="34"/>
  <c r="AI491" i="34"/>
  <c r="AI527" i="34"/>
  <c r="AI593" i="34"/>
  <c r="AO31" i="34"/>
  <c r="AO36" i="34"/>
  <c r="AO83" i="34"/>
  <c r="AO100" i="34"/>
  <c r="AO118" i="34"/>
  <c r="AO157" i="34"/>
  <c r="AO174" i="34"/>
  <c r="AO196" i="34"/>
  <c r="AO214" i="34"/>
  <c r="AO225" i="34"/>
  <c r="AO231" i="34"/>
  <c r="AO248" i="34"/>
  <c r="AO254" i="34"/>
  <c r="AO266" i="34"/>
  <c r="AO283" i="34"/>
  <c r="AO288" i="34"/>
  <c r="AO306" i="34"/>
  <c r="AO318" i="34"/>
  <c r="AO340" i="34"/>
  <c r="AO358" i="34"/>
  <c r="AO369" i="34"/>
  <c r="AO380" i="34"/>
  <c r="AO386" i="34"/>
  <c r="AO415" i="34"/>
  <c r="AO420" i="34"/>
  <c r="AO467" i="34"/>
  <c r="AO484" i="34"/>
  <c r="AO502" i="34"/>
  <c r="AO519" i="34"/>
  <c r="AO536" i="34"/>
  <c r="AO542" i="34"/>
  <c r="AO565" i="34"/>
  <c r="BE55" i="34"/>
  <c r="BE103" i="34"/>
  <c r="BE151" i="34"/>
  <c r="BE199" i="34"/>
  <c r="BE247" i="34"/>
  <c r="BE278" i="34"/>
  <c r="BE318" i="34"/>
  <c r="BE394" i="34"/>
  <c r="BE403" i="34"/>
  <c r="BE430" i="34"/>
  <c r="BE470" i="34"/>
  <c r="BE510" i="34"/>
  <c r="BE586" i="34"/>
  <c r="BE595" i="34"/>
  <c r="BE290" i="34"/>
  <c r="BE338" i="34"/>
  <c r="BE386" i="34"/>
  <c r="BE434" i="34"/>
  <c r="BE482" i="34"/>
  <c r="BE530" i="34"/>
  <c r="BE578" i="34"/>
  <c r="AI380" i="34"/>
  <c r="AI392" i="34"/>
  <c r="AI439" i="34"/>
  <c r="Q340" i="34"/>
  <c r="AI215" i="34"/>
  <c r="AI227" i="34"/>
  <c r="AI239" i="34"/>
  <c r="AI573" i="34"/>
  <c r="AO134" i="34"/>
  <c r="AO257" i="34"/>
  <c r="AO370" i="34"/>
  <c r="AO439" i="34"/>
  <c r="AO513" i="34"/>
  <c r="AI467" i="34"/>
  <c r="AI403" i="34"/>
  <c r="AI433" i="34"/>
  <c r="W80" i="34"/>
  <c r="W253" i="34"/>
  <c r="AO405" i="34"/>
  <c r="AI584" i="34"/>
  <c r="AI490" i="34"/>
  <c r="AO434" i="34"/>
  <c r="AI70" i="34"/>
  <c r="AI375" i="34"/>
  <c r="AI352" i="34"/>
  <c r="AI364" i="34"/>
  <c r="AI539" i="34"/>
  <c r="AI551" i="34"/>
  <c r="Q468" i="34"/>
  <c r="AI159" i="34"/>
  <c r="AI317" i="34"/>
  <c r="AI323" i="34"/>
  <c r="AI335" i="34"/>
  <c r="AI376" i="34"/>
  <c r="AI592" i="34"/>
  <c r="Q326" i="34"/>
  <c r="AI111" i="34"/>
  <c r="AI140" i="34"/>
  <c r="AI328" i="34"/>
  <c r="AI340" i="34"/>
  <c r="AI369" i="34"/>
  <c r="Q313" i="34"/>
  <c r="Q409" i="34"/>
  <c r="AI311" i="34"/>
  <c r="AI557" i="34"/>
  <c r="Q539" i="34"/>
  <c r="AC287" i="34"/>
  <c r="AC305" i="34"/>
  <c r="AC323" i="34"/>
  <c r="AC365" i="34"/>
  <c r="AI95" i="34"/>
  <c r="AI124" i="34"/>
  <c r="AI271" i="34"/>
  <c r="AI283" i="34"/>
  <c r="AI300" i="34"/>
  <c r="AI359" i="34"/>
  <c r="AI528" i="34"/>
  <c r="W490" i="34"/>
  <c r="AC42" i="34"/>
  <c r="AI72" i="34"/>
  <c r="AI84" i="34"/>
  <c r="AI107" i="34"/>
  <c r="AI119" i="34"/>
  <c r="AI99" i="34"/>
  <c r="AI128" i="34"/>
  <c r="AI175" i="34"/>
  <c r="AI187" i="34"/>
  <c r="AI204" i="34"/>
  <c r="AI216" i="34"/>
  <c r="AI363" i="34"/>
  <c r="AI76" i="34"/>
  <c r="AI568" i="34"/>
  <c r="W484" i="34"/>
  <c r="W514" i="34"/>
  <c r="AI136" i="34"/>
  <c r="AI295" i="34"/>
  <c r="AI324" i="34"/>
  <c r="AI511" i="34"/>
  <c r="W227" i="34"/>
  <c r="AC108" i="34"/>
  <c r="AC126" i="34"/>
  <c r="AC138" i="34"/>
  <c r="AC144" i="34"/>
  <c r="AC234" i="34"/>
  <c r="AC240" i="34"/>
  <c r="AC264" i="34"/>
  <c r="AI260" i="34"/>
  <c r="AI272" i="34"/>
  <c r="AI284" i="34"/>
  <c r="AI448" i="34"/>
  <c r="AI471" i="34"/>
  <c r="AI488" i="34"/>
  <c r="AI559" i="34"/>
  <c r="Q251" i="34"/>
  <c r="Q153" i="34"/>
  <c r="Q80" i="34"/>
  <c r="AC575" i="34"/>
  <c r="AI243" i="34"/>
  <c r="AI249" i="34"/>
  <c r="AI419" i="34"/>
  <c r="AI431" i="34"/>
  <c r="AI460" i="34"/>
  <c r="AI483" i="34"/>
  <c r="Q179" i="34"/>
  <c r="Q103" i="34"/>
  <c r="W79" i="34"/>
  <c r="AC373" i="34"/>
  <c r="AC444" i="34"/>
  <c r="AI179" i="34"/>
  <c r="AI191" i="34"/>
  <c r="AI208" i="34"/>
  <c r="AI220" i="34"/>
  <c r="AI250" i="34"/>
  <c r="AI255" i="34"/>
  <c r="AI267" i="34"/>
  <c r="AI273" i="34"/>
  <c r="AI279" i="34"/>
  <c r="AI285" i="34"/>
  <c r="AI385" i="34"/>
  <c r="AI414" i="34"/>
  <c r="AI426" i="34"/>
  <c r="AI432" i="34"/>
  <c r="AI455" i="34"/>
  <c r="AI513" i="34"/>
  <c r="AO30" i="34"/>
  <c r="AO187" i="34"/>
  <c r="AO222" i="34"/>
  <c r="AO379" i="34"/>
  <c r="AO414" i="34"/>
  <c r="AO571" i="34"/>
  <c r="AC309" i="34"/>
  <c r="AC452" i="34"/>
  <c r="AI80" i="34"/>
  <c r="AI103" i="34"/>
  <c r="AI115" i="34"/>
  <c r="AI144" i="34"/>
  <c r="AI200" i="34"/>
  <c r="AI212" i="34"/>
  <c r="AI235" i="34"/>
  <c r="AI263" i="34"/>
  <c r="AI275" i="34"/>
  <c r="AI292" i="34"/>
  <c r="AI315" i="34"/>
  <c r="AI321" i="34"/>
  <c r="AI435" i="34"/>
  <c r="AI441" i="34"/>
  <c r="AI475" i="34"/>
  <c r="AI492" i="34"/>
  <c r="AI515" i="34"/>
  <c r="AI532" i="34"/>
  <c r="AI555" i="34"/>
  <c r="AI566" i="34"/>
  <c r="Q527" i="34"/>
  <c r="Q515" i="34"/>
  <c r="Q491" i="34"/>
  <c r="Q467" i="34"/>
  <c r="W505" i="34"/>
  <c r="AC57" i="34"/>
  <c r="AC164" i="34"/>
  <c r="AI96" i="34"/>
  <c r="AI131" i="34"/>
  <c r="AI176" i="34"/>
  <c r="AI228" i="34"/>
  <c r="AI308" i="34"/>
  <c r="AI331" i="34"/>
  <c r="AI343" i="34"/>
  <c r="AI388" i="34"/>
  <c r="AI416" i="34"/>
  <c r="Q334" i="34"/>
  <c r="Q151" i="34"/>
  <c r="Q89" i="34"/>
  <c r="Q443" i="34"/>
  <c r="Q395" i="34"/>
  <c r="Q371" i="34"/>
  <c r="AC284" i="34"/>
  <c r="AC439" i="34"/>
  <c r="AC463" i="34"/>
  <c r="AC469" i="34"/>
  <c r="AI79" i="34"/>
  <c r="AI108" i="34"/>
  <c r="AI120" i="34"/>
  <c r="AI143" i="34"/>
  <c r="AI160" i="34"/>
  <c r="AI188" i="34"/>
  <c r="AI199" i="34"/>
  <c r="AI211" i="34"/>
  <c r="AI256" i="34"/>
  <c r="AI268" i="34"/>
  <c r="AI291" i="34"/>
  <c r="AI320" i="34"/>
  <c r="AI355" i="34"/>
  <c r="AI372" i="34"/>
  <c r="AI400" i="34"/>
  <c r="AI428" i="34"/>
  <c r="AI531" i="34"/>
  <c r="AI560" i="34"/>
  <c r="W147" i="34"/>
  <c r="AC64" i="34"/>
  <c r="AC559" i="34"/>
  <c r="AI68" i="34"/>
  <c r="AI91" i="34"/>
  <c r="AI132" i="34"/>
  <c r="AI223" i="34"/>
  <c r="AI303" i="34"/>
  <c r="AI332" i="34"/>
  <c r="AI344" i="34"/>
  <c r="AI452" i="34"/>
  <c r="AI480" i="34"/>
  <c r="AI503" i="34"/>
  <c r="AI520" i="34"/>
  <c r="AI543" i="34"/>
  <c r="AI588" i="34"/>
  <c r="W572" i="34"/>
  <c r="J54" i="34"/>
  <c r="J70" i="34"/>
  <c r="J78" i="34"/>
  <c r="Q451" i="34"/>
  <c r="W42" i="34"/>
  <c r="W54" i="34"/>
  <c r="W72" i="34"/>
  <c r="W78" i="34"/>
  <c r="W84" i="34"/>
  <c r="W96" i="34"/>
  <c r="W184" i="34"/>
  <c r="W190" i="34"/>
  <c r="W196" i="34"/>
  <c r="W202" i="34"/>
  <c r="W208" i="34"/>
  <c r="W220" i="34"/>
  <c r="W226" i="34"/>
  <c r="W250" i="34"/>
  <c r="AC71" i="34"/>
  <c r="AC101" i="34"/>
  <c r="AC107" i="34"/>
  <c r="AC113" i="34"/>
  <c r="AC136" i="34"/>
  <c r="AC160" i="34"/>
  <c r="AC208" i="34"/>
  <c r="AC250" i="34"/>
  <c r="AC268" i="34"/>
  <c r="AC280" i="34"/>
  <c r="AC286" i="34"/>
  <c r="AC292" i="34"/>
  <c r="AC304" i="34"/>
  <c r="AC310" i="34"/>
  <c r="AC316" i="34"/>
  <c r="AC328" i="34"/>
  <c r="AC334" i="34"/>
  <c r="AC340" i="34"/>
  <c r="AC382" i="34"/>
  <c r="AC388" i="34"/>
  <c r="AC400" i="34"/>
  <c r="AC417" i="34"/>
  <c r="AC423" i="34"/>
  <c r="AC447" i="34"/>
  <c r="AC453" i="34"/>
  <c r="AC465" i="34"/>
  <c r="AC471" i="34"/>
  <c r="AC483" i="34"/>
  <c r="AC489" i="34"/>
  <c r="AC495" i="34"/>
  <c r="AC501" i="34"/>
  <c r="AC513" i="34"/>
  <c r="AI81" i="34"/>
  <c r="AI92" i="34"/>
  <c r="AI127" i="34"/>
  <c r="AI145" i="34"/>
  <c r="AI162" i="34"/>
  <c r="AI167" i="34"/>
  <c r="AI172" i="34"/>
  <c r="AI190" i="34"/>
  <c r="AI195" i="34"/>
  <c r="AI201" i="34"/>
  <c r="AI213" i="34"/>
  <c r="AI224" i="34"/>
  <c r="AI252" i="34"/>
  <c r="AI264" i="34"/>
  <c r="AI287" i="34"/>
  <c r="AI304" i="34"/>
  <c r="AI357" i="34"/>
  <c r="AI412" i="34"/>
  <c r="AI442" i="34"/>
  <c r="AI447" i="34"/>
  <c r="AI470" i="34"/>
  <c r="AI493" i="34"/>
  <c r="AI504" i="34"/>
  <c r="AI510" i="34"/>
  <c r="AI544" i="34"/>
  <c r="AI567" i="34"/>
  <c r="AI572" i="34"/>
  <c r="AI595" i="34"/>
  <c r="AO19" i="34"/>
  <c r="AO67" i="34"/>
  <c r="AO115" i="34"/>
  <c r="AO163" i="34"/>
  <c r="AO211" i="34"/>
  <c r="AO259" i="34"/>
  <c r="AO307" i="34"/>
  <c r="AO355" i="34"/>
  <c r="AO403" i="34"/>
  <c r="AO451" i="34"/>
  <c r="AO499" i="34"/>
  <c r="AO547" i="34"/>
  <c r="AO595" i="34"/>
  <c r="AI296" i="34"/>
  <c r="AI302" i="34"/>
  <c r="AI313" i="34"/>
  <c r="AI336" i="34"/>
  <c r="AI354" i="34"/>
  <c r="AI377" i="34"/>
  <c r="AI387" i="34"/>
  <c r="AI404" i="34"/>
  <c r="AI415" i="34"/>
  <c r="AI461" i="34"/>
  <c r="AI472" i="34"/>
  <c r="AI478" i="34"/>
  <c r="AI495" i="34"/>
  <c r="AI512" i="34"/>
  <c r="AI529" i="34"/>
  <c r="AI535" i="34"/>
  <c r="AI540" i="34"/>
  <c r="AI596" i="34"/>
  <c r="W312" i="34"/>
  <c r="W384" i="34"/>
  <c r="W444" i="34"/>
  <c r="W540" i="34"/>
  <c r="W546" i="34"/>
  <c r="W558" i="34"/>
  <c r="W570" i="34"/>
  <c r="W594" i="34"/>
  <c r="AC98" i="34"/>
  <c r="AC104" i="34"/>
  <c r="AC110" i="34"/>
  <c r="AC116" i="34"/>
  <c r="AC133" i="34"/>
  <c r="AC139" i="34"/>
  <c r="AC157" i="34"/>
  <c r="AC163" i="34"/>
  <c r="AC175" i="34"/>
  <c r="AC223" i="34"/>
  <c r="AC229" i="34"/>
  <c r="AC235" i="34"/>
  <c r="AC241" i="34"/>
  <c r="AC265" i="34"/>
  <c r="AC300" i="34"/>
  <c r="AC384" i="34"/>
  <c r="AC408" i="34"/>
  <c r="AC414" i="34"/>
  <c r="AC420" i="34"/>
  <c r="AC432" i="34"/>
  <c r="AC461" i="34"/>
  <c r="AC497" i="34"/>
  <c r="AC515" i="34"/>
  <c r="AC568" i="34"/>
  <c r="AI71" i="34"/>
  <c r="AI77" i="34"/>
  <c r="AI88" i="34"/>
  <c r="AI106" i="34"/>
  <c r="AI123" i="34"/>
  <c r="AI141" i="34"/>
  <c r="AI152" i="34"/>
  <c r="AI158" i="34"/>
  <c r="AI180" i="34"/>
  <c r="AI186" i="34"/>
  <c r="AI197" i="34"/>
  <c r="AI209" i="34"/>
  <c r="AI237" i="34"/>
  <c r="AI276" i="34"/>
  <c r="AI282" i="34"/>
  <c r="AI305" i="34"/>
  <c r="AI322" i="34"/>
  <c r="AI327" i="34"/>
  <c r="AI339" i="34"/>
  <c r="AI362" i="34"/>
  <c r="AI367" i="34"/>
  <c r="AI390" i="34"/>
  <c r="AI406" i="34"/>
  <c r="AI411" i="34"/>
  <c r="AI417" i="34"/>
  <c r="AI429" i="34"/>
  <c r="AI440" i="34"/>
  <c r="AI451" i="34"/>
  <c r="AI457" i="34"/>
  <c r="AI479" i="34"/>
  <c r="AI497" i="34"/>
  <c r="AI508" i="34"/>
  <c r="AI530" i="34"/>
  <c r="AI552" i="34"/>
  <c r="AI569" i="34"/>
  <c r="AI586" i="34"/>
  <c r="AI597" i="34"/>
  <c r="W243" i="34"/>
  <c r="W356" i="34"/>
  <c r="W368" i="34"/>
  <c r="W404" i="34"/>
  <c r="W428" i="34"/>
  <c r="AC537" i="34"/>
  <c r="W33" i="34"/>
  <c r="W39" i="34"/>
  <c r="W45" i="34"/>
  <c r="W51" i="34"/>
  <c r="W98" i="34"/>
  <c r="W132" i="34"/>
  <c r="W167" i="34"/>
  <c r="W173" i="34"/>
  <c r="AC273" i="34"/>
  <c r="AC296" i="34"/>
  <c r="AC392" i="34"/>
  <c r="AC398" i="34"/>
  <c r="AC503" i="34"/>
  <c r="AC509" i="34"/>
  <c r="AC526" i="34"/>
  <c r="AC532" i="34"/>
  <c r="AI410" i="34"/>
  <c r="AI473" i="34"/>
  <c r="AI501" i="34"/>
  <c r="AI533" i="34"/>
  <c r="W521" i="34"/>
  <c r="AC312" i="34"/>
  <c r="AC324" i="34"/>
  <c r="AC565" i="34"/>
  <c r="W212" i="34"/>
  <c r="W236" i="34"/>
  <c r="W248" i="34"/>
  <c r="W474" i="34"/>
  <c r="AC431" i="34"/>
  <c r="AC256" i="34"/>
  <c r="J24" i="34"/>
  <c r="J50" i="34"/>
  <c r="J62" i="34"/>
  <c r="J66" i="34"/>
  <c r="Q284" i="34"/>
  <c r="Q272" i="34"/>
  <c r="Q200" i="34"/>
  <c r="Q149" i="34"/>
  <c r="Q62" i="34"/>
  <c r="AC87" i="34"/>
  <c r="AC93" i="34"/>
  <c r="AC216" i="34"/>
  <c r="AC222" i="34"/>
  <c r="AC228" i="34"/>
  <c r="AC251" i="34"/>
  <c r="AC257" i="34"/>
  <c r="AC475" i="34"/>
  <c r="AC481" i="34"/>
  <c r="AC487" i="34"/>
  <c r="AC504" i="34"/>
  <c r="W473" i="34"/>
  <c r="W445" i="34"/>
  <c r="Q538" i="34"/>
  <c r="Q526" i="34"/>
  <c r="J19" i="34"/>
  <c r="Q137" i="34"/>
  <c r="Q125" i="34"/>
  <c r="Q48" i="34"/>
  <c r="Q187" i="34"/>
  <c r="W555" i="34"/>
  <c r="W567" i="34"/>
  <c r="W573" i="34"/>
  <c r="W579" i="34"/>
  <c r="W585" i="34"/>
  <c r="W591" i="34"/>
  <c r="W597" i="34"/>
  <c r="AC70" i="34"/>
  <c r="AC358" i="34"/>
  <c r="AC364" i="34"/>
  <c r="AC376" i="34"/>
  <c r="AC587" i="34"/>
  <c r="AI370" i="34"/>
  <c r="AC360" i="34"/>
  <c r="AC404" i="34"/>
  <c r="AC421" i="34"/>
  <c r="AC488" i="34"/>
  <c r="AC516" i="34"/>
  <c r="AC561" i="34"/>
  <c r="AC122" i="34"/>
  <c r="AC60" i="34"/>
  <c r="AC77" i="34"/>
  <c r="AC361" i="34"/>
  <c r="AC372" i="34"/>
  <c r="Q238" i="34"/>
  <c r="Q217" i="34"/>
  <c r="Q193" i="34"/>
  <c r="Q181" i="34"/>
  <c r="Q155" i="34"/>
  <c r="Q92" i="34"/>
  <c r="W187" i="34"/>
  <c r="W329" i="34"/>
  <c r="W460" i="34"/>
  <c r="AC345" i="34"/>
  <c r="AC217" i="34"/>
  <c r="AC308" i="34"/>
  <c r="AC325" i="34"/>
  <c r="AC549" i="34"/>
  <c r="AC555" i="34"/>
  <c r="Q258" i="34"/>
  <c r="AC162" i="34"/>
  <c r="AC589" i="34"/>
  <c r="AC48" i="34"/>
  <c r="AC145" i="34"/>
  <c r="AC173" i="34"/>
  <c r="AC539" i="34"/>
  <c r="Q95" i="34"/>
  <c r="W476" i="34"/>
  <c r="AC66" i="34"/>
  <c r="AC117" i="34"/>
  <c r="AC517" i="34"/>
  <c r="AI591" i="34"/>
  <c r="Q170" i="34"/>
  <c r="Q157" i="34"/>
  <c r="W48" i="34"/>
  <c r="W60" i="34"/>
  <c r="W140" i="34"/>
  <c r="W352" i="34"/>
  <c r="W442" i="34"/>
  <c r="W488" i="34"/>
  <c r="W588" i="34"/>
  <c r="AC299" i="34"/>
  <c r="Q143" i="34"/>
  <c r="W477" i="34"/>
  <c r="Q385" i="34"/>
  <c r="Q361" i="34"/>
  <c r="Q277" i="34"/>
  <c r="Q168" i="34"/>
  <c r="Q54" i="34"/>
  <c r="Q396" i="34"/>
  <c r="Q372" i="34"/>
  <c r="Q360" i="34"/>
  <c r="Q240" i="34"/>
  <c r="Q204" i="34"/>
  <c r="Q192" i="34"/>
  <c r="W50" i="34"/>
  <c r="W56" i="34"/>
  <c r="W62" i="34"/>
  <c r="W91" i="34"/>
  <c r="W153" i="34"/>
  <c r="W159" i="34"/>
  <c r="W165" i="34"/>
  <c r="W206" i="34"/>
  <c r="W229" i="34"/>
  <c r="W235" i="34"/>
  <c r="W247" i="34"/>
  <c r="W318" i="34"/>
  <c r="W330" i="34"/>
  <c r="W336" i="34"/>
  <c r="W348" i="34"/>
  <c r="W354" i="34"/>
  <c r="W366" i="34"/>
  <c r="W378" i="34"/>
  <c r="W396" i="34"/>
  <c r="W402" i="34"/>
  <c r="W414" i="34"/>
  <c r="W432" i="34"/>
  <c r="W536" i="34"/>
  <c r="W578" i="34"/>
  <c r="W590" i="34"/>
  <c r="AC45" i="34"/>
  <c r="AC51" i="34"/>
  <c r="AC85" i="34"/>
  <c r="AC91" i="34"/>
  <c r="AC114" i="34"/>
  <c r="AC142" i="34"/>
  <c r="AC186" i="34"/>
  <c r="AC226" i="34"/>
  <c r="AC261" i="34"/>
  <c r="AC295" i="34"/>
  <c r="AC306" i="34"/>
  <c r="AC357" i="34"/>
  <c r="AC363" i="34"/>
  <c r="AC385" i="34"/>
  <c r="AC456" i="34"/>
  <c r="AC468" i="34"/>
  <c r="AC536" i="34"/>
  <c r="AC547" i="34"/>
  <c r="AC553" i="34"/>
  <c r="AC564" i="34"/>
  <c r="AC581" i="34"/>
  <c r="AI109" i="34"/>
  <c r="AI157" i="34"/>
  <c r="AI205" i="34"/>
  <c r="AI258" i="34"/>
  <c r="AI298" i="34"/>
  <c r="AI374" i="34"/>
  <c r="AI450" i="34"/>
  <c r="AI486" i="34"/>
  <c r="AI550" i="34"/>
  <c r="AI578" i="34"/>
  <c r="AI238" i="34"/>
  <c r="AI286" i="34"/>
  <c r="AI334" i="34"/>
  <c r="AI382" i="34"/>
  <c r="AI430" i="34"/>
  <c r="AI474" i="34"/>
  <c r="AI522" i="34"/>
  <c r="AI579" i="34"/>
  <c r="Q461" i="34"/>
  <c r="Q449" i="34"/>
  <c r="Q425" i="34"/>
  <c r="Q377" i="34"/>
  <c r="Q365" i="34"/>
  <c r="Q353" i="34"/>
  <c r="Q329" i="34"/>
  <c r="Q317" i="34"/>
  <c r="Q293" i="34"/>
  <c r="Q281" i="34"/>
  <c r="Q245" i="34"/>
  <c r="Q233" i="34"/>
  <c r="Q209" i="34"/>
  <c r="Q197" i="34"/>
  <c r="Q120" i="34"/>
  <c r="Q108" i="34"/>
  <c r="Q72" i="34"/>
  <c r="W30" i="34"/>
  <c r="W59" i="34"/>
  <c r="W65" i="34"/>
  <c r="W71" i="34"/>
  <c r="W106" i="34"/>
  <c r="W117" i="34"/>
  <c r="W145" i="34"/>
  <c r="W151" i="34"/>
  <c r="W157" i="34"/>
  <c r="W215" i="34"/>
  <c r="W440" i="34"/>
  <c r="W492" i="34"/>
  <c r="W556" i="34"/>
  <c r="AC59" i="34"/>
  <c r="AC86" i="34"/>
  <c r="AC92" i="34"/>
  <c r="AC115" i="34"/>
  <c r="AC154" i="34"/>
  <c r="AC176" i="34"/>
  <c r="AC181" i="34"/>
  <c r="AC187" i="34"/>
  <c r="AC192" i="34"/>
  <c r="AC198" i="34"/>
  <c r="AC204" i="34"/>
  <c r="AC210" i="34"/>
  <c r="AC221" i="34"/>
  <c r="AC227" i="34"/>
  <c r="AC233" i="34"/>
  <c r="AC266" i="34"/>
  <c r="AC277" i="34"/>
  <c r="AC283" i="34"/>
  <c r="AC322" i="34"/>
  <c r="AC339" i="34"/>
  <c r="AC350" i="34"/>
  <c r="AC356" i="34"/>
  <c r="AC362" i="34"/>
  <c r="AC406" i="34"/>
  <c r="AC428" i="34"/>
  <c r="AC450" i="34"/>
  <c r="AC455" i="34"/>
  <c r="AC467" i="34"/>
  <c r="AC484" i="34"/>
  <c r="AC490" i="34"/>
  <c r="AC518" i="34"/>
  <c r="AC523" i="34"/>
  <c r="AC534" i="34"/>
  <c r="AC540" i="34"/>
  <c r="AC545" i="34"/>
  <c r="AC551" i="34"/>
  <c r="AC562" i="34"/>
  <c r="AC590" i="34"/>
  <c r="AI563" i="34"/>
  <c r="J179" i="34"/>
  <c r="Q127" i="34"/>
  <c r="Q114" i="34"/>
  <c r="W43" i="34"/>
  <c r="W55" i="34"/>
  <c r="W67" i="34"/>
  <c r="W102" i="34"/>
  <c r="W169" i="34"/>
  <c r="W192" i="34"/>
  <c r="W221" i="34"/>
  <c r="W256" i="34"/>
  <c r="W286" i="34"/>
  <c r="W298" i="34"/>
  <c r="W429" i="34"/>
  <c r="W435" i="34"/>
  <c r="W441" i="34"/>
  <c r="W458" i="34"/>
  <c r="W464" i="34"/>
  <c r="W487" i="34"/>
  <c r="W511" i="34"/>
  <c r="W528" i="34"/>
  <c r="W557" i="34"/>
  <c r="W581" i="34"/>
  <c r="AC58" i="34"/>
  <c r="AC90" i="34"/>
  <c r="AC96" i="34"/>
  <c r="AC102" i="34"/>
  <c r="AC119" i="34"/>
  <c r="AC135" i="34"/>
  <c r="AC141" i="34"/>
  <c r="AC158" i="34"/>
  <c r="AC174" i="34"/>
  <c r="AC196" i="34"/>
  <c r="AC202" i="34"/>
  <c r="AC231" i="34"/>
  <c r="AC237" i="34"/>
  <c r="AC248" i="34"/>
  <c r="AC253" i="34"/>
  <c r="AC258" i="34"/>
  <c r="AC269" i="34"/>
  <c r="AC281" i="34"/>
  <c r="AC320" i="34"/>
  <c r="AC326" i="34"/>
  <c r="AC331" i="34"/>
  <c r="AC342" i="34"/>
  <c r="AC353" i="34"/>
  <c r="AC359" i="34"/>
  <c r="AC397" i="34"/>
  <c r="AC402" i="34"/>
  <c r="AC419" i="34"/>
  <c r="AC480" i="34"/>
  <c r="AC486" i="34"/>
  <c r="AC508" i="34"/>
  <c r="AC524" i="34"/>
  <c r="AC552" i="34"/>
  <c r="AC558" i="34"/>
  <c r="AC569" i="34"/>
  <c r="AC580" i="34"/>
  <c r="AC597" i="34"/>
  <c r="W400" i="34"/>
  <c r="Q205" i="34"/>
  <c r="W264" i="34"/>
  <c r="Q447" i="34"/>
  <c r="Q144" i="34"/>
  <c r="W69" i="34"/>
  <c r="W158" i="34"/>
  <c r="W174" i="34"/>
  <c r="W185" i="34"/>
  <c r="W259" i="34"/>
  <c r="W340" i="34"/>
  <c r="W364" i="34"/>
  <c r="W472" i="34"/>
  <c r="W478" i="34"/>
  <c r="AC95" i="34"/>
  <c r="AC131" i="34"/>
  <c r="AC184" i="34"/>
  <c r="AC512" i="34"/>
  <c r="W249" i="34"/>
  <c r="W324" i="34"/>
  <c r="W121" i="34"/>
  <c r="W424" i="34"/>
  <c r="W296" i="34"/>
  <c r="W430" i="34"/>
  <c r="W390" i="34"/>
  <c r="W200" i="34"/>
  <c r="Q590" i="34"/>
  <c r="Q266" i="34"/>
  <c r="W28" i="34"/>
  <c r="W380" i="34"/>
  <c r="W500" i="34"/>
  <c r="W522" i="34"/>
  <c r="W450" i="34"/>
  <c r="AC137" i="34"/>
  <c r="AC405" i="34"/>
  <c r="AC446" i="34"/>
  <c r="AC457" i="34"/>
  <c r="W412" i="34"/>
  <c r="Q243" i="34"/>
  <c r="W280" i="34"/>
  <c r="W516" i="34"/>
  <c r="W532" i="34"/>
  <c r="W584" i="34"/>
  <c r="Q577" i="34"/>
  <c r="Q445" i="34"/>
  <c r="W64" i="34"/>
  <c r="W126" i="34"/>
  <c r="W142" i="34"/>
  <c r="W175" i="34"/>
  <c r="W254" i="34"/>
  <c r="W462" i="34"/>
  <c r="AC127" i="34"/>
  <c r="AC132" i="34"/>
  <c r="AC352" i="34"/>
  <c r="AC502" i="34"/>
  <c r="W97" i="34"/>
  <c r="W332" i="34"/>
  <c r="J331" i="34"/>
  <c r="Q597" i="34"/>
  <c r="Q561" i="34"/>
  <c r="Q537" i="34"/>
  <c r="Q163" i="34"/>
  <c r="Q301" i="34"/>
  <c r="Q64" i="34"/>
  <c r="W376" i="34"/>
  <c r="Q560" i="34"/>
  <c r="Q512" i="34"/>
  <c r="Q488" i="34"/>
  <c r="Q320" i="34"/>
  <c r="Q296" i="34"/>
  <c r="Q188" i="34"/>
  <c r="W25" i="34"/>
  <c r="W172" i="34"/>
  <c r="W304" i="34"/>
  <c r="Q420" i="34"/>
  <c r="W408" i="34"/>
  <c r="Q479" i="34"/>
  <c r="W228" i="34"/>
  <c r="W244" i="34"/>
  <c r="W552" i="34"/>
  <c r="W92" i="34"/>
  <c r="W108" i="34"/>
  <c r="W292" i="34"/>
  <c r="Q519" i="34"/>
  <c r="Q289" i="34"/>
  <c r="W360" i="34"/>
  <c r="Q500" i="34"/>
  <c r="Q476" i="34"/>
  <c r="Q260" i="34"/>
  <c r="W224" i="34"/>
  <c r="Q322" i="34"/>
  <c r="Q180" i="34"/>
  <c r="W26" i="34"/>
  <c r="W36" i="34"/>
  <c r="W47" i="34"/>
  <c r="W57" i="34"/>
  <c r="W125" i="34"/>
  <c r="W188" i="34"/>
  <c r="W194" i="34"/>
  <c r="W204" i="34"/>
  <c r="W209" i="34"/>
  <c r="W225" i="34"/>
  <c r="W241" i="34"/>
  <c r="W316" i="34"/>
  <c r="W344" i="34"/>
  <c r="W439" i="34"/>
  <c r="W455" i="34"/>
  <c r="W471" i="34"/>
  <c r="W504" i="34"/>
  <c r="W510" i="34"/>
  <c r="W520" i="34"/>
  <c r="W526" i="34"/>
  <c r="W531" i="34"/>
  <c r="W548" i="34"/>
  <c r="W554" i="34"/>
  <c r="W564" i="34"/>
  <c r="W576" i="34"/>
  <c r="W592" i="34"/>
  <c r="AC83" i="34"/>
  <c r="AC88" i="34"/>
  <c r="AC211" i="34"/>
  <c r="AC302" i="34"/>
  <c r="AC307" i="34"/>
  <c r="Q492" i="34"/>
  <c r="Q167" i="34"/>
  <c r="Q67" i="34"/>
  <c r="W281" i="34"/>
  <c r="W308" i="34"/>
  <c r="W534" i="34"/>
  <c r="Q373" i="34"/>
  <c r="Q15" i="34"/>
  <c r="W76" i="34"/>
  <c r="W276" i="34"/>
  <c r="W342" i="34"/>
  <c r="W496" i="34"/>
  <c r="W524" i="34"/>
  <c r="W568" i="34"/>
  <c r="W596" i="34"/>
  <c r="Q138" i="34"/>
  <c r="Q418" i="34"/>
  <c r="W260" i="34"/>
  <c r="W392" i="34"/>
  <c r="Q516" i="34"/>
  <c r="W89" i="34"/>
  <c r="W152" i="34"/>
  <c r="W189" i="34"/>
  <c r="W231" i="34"/>
  <c r="W423" i="34"/>
  <c r="W461" i="34"/>
  <c r="W493" i="34"/>
  <c r="W543" i="34"/>
  <c r="W549" i="34"/>
  <c r="W560" i="34"/>
  <c r="AC74" i="34"/>
  <c r="AC150" i="34"/>
  <c r="AC183" i="34"/>
  <c r="AC193" i="34"/>
  <c r="AC259" i="34"/>
  <c r="AC274" i="34"/>
  <c r="AC298" i="34"/>
  <c r="AC346" i="34"/>
  <c r="AC418" i="34"/>
  <c r="AC451" i="34"/>
  <c r="AC466" i="34"/>
  <c r="AC476" i="34"/>
  <c r="AC525" i="34"/>
  <c r="J98" i="34"/>
  <c r="Q571" i="34"/>
  <c r="Q559" i="34"/>
  <c r="Q547" i="34"/>
  <c r="Q535" i="34"/>
  <c r="Q523" i="34"/>
  <c r="Q499" i="34"/>
  <c r="Q487" i="34"/>
  <c r="Q463" i="34"/>
  <c r="Q415" i="34"/>
  <c r="Q403" i="34"/>
  <c r="Q379" i="34"/>
  <c r="Q367" i="34"/>
  <c r="Q355" i="34"/>
  <c r="Q343" i="34"/>
  <c r="Q331" i="34"/>
  <c r="Q319" i="34"/>
  <c r="Q307" i="34"/>
  <c r="Q295" i="34"/>
  <c r="Q283" i="34"/>
  <c r="Q259" i="34"/>
  <c r="Q247" i="34"/>
  <c r="Q235" i="34"/>
  <c r="Q211" i="34"/>
  <c r="Q199" i="34"/>
  <c r="Q174" i="34"/>
  <c r="Q161" i="34"/>
  <c r="Q122" i="34"/>
  <c r="Q98" i="34"/>
  <c r="Q86" i="34"/>
  <c r="Q518" i="34"/>
  <c r="Q406" i="34"/>
  <c r="Q394" i="34"/>
  <c r="Q252" i="34"/>
  <c r="Q117" i="34"/>
  <c r="W73" i="34"/>
  <c r="W201" i="34"/>
  <c r="W216" i="34"/>
  <c r="W252" i="34"/>
  <c r="W388" i="34"/>
  <c r="W508" i="34"/>
  <c r="J114" i="34"/>
  <c r="Q223" i="34"/>
  <c r="J25" i="34"/>
  <c r="J142" i="34"/>
  <c r="J376" i="34"/>
  <c r="J380" i="34"/>
  <c r="J384" i="34"/>
  <c r="J388" i="34"/>
  <c r="J392" i="34"/>
  <c r="J398" i="34"/>
  <c r="J402" i="34"/>
  <c r="J410" i="34"/>
  <c r="J414" i="34"/>
  <c r="J418" i="34"/>
  <c r="J422" i="34"/>
  <c r="J426" i="34"/>
  <c r="J430" i="34"/>
  <c r="J436" i="34"/>
  <c r="J452" i="34"/>
  <c r="J456" i="34"/>
  <c r="J462" i="34"/>
  <c r="J466" i="34"/>
  <c r="J494" i="34"/>
  <c r="J498" i="34"/>
  <c r="J502" i="34"/>
  <c r="J506" i="34"/>
  <c r="J514" i="34"/>
  <c r="J518" i="34"/>
  <c r="J522" i="34"/>
  <c r="J526" i="34"/>
  <c r="J530" i="34"/>
  <c r="J534" i="34"/>
  <c r="J538" i="34"/>
  <c r="J542" i="34"/>
  <c r="J546" i="34"/>
  <c r="J550" i="34"/>
  <c r="J554" i="34"/>
  <c r="J565" i="34"/>
  <c r="J569" i="34"/>
  <c r="J573" i="34"/>
  <c r="Q570" i="34"/>
  <c r="Q546" i="34"/>
  <c r="Q522" i="34"/>
  <c r="Q510" i="34"/>
  <c r="Q498" i="34"/>
  <c r="Q486" i="34"/>
  <c r="Q474" i="34"/>
  <c r="Q462" i="34"/>
  <c r="Q426" i="34"/>
  <c r="Q414" i="34"/>
  <c r="Q366" i="34"/>
  <c r="Q354" i="34"/>
  <c r="Q318" i="34"/>
  <c r="Q306" i="34"/>
  <c r="Q282" i="34"/>
  <c r="Q246" i="34"/>
  <c r="Q222" i="34"/>
  <c r="Q210" i="34"/>
  <c r="Q173" i="34"/>
  <c r="Q121" i="34"/>
  <c r="Q109" i="34"/>
  <c r="Q97" i="34"/>
  <c r="Q85" i="34"/>
  <c r="Q73" i="34"/>
  <c r="Q20" i="34"/>
  <c r="Q529" i="34"/>
  <c r="Q325" i="34"/>
  <c r="Q303" i="34"/>
  <c r="Q142" i="34"/>
  <c r="Q129" i="34"/>
  <c r="Q116" i="34"/>
  <c r="Q104" i="34"/>
  <c r="W53" i="34"/>
  <c r="W74" i="34"/>
  <c r="W94" i="34"/>
  <c r="W104" i="34"/>
  <c r="W114" i="34"/>
  <c r="W171" i="34"/>
  <c r="W237" i="34"/>
  <c r="W372" i="34"/>
  <c r="W389" i="34"/>
  <c r="W417" i="34"/>
  <c r="W433" i="34"/>
  <c r="W438" i="34"/>
  <c r="W448" i="34"/>
  <c r="W481" i="34"/>
  <c r="W486" i="34"/>
  <c r="W509" i="34"/>
  <c r="W569" i="34"/>
  <c r="W575" i="34"/>
  <c r="W580" i="34"/>
  <c r="AC75" i="34"/>
  <c r="AC89" i="34"/>
  <c r="AC171" i="34"/>
  <c r="AC185" i="34"/>
  <c r="AC272" i="34"/>
  <c r="AC333" i="34"/>
  <c r="AC370" i="34"/>
  <c r="AC426" i="34"/>
  <c r="AC458" i="34"/>
  <c r="AC477" i="34"/>
  <c r="AC538" i="34"/>
  <c r="AC570" i="34"/>
  <c r="J53" i="34"/>
  <c r="J65" i="34"/>
  <c r="J73" i="34"/>
  <c r="J81" i="34"/>
  <c r="J85" i="34"/>
  <c r="J93" i="34"/>
  <c r="J97" i="34"/>
  <c r="J101" i="34"/>
  <c r="J117" i="34"/>
  <c r="J121" i="34"/>
  <c r="J156" i="34"/>
  <c r="J160" i="34"/>
  <c r="J184" i="34"/>
  <c r="J563" i="34"/>
  <c r="Q551" i="34"/>
  <c r="Q419" i="34"/>
  <c r="Q239" i="34"/>
  <c r="Q102" i="34"/>
  <c r="Q587" i="34"/>
  <c r="Q457" i="34"/>
  <c r="Q446" i="34"/>
  <c r="Q423" i="34"/>
  <c r="Q299" i="34"/>
  <c r="Q214" i="34"/>
  <c r="Q78" i="34"/>
  <c r="Q53" i="34"/>
  <c r="Q40" i="34"/>
  <c r="W24" i="34"/>
  <c r="W44" i="34"/>
  <c r="W90" i="34"/>
  <c r="W100" i="34"/>
  <c r="W105" i="34"/>
  <c r="W141" i="34"/>
  <c r="W146" i="34"/>
  <c r="W156" i="34"/>
  <c r="W161" i="34"/>
  <c r="W197" i="34"/>
  <c r="W217" i="34"/>
  <c r="W222" i="34"/>
  <c r="W232" i="34"/>
  <c r="W238" i="34"/>
  <c r="W263" i="34"/>
  <c r="W268" i="34"/>
  <c r="W279" i="34"/>
  <c r="W284" i="34"/>
  <c r="W295" i="34"/>
  <c r="W306" i="34"/>
  <c r="W328" i="34"/>
  <c r="W334" i="34"/>
  <c r="W339" i="34"/>
  <c r="W345" i="34"/>
  <c r="W350" i="34"/>
  <c r="W367" i="34"/>
  <c r="W377" i="34"/>
  <c r="W398" i="34"/>
  <c r="W420" i="34"/>
  <c r="W426" i="34"/>
  <c r="W436" i="34"/>
  <c r="W452" i="34"/>
  <c r="W468" i="34"/>
  <c r="W495" i="34"/>
  <c r="W501" i="34"/>
  <c r="W523" i="34"/>
  <c r="W539" i="34"/>
  <c r="W544" i="34"/>
  <c r="W577" i="34"/>
  <c r="W582" i="34"/>
  <c r="AC55" i="34"/>
  <c r="AC103" i="34"/>
  <c r="AC151" i="34"/>
  <c r="AC199" i="34"/>
  <c r="AC247" i="34"/>
  <c r="AC278" i="34"/>
  <c r="AC318" i="34"/>
  <c r="AC394" i="34"/>
  <c r="AC403" i="34"/>
  <c r="AC430" i="34"/>
  <c r="AC470" i="34"/>
  <c r="AC510" i="34"/>
  <c r="AC586" i="34"/>
  <c r="AC595" i="34"/>
  <c r="AC290" i="34"/>
  <c r="AC338" i="34"/>
  <c r="AC386" i="34"/>
  <c r="AC434" i="34"/>
  <c r="AC482" i="34"/>
  <c r="AC530" i="34"/>
  <c r="AC578" i="34"/>
  <c r="Q525" i="34"/>
  <c r="J161" i="34"/>
  <c r="J387" i="34"/>
  <c r="Q596" i="34"/>
  <c r="J158" i="34"/>
  <c r="Q593" i="34"/>
  <c r="Q545" i="34"/>
  <c r="Q389" i="34"/>
  <c r="Q84" i="34"/>
  <c r="Q477" i="34"/>
  <c r="Q345" i="34"/>
  <c r="Q237" i="34"/>
  <c r="Q172" i="34"/>
  <c r="Q352" i="34"/>
  <c r="Q158" i="34"/>
  <c r="Q132" i="34"/>
  <c r="Q119" i="34"/>
  <c r="Q107" i="34"/>
  <c r="Q225" i="34"/>
  <c r="J72" i="34"/>
  <c r="J116" i="34"/>
  <c r="J182" i="34"/>
  <c r="Q508" i="34"/>
  <c r="Q213" i="34"/>
  <c r="Q150" i="34"/>
  <c r="W37" i="34"/>
  <c r="W130" i="34"/>
  <c r="W162" i="34"/>
  <c r="W181" i="34"/>
  <c r="W246" i="34"/>
  <c r="W387" i="34"/>
  <c r="W479" i="34"/>
  <c r="W566" i="34"/>
  <c r="J501" i="34"/>
  <c r="J576" i="34"/>
  <c r="Q536" i="34"/>
  <c r="J202" i="34"/>
  <c r="J240" i="34"/>
  <c r="J328" i="34"/>
  <c r="J354" i="34"/>
  <c r="J366" i="34"/>
  <c r="Q595" i="34"/>
  <c r="J150" i="34"/>
  <c r="Q221" i="34"/>
  <c r="J278" i="34"/>
  <c r="J316" i="34"/>
  <c r="Q261" i="34"/>
  <c r="J71" i="34"/>
  <c r="Q594" i="34"/>
  <c r="Q534" i="34"/>
  <c r="Q333" i="34"/>
  <c r="Q349" i="34"/>
  <c r="Q417" i="34"/>
  <c r="Q228" i="34"/>
  <c r="Q427" i="34"/>
  <c r="Q405" i="34"/>
  <c r="Q437" i="34"/>
  <c r="Q393" i="34"/>
  <c r="Q63" i="34"/>
  <c r="Q346" i="34"/>
  <c r="Q381" i="34"/>
  <c r="Q304" i="34"/>
  <c r="W34" i="34"/>
  <c r="W66" i="34"/>
  <c r="W85" i="34"/>
  <c r="W178" i="34"/>
  <c r="W210" i="34"/>
  <c r="W287" i="34"/>
  <c r="W374" i="34"/>
  <c r="W537" i="34"/>
  <c r="Q212" i="34"/>
  <c r="Q201" i="34"/>
  <c r="J15" i="34"/>
  <c r="J32" i="34"/>
  <c r="J49" i="34"/>
  <c r="J61" i="34"/>
  <c r="J128" i="34"/>
  <c r="J171" i="34"/>
  <c r="J175" i="34"/>
  <c r="J192" i="34"/>
  <c r="J196" i="34"/>
  <c r="J200" i="34"/>
  <c r="J210" i="34"/>
  <c r="J214" i="34"/>
  <c r="J218" i="34"/>
  <c r="J226" i="34"/>
  <c r="J230" i="34"/>
  <c r="Q554" i="34"/>
  <c r="Q494" i="34"/>
  <c r="Q470" i="34"/>
  <c r="Q458" i="34"/>
  <c r="Q374" i="34"/>
  <c r="Q290" i="34"/>
  <c r="Q242" i="34"/>
  <c r="Q230" i="34"/>
  <c r="Q68" i="34"/>
  <c r="Q56" i="34"/>
  <c r="Q478" i="34"/>
  <c r="W38" i="34"/>
  <c r="W86" i="34"/>
  <c r="W134" i="34"/>
  <c r="W182" i="34"/>
  <c r="W230" i="34"/>
  <c r="Q358" i="34"/>
  <c r="Q77" i="34"/>
  <c r="Q586" i="34"/>
  <c r="Q453" i="34"/>
  <c r="Q386" i="34"/>
  <c r="Q357" i="34"/>
  <c r="Q88" i="34"/>
  <c r="Q41" i="34"/>
  <c r="W70" i="34"/>
  <c r="W118" i="34"/>
  <c r="W166" i="34"/>
  <c r="W214" i="34"/>
  <c r="W262" i="34"/>
  <c r="W305" i="34"/>
  <c r="W310" i="34"/>
  <c r="W353" i="34"/>
  <c r="W358" i="34"/>
  <c r="W401" i="34"/>
  <c r="W406" i="34"/>
  <c r="W449" i="34"/>
  <c r="W454" i="34"/>
  <c r="W497" i="34"/>
  <c r="W502" i="34"/>
  <c r="W545" i="34"/>
  <c r="W550" i="34"/>
  <c r="W593" i="34"/>
  <c r="J234" i="34"/>
  <c r="J238" i="34"/>
  <c r="J242" i="34"/>
  <c r="J246" i="34"/>
  <c r="J250" i="34"/>
  <c r="J254" i="34"/>
  <c r="J262" i="34"/>
  <c r="J266" i="34"/>
  <c r="J274" i="34"/>
  <c r="J280" i="34"/>
  <c r="J284" i="34"/>
  <c r="J292" i="34"/>
  <c r="J302" i="34"/>
  <c r="J306" i="34"/>
  <c r="J310" i="34"/>
  <c r="J314" i="34"/>
  <c r="J318" i="34"/>
  <c r="J322" i="34"/>
  <c r="J326" i="34"/>
  <c r="J330" i="34"/>
  <c r="J334" i="34"/>
  <c r="J338" i="34"/>
  <c r="J419" i="34"/>
  <c r="J527" i="34"/>
  <c r="J543" i="34"/>
  <c r="J547" i="34"/>
  <c r="J551" i="34"/>
  <c r="J555" i="34"/>
  <c r="J562" i="34"/>
  <c r="J566" i="34"/>
  <c r="J570" i="34"/>
  <c r="J574" i="34"/>
  <c r="J578" i="34"/>
  <c r="Q591" i="34"/>
  <c r="Q543" i="34"/>
  <c r="Q131" i="34"/>
  <c r="Q42" i="34"/>
  <c r="Q30" i="34"/>
  <c r="Q17" i="34"/>
  <c r="Q562" i="34"/>
  <c r="Q514" i="34"/>
  <c r="Q485" i="34"/>
  <c r="Q465" i="34"/>
  <c r="Q454" i="34"/>
  <c r="Q262" i="34"/>
  <c r="Q169" i="34"/>
  <c r="Q126" i="34"/>
  <c r="W275" i="34"/>
  <c r="W323" i="34"/>
  <c r="W371" i="34"/>
  <c r="W419" i="34"/>
  <c r="W467" i="34"/>
  <c r="W515" i="34"/>
  <c r="W563" i="34"/>
  <c r="Q493" i="34"/>
  <c r="Q442" i="34"/>
  <c r="Q351" i="34"/>
  <c r="Q309" i="34"/>
  <c r="Q298" i="34"/>
  <c r="Q220" i="34"/>
  <c r="Q189" i="34"/>
  <c r="Q25" i="34"/>
  <c r="J46" i="34"/>
  <c r="J141" i="34"/>
  <c r="J168" i="34"/>
  <c r="J172" i="34"/>
  <c r="J335" i="34"/>
  <c r="J339" i="34"/>
  <c r="J347" i="34"/>
  <c r="J357" i="34"/>
  <c r="J361" i="34"/>
  <c r="J450" i="34"/>
  <c r="J567" i="34"/>
  <c r="J571" i="34"/>
  <c r="J575" i="34"/>
  <c r="J579" i="34"/>
  <c r="J583" i="34"/>
  <c r="J589" i="34"/>
  <c r="J593" i="34"/>
  <c r="J597" i="34"/>
  <c r="Q456" i="34"/>
  <c r="Q444" i="34"/>
  <c r="Q384" i="34"/>
  <c r="Q348" i="34"/>
  <c r="Q336" i="34"/>
  <c r="Q276" i="34"/>
  <c r="Q128" i="34"/>
  <c r="Q115" i="34"/>
  <c r="Q66" i="34"/>
  <c r="Q541" i="34"/>
  <c r="Q502" i="34"/>
  <c r="Q441" i="34"/>
  <c r="Q430" i="34"/>
  <c r="Q397" i="34"/>
  <c r="Q359" i="34"/>
  <c r="Q350" i="34"/>
  <c r="Q327" i="34"/>
  <c r="Q297" i="34"/>
  <c r="Q274" i="34"/>
  <c r="Q178" i="34"/>
  <c r="Q112" i="34"/>
  <c r="Q82" i="34"/>
  <c r="Q24" i="34"/>
  <c r="J17" i="34"/>
  <c r="J30" i="34"/>
  <c r="J34" i="34"/>
  <c r="J63" i="34"/>
  <c r="J86" i="34"/>
  <c r="J102" i="34"/>
  <c r="J106" i="34"/>
  <c r="J118" i="34"/>
  <c r="J145" i="34"/>
  <c r="J149" i="34"/>
  <c r="J153" i="34"/>
  <c r="J375" i="34"/>
  <c r="J379" i="34"/>
  <c r="J383" i="34"/>
  <c r="Q503" i="34"/>
  <c r="Q407" i="34"/>
  <c r="Q275" i="34"/>
  <c r="Q191" i="34"/>
  <c r="Q65" i="34"/>
  <c r="Q501" i="34"/>
  <c r="Q429" i="34"/>
  <c r="Q387" i="34"/>
  <c r="Q337" i="34"/>
  <c r="Q273" i="34"/>
  <c r="Q177" i="34"/>
  <c r="Q81" i="34"/>
  <c r="W307" i="34"/>
  <c r="W355" i="34"/>
  <c r="W403" i="34"/>
  <c r="W451" i="34"/>
  <c r="W499" i="34"/>
  <c r="W547" i="34"/>
  <c r="W595" i="34"/>
  <c r="Q413" i="34"/>
  <c r="Q530" i="34"/>
  <c r="Q314" i="34"/>
  <c r="Q206" i="34"/>
  <c r="Q481" i="34"/>
  <c r="Q421" i="34"/>
  <c r="Q14" i="34"/>
  <c r="Q564" i="34"/>
  <c r="Q528" i="34"/>
  <c r="Q480" i="34"/>
  <c r="Q408" i="34"/>
  <c r="Q324" i="34"/>
  <c r="Q312" i="34"/>
  <c r="Q300" i="34"/>
  <c r="Q264" i="34"/>
  <c r="Q216" i="34"/>
  <c r="Q91" i="34"/>
  <c r="Q558" i="34"/>
  <c r="Q557" i="34"/>
  <c r="Q473" i="34"/>
  <c r="Q401" i="34"/>
  <c r="Q305" i="34"/>
  <c r="Q185" i="34"/>
  <c r="Q146" i="34"/>
  <c r="Q364" i="34"/>
  <c r="Q563" i="34"/>
  <c r="Q431" i="34"/>
  <c r="Q383" i="34"/>
  <c r="Q347" i="34"/>
  <c r="Q263" i="34"/>
  <c r="Q215" i="34"/>
  <c r="Q203" i="34"/>
  <c r="Q90" i="34"/>
  <c r="Q26" i="34"/>
  <c r="Q382" i="34"/>
  <c r="Q164" i="34"/>
  <c r="Q113" i="34"/>
  <c r="Q101" i="34"/>
  <c r="Q49" i="34"/>
  <c r="Q37" i="34"/>
  <c r="Q402" i="34"/>
  <c r="Q186" i="34"/>
  <c r="Q257" i="34"/>
  <c r="Q59" i="34"/>
  <c r="Q145" i="34"/>
  <c r="Q83" i="34"/>
  <c r="Q567" i="34"/>
  <c r="Q362" i="34"/>
  <c r="Q302" i="34"/>
  <c r="Q182" i="34"/>
  <c r="Q573" i="34"/>
  <c r="Q549" i="34"/>
  <c r="Q36" i="34"/>
  <c r="Q61" i="34"/>
  <c r="Q531" i="34"/>
  <c r="Q410" i="34"/>
  <c r="Q254" i="34"/>
  <c r="Q584" i="34"/>
  <c r="Q548" i="34"/>
  <c r="Q524" i="34"/>
  <c r="Q464" i="34"/>
  <c r="Q452" i="34"/>
  <c r="Q440" i="34"/>
  <c r="Q428" i="34"/>
  <c r="Q392" i="34"/>
  <c r="Q380" i="34"/>
  <c r="Q368" i="34"/>
  <c r="Q356" i="34"/>
  <c r="Q332" i="34"/>
  <c r="Q236" i="34"/>
  <c r="Q224" i="34"/>
  <c r="Q175" i="34"/>
  <c r="Q47" i="34"/>
  <c r="Q35" i="34"/>
  <c r="Q404" i="34"/>
  <c r="Q45" i="34"/>
  <c r="Q34" i="34"/>
  <c r="Q136" i="34"/>
  <c r="Q412" i="34"/>
  <c r="Q135" i="34"/>
  <c r="Q344" i="34"/>
  <c r="Q22" i="34"/>
  <c r="Q568" i="34"/>
  <c r="Q33" i="34"/>
  <c r="Q532" i="34"/>
  <c r="Q244" i="34"/>
  <c r="Q134" i="34"/>
  <c r="Q292" i="34"/>
  <c r="Q133" i="34"/>
  <c r="Q32" i="34"/>
  <c r="Q308" i="34"/>
  <c r="Q280" i="34"/>
  <c r="Q96" i="34"/>
  <c r="Q60" i="34"/>
  <c r="Q31" i="34"/>
  <c r="Q484" i="34"/>
  <c r="Q475" i="34"/>
  <c r="Q378" i="34"/>
  <c r="Q279" i="34"/>
  <c r="Q339" i="34"/>
  <c r="Q278" i="34"/>
  <c r="Q338" i="34"/>
  <c r="Q330" i="34"/>
  <c r="Q208" i="34"/>
  <c r="Q184" i="34"/>
  <c r="Q111" i="34"/>
  <c r="Q94" i="34"/>
  <c r="Q57" i="34"/>
  <c r="Q550" i="34"/>
  <c r="Q513" i="34"/>
  <c r="Q321" i="34"/>
  <c r="Q256" i="34"/>
  <c r="Q248" i="34"/>
  <c r="Q231" i="34"/>
  <c r="Q207" i="34"/>
  <c r="Q183" i="34"/>
  <c r="Q140" i="34"/>
  <c r="Q110" i="34"/>
  <c r="Q93" i="34"/>
  <c r="Q38" i="34"/>
  <c r="Q592" i="34"/>
  <c r="Q39" i="34"/>
  <c r="Q598" i="34"/>
  <c r="Q496" i="34"/>
  <c r="Q472" i="34"/>
  <c r="Q432" i="34"/>
  <c r="Q400" i="34"/>
  <c r="Q391" i="34"/>
  <c r="Q375" i="34"/>
  <c r="Q285" i="34"/>
  <c r="Q198" i="34"/>
  <c r="Q166" i="34"/>
  <c r="Q148" i="34"/>
  <c r="Q123" i="34"/>
  <c r="Q21" i="34"/>
  <c r="Q507" i="34"/>
  <c r="Q460" i="34"/>
  <c r="Q435" i="34"/>
  <c r="Q411" i="34"/>
  <c r="Q316" i="34"/>
  <c r="Q291" i="34"/>
  <c r="Q160" i="34"/>
  <c r="Q87" i="34"/>
  <c r="Q315" i="34"/>
  <c r="Q159" i="34"/>
  <c r="Q544" i="34"/>
  <c r="Q483" i="34"/>
  <c r="Q58" i="34"/>
  <c r="Q556" i="34"/>
  <c r="Q511" i="34"/>
  <c r="Q495" i="34"/>
  <c r="Q471" i="34"/>
  <c r="Q448" i="34"/>
  <c r="Q439" i="34"/>
  <c r="Q328" i="34"/>
  <c r="Q190" i="34"/>
  <c r="Q118" i="34"/>
  <c r="Q74" i="34"/>
  <c r="Q46" i="34"/>
  <c r="Q27" i="34"/>
  <c r="Q574" i="34"/>
  <c r="Q490" i="34"/>
  <c r="Q482" i="34"/>
  <c r="Q399" i="34"/>
  <c r="Q390" i="34"/>
  <c r="Q363" i="34"/>
  <c r="Q250" i="34"/>
  <c r="Q234" i="34"/>
  <c r="Q219" i="34"/>
  <c r="Q196" i="34"/>
  <c r="Q100" i="34"/>
  <c r="Q70" i="34"/>
  <c r="Q580" i="34"/>
  <c r="Q520" i="34"/>
  <c r="Q504" i="34"/>
  <c r="Q489" i="34"/>
  <c r="Q466" i="34"/>
  <c r="Q436" i="34"/>
  <c r="Q398" i="34"/>
  <c r="Q369" i="34"/>
  <c r="Q310" i="34"/>
  <c r="Q294" i="34"/>
  <c r="Q249" i="34"/>
  <c r="Q241" i="34"/>
  <c r="Q226" i="34"/>
  <c r="Q195" i="34"/>
  <c r="Q141" i="34"/>
  <c r="Q99" i="34"/>
  <c r="Q28" i="34"/>
  <c r="Q255" i="34"/>
  <c r="Q232" i="34"/>
  <c r="Q202" i="34"/>
  <c r="Q171" i="34"/>
  <c r="Q147" i="34"/>
  <c r="Q130" i="34"/>
  <c r="Q106" i="34"/>
  <c r="Q76" i="34"/>
  <c r="Q162" i="34"/>
  <c r="Q105" i="34"/>
  <c r="Q75" i="34"/>
  <c r="J37" i="34"/>
  <c r="J151" i="34"/>
  <c r="J170" i="34"/>
  <c r="J113" i="34"/>
  <c r="J68" i="34"/>
  <c r="J140" i="34"/>
  <c r="J581" i="34"/>
  <c r="J587" i="34"/>
  <c r="J591" i="34"/>
  <c r="J595" i="34"/>
  <c r="J152" i="34"/>
  <c r="J167" i="34"/>
  <c r="J122" i="34"/>
  <c r="J298" i="34"/>
  <c r="J476" i="34"/>
  <c r="J488" i="34"/>
  <c r="J447" i="34"/>
  <c r="J80" i="34"/>
  <c r="J92" i="34"/>
  <c r="J134" i="34"/>
  <c r="J164" i="34"/>
  <c r="J222" i="34"/>
  <c r="J258" i="34"/>
  <c r="J77" i="34"/>
  <c r="J104" i="34"/>
  <c r="J119" i="34"/>
  <c r="J147" i="34"/>
  <c r="J162" i="34"/>
  <c r="J181" i="34"/>
  <c r="J190" i="34"/>
  <c r="J194" i="34"/>
  <c r="J198" i="34"/>
  <c r="J208" i="34"/>
  <c r="J212" i="34"/>
  <c r="J216" i="34"/>
  <c r="J220" i="34"/>
  <c r="J224" i="34"/>
  <c r="J228" i="34"/>
  <c r="J232" i="34"/>
  <c r="J236" i="34"/>
  <c r="J244" i="34"/>
  <c r="J248" i="34"/>
  <c r="J252" i="34"/>
  <c r="J256" i="34"/>
  <c r="J260" i="34"/>
  <c r="J264" i="34"/>
  <c r="J272" i="34"/>
  <c r="J282" i="34"/>
  <c r="J290" i="34"/>
  <c r="J296" i="34"/>
  <c r="J300" i="34"/>
  <c r="J304" i="34"/>
  <c r="J308" i="34"/>
  <c r="J312" i="34"/>
  <c r="J320" i="34"/>
  <c r="J324" i="34"/>
  <c r="J332" i="34"/>
  <c r="J336" i="34"/>
  <c r="J340" i="34"/>
  <c r="J390" i="34"/>
  <c r="J400" i="34"/>
  <c r="J408" i="34"/>
  <c r="J453" i="34"/>
  <c r="J457" i="34"/>
  <c r="J463" i="34"/>
  <c r="J467" i="34"/>
  <c r="J510" i="34"/>
  <c r="J44" i="34"/>
  <c r="J60" i="34"/>
  <c r="J82" i="34"/>
  <c r="J90" i="34"/>
  <c r="J94" i="34"/>
  <c r="J109" i="34"/>
  <c r="J132" i="34"/>
  <c r="J136" i="34"/>
  <c r="J173" i="34"/>
  <c r="J177" i="34"/>
  <c r="J185" i="34"/>
  <c r="J343" i="34"/>
  <c r="J378" i="34"/>
  <c r="J382" i="34"/>
  <c r="J411" i="34"/>
  <c r="J415" i="34"/>
  <c r="J423" i="34"/>
  <c r="J427" i="34"/>
  <c r="J431" i="34"/>
  <c r="J470" i="34"/>
  <c r="J474" i="34"/>
  <c r="J482" i="34"/>
  <c r="J486" i="34"/>
  <c r="J490" i="34"/>
  <c r="J533" i="34"/>
  <c r="J537" i="34"/>
  <c r="J541" i="34"/>
  <c r="J545" i="34"/>
  <c r="J549" i="34"/>
  <c r="J553" i="34"/>
  <c r="J557" i="34"/>
  <c r="J564" i="34"/>
  <c r="J568" i="34"/>
  <c r="J572" i="34"/>
  <c r="J20" i="34"/>
  <c r="J29" i="34"/>
  <c r="J33" i="34"/>
  <c r="J57" i="34"/>
  <c r="J83" i="34"/>
  <c r="J95" i="34"/>
  <c r="J99" i="34"/>
  <c r="J110" i="34"/>
  <c r="J125" i="34"/>
  <c r="J144" i="34"/>
  <c r="J148" i="34"/>
  <c r="J155" i="34"/>
  <c r="J159" i="34"/>
  <c r="J163" i="34"/>
  <c r="J191" i="34"/>
  <c r="J195" i="34"/>
  <c r="J199" i="34"/>
  <c r="J203" i="34"/>
  <c r="J209" i="34"/>
  <c r="J213" i="34"/>
  <c r="J217" i="34"/>
  <c r="J221" i="34"/>
  <c r="J225" i="34"/>
  <c r="J229" i="34"/>
  <c r="J233" i="34"/>
  <c r="J237" i="34"/>
  <c r="J241" i="34"/>
  <c r="J245" i="34"/>
  <c r="J249" i="34"/>
  <c r="J253" i="34"/>
  <c r="J257" i="34"/>
  <c r="J261" i="34"/>
  <c r="J265" i="34"/>
  <c r="J273" i="34"/>
  <c r="J279" i="34"/>
  <c r="J283" i="34"/>
  <c r="J291" i="34"/>
  <c r="J297" i="34"/>
  <c r="J301" i="34"/>
  <c r="J305" i="34"/>
  <c r="J309" i="34"/>
  <c r="J313" i="34"/>
  <c r="J317" i="34"/>
  <c r="J321" i="34"/>
  <c r="J325" i="34"/>
  <c r="J329" i="34"/>
  <c r="J358" i="34"/>
  <c r="J362" i="34"/>
  <c r="J442" i="34"/>
  <c r="J495" i="34"/>
  <c r="J499" i="34"/>
  <c r="J503" i="34"/>
  <c r="J507" i="34"/>
  <c r="J511" i="34"/>
  <c r="J515" i="34"/>
  <c r="J519" i="34"/>
  <c r="J523" i="34"/>
  <c r="J577" i="34"/>
  <c r="J26" i="34"/>
  <c r="J89" i="34"/>
  <c r="J108" i="34"/>
  <c r="J131" i="34"/>
  <c r="J406" i="34"/>
  <c r="J465" i="34"/>
  <c r="J512" i="34"/>
  <c r="J524" i="34"/>
  <c r="J67" i="34"/>
  <c r="J74" i="34"/>
  <c r="J105" i="34"/>
  <c r="J120" i="34"/>
  <c r="J146" i="34"/>
  <c r="J157" i="34"/>
  <c r="J180" i="34"/>
  <c r="J189" i="34"/>
  <c r="J193" i="34"/>
  <c r="J197" i="34"/>
  <c r="J201" i="34"/>
  <c r="J207" i="34"/>
  <c r="J211" i="34"/>
  <c r="J215" i="34"/>
  <c r="J219" i="34"/>
  <c r="J223" i="34"/>
  <c r="J227" i="34"/>
  <c r="J231" i="34"/>
  <c r="J235" i="34"/>
  <c r="J239" i="34"/>
  <c r="J243" i="34"/>
  <c r="J247" i="34"/>
  <c r="J251" i="34"/>
  <c r="J255" i="34"/>
  <c r="J259" i="34"/>
  <c r="J263" i="34"/>
  <c r="J281" i="34"/>
  <c r="J285" i="34"/>
  <c r="J289" i="34"/>
  <c r="J299" i="34"/>
  <c r="J303" i="34"/>
  <c r="J307" i="34"/>
  <c r="J311" i="34"/>
  <c r="J315" i="34"/>
  <c r="J319" i="34"/>
  <c r="J323" i="34"/>
  <c r="J346" i="34"/>
  <c r="J360" i="34"/>
  <c r="J364" i="34"/>
  <c r="J368" i="34"/>
  <c r="J381" i="34"/>
  <c r="J385" i="34"/>
  <c r="J407" i="34"/>
  <c r="J444" i="34"/>
  <c r="J448" i="34"/>
  <c r="J493" i="34"/>
  <c r="J497" i="34"/>
  <c r="J544" i="34"/>
  <c r="J552" i="34"/>
  <c r="J556" i="34"/>
  <c r="J582" i="34"/>
  <c r="J588" i="34"/>
  <c r="J592" i="34"/>
  <c r="J596" i="34"/>
  <c r="J28" i="34"/>
  <c r="J353" i="34"/>
  <c r="J417" i="34"/>
  <c r="J475" i="34"/>
  <c r="J391" i="34"/>
  <c r="J429" i="34"/>
  <c r="J445" i="34"/>
  <c r="J348" i="34"/>
  <c r="J404" i="34"/>
  <c r="J472" i="34"/>
  <c r="J548" i="34"/>
  <c r="J327" i="34"/>
  <c r="J365" i="34"/>
  <c r="J405" i="34"/>
  <c r="J446" i="34"/>
  <c r="J487" i="34"/>
  <c r="J359" i="34"/>
  <c r="J399" i="34"/>
  <c r="J440" i="34"/>
  <c r="J481" i="34"/>
  <c r="J356" i="34"/>
  <c r="J394" i="34"/>
  <c r="J437" i="34"/>
  <c r="J478" i="34"/>
  <c r="J205" i="34" l="1"/>
  <c r="AC434" i="35"/>
  <c r="AO408" i="35"/>
  <c r="AC672" i="35"/>
  <c r="AO434" i="35"/>
  <c r="Q476" i="35"/>
  <c r="AC388" i="35"/>
  <c r="AO388" i="35"/>
  <c r="AC521" i="35"/>
  <c r="AO672" i="35"/>
  <c r="AO645" i="35"/>
  <c r="W323" i="35"/>
  <c r="AC323" i="35"/>
  <c r="AO476" i="35"/>
  <c r="W521" i="35"/>
  <c r="Q521" i="35"/>
  <c r="AO12" i="35"/>
  <c r="AC645" i="35"/>
  <c r="AC12" i="35"/>
  <c r="Q12" i="35"/>
  <c r="W230" i="35"/>
  <c r="AI12" i="35"/>
  <c r="AO230" i="35"/>
  <c r="AI672" i="35"/>
  <c r="AO323" i="35"/>
  <c r="W12" i="35"/>
  <c r="AO521" i="35"/>
  <c r="AC408" i="35"/>
  <c r="AC230" i="35"/>
  <c r="BE351" i="34"/>
  <c r="BE560" i="34"/>
  <c r="AO205" i="34"/>
  <c r="BE396" i="34"/>
  <c r="BE433" i="34"/>
  <c r="BE205" i="34"/>
  <c r="BE12" i="34"/>
  <c r="BE585" i="34"/>
  <c r="AO294" i="34"/>
  <c r="AO459" i="34"/>
  <c r="AO351" i="34"/>
  <c r="AO560" i="34"/>
  <c r="BE294" i="34"/>
  <c r="BE371" i="34"/>
  <c r="AO371" i="34"/>
  <c r="AO433" i="34"/>
  <c r="AO585" i="34"/>
  <c r="AO396" i="34"/>
  <c r="BE459" i="34"/>
  <c r="AC459" i="34"/>
  <c r="AC351" i="34"/>
  <c r="AC560" i="34"/>
  <c r="AC396" i="34"/>
  <c r="AC585" i="34"/>
  <c r="W205" i="34"/>
  <c r="AC294" i="34"/>
  <c r="AC371" i="34"/>
  <c r="AC205" i="34"/>
  <c r="AI585" i="34"/>
  <c r="AI12" i="34"/>
  <c r="W294" i="34"/>
  <c r="AC12" i="34"/>
  <c r="W459" i="34"/>
  <c r="Q433" i="34"/>
  <c r="Q459" i="34"/>
  <c r="AO12" i="34"/>
  <c r="J585" i="34"/>
  <c r="J276" i="34"/>
  <c r="J560" i="34"/>
  <c r="J433" i="34"/>
  <c r="J371" i="34"/>
  <c r="J459" i="34"/>
  <c r="J351" i="34"/>
  <c r="J12" i="34"/>
  <c r="J294" i="34"/>
  <c r="J396" i="34"/>
  <c r="O33" i="32"/>
  <c r="O30" i="32"/>
  <c r="M30" i="32"/>
  <c r="M33" i="32"/>
  <c r="F159" i="31"/>
  <c r="K53" i="33"/>
  <c r="J52" i="33"/>
  <c r="H52" i="33"/>
  <c r="J49" i="33"/>
  <c r="H49" i="33"/>
  <c r="J48" i="33"/>
  <c r="H48" i="33"/>
  <c r="J47" i="33"/>
  <c r="H47" i="33"/>
  <c r="K47" i="33" s="1"/>
  <c r="J46" i="33"/>
  <c r="H46" i="33"/>
  <c r="K46" i="33" s="1"/>
  <c r="J44" i="33"/>
  <c r="H44" i="33"/>
  <c r="J43" i="33"/>
  <c r="H43" i="33"/>
  <c r="K43" i="33" s="1"/>
  <c r="J42" i="33"/>
  <c r="H42" i="33"/>
  <c r="K42" i="33" s="1"/>
  <c r="J40" i="33"/>
  <c r="H40" i="33"/>
  <c r="K40" i="33" s="1"/>
  <c r="J39" i="33"/>
  <c r="H39" i="33"/>
  <c r="J38" i="33"/>
  <c r="H38" i="33"/>
  <c r="K38" i="33" s="1"/>
  <c r="AO600" i="34" l="1"/>
  <c r="Q690" i="35"/>
  <c r="Q691" i="35" s="1"/>
  <c r="W690" i="35"/>
  <c r="W691" i="35" s="1"/>
  <c r="AO690" i="35"/>
  <c r="AO691" i="35" s="1"/>
  <c r="AI690" i="35"/>
  <c r="AI691" i="35" s="1"/>
  <c r="AC690" i="35"/>
  <c r="AC691" i="35" s="1"/>
  <c r="BE601" i="34"/>
  <c r="AO601" i="34"/>
  <c r="AC600" i="34"/>
  <c r="AC601" i="34" s="1"/>
  <c r="AI600" i="34"/>
  <c r="AI601" i="34" s="1"/>
  <c r="W12" i="34"/>
  <c r="W600" i="34" s="1"/>
  <c r="W601" i="34" s="1"/>
  <c r="J600" i="34"/>
  <c r="BF600" i="34" s="1"/>
  <c r="K44" i="33"/>
  <c r="K48" i="33"/>
  <c r="K49" i="33"/>
  <c r="K39" i="33"/>
  <c r="K52" i="33"/>
  <c r="J601" i="34" l="1"/>
  <c r="K28" i="33"/>
  <c r="F30" i="30"/>
  <c r="J79" i="31" l="1"/>
  <c r="J69" i="31"/>
  <c r="J84" i="31" l="1"/>
  <c r="J144" i="31"/>
  <c r="J143" i="31"/>
  <c r="J136" i="31"/>
  <c r="J132" i="31"/>
  <c r="J131" i="31"/>
  <c r="J130" i="31"/>
  <c r="J129" i="31"/>
  <c r="J128" i="31"/>
  <c r="J119" i="31"/>
  <c r="J118" i="31"/>
  <c r="J102" i="31"/>
  <c r="J100" i="31"/>
  <c r="J93" i="31"/>
  <c r="J92" i="31"/>
  <c r="J91" i="31"/>
  <c r="J90" i="31"/>
  <c r="J89" i="31"/>
  <c r="J88" i="31"/>
  <c r="J87" i="31"/>
  <c r="J86" i="31"/>
  <c r="J77" i="31"/>
  <c r="J70" i="31"/>
  <c r="J78" i="31"/>
  <c r="J73" i="31"/>
  <c r="J72" i="31"/>
  <c r="J71" i="31"/>
  <c r="K23" i="24"/>
  <c r="L23" i="24"/>
  <c r="N24" i="30"/>
  <c r="L23" i="32"/>
  <c r="K23" i="32"/>
  <c r="N23" i="30"/>
  <c r="L24" i="30"/>
  <c r="P21" i="32"/>
  <c r="P23" i="32" s="1"/>
  <c r="L72" i="29"/>
  <c r="H144" i="31"/>
  <c r="H143" i="31"/>
  <c r="J142" i="31"/>
  <c r="H142" i="31"/>
  <c r="J141" i="31"/>
  <c r="H141" i="31"/>
  <c r="J140" i="31"/>
  <c r="H140" i="31"/>
  <c r="J139" i="31"/>
  <c r="H139" i="31"/>
  <c r="J138" i="31"/>
  <c r="H138" i="31"/>
  <c r="H136" i="31"/>
  <c r="J135" i="31"/>
  <c r="H135" i="31"/>
  <c r="J134" i="31"/>
  <c r="H134" i="31"/>
  <c r="H132" i="31"/>
  <c r="H131" i="31"/>
  <c r="H130" i="31"/>
  <c r="H129" i="31"/>
  <c r="H128" i="31"/>
  <c r="J127" i="31"/>
  <c r="H127" i="31"/>
  <c r="J126" i="31"/>
  <c r="H126" i="31"/>
  <c r="J125" i="31"/>
  <c r="H125" i="31"/>
  <c r="J124" i="31"/>
  <c r="H124" i="31"/>
  <c r="J123" i="31"/>
  <c r="H123" i="31"/>
  <c r="J122" i="31"/>
  <c r="H122" i="31"/>
  <c r="J121" i="31"/>
  <c r="H121" i="31"/>
  <c r="J120" i="31"/>
  <c r="H120" i="31"/>
  <c r="H119" i="31"/>
  <c r="H118" i="31"/>
  <c r="J117" i="31"/>
  <c r="H117" i="31"/>
  <c r="J116" i="31"/>
  <c r="H116" i="31"/>
  <c r="J115" i="31"/>
  <c r="H115" i="31"/>
  <c r="J114" i="31"/>
  <c r="H114" i="31"/>
  <c r="J113" i="31"/>
  <c r="H113" i="31"/>
  <c r="J112" i="31"/>
  <c r="H112" i="31"/>
  <c r="J111" i="31"/>
  <c r="H111" i="31"/>
  <c r="J110" i="31"/>
  <c r="H110" i="31"/>
  <c r="J109" i="31"/>
  <c r="H109" i="31"/>
  <c r="J108" i="31"/>
  <c r="H108" i="31"/>
  <c r="J107" i="31"/>
  <c r="H107" i="31"/>
  <c r="J106" i="31"/>
  <c r="H106" i="31"/>
  <c r="J105" i="31"/>
  <c r="H105" i="31"/>
  <c r="J104" i="31"/>
  <c r="H104" i="31"/>
  <c r="J103" i="31"/>
  <c r="H103" i="31"/>
  <c r="H102" i="31"/>
  <c r="H100" i="31"/>
  <c r="J99" i="31"/>
  <c r="H99" i="31"/>
  <c r="J98" i="31"/>
  <c r="H98" i="31"/>
  <c r="J97" i="31"/>
  <c r="H97" i="31"/>
  <c r="J96" i="31"/>
  <c r="H96" i="31"/>
  <c r="J95" i="31"/>
  <c r="H95" i="31"/>
  <c r="H93" i="31"/>
  <c r="H92" i="31"/>
  <c r="H91" i="31"/>
  <c r="H90" i="31"/>
  <c r="H89" i="31"/>
  <c r="H88" i="31"/>
  <c r="H87" i="31"/>
  <c r="H86" i="31"/>
  <c r="H84" i="31"/>
  <c r="K84" i="31" s="1"/>
  <c r="J82" i="31"/>
  <c r="H82" i="31"/>
  <c r="J81" i="31"/>
  <c r="H81" i="31"/>
  <c r="J80" i="31"/>
  <c r="H80" i="31"/>
  <c r="H79" i="31"/>
  <c r="K79" i="31" s="1"/>
  <c r="H78" i="31"/>
  <c r="H77" i="31"/>
  <c r="J76" i="31"/>
  <c r="H76" i="31"/>
  <c r="J75" i="31"/>
  <c r="H75" i="31"/>
  <c r="H73" i="31"/>
  <c r="K73" i="31" s="1"/>
  <c r="H72" i="31"/>
  <c r="H71" i="31"/>
  <c r="K71" i="31" s="1"/>
  <c r="H70" i="31"/>
  <c r="H69" i="31"/>
  <c r="J68" i="31"/>
  <c r="H68" i="31"/>
  <c r="J67" i="31"/>
  <c r="H67" i="31"/>
  <c r="J66" i="31"/>
  <c r="H66" i="31"/>
  <c r="J65" i="31"/>
  <c r="H65" i="31"/>
  <c r="J64" i="31"/>
  <c r="H64" i="31"/>
  <c r="J63" i="31"/>
  <c r="H63" i="31"/>
  <c r="J62" i="31"/>
  <c r="H62" i="31"/>
  <c r="J61" i="31"/>
  <c r="H61" i="31"/>
  <c r="J60" i="31"/>
  <c r="H60" i="31"/>
  <c r="J59" i="31"/>
  <c r="H59" i="31"/>
  <c r="J58" i="31"/>
  <c r="H58" i="31"/>
  <c r="J57" i="31"/>
  <c r="H57" i="31"/>
  <c r="J56" i="31"/>
  <c r="H56" i="31"/>
  <c r="J55" i="31"/>
  <c r="H55" i="31"/>
  <c r="J54" i="31"/>
  <c r="H54" i="31"/>
  <c r="J53" i="31"/>
  <c r="H53" i="31"/>
  <c r="J52" i="31"/>
  <c r="H52" i="31"/>
  <c r="J51" i="31"/>
  <c r="H51" i="31"/>
  <c r="J50" i="31"/>
  <c r="H50" i="31"/>
  <c r="J49" i="31"/>
  <c r="H49" i="31"/>
  <c r="J48" i="31"/>
  <c r="H48" i="31"/>
  <c r="J47" i="31"/>
  <c r="H47" i="31"/>
  <c r="J46" i="31"/>
  <c r="H46" i="31"/>
  <c r="J45" i="31"/>
  <c r="H45" i="31"/>
  <c r="J44" i="31"/>
  <c r="H44" i="31"/>
  <c r="J43" i="31"/>
  <c r="H43" i="31"/>
  <c r="J42" i="31"/>
  <c r="H42" i="31"/>
  <c r="J41" i="31"/>
  <c r="H41" i="31"/>
  <c r="J40" i="31"/>
  <c r="H40" i="31"/>
  <c r="J39" i="31"/>
  <c r="H39" i="31"/>
  <c r="J38" i="31"/>
  <c r="H38" i="31"/>
  <c r="J37" i="31"/>
  <c r="H37" i="31"/>
  <c r="G50" i="32"/>
  <c r="G45" i="32"/>
  <c r="F35" i="32"/>
  <c r="G35" i="32" s="1"/>
  <c r="G32" i="32"/>
  <c r="L30" i="32"/>
  <c r="F34" i="32" s="1"/>
  <c r="K30" i="32"/>
  <c r="H23" i="32"/>
  <c r="J40" i="32"/>
  <c r="L21" i="32"/>
  <c r="K21" i="32"/>
  <c r="K28" i="31"/>
  <c r="H41" i="30"/>
  <c r="H39" i="30"/>
  <c r="F33" i="32" l="1"/>
  <c r="G33" i="32" s="1"/>
  <c r="K78" i="31"/>
  <c r="K54" i="33"/>
  <c r="K77" i="31"/>
  <c r="K69" i="31"/>
  <c r="K72" i="31"/>
  <c r="K135" i="31"/>
  <c r="K138" i="31"/>
  <c r="K140" i="31"/>
  <c r="K134" i="31"/>
  <c r="K139" i="31"/>
  <c r="K142" i="31"/>
  <c r="K143" i="31"/>
  <c r="K141" i="31"/>
  <c r="K144" i="31"/>
  <c r="K136" i="31"/>
  <c r="K121" i="31"/>
  <c r="K125" i="31"/>
  <c r="K123" i="31"/>
  <c r="K122" i="31"/>
  <c r="K128" i="31"/>
  <c r="K127" i="31"/>
  <c r="K116" i="31"/>
  <c r="K119" i="31"/>
  <c r="K103" i="31"/>
  <c r="K106" i="31"/>
  <c r="K115" i="31"/>
  <c r="K117" i="31"/>
  <c r="K104" i="31"/>
  <c r="K114" i="31"/>
  <c r="K102" i="31"/>
  <c r="K131" i="31"/>
  <c r="K107" i="31"/>
  <c r="K129" i="31"/>
  <c r="K113" i="31"/>
  <c r="K95" i="31"/>
  <c r="K109" i="31"/>
  <c r="K112" i="31"/>
  <c r="K126" i="31"/>
  <c r="K124" i="31"/>
  <c r="K130" i="31"/>
  <c r="K108" i="31"/>
  <c r="K118" i="31"/>
  <c r="K105" i="31"/>
  <c r="K110" i="31"/>
  <c r="K132" i="31"/>
  <c r="K98" i="31"/>
  <c r="K111" i="31"/>
  <c r="K120" i="31"/>
  <c r="K99" i="31"/>
  <c r="K97" i="31"/>
  <c r="K100" i="31"/>
  <c r="K96" i="31"/>
  <c r="K93" i="31"/>
  <c r="K90" i="31"/>
  <c r="K86" i="31"/>
  <c r="K91" i="31"/>
  <c r="K88" i="31"/>
  <c r="K75" i="31"/>
  <c r="K92" i="31"/>
  <c r="K87" i="31"/>
  <c r="K80" i="31"/>
  <c r="K89" i="31"/>
  <c r="K38" i="31"/>
  <c r="K81" i="31"/>
  <c r="K82" i="31"/>
  <c r="K57" i="31"/>
  <c r="K76" i="31"/>
  <c r="K51" i="31"/>
  <c r="K54" i="31"/>
  <c r="K42" i="31"/>
  <c r="K61" i="31"/>
  <c r="K43" i="31"/>
  <c r="K46" i="31"/>
  <c r="K52" i="31"/>
  <c r="K58" i="31"/>
  <c r="K62" i="31"/>
  <c r="K53" i="31"/>
  <c r="K39" i="31"/>
  <c r="K41" i="31"/>
  <c r="K63" i="31"/>
  <c r="K50" i="31"/>
  <c r="K56" i="31"/>
  <c r="K66" i="31"/>
  <c r="K48" i="31"/>
  <c r="K45" i="31"/>
  <c r="K49" i="31"/>
  <c r="K55" i="31"/>
  <c r="K68" i="31"/>
  <c r="K60" i="31"/>
  <c r="K44" i="31"/>
  <c r="K47" i="31"/>
  <c r="K67" i="31"/>
  <c r="K64" i="31"/>
  <c r="K37" i="31"/>
  <c r="K59" i="31"/>
  <c r="K65" i="31"/>
  <c r="K40" i="31"/>
  <c r="G34" i="32"/>
  <c r="G30" i="30"/>
  <c r="K72" i="29"/>
  <c r="J40" i="29" l="1"/>
  <c r="H40" i="29"/>
  <c r="J57" i="29"/>
  <c r="H57" i="29"/>
  <c r="K57" i="29" s="1"/>
  <c r="J56" i="29"/>
  <c r="H56" i="29"/>
  <c r="J55" i="29"/>
  <c r="H55" i="29"/>
  <c r="K55" i="29" s="1"/>
  <c r="J54" i="29"/>
  <c r="H54" i="29"/>
  <c r="K54" i="29" s="1"/>
  <c r="J52" i="29"/>
  <c r="H52" i="29"/>
  <c r="K52" i="29" s="1"/>
  <c r="J51" i="29"/>
  <c r="H51" i="29"/>
  <c r="K51" i="29" s="1"/>
  <c r="J50" i="29"/>
  <c r="H50" i="29"/>
  <c r="J49" i="29"/>
  <c r="H49" i="29"/>
  <c r="J48" i="29"/>
  <c r="H48" i="29"/>
  <c r="J47" i="29"/>
  <c r="H47" i="29"/>
  <c r="K47" i="29" s="1"/>
  <c r="J46" i="29"/>
  <c r="H46" i="29"/>
  <c r="K46" i="29" s="1"/>
  <c r="J45" i="29"/>
  <c r="H45" i="29"/>
  <c r="J44" i="29"/>
  <c r="H44" i="29"/>
  <c r="K44" i="29" s="1"/>
  <c r="J43" i="29"/>
  <c r="H43" i="29"/>
  <c r="J42" i="29"/>
  <c r="H42" i="29"/>
  <c r="K42" i="29" s="1"/>
  <c r="J41" i="29"/>
  <c r="H41" i="29"/>
  <c r="J39" i="29"/>
  <c r="H39" i="29"/>
  <c r="J38" i="29"/>
  <c r="H38" i="29"/>
  <c r="K40" i="29" l="1"/>
  <c r="K49" i="29"/>
  <c r="K56" i="29"/>
  <c r="K48" i="29"/>
  <c r="K50" i="29"/>
  <c r="K45" i="29"/>
  <c r="K43" i="29"/>
  <c r="K38" i="29"/>
  <c r="K39" i="29"/>
  <c r="K41" i="29"/>
  <c r="N21" i="30"/>
  <c r="J71" i="29"/>
  <c r="H71" i="29"/>
  <c r="J70" i="29"/>
  <c r="H70" i="29"/>
  <c r="J69" i="29"/>
  <c r="H69" i="29"/>
  <c r="J68" i="29"/>
  <c r="H68" i="29"/>
  <c r="J67" i="29"/>
  <c r="H67" i="29"/>
  <c r="J66" i="29"/>
  <c r="H66" i="29"/>
  <c r="J65" i="29"/>
  <c r="H65" i="29"/>
  <c r="J64" i="29"/>
  <c r="H64" i="29"/>
  <c r="J63" i="29"/>
  <c r="H63" i="29"/>
  <c r="J62" i="29"/>
  <c r="H62" i="29"/>
  <c r="J61" i="29"/>
  <c r="H61" i="29"/>
  <c r="J60" i="29"/>
  <c r="H60" i="29"/>
  <c r="J59" i="29"/>
  <c r="H59" i="29"/>
  <c r="J58" i="29"/>
  <c r="H58" i="29"/>
  <c r="G49" i="30"/>
  <c r="G44" i="30"/>
  <c r="O33" i="30"/>
  <c r="P33" i="30" s="1"/>
  <c r="G32" i="30"/>
  <c r="L30" i="30"/>
  <c r="F34" i="30" s="1"/>
  <c r="G34" i="30" s="1"/>
  <c r="K30" i="30"/>
  <c r="F33" i="30" s="1"/>
  <c r="L27" i="30"/>
  <c r="H23" i="30"/>
  <c r="M21" i="30"/>
  <c r="M23" i="30" s="1"/>
  <c r="J39" i="30" s="1"/>
  <c r="L21" i="30"/>
  <c r="L23" i="30" s="1"/>
  <c r="K21" i="30"/>
  <c r="K23" i="30" s="1"/>
  <c r="K28" i="29"/>
  <c r="H38" i="26"/>
  <c r="M21" i="26"/>
  <c r="L21" i="26"/>
  <c r="H37" i="24"/>
  <c r="L21" i="24"/>
  <c r="O33" i="26"/>
  <c r="P33" i="26" s="1"/>
  <c r="O30" i="26"/>
  <c r="L27" i="26"/>
  <c r="L145" i="27"/>
  <c r="L58" i="25"/>
  <c r="F34" i="26"/>
  <c r="F33" i="26"/>
  <c r="L30" i="26"/>
  <c r="K30" i="26"/>
  <c r="F33" i="24"/>
  <c r="K30" i="24"/>
  <c r="K73" i="29" l="1"/>
  <c r="K58" i="29"/>
  <c r="K62" i="29"/>
  <c r="K66" i="29"/>
  <c r="K63" i="29"/>
  <c r="K67" i="29"/>
  <c r="K71" i="29"/>
  <c r="O30" i="30"/>
  <c r="P30" i="30" s="1"/>
  <c r="K65" i="29"/>
  <c r="K60" i="29"/>
  <c r="K68" i="29"/>
  <c r="K61" i="29"/>
  <c r="K69" i="29"/>
  <c r="K59" i="29"/>
  <c r="K70" i="29"/>
  <c r="K64" i="29"/>
  <c r="G33" i="30"/>
  <c r="K59" i="25"/>
  <c r="K146" i="27"/>
  <c r="F35" i="30" l="1"/>
  <c r="H30" i="30" l="1"/>
  <c r="G35" i="30"/>
  <c r="H35" i="30" s="1"/>
  <c r="H36" i="30" s="1"/>
  <c r="H38" i="30" s="1"/>
  <c r="N25" i="30" l="1"/>
  <c r="K24" i="30"/>
  <c r="H37" i="30"/>
  <c r="M25" i="30"/>
  <c r="M24" i="30" s="1"/>
  <c r="K25" i="30"/>
  <c r="K27" i="32" l="1"/>
  <c r="L27" i="32" s="1"/>
  <c r="L25" i="30"/>
  <c r="H40" i="30"/>
  <c r="J144" i="27"/>
  <c r="H144" i="27"/>
  <c r="K144" i="27" s="1"/>
  <c r="J143" i="27"/>
  <c r="H143" i="27"/>
  <c r="K143" i="27" s="1"/>
  <c r="J142" i="27"/>
  <c r="H142" i="27"/>
  <c r="J140" i="27"/>
  <c r="H140" i="27"/>
  <c r="K140" i="27" s="1"/>
  <c r="J139" i="27"/>
  <c r="H139" i="27"/>
  <c r="K139" i="27" s="1"/>
  <c r="J138" i="27"/>
  <c r="H138" i="27"/>
  <c r="K138" i="27" s="1"/>
  <c r="J137" i="27"/>
  <c r="H137" i="27"/>
  <c r="J135" i="27"/>
  <c r="H135" i="27"/>
  <c r="K135" i="27" s="1"/>
  <c r="J134" i="27"/>
  <c r="H134" i="27"/>
  <c r="K134" i="27" s="1"/>
  <c r="J133" i="27"/>
  <c r="H133" i="27"/>
  <c r="K133" i="27" s="1"/>
  <c r="J131" i="27"/>
  <c r="H131" i="27"/>
  <c r="J130" i="27"/>
  <c r="H130" i="27"/>
  <c r="K130" i="27" s="1"/>
  <c r="J129" i="27"/>
  <c r="H129" i="27"/>
  <c r="K129" i="27" s="1"/>
  <c r="J127" i="27"/>
  <c r="H127" i="27"/>
  <c r="K127" i="27" s="1"/>
  <c r="J126" i="27"/>
  <c r="H126" i="27"/>
  <c r="J125" i="27"/>
  <c r="H125" i="27"/>
  <c r="K125" i="27" s="1"/>
  <c r="J124" i="27"/>
  <c r="H124" i="27"/>
  <c r="K124" i="27" s="1"/>
  <c r="J123" i="27"/>
  <c r="H123" i="27"/>
  <c r="K123" i="27" s="1"/>
  <c r="J121" i="27"/>
  <c r="H121" i="27"/>
  <c r="J120" i="27"/>
  <c r="H120" i="27"/>
  <c r="K120" i="27" s="1"/>
  <c r="J118" i="27"/>
  <c r="H118" i="27"/>
  <c r="K118" i="27" s="1"/>
  <c r="J117" i="27"/>
  <c r="H117" i="27"/>
  <c r="K117" i="27" s="1"/>
  <c r="J116" i="27"/>
  <c r="H116" i="27"/>
  <c r="J115" i="27"/>
  <c r="H115" i="27"/>
  <c r="K115" i="27" s="1"/>
  <c r="J114" i="27"/>
  <c r="H114" i="27"/>
  <c r="K114" i="27" s="1"/>
  <c r="J113" i="27"/>
  <c r="H113" i="27"/>
  <c r="K113" i="27" s="1"/>
  <c r="J112" i="27"/>
  <c r="H112" i="27"/>
  <c r="J110" i="27"/>
  <c r="H110" i="27"/>
  <c r="K110" i="27" s="1"/>
  <c r="J109" i="27"/>
  <c r="H109" i="27"/>
  <c r="K109" i="27" s="1"/>
  <c r="J108" i="27"/>
  <c r="H108" i="27"/>
  <c r="K108" i="27" s="1"/>
  <c r="J107" i="27"/>
  <c r="H107" i="27"/>
  <c r="J106" i="27"/>
  <c r="H106" i="27"/>
  <c r="K106" i="27" s="1"/>
  <c r="J105" i="27"/>
  <c r="H105" i="27"/>
  <c r="K105" i="27" s="1"/>
  <c r="J103" i="27"/>
  <c r="H103" i="27"/>
  <c r="K103" i="27" s="1"/>
  <c r="J102" i="27"/>
  <c r="H102" i="27"/>
  <c r="J101" i="27"/>
  <c r="H101" i="27"/>
  <c r="K101" i="27" s="1"/>
  <c r="J100" i="27"/>
  <c r="H100" i="27"/>
  <c r="K100" i="27" s="1"/>
  <c r="J99" i="27"/>
  <c r="H99" i="27"/>
  <c r="K99" i="27" s="1"/>
  <c r="J98" i="27"/>
  <c r="H98" i="27"/>
  <c r="K97" i="27"/>
  <c r="J97" i="27"/>
  <c r="H97" i="27"/>
  <c r="J96" i="27"/>
  <c r="H96" i="27"/>
  <c r="K96" i="27" s="1"/>
  <c r="J95" i="27"/>
  <c r="H95" i="27"/>
  <c r="K95" i="27" s="1"/>
  <c r="J94" i="27"/>
  <c r="H94" i="27"/>
  <c r="J93" i="27"/>
  <c r="H93" i="27"/>
  <c r="J92" i="27"/>
  <c r="H92" i="27"/>
  <c r="K92" i="27" s="1"/>
  <c r="J91" i="27"/>
  <c r="H91" i="27"/>
  <c r="K91" i="27" s="1"/>
  <c r="J90" i="27"/>
  <c r="H90" i="27"/>
  <c r="J89" i="27"/>
  <c r="H89" i="27"/>
  <c r="J88" i="27"/>
  <c r="H88" i="27"/>
  <c r="K88" i="27" s="1"/>
  <c r="J87" i="27"/>
  <c r="H87" i="27"/>
  <c r="K87" i="27" s="1"/>
  <c r="J61" i="27"/>
  <c r="H61" i="27"/>
  <c r="K61" i="27" s="1"/>
  <c r="J60" i="27"/>
  <c r="H60" i="27"/>
  <c r="K60" i="27" s="1"/>
  <c r="J59" i="27"/>
  <c r="H59" i="27"/>
  <c r="K59" i="27" s="1"/>
  <c r="J57" i="27"/>
  <c r="H57" i="27"/>
  <c r="K57" i="27" s="1"/>
  <c r="J56" i="27"/>
  <c r="H56" i="27"/>
  <c r="K56" i="27" s="1"/>
  <c r="J55" i="27"/>
  <c r="H55" i="27"/>
  <c r="K55" i="27" s="1"/>
  <c r="K54" i="27"/>
  <c r="I54" i="27"/>
  <c r="G54" i="27"/>
  <c r="J53" i="27"/>
  <c r="H53" i="27"/>
  <c r="J52" i="27"/>
  <c r="H52" i="27"/>
  <c r="K51" i="27"/>
  <c r="I51" i="27"/>
  <c r="G51" i="27"/>
  <c r="J50" i="27"/>
  <c r="K50" i="27" s="1"/>
  <c r="G50" i="27"/>
  <c r="J49" i="27"/>
  <c r="H49" i="27"/>
  <c r="J48" i="27"/>
  <c r="H48" i="27"/>
  <c r="J47" i="27"/>
  <c r="H47" i="27"/>
  <c r="K47" i="27" s="1"/>
  <c r="J45" i="27"/>
  <c r="H45" i="27"/>
  <c r="K45" i="27" s="1"/>
  <c r="J44" i="27"/>
  <c r="H44" i="27"/>
  <c r="K44" i="27" s="1"/>
  <c r="J43" i="27"/>
  <c r="H43" i="27"/>
  <c r="K43" i="27" s="1"/>
  <c r="J42" i="27"/>
  <c r="H42" i="27"/>
  <c r="K42" i="27" s="1"/>
  <c r="J40" i="27"/>
  <c r="H40" i="27"/>
  <c r="K40" i="27" s="1"/>
  <c r="J39" i="27"/>
  <c r="H39" i="27"/>
  <c r="K39" i="27" s="1"/>
  <c r="J38" i="27"/>
  <c r="H38" i="27"/>
  <c r="K38" i="27" s="1"/>
  <c r="K28" i="27"/>
  <c r="G48" i="26"/>
  <c r="G43" i="26"/>
  <c r="G32" i="26"/>
  <c r="M23" i="26"/>
  <c r="J38" i="26" s="1"/>
  <c r="L23" i="26"/>
  <c r="H23" i="26"/>
  <c r="K21" i="26"/>
  <c r="K23" i="26" s="1"/>
  <c r="K48" i="27" l="1"/>
  <c r="K89" i="27"/>
  <c r="K93" i="27"/>
  <c r="K52" i="27"/>
  <c r="K49" i="27"/>
  <c r="K145" i="27" s="1"/>
  <c r="K90" i="27"/>
  <c r="K94" i="27"/>
  <c r="K53" i="27"/>
  <c r="K98" i="27"/>
  <c r="K102" i="27"/>
  <c r="K107" i="27"/>
  <c r="K112" i="27"/>
  <c r="K116" i="27"/>
  <c r="K121" i="27"/>
  <c r="K126" i="27"/>
  <c r="K131" i="27"/>
  <c r="K137" i="27"/>
  <c r="K142" i="27"/>
  <c r="G34" i="26"/>
  <c r="H34" i="26" s="1"/>
  <c r="H35" i="26" l="1"/>
  <c r="H37" i="26" s="1"/>
  <c r="H36" i="26" s="1"/>
  <c r="H30" i="26"/>
  <c r="K24" i="26"/>
  <c r="M25" i="26"/>
  <c r="M24" i="26" s="1"/>
  <c r="H40" i="26" l="1"/>
  <c r="K25" i="26"/>
  <c r="L25" i="26"/>
  <c r="L24" i="26" s="1"/>
  <c r="H39" i="26"/>
  <c r="J37" i="24" l="1"/>
  <c r="J52" i="25"/>
  <c r="H52" i="25"/>
  <c r="K52" i="25" s="1"/>
  <c r="J51" i="25"/>
  <c r="H51" i="25"/>
  <c r="K51" i="25" s="1"/>
  <c r="J50" i="25"/>
  <c r="H50" i="25"/>
  <c r="J49" i="25"/>
  <c r="H49" i="25"/>
  <c r="J48" i="25"/>
  <c r="H48" i="25"/>
  <c r="K48" i="25" s="1"/>
  <c r="J47" i="25"/>
  <c r="H47" i="25"/>
  <c r="K47" i="25" s="1"/>
  <c r="J46" i="25"/>
  <c r="H46" i="25"/>
  <c r="K46" i="25" s="1"/>
  <c r="J45" i="25"/>
  <c r="H45" i="25"/>
  <c r="J44" i="25"/>
  <c r="H44" i="25"/>
  <c r="K44" i="25" s="1"/>
  <c r="J43" i="25"/>
  <c r="H43" i="25"/>
  <c r="K43" i="25" s="1"/>
  <c r="J42" i="25"/>
  <c r="H42" i="25"/>
  <c r="K42" i="25" s="1"/>
  <c r="J41" i="25"/>
  <c r="H41" i="25"/>
  <c r="J40" i="25"/>
  <c r="H40" i="25"/>
  <c r="K39" i="25"/>
  <c r="J57" i="25"/>
  <c r="J56" i="25"/>
  <c r="J54" i="25"/>
  <c r="J38" i="25"/>
  <c r="H57" i="25"/>
  <c r="H56" i="25"/>
  <c r="H54" i="25"/>
  <c r="G39" i="25"/>
  <c r="H38" i="25"/>
  <c r="I39" i="25"/>
  <c r="K49" i="25" l="1"/>
  <c r="K50" i="25"/>
  <c r="K40" i="25"/>
  <c r="K56" i="25"/>
  <c r="K41" i="25"/>
  <c r="K45" i="25"/>
  <c r="K38" i="25"/>
  <c r="K54" i="25"/>
  <c r="K57" i="25"/>
  <c r="G32" i="24"/>
  <c r="K21" i="24" l="1"/>
  <c r="G47" i="24" l="1"/>
  <c r="G42" i="24"/>
  <c r="K28" i="25"/>
  <c r="K58" i="25" l="1"/>
  <c r="F30" i="24" l="1"/>
  <c r="H23" i="24"/>
  <c r="P30" i="26" l="1"/>
  <c r="G33" i="24"/>
  <c r="H33" i="24" s="1"/>
  <c r="G30" i="24"/>
  <c r="H34" i="24" l="1"/>
  <c r="H36" i="24" s="1"/>
  <c r="K24" i="24" s="1"/>
  <c r="H30" i="24"/>
  <c r="F30" i="26"/>
  <c r="G30" i="26" s="1"/>
  <c r="G33" i="26"/>
  <c r="K25" i="24" l="1"/>
  <c r="H35" i="24"/>
  <c r="H38" i="24" s="1"/>
  <c r="L25" i="24"/>
  <c r="L24" i="24" s="1"/>
  <c r="H39" i="24"/>
  <c r="K70" i="31" l="1"/>
  <c r="K146" i="31" l="1"/>
  <c r="K145" i="31"/>
  <c r="L145" i="31" s="1"/>
  <c r="F36" i="32" s="1"/>
  <c r="F30" i="32" l="1"/>
  <c r="G30" i="32" s="1"/>
  <c r="H30" i="32"/>
  <c r="G36" i="32"/>
  <c r="H36" i="32" s="1"/>
  <c r="H37" i="32" l="1"/>
  <c r="H39" i="32" s="1"/>
  <c r="N33" i="32" s="1"/>
  <c r="P33" i="32" s="1"/>
  <c r="Q33" i="32" s="1"/>
  <c r="N30" i="32"/>
  <c r="P30" i="32" s="1"/>
  <c r="Q30" i="32" s="1"/>
  <c r="H40" i="32"/>
  <c r="K24" i="32" s="1"/>
  <c r="H38" i="32"/>
  <c r="K25" i="32"/>
  <c r="P25" i="32"/>
  <c r="P24" i="32" s="1"/>
  <c r="H41" i="32" l="1"/>
  <c r="L25" i="32"/>
  <c r="L24" i="32" s="1"/>
  <c r="H42" i="32"/>
  <c r="P16" i="34"/>
  <c r="Q16" i="34" s="1"/>
  <c r="N23" i="34"/>
  <c r="N154" i="34"/>
  <c r="N139" i="34"/>
  <c r="N124" i="34"/>
  <c r="N69" i="34"/>
  <c r="Q69" i="34" s="1"/>
  <c r="N52" i="34"/>
  <c r="N55" i="34"/>
  <c r="Q55" i="34" s="1"/>
  <c r="N51" i="34"/>
  <c r="Q51" i="34" s="1"/>
  <c r="N176" i="34"/>
  <c r="N165" i="34"/>
  <c r="P176" i="34"/>
  <c r="P52" i="34"/>
  <c r="P288" i="34"/>
  <c r="Q288" i="34" s="1"/>
  <c r="P286" i="34"/>
  <c r="Q286" i="34"/>
  <c r="P23" i="34"/>
  <c r="Q23" i="34" s="1"/>
  <c r="P154" i="34"/>
  <c r="P269" i="34"/>
  <c r="Q269" i="34" s="1"/>
  <c r="P270" i="34"/>
  <c r="Q270" i="34" s="1"/>
  <c r="P124" i="34"/>
  <c r="P342" i="34"/>
  <c r="Q342" i="34" s="1"/>
  <c r="P341" i="34"/>
  <c r="Q341" i="34" s="1"/>
  <c r="P268" i="34"/>
  <c r="Q268" i="34" s="1"/>
  <c r="P69" i="34"/>
  <c r="P55" i="34"/>
  <c r="P165" i="34"/>
  <c r="P271" i="34"/>
  <c r="Q271" i="34" s="1"/>
  <c r="P267" i="34"/>
  <c r="Q267" i="34" s="1"/>
  <c r="P287" i="34"/>
  <c r="Q287" i="34" s="1"/>
  <c r="P139" i="34"/>
  <c r="Q124" i="34" l="1"/>
  <c r="Q165" i="34"/>
  <c r="Q139" i="34"/>
  <c r="Q154" i="34"/>
  <c r="Q176" i="34"/>
  <c r="Q52" i="34"/>
  <c r="Q12" i="34" l="1"/>
  <c r="Q600" i="34" s="1"/>
  <c r="Q601" i="34" l="1"/>
  <c r="G55" i="35" l="1"/>
  <c r="J55" i="35" s="1"/>
  <c r="G52" i="35"/>
  <c r="J52" i="35" s="1"/>
  <c r="G51" i="35"/>
  <c r="J51" i="35" s="1"/>
  <c r="J690" i="35" l="1"/>
  <c r="J691" i="3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466198EA-3AAA-40E5-9E49-9C54B9459911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добавлен авансовый платеж от 15.04.24 на 5млн (пп 385)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D8B99BF0-0D89-4FC5-B91D-A81DA715F40F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D115F50B-6808-400E-A021-11CF7767124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CDE93A11-5673-43B0-BFA1-48E3BEA3CDE4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sharedStrings.xml><?xml version="1.0" encoding="utf-8"?>
<sst xmlns="http://schemas.openxmlformats.org/spreadsheetml/2006/main" count="7709" uniqueCount="2087">
  <si>
    <t>Объект:</t>
  </si>
  <si>
    <t>Генеральный директор</t>
  </si>
  <si>
    <t>М.П.</t>
  </si>
  <si>
    <t>Утверждена постановлением Госкомстата России</t>
  </si>
  <si>
    <t>от 11.11.99 № 100</t>
  </si>
  <si>
    <t>Код</t>
  </si>
  <si>
    <t>Форма по ОКУД</t>
  </si>
  <si>
    <t>Инвестор:</t>
  </si>
  <si>
    <t>по ОКПО</t>
  </si>
  <si>
    <t>Подрядчик:</t>
  </si>
  <si>
    <t>Стройка:</t>
  </si>
  <si>
    <t>Вид деятельности по ОКДП</t>
  </si>
  <si>
    <t>номер</t>
  </si>
  <si>
    <t>дата</t>
  </si>
  <si>
    <t>Номер</t>
  </si>
  <si>
    <t>Дата</t>
  </si>
  <si>
    <t>Отчетный период</t>
  </si>
  <si>
    <t>О ПРИЕМКЕ ВЫПОЛНЕННЫХ РАБОТ</t>
  </si>
  <si>
    <t>документа</t>
  </si>
  <si>
    <t>составления</t>
  </si>
  <si>
    <t>с</t>
  </si>
  <si>
    <t>по</t>
  </si>
  <si>
    <t xml:space="preserve"> руб.</t>
  </si>
  <si>
    <t>Сдал:</t>
  </si>
  <si>
    <t>______________________</t>
  </si>
  <si>
    <t>(должность)</t>
  </si>
  <si>
    <t>(расшифровка подписи)</t>
  </si>
  <si>
    <t>Принял:</t>
  </si>
  <si>
    <t>Унифицированная форма № КС-3</t>
  </si>
  <si>
    <t>0322001</t>
  </si>
  <si>
    <t>-</t>
  </si>
  <si>
    <t>организация, адрес, телефон, факс</t>
  </si>
  <si>
    <t xml:space="preserve">Стройка: </t>
  </si>
  <si>
    <t>наименование, адрес</t>
  </si>
  <si>
    <t>Вид операции</t>
  </si>
  <si>
    <t>Номер документа</t>
  </si>
  <si>
    <t>Дата составления</t>
  </si>
  <si>
    <t>СПРАВКА</t>
  </si>
  <si>
    <t>1</t>
  </si>
  <si>
    <t>О СТОИМОСТИ ВЫПОЛНЕННЫХ РАБОТ И ЗАТРАТ</t>
  </si>
  <si>
    <t>Номер по порядку</t>
  </si>
  <si>
    <t>Наименование пусковых комплексов, этапов, объектов, видов выполненных работ, оборудования, затрат</t>
  </si>
  <si>
    <t>с начала проведения работ</t>
  </si>
  <si>
    <t>с начала года</t>
  </si>
  <si>
    <t>в том числе за отчетный период</t>
  </si>
  <si>
    <t>Всего работ и затрат, включаемых в стоимость работ</t>
  </si>
  <si>
    <t>в том числе:</t>
  </si>
  <si>
    <t>Итого</t>
  </si>
  <si>
    <t xml:space="preserve">Подрядчик:  </t>
  </si>
  <si>
    <t>должность</t>
  </si>
  <si>
    <t>подпись</t>
  </si>
  <si>
    <t>расшифровка  подписи</t>
  </si>
  <si>
    <t xml:space="preserve">         </t>
  </si>
  <si>
    <t>Договор</t>
  </si>
  <si>
    <t>С.А. Ажнов</t>
  </si>
  <si>
    <t>03734625</t>
  </si>
  <si>
    <t>Генеральный директор ООО «Центрис»</t>
  </si>
  <si>
    <t>Сумма НДС 20%</t>
  </si>
  <si>
    <t>ВСЕГО с учетом НДС 20%</t>
  </si>
  <si>
    <t>ООО "Центрис", 121352, г. Москва, ул. Давыдковская, д. 12, корп. 3</t>
  </si>
  <si>
    <t>(подпись)</t>
  </si>
  <si>
    <t>Унифицированная форма № КС-2</t>
  </si>
  <si>
    <t>от 11.11.99. № 100</t>
  </si>
  <si>
    <t>Сметная (договорная) стоимость в соответствии с договором подряда (субподряда)</t>
  </si>
  <si>
    <t>НДС 20%</t>
  </si>
  <si>
    <t>Наименование</t>
  </si>
  <si>
    <t>Марка/тип</t>
  </si>
  <si>
    <t>Ед.изм.</t>
  </si>
  <si>
    <t>Кол.</t>
  </si>
  <si>
    <t>Стоимость работ в руб.</t>
  </si>
  <si>
    <t>Стоимость материалов в руб.</t>
  </si>
  <si>
    <t>Итого в руб.</t>
  </si>
  <si>
    <t>п/п</t>
  </si>
  <si>
    <t>поз. по смете</t>
  </si>
  <si>
    <t>за ед.</t>
  </si>
  <si>
    <t>итого</t>
  </si>
  <si>
    <t>AKT</t>
  </si>
  <si>
    <t>Стоимость выполненных работ и затрат, руб.</t>
  </si>
  <si>
    <t>Итого с НДС 20%</t>
  </si>
  <si>
    <t>аванс</t>
  </si>
  <si>
    <t>зачет аванса</t>
  </si>
  <si>
    <t>сумма акта</t>
  </si>
  <si>
    <t>Итого к оплате:</t>
  </si>
  <si>
    <t>58306175</t>
  </si>
  <si>
    <t>ООО "ШЕЛЛРОКК", 117535, г. Москва, проезд 3-ий Дорожный, д.6, к.2, кв.54</t>
  </si>
  <si>
    <t>МВМ/19-07-СП2</t>
  </si>
  <si>
    <t>Е.А. Бусел</t>
  </si>
  <si>
    <t>Генеральный директор ООО «ШЕЛЛРОКК»</t>
  </si>
  <si>
    <t>№ 1</t>
  </si>
  <si>
    <t>%</t>
  </si>
  <si>
    <t>м2</t>
  </si>
  <si>
    <t>1.3</t>
  </si>
  <si>
    <t>Устройство перегородок</t>
  </si>
  <si>
    <t>1.3.1.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</si>
  <si>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</si>
  <si>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1.9</t>
  </si>
  <si>
    <t>Субподрядчик:</t>
  </si>
  <si>
    <t>Цех № 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</si>
  <si>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</si>
  <si>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 xml:space="preserve">Субподрядчик:  </t>
  </si>
  <si>
    <t>2</t>
  </si>
  <si>
    <t>4</t>
  </si>
  <si>
    <t>3</t>
  </si>
  <si>
    <t>10</t>
  </si>
  <si>
    <t>11</t>
  </si>
  <si>
    <t>12</t>
  </si>
  <si>
    <t>13</t>
  </si>
  <si>
    <t>14</t>
  </si>
  <si>
    <t>130-23-АС3</t>
  </si>
  <si>
    <t>130-23-ЭМ2. Силовое электрооборудование</t>
  </si>
  <si>
    <t>шт.</t>
  </si>
  <si>
    <t>Дополнительное соглашение</t>
  </si>
  <si>
    <t>02.05.2024</t>
  </si>
  <si>
    <t>130-23-СКС. Структурированная кабельная система</t>
  </si>
  <si>
    <t>3.1</t>
  </si>
  <si>
    <t>Шкаф настенный 19", 18U, 600х901x600 мм, стеклянная дверь с перфорацией, цвет черный. IP20</t>
  </si>
  <si>
    <t>SH-05F-18U60/60-R-ВК</t>
  </si>
  <si>
    <t>компл.</t>
  </si>
  <si>
    <t>8.5</t>
  </si>
  <si>
    <t xml:space="preserve">Ящик силовой с рубильником  и штепсельным разъемом 63А </t>
  </si>
  <si>
    <t>ЯВЗШ-31 100А IP54 ППН-33 100А (ЯВЗШ-31М-54)</t>
  </si>
  <si>
    <t xml:space="preserve">Полоса стальная </t>
  </si>
  <si>
    <t>40х5 ГОСТ 103-2006 Ст3 ГОСТ 535-2005</t>
  </si>
  <si>
    <t>м</t>
  </si>
  <si>
    <t>по Акту № 2 от 02.05.2024 г.</t>
  </si>
  <si>
    <t>№ 2</t>
  </si>
  <si>
    <t>8.79</t>
  </si>
  <si>
    <t>Очищение поверхности пола,выполнение насечки</t>
  </si>
  <si>
    <t>Грунтовка поверхности</t>
  </si>
  <si>
    <t>Устройство монолитного железобетонного пола из бетона кл. В25 толщиной 80 мм</t>
  </si>
  <si>
    <t>Арматура 12 А500</t>
  </si>
  <si>
    <t>Арматура 8 А500</t>
  </si>
  <si>
    <t>Бурение скважин ⌀12х90</t>
  </si>
  <si>
    <t>Затирка поверхности с использованием порошкового упрочнителя по типу Duracor в пом.101 и вдоль оси 24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</si>
  <si>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</si>
  <si>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</si>
  <si>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</si>
  <si>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</t>
  </si>
  <si>
    <t>Монтаж новой опорной части колонн</t>
  </si>
  <si>
    <t>Временное закрепление перекрытия вокруг колонн для замены опорных частей</t>
  </si>
  <si>
    <t>м3</t>
  </si>
  <si>
    <t>тн</t>
  </si>
  <si>
    <t>шт</t>
  </si>
  <si>
    <t>м.п.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</si>
  <si>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</si>
  <si>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</si>
  <si>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</si>
  <si>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</si>
  <si>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</si>
  <si>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</si>
  <si>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</si>
  <si>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</si>
  <si>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</si>
  <si>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</si>
  <si>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1.9.11</t>
  </si>
  <si>
    <t>1.9.12</t>
  </si>
  <si>
    <t>1.9.13</t>
  </si>
  <si>
    <t>Пол АБК, в том числе:</t>
  </si>
  <si>
    <t>5</t>
  </si>
  <si>
    <t>6</t>
  </si>
  <si>
    <t>7</t>
  </si>
  <si>
    <t>8</t>
  </si>
  <si>
    <t>9</t>
  </si>
  <si>
    <t>15</t>
  </si>
  <si>
    <t>16</t>
  </si>
  <si>
    <t>17</t>
  </si>
  <si>
    <t>18</t>
  </si>
  <si>
    <t>19</t>
  </si>
  <si>
    <t>20</t>
  </si>
  <si>
    <t>21</t>
  </si>
  <si>
    <t>22</t>
  </si>
  <si>
    <t>№ 3</t>
  </si>
  <si>
    <t>23.05.2024</t>
  </si>
  <si>
    <t>по Акту № 3 от 23.05.2024 г.</t>
  </si>
  <si>
    <t>1.5</t>
  </si>
  <si>
    <t>Отделка потолков помещений</t>
  </si>
  <si>
    <t>1.5.1</t>
  </si>
  <si>
    <t>Подвесной потолок системы "Армстронг"</t>
  </si>
  <si>
    <t>1.5.2</t>
  </si>
  <si>
    <t>Подвесной потолок системы "Кнауф-акустика"</t>
  </si>
  <si>
    <t>1.5.3</t>
  </si>
  <si>
    <t>Реечный алюминиевый потолок</t>
  </si>
  <si>
    <t>1.6</t>
  </si>
  <si>
    <t>Полы</t>
  </si>
  <si>
    <t>1.6.3</t>
  </si>
  <si>
    <t>Керамогранитная плитка</t>
  </si>
  <si>
    <t>1.6.5</t>
  </si>
  <si>
    <t>Коммерческий линолеум (33-34 кл.)</t>
  </si>
  <si>
    <t>1.6.6</t>
  </si>
  <si>
    <t>Гидроизоляция Гидроизол</t>
  </si>
  <si>
    <t>1.6.7</t>
  </si>
  <si>
    <t>Наливной пол толщиной до 50мм</t>
  </si>
  <si>
    <t>1.7</t>
  </si>
  <si>
    <t>Отделка стен помещений, в том числе:</t>
  </si>
  <si>
    <t>1.7.1</t>
  </si>
  <si>
    <t>Штукатурка поверхностей (улучшенная)</t>
  </si>
  <si>
    <t>1.7.2</t>
  </si>
  <si>
    <t>Обшивка колонн Гипсокартон ГКЛ толщиной 12,5 мм в 2 слоя</t>
  </si>
  <si>
    <t>1.7.3</t>
  </si>
  <si>
    <t>Обшивка колонн Гипсокартон ГКЛВ толщиной 12,5 мм в 2 слоя</t>
  </si>
  <si>
    <t>1.7.4</t>
  </si>
  <si>
    <t>Грунтовка в 2 слоя</t>
  </si>
  <si>
    <t>1.7.5</t>
  </si>
  <si>
    <t>Устроиство шпаклевки в 2 слоя</t>
  </si>
  <si>
    <t>1.7.8</t>
  </si>
  <si>
    <t>Окраска стен водоэмульсионной краской(улучшенная) за 2 раза</t>
  </si>
  <si>
    <t>1.7.9</t>
  </si>
  <si>
    <t>Керамическая глазированная плитка</t>
  </si>
  <si>
    <t>1.7.10</t>
  </si>
  <si>
    <t>Обои под покраску с окраской в 2 раза</t>
  </si>
  <si>
    <t>1.7.12</t>
  </si>
  <si>
    <t>Окраска стен силикатной краской за 2 раза</t>
  </si>
  <si>
    <t>1.7.13</t>
  </si>
  <si>
    <t>Установка потивопожарных окон</t>
  </si>
  <si>
    <t>1.7.14</t>
  </si>
  <si>
    <t>Установка внутренних окон</t>
  </si>
  <si>
    <t>1.7.15</t>
  </si>
  <si>
    <t>1.7.16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</si>
  <si>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</si>
  <si>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1.7.17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</si>
  <si>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</si>
  <si>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1.8</t>
  </si>
  <si>
    <t>Лестничная клетка, в том числе</t>
  </si>
  <si>
    <t>1.8.1</t>
  </si>
  <si>
    <t>Устройство стен из газобетонных</t>
  </si>
  <si>
    <t>1.8.2</t>
  </si>
  <si>
    <t>Клей для газоблоков</t>
  </si>
  <si>
    <t>1.8.3</t>
  </si>
  <si>
    <t>Устройство опорных подушек ОП-1</t>
  </si>
  <si>
    <t>1.8.4</t>
  </si>
  <si>
    <t>Устройство перемычек 3ПБ 16-37 П</t>
  </si>
  <si>
    <t>1.8.5</t>
  </si>
  <si>
    <t>Устройство пояса из бетона</t>
  </si>
  <si>
    <t>1.8.6</t>
  </si>
  <si>
    <t>Арматура Ш10А500С</t>
  </si>
  <si>
    <t>1.8.7</t>
  </si>
  <si>
    <t>Арматура Ш10А240</t>
  </si>
  <si>
    <t>1.8.12</t>
  </si>
  <si>
    <t>Перекрытие лестничной клетки</t>
  </si>
  <si>
    <t>1.8.13</t>
  </si>
  <si>
    <t>Швеллер стальной горячекатаный 22П</t>
  </si>
  <si>
    <t>1.8.14</t>
  </si>
  <si>
    <t>Швеллер стальной гнутый равнополочный 160х80х4</t>
  </si>
  <si>
    <t>1.8.15</t>
  </si>
  <si>
    <t>Листовая сталь марки С245</t>
  </si>
  <si>
    <t>1.8.16</t>
  </si>
  <si>
    <t>Химический анкер, шпилька М16х165</t>
  </si>
  <si>
    <t>1.8.17</t>
  </si>
  <si>
    <t>Химический анкер, шпилька М12х120</t>
  </si>
  <si>
    <t>1.8.18</t>
  </si>
  <si>
    <t>Распорный анкер типа Hilti HSA M10х83</t>
  </si>
  <si>
    <t>1.8.19</t>
  </si>
  <si>
    <t>Монтаж кровельных сэндвич-панелей «Металл Профиль» МП ТСП-К-100-1000-К-Г-МВ</t>
  </si>
  <si>
    <t>1.8.28</t>
  </si>
  <si>
    <t>Устройство лестничных маршей</t>
  </si>
  <si>
    <t>1.8.29</t>
  </si>
  <si>
    <t>1.8.30</t>
  </si>
  <si>
    <t>Труба стальная электросварная прямошовная Ш45х3</t>
  </si>
  <si>
    <t>1.8.31</t>
  </si>
  <si>
    <t>Труба стальная электросварная прямошовная Ш25х2.5</t>
  </si>
  <si>
    <t>1.8.32</t>
  </si>
  <si>
    <t>1.8.33</t>
  </si>
  <si>
    <t>1.8.34</t>
  </si>
  <si>
    <t>1.8.35</t>
  </si>
  <si>
    <t>Ступень ЛС12</t>
  </si>
  <si>
    <t>1.8.36</t>
  </si>
  <si>
    <t>Устройство монолитных плит из бетона кл. В20 F100 W4</t>
  </si>
  <si>
    <t>1.8.37</t>
  </si>
  <si>
    <t>1.8.45</t>
  </si>
  <si>
    <t>Усиление металлических колонн</t>
  </si>
  <si>
    <t>1.8.46</t>
  </si>
  <si>
    <t>1.8.47</t>
  </si>
  <si>
    <t>1.8.48</t>
  </si>
  <si>
    <t>Устройство металлической лестницы</t>
  </si>
  <si>
    <t>1.8.49</t>
  </si>
  <si>
    <t>1.8.50</t>
  </si>
  <si>
    <t>1.8.51</t>
  </si>
  <si>
    <t>1.8.52</t>
  </si>
  <si>
    <t>1.8.53</t>
  </si>
  <si>
    <t>1.8.54</t>
  </si>
  <si>
    <t>Лист стальной с чечевичным рифлением 4мм</t>
  </si>
  <si>
    <t>1.13</t>
  </si>
  <si>
    <t>Устройство дверного проёма</t>
  </si>
  <si>
    <t>1.13.1</t>
  </si>
  <si>
    <t>Алмазная резка проёма</t>
  </si>
  <si>
    <t>1.13.2</t>
  </si>
  <si>
    <t>Усиление дверного проёма</t>
  </si>
  <si>
    <t>1.13.3</t>
  </si>
  <si>
    <t>Монтаж двери</t>
  </si>
  <si>
    <t>1.13.4</t>
  </si>
  <si>
    <t>Штукатурка дверного откоса</t>
  </si>
  <si>
    <t>1.13.5</t>
  </si>
  <si>
    <t>Подготовка откоса под покраску</t>
  </si>
  <si>
    <t>1.13.6</t>
  </si>
  <si>
    <t>Окраска откосов</t>
  </si>
  <si>
    <t>130-23-ПС. Автоматическая пожарная сигнализация</t>
  </si>
  <si>
    <t>2.3</t>
  </si>
  <si>
    <t>Шкаф пожарной сигнализации</t>
  </si>
  <si>
    <t>ШПС-24 исп.12</t>
  </si>
  <si>
    <t>2.14</t>
  </si>
  <si>
    <t>Извещатель пожарный дымовой оптико-электронный аналого-адресный</t>
  </si>
  <si>
    <t>ДИП-34А-04</t>
  </si>
  <si>
    <t>2.15</t>
  </si>
  <si>
    <t>Извещатель пожарный линейный однопозиционный адресный</t>
  </si>
  <si>
    <t>С2000-ИПДЛ исп.120</t>
  </si>
  <si>
    <t>2.17</t>
  </si>
  <si>
    <t>Извещатель пожарный ручной адресный</t>
  </si>
  <si>
    <t>ИПР 513-3АМ исп.01</t>
  </si>
  <si>
    <t>2.33</t>
  </si>
  <si>
    <t>Блок сигнально-пусковой адресный</t>
  </si>
  <si>
    <t>С2000-СП4/220</t>
  </si>
  <si>
    <t>2.35</t>
  </si>
  <si>
    <t>Кнопка "Тест"</t>
  </si>
  <si>
    <t>Автоматизация управления воротами</t>
  </si>
  <si>
    <t>2.70</t>
  </si>
  <si>
    <t>Пульт контроля и управления</t>
  </si>
  <si>
    <t>С2000-М</t>
  </si>
  <si>
    <t>2.71</t>
  </si>
  <si>
    <t>Прибор приемно-контрольный охранно-пожарный</t>
  </si>
  <si>
    <t>Сигнал-10</t>
  </si>
  <si>
    <t>2.72</t>
  </si>
  <si>
    <t>Щит с монтажной панелью 600х600х250 ЩМПг-60.60.25 IP54</t>
  </si>
  <si>
    <t>mb24-06-3001</t>
  </si>
  <si>
    <t>2.75</t>
  </si>
  <si>
    <t xml:space="preserve">Светофор двухцветный светодиодный </t>
  </si>
  <si>
    <t>ARGO S-24K</t>
  </si>
  <si>
    <t>2.76</t>
  </si>
  <si>
    <t>Устройство коммутационное</t>
  </si>
  <si>
    <t>УК-ВК/04</t>
  </si>
  <si>
    <t>2.77</t>
  </si>
  <si>
    <t>Извещатель охранный точечный магнитоконтактный</t>
  </si>
  <si>
    <t>ИО 102-26 исп.00 "Аякс"</t>
  </si>
  <si>
    <t>2.81</t>
  </si>
  <si>
    <t>Коробка ответвительная с кабельными вводами IP55, 100х100х50</t>
  </si>
  <si>
    <t>3.46</t>
  </si>
  <si>
    <t>Кабель волоконно-оптический 9/125 одномодовый, 16 волокон, для внутренней прокладки, LSZH</t>
  </si>
  <si>
    <t>3.47</t>
  </si>
  <si>
    <t>Кабель витая пара неэкранированный U/UTP 4x2x0,51 категория 5е, материал оболочки LSZH (нг(А)-HF)</t>
  </si>
  <si>
    <t>UUTP4-C5E-S24-IN-LSZH-GY-305</t>
  </si>
  <si>
    <t>130-23-СОТ. Система охранного телевидения</t>
  </si>
  <si>
    <t>4.1</t>
  </si>
  <si>
    <t xml:space="preserve">IP-камера уличная цилиндрическая. Разрешение 2 Мп, 1/2.8" Progressive   </t>
  </si>
  <si>
    <t>DS-2CD2623G2-IZS</t>
  </si>
  <si>
    <t>4.2</t>
  </si>
  <si>
    <t>IP-камера уличая купольная. Разрешение 2 Мп, 1/2.8" Progressive Scan CMOS</t>
  </si>
  <si>
    <t>DS-2CD2123G2-IS</t>
  </si>
  <si>
    <t>4.3</t>
  </si>
  <si>
    <t>Кронштейн для крепления IP-камер</t>
  </si>
  <si>
    <t>4.4</t>
  </si>
  <si>
    <t>Монтажная коробка для IP-камер</t>
  </si>
  <si>
    <t>JB3-115W</t>
  </si>
  <si>
    <t>4.5</t>
  </si>
  <si>
    <t>Коммутатор управляемый, уровень L3, 16 портов PoE 10/100M RJ45</t>
  </si>
  <si>
    <t>SW-216 версия 3</t>
  </si>
  <si>
    <t>130-23-ЭО1. Электрическое освещение</t>
  </si>
  <si>
    <t>5.1</t>
  </si>
  <si>
    <t>Демонтаж прожектора</t>
  </si>
  <si>
    <t>5.6</t>
  </si>
  <si>
    <t>Светодиодный светильник промышленный 180Вт, без БАП</t>
  </si>
  <si>
    <t>RVH-07-660-180-3-5000-70</t>
  </si>
  <si>
    <t>5.7</t>
  </si>
  <si>
    <t>Светодиодный светильник промышленный 180Вт, c БАП</t>
  </si>
  <si>
    <t>RVH-07-660-180-3-5000-70-E</t>
  </si>
  <si>
    <t>130-23-ЭО2. Электрическое освещение</t>
  </si>
  <si>
    <t>6.6</t>
  </si>
  <si>
    <t xml:space="preserve">Светодиодный светильник  20 Вт 4000 K IP40, VARTON A070 2.0 </t>
  </si>
  <si>
    <t>V1-A0-0LL70-01OP0-4002040</t>
  </si>
  <si>
    <t>6.7</t>
  </si>
  <si>
    <t>Светодиодный светильник 20 Вт 4000 K IP40 с БАП</t>
  </si>
  <si>
    <t>VARTON A070 2.0 EM 1h</t>
  </si>
  <si>
    <t>6.8</t>
  </si>
  <si>
    <t xml:space="preserve">Светодиодный светильник 25 ВТ 4000 K IP54, VARTON DL-01 </t>
  </si>
  <si>
    <t>V1-R0-00083-10000-4402540</t>
  </si>
  <si>
    <t>8.1</t>
  </si>
  <si>
    <t>Демонтаж силовых щитов</t>
  </si>
  <si>
    <t>8.11</t>
  </si>
  <si>
    <t>Щит питания оборудования СКС</t>
  </si>
  <si>
    <t>ЩП СКС</t>
  </si>
  <si>
    <t>8.42</t>
  </si>
  <si>
    <t>Монтаж стойки для ЯВЗШ (индивидуального изготовления)</t>
  </si>
  <si>
    <t>130-23-ЭН. Наружное освещение</t>
  </si>
  <si>
    <t>10.1</t>
  </si>
  <si>
    <t>Ящик управления освещением</t>
  </si>
  <si>
    <t>ЯУО9601-3474</t>
  </si>
  <si>
    <t>10.4</t>
  </si>
  <si>
    <t>Светодиодный светильник прожектор 50 Вт 5000К RAL70 VARTON FL-PRO 60°</t>
  </si>
  <si>
    <t>V1-I0-70589-04L07-6505050</t>
  </si>
  <si>
    <t>10.11</t>
  </si>
  <si>
    <t>Аксессуары (расходные материалы, крепеж)</t>
  </si>
  <si>
    <t>кс-3№1</t>
  </si>
  <si>
    <t>кс-3№2</t>
  </si>
  <si>
    <t>по Акту № 1 от 20.03.2024 г.</t>
  </si>
  <si>
    <t>кс-3№3</t>
  </si>
  <si>
    <t>входит в п.1.7 (в объеме 1095,94м2)</t>
  </si>
  <si>
    <t>Установка потивопожарных дверей, в том числе:</t>
  </si>
  <si>
    <t>входит в п.1.7.15</t>
  </si>
  <si>
    <t>входит в п.1.8</t>
  </si>
  <si>
    <t>входит в п.1.13</t>
  </si>
  <si>
    <t>входит в п.1.9</t>
  </si>
  <si>
    <t>остаток</t>
  </si>
  <si>
    <t>Приложение № 1 к Дополнительному соглашению № 8  от 15 мая 2024г. к Договору строительного субподряда № МВМ/19-07-СП/2 от 29 сентября 2023 г.</t>
  </si>
  <si>
    <t>Приложение № 1.1</t>
  </si>
  <si>
    <t>к Договору строительного субподряда</t>
  </si>
  <si>
    <t>№ МВМ/19-07-СП/2 от 29 сентября 2023 г.</t>
  </si>
  <si>
    <t>Ведомость и стоимость Строительно-монтажных работ</t>
  </si>
  <si>
    <t>№</t>
  </si>
  <si>
    <t>Наименовение</t>
  </si>
  <si>
    <t>Обозначение</t>
  </si>
  <si>
    <t>Ед.изм</t>
  </si>
  <si>
    <t>Стоимость работ, руб с НДС</t>
  </si>
  <si>
    <t>Стоимость материалов, руб с НДС</t>
  </si>
  <si>
    <t>Итого, руб с НДС</t>
  </si>
  <si>
    <t>Примечание</t>
  </si>
  <si>
    <t>за ед</t>
  </si>
  <si>
    <t>1.1</t>
  </si>
  <si>
    <t>Демонтажные работы</t>
  </si>
  <si>
    <t>1.1.1</t>
  </si>
  <si>
    <t>Частичный демонтаж крестовых связей</t>
  </si>
  <si>
    <t>1.1.2</t>
  </si>
  <si>
    <t>Демонтаж сэндвич панелей</t>
  </si>
  <si>
    <t>1.2</t>
  </si>
  <si>
    <t>Устройство фахверка, в том числе:</t>
  </si>
  <si>
    <t>1.2.1</t>
  </si>
  <si>
    <t>Швеллер гнутый 160х80х4</t>
  </si>
  <si>
    <t>п.м.</t>
  </si>
  <si>
    <t>1.2.2</t>
  </si>
  <si>
    <t>Уголок 75х5</t>
  </si>
  <si>
    <t>1.2.3</t>
  </si>
  <si>
    <t>Листовая сталь t10 C245</t>
  </si>
  <si>
    <t>1.2.4</t>
  </si>
  <si>
    <t>Устройство сэндвич панелей</t>
  </si>
  <si>
    <t>1.3.1</t>
  </si>
  <si>
    <t>1.4</t>
  </si>
  <si>
    <t>Устройство отверстий под воздуховоды, в том числе</t>
  </si>
  <si>
    <t>1.4.1</t>
  </si>
  <si>
    <t>Круглое d=500мм</t>
  </si>
  <si>
    <t>1.4.2</t>
  </si>
  <si>
    <t>Квадратное 600х900</t>
  </si>
  <si>
    <t>1.4.3</t>
  </si>
  <si>
    <t>Обрамление отверстия уголком 75х5</t>
  </si>
  <si>
    <t>1.5.4</t>
  </si>
  <si>
    <t>Затирка бетонной поверхности перекрытия перед устройством потолка</t>
  </si>
  <si>
    <t>1.5.5</t>
  </si>
  <si>
    <t>Устроиство базового слоя шпаклевки</t>
  </si>
  <si>
    <t>1.5.6</t>
  </si>
  <si>
    <t>Устроиство финишного слоя шпаклевки</t>
  </si>
  <si>
    <t>1.5.7</t>
  </si>
  <si>
    <t>Окраска потолка силикатной краской за 2 раза</t>
  </si>
  <si>
    <t>1.5.8</t>
  </si>
  <si>
    <t>Грунтовка поверхностей перед окрашиванием</t>
  </si>
  <si>
    <t>1.6.1</t>
  </si>
  <si>
    <t>Очистка поверхности от грязи и мусора</t>
  </si>
  <si>
    <t>1.6.2</t>
  </si>
  <si>
    <t>Устройство пола из бетона кл. В25 толщиной до 100 мм</t>
  </si>
  <si>
    <t>1.6.4</t>
  </si>
  <si>
    <t>Напольная керамическая плитка</t>
  </si>
  <si>
    <t>1.6.8</t>
  </si>
  <si>
    <t>Керамогранитная плитка с шероховатой поверхностью</t>
  </si>
  <si>
    <t>1.6.9</t>
  </si>
  <si>
    <t>Наливной пол толщиной до 45мм армированный сеткой d4 В500 100х100</t>
  </si>
  <si>
    <t>1.6.10</t>
  </si>
  <si>
    <t>Грунтовка поверхностей перед финишным покрытием</t>
  </si>
  <si>
    <t>1.7.18</t>
  </si>
  <si>
    <t>ДПВ Г Бпр Оп Пр 2100х900</t>
  </si>
  <si>
    <t>1.7.19</t>
  </si>
  <si>
    <t>ДПВ Г Бпр Оп Л 2100х900</t>
  </si>
  <si>
    <t>1.7.20</t>
  </si>
  <si>
    <t>ДПВ О Бпр Дп 2100х1200 с доводчиком</t>
  </si>
  <si>
    <t>1.7.21</t>
  </si>
  <si>
    <t>ДПВ Г Бпр Оп Пр 2100х700</t>
  </si>
  <si>
    <t>1.7.22</t>
  </si>
  <si>
    <t>1.7.23</t>
  </si>
  <si>
    <t>ДПВ Г Бпр Оп Л 2100х800</t>
  </si>
  <si>
    <t>1.7.24</t>
  </si>
  <si>
    <t>1.8.8</t>
  </si>
  <si>
    <t>Перфорированная монтажная лента 60х2,0</t>
  </si>
  <si>
    <t>1.8.9</t>
  </si>
  <si>
    <t>Сетка кладочная 50х50х3 Вр1</t>
  </si>
  <si>
    <t>т.н.</t>
  </si>
  <si>
    <t>1.8.10</t>
  </si>
  <si>
    <t>Дюбель 6х60</t>
  </si>
  <si>
    <t>1.8.11</t>
  </si>
  <si>
    <t>Дюбель по газобетону 6х60</t>
  </si>
  <si>
    <t>1.8.20</t>
  </si>
  <si>
    <t>Устройство фасонных элементов из оцинкованной стали с полимерным покрытием t=0,5 мм</t>
  </si>
  <si>
    <t>1.8.21</t>
  </si>
  <si>
    <t>Устройство мин. ваты</t>
  </si>
  <si>
    <t>1.8.22</t>
  </si>
  <si>
    <t>Устройство огнестойкого герметика</t>
  </si>
  <si>
    <t>1.8.23</t>
  </si>
  <si>
    <t>Устройство уплотнительной терморазделяющей полосы</t>
  </si>
  <si>
    <t>1.8.24</t>
  </si>
  <si>
    <t>Саморез 5.5х135мм с EPDM-</t>
  </si>
  <si>
    <t>1.8.25</t>
  </si>
  <si>
    <t>Заклепка 3.2х8</t>
  </si>
  <si>
    <t>1.8.26</t>
  </si>
  <si>
    <t>1.8.27</t>
  </si>
  <si>
    <t>1.8.38</t>
  </si>
  <si>
    <t>Устройство перекрытия, в том числе:</t>
  </si>
  <si>
    <t>1.8.39</t>
  </si>
  <si>
    <t>Устройство плиты из бетона кл. В20 F50 W4</t>
  </si>
  <si>
    <t>1.8.40</t>
  </si>
  <si>
    <t>1.8.41</t>
  </si>
  <si>
    <t>Арматурная сетка 5В500С 100х100</t>
  </si>
  <si>
    <t>1.8.42</t>
  </si>
  <si>
    <t>Профнастил Н75-750-0,8</t>
  </si>
  <si>
    <t>1.8.43</t>
  </si>
  <si>
    <t>Уголок 75х6</t>
  </si>
  <si>
    <t>1.8.44</t>
  </si>
  <si>
    <t>Пол АБК</t>
  </si>
  <si>
    <t>1.9.14</t>
  </si>
  <si>
    <t>Прорезка проёмов дверных и оконных</t>
  </si>
  <si>
    <t>1.10</t>
  </si>
  <si>
    <t>Устройство отверстия на кровле в осях В/32-34, в том числе</t>
  </si>
  <si>
    <t>1.10.1</t>
  </si>
  <si>
    <t>Демонтаж рулонной кровли из 2-х слоев рубероида</t>
  </si>
  <si>
    <t>1.10.2</t>
  </si>
  <si>
    <t>Устройство отверстия в ж/б плите толщиной 50 мм размером 900 х600 мм</t>
  </si>
  <si>
    <t>1.10.3</t>
  </si>
  <si>
    <t>Очистка поверхности плиты от пыли и грязи</t>
  </si>
  <si>
    <t>1.10.4</t>
  </si>
  <si>
    <t>Устройство насечек на плите</t>
  </si>
  <si>
    <t>1.10.5</t>
  </si>
  <si>
    <t>Устройство дополнительного армирования на плите из арматуры Ш10 А400</t>
  </si>
  <si>
    <t>1.10.6</t>
  </si>
  <si>
    <t>Устройство бетона В25 F150</t>
  </si>
  <si>
    <t>1.10.7</t>
  </si>
  <si>
    <t>Монтаж оцинкованного перфорированного уголка .80х4</t>
  </si>
  <si>
    <t>1.10.8</t>
  </si>
  <si>
    <t>Монтаж винтов М8 с гайками и шайбами</t>
  </si>
  <si>
    <t>1.10.9</t>
  </si>
  <si>
    <t>Устройство фартуков из оцинкованной кровельной стали толщ. 0,5 мм</t>
  </si>
  <si>
    <t>1.10.10</t>
  </si>
  <si>
    <t>Устройство бортика из цементно-песчаного раствора М100 F150</t>
  </si>
  <si>
    <t>1.10.11</t>
  </si>
  <si>
    <t>Монтаж уплотнительного жгута ПРП 30х40 мм</t>
  </si>
  <si>
    <t>1.10.12</t>
  </si>
  <si>
    <t>Восстановление кровли из 2-х слоев рубероида</t>
  </si>
  <si>
    <t>1.10.13</t>
  </si>
  <si>
    <t>Устройство дополнительных слоев из рубероида</t>
  </si>
  <si>
    <t>1.10.14</t>
  </si>
  <si>
    <t>Заделка стыков толщ. 100х50 мм монтажной огнестойкой пеной (240 PROFISSIONAL ТЕХНОНИКОЛЬ или аналог) при проходе через покрытие</t>
  </si>
  <si>
    <t>1.11</t>
  </si>
  <si>
    <t>Проходка воздуховодов сквозь кровлю АБК, в том числе</t>
  </si>
  <si>
    <t>1.11.1</t>
  </si>
  <si>
    <t>Сверление отверстий в покрытии из сэндвич-панелей размером 200х200</t>
  </si>
  <si>
    <t>1.11.2</t>
  </si>
  <si>
    <t>Сверление отверстий в покрытии из сэндвич-панелей размером 300х300</t>
  </si>
  <si>
    <t>1.11.3</t>
  </si>
  <si>
    <t>Сверление отверстий в покрытии из сэндвич-панелей размером 350х350</t>
  </si>
  <si>
    <t>1.11.4</t>
  </si>
  <si>
    <t>Сверление отверстий в покрытии из сэндвич-панелей размером 900х600</t>
  </si>
  <si>
    <t>1.11.5</t>
  </si>
  <si>
    <t>Сверление отверстий в покрытии из сэндвич-панелей размером 900х700</t>
  </si>
  <si>
    <t>1.11.6</t>
  </si>
  <si>
    <t>Сверление отверстий в покрытии из сэндвич-панелей размером 400х500</t>
  </si>
  <si>
    <t>1.11.7</t>
  </si>
  <si>
    <t>Устройство фартуков и хомутов из оцинкованной из оцинкованной кровельной стали толщ. 0,5 мм</t>
  </si>
  <si>
    <t>1.11.8</t>
  </si>
  <si>
    <t>Устройство самосверлящехся шурупов 4,2х14 с EPDM шайбой</t>
  </si>
  <si>
    <t>1.11.9</t>
  </si>
  <si>
    <t>Устройство герметика</t>
  </si>
  <si>
    <t>1.11.10</t>
  </si>
  <si>
    <t>Заделка пространства между воздуховодами и строительными конструкциями монтажной огнезащитной пеной типа Технониколь 240 PROFESSIONAL Расход огнез. пены</t>
  </si>
  <si>
    <t>1.12</t>
  </si>
  <si>
    <t>Устройство мк отверстий диам. 400 мм в покрытии здания, в том числе</t>
  </si>
  <si>
    <t>1.12.1</t>
  </si>
  <si>
    <t>1.12.2</t>
  </si>
  <si>
    <t>1.12.3</t>
  </si>
  <si>
    <t>Сверление отверстий в ж/б ребристой плите перекрытия толщ.50 мм диам. 400 мм</t>
  </si>
  <si>
    <t>1.12.4</t>
  </si>
  <si>
    <t>Установка мк для крепления стакана и установка стакана С1</t>
  </si>
  <si>
    <t>1.12.5</t>
  </si>
  <si>
    <t>Окраска мк покрытием типа «Алпол» в 2 слоя по слою «Цинол» в 2 1 слой (расход 0,18 кг/м в один слой)</t>
  </si>
  <si>
    <t>1.12.6</t>
  </si>
  <si>
    <t>Устройство распорных анкеров HST-M8/10</t>
  </si>
  <si>
    <t>1.12.7</t>
  </si>
  <si>
    <t>Установка мк деталей пропуска</t>
  </si>
  <si>
    <t>1.12.8</t>
  </si>
  <si>
    <t>Устройство дополнительных 3-х слоев для примыкания из рубероида</t>
  </si>
  <si>
    <t>1.12.9</t>
  </si>
  <si>
    <t>Устройство бортика вокруг стакана из цементно-песчаного раствора М100 F150</t>
  </si>
  <si>
    <t>1.12.10</t>
  </si>
  <si>
    <t>Заделка пространства между воздуховодом монтажной пеной огнестойкой Технониколь 240 PROFESSIONAL</t>
  </si>
  <si>
    <t>Устройство дверного проёма в стене цеха (пож.выход), в том числе</t>
  </si>
  <si>
    <t>1.14</t>
  </si>
  <si>
    <t>Дополнительные работы</t>
  </si>
  <si>
    <t>1.14.1</t>
  </si>
  <si>
    <t>Обшивка стен Гипсокартон ГКЛ толщиной 12,5 мм в 2 слоя</t>
  </si>
  <si>
    <t>1.14.2</t>
  </si>
  <si>
    <t>Перенос дверных проёмов</t>
  </si>
  <si>
    <t>1.14.3</t>
  </si>
  <si>
    <t>Обрамление оконных проёмов ( развёртка 180 мм )</t>
  </si>
  <si>
    <t>1.14.4</t>
  </si>
  <si>
    <t>Демонтаж и монтаж временных ворот</t>
  </si>
  <si>
    <t>1.14.5</t>
  </si>
  <si>
    <t>Монтаж фасоных элементов</t>
  </si>
  <si>
    <t>1.14.6</t>
  </si>
  <si>
    <t>Монтаж фасоного элемента Дз-1( развёртка 534 мм )</t>
  </si>
  <si>
    <t>1.14.7</t>
  </si>
  <si>
    <t>Монтаж фасоного элемента Дз-2 ( развёртка 360 мм )</t>
  </si>
  <si>
    <t>1.14.8</t>
  </si>
  <si>
    <t>Монтаж фасоного элемента Дз-3 ( развёртка 180 мм )</t>
  </si>
  <si>
    <t>1.14.9</t>
  </si>
  <si>
    <t>Монтаж фасоного элемента Дз-4 ( развёртка 140 мм )</t>
  </si>
  <si>
    <t>1.14.10</t>
  </si>
  <si>
    <t>Монтаж фасоного элемента Дз-5 ( развёртка 220 мм )</t>
  </si>
  <si>
    <t>1.14.11</t>
  </si>
  <si>
    <t>Монтаж колонн (усиление перегородок)</t>
  </si>
  <si>
    <t>1.14.12</t>
  </si>
  <si>
    <t>Демонтаж ГКЛ 2 слоя</t>
  </si>
  <si>
    <t>1.14.13</t>
  </si>
  <si>
    <t>Монтаж профильной трубы 40х40</t>
  </si>
  <si>
    <t>1.14.14</t>
  </si>
  <si>
    <t>Монтаж ГКЛ 2 слоя</t>
  </si>
  <si>
    <t>1.14.15</t>
  </si>
  <si>
    <t>Увеличение дверных проёмов</t>
  </si>
  <si>
    <t>1.14.16</t>
  </si>
  <si>
    <t>1.14.17</t>
  </si>
  <si>
    <t>Усиление площадки лестничного марша</t>
  </si>
  <si>
    <t>1.14.18</t>
  </si>
  <si>
    <t>Устройство стен из газобетонных блоков</t>
  </si>
  <si>
    <t>1.14.19</t>
  </si>
  <si>
    <t>Облицовка ступеней плиткой на лестнечной клетке</t>
  </si>
  <si>
    <t>1.14.20</t>
  </si>
  <si>
    <t>Штукатурка откосов Ролл ворот в цеху</t>
  </si>
  <si>
    <t>130-23-ПС. Пожарная сигнализация</t>
  </si>
  <si>
    <t>2.1</t>
  </si>
  <si>
    <t>Сервер "Орион Про"</t>
  </si>
  <si>
    <t>2.2</t>
  </si>
  <si>
    <t>Прибор приемно-контрольный и управления пожарный</t>
  </si>
  <si>
    <t>Сириус</t>
  </si>
  <si>
    <t>2.4</t>
  </si>
  <si>
    <t>Монтажный комплект</t>
  </si>
  <si>
    <t>МК-1 ШПС</t>
  </si>
  <si>
    <t>2.5</t>
  </si>
  <si>
    <t>Аккумулятор 12 В, 17 А/ч</t>
  </si>
  <si>
    <t>2.6</t>
  </si>
  <si>
    <t>Источник питания резервированный</t>
  </si>
  <si>
    <t>РИП-24 исп.56 (РИП-24-4/40М3-Р-RS)</t>
  </si>
  <si>
    <t>2.7</t>
  </si>
  <si>
    <t>Аккумулятор 12 В, 40 А/ч</t>
  </si>
  <si>
    <t>АКБ 12/40</t>
  </si>
  <si>
    <t>2.8</t>
  </si>
  <si>
    <t>РИП-24 исп.51 (РИП-24-2/7П1-Р-RS)</t>
  </si>
  <si>
    <t>2.9</t>
  </si>
  <si>
    <t>Аккумулятор 12 В, 7 А/ч</t>
  </si>
  <si>
    <t>АКБ 12/7</t>
  </si>
  <si>
    <t>2.10</t>
  </si>
  <si>
    <t>2.11</t>
  </si>
  <si>
    <t>Блок контроля и индикации</t>
  </si>
  <si>
    <t>С2000-БКИ в.3.хх (2xRS-485)</t>
  </si>
  <si>
    <t>2.12</t>
  </si>
  <si>
    <t>Контроллер двухпроводной линиии связи</t>
  </si>
  <si>
    <t>С2000-КДЛ-2И исп.01</t>
  </si>
  <si>
    <t>2.13</t>
  </si>
  <si>
    <t>Блок контрольно-пусковой</t>
  </si>
  <si>
    <t>С2000-КПБ</t>
  </si>
  <si>
    <t>2.16</t>
  </si>
  <si>
    <t>Кронштейн юстировочный для монтажа линейного извещателя</t>
  </si>
  <si>
    <t>Кронштейн 152</t>
  </si>
  <si>
    <t>2.18</t>
  </si>
  <si>
    <t>Блок разветвительно-изолирующий</t>
  </si>
  <si>
    <t>БРИЗ</t>
  </si>
  <si>
    <t>2.19</t>
  </si>
  <si>
    <t>Преобразователь интерфейса</t>
  </si>
  <si>
    <t>С2000-Ethernet</t>
  </si>
  <si>
    <t>2.20</t>
  </si>
  <si>
    <t>Преобразователь интерфейсов</t>
  </si>
  <si>
    <t>RS-FX-SM40</t>
  </si>
  <si>
    <t>2.21</t>
  </si>
  <si>
    <t>Коммутатор сетевой гигабитный 6 портовый</t>
  </si>
  <si>
    <t>NS-SW-4G2G</t>
  </si>
  <si>
    <t>2.22</t>
  </si>
  <si>
    <t>Блок питания</t>
  </si>
  <si>
    <t>PS-57057</t>
  </si>
  <si>
    <t>2.23</t>
  </si>
  <si>
    <t>Полка 19" перфорированная консольная 1U</t>
  </si>
  <si>
    <t>SH-J017-1U-315</t>
  </si>
  <si>
    <t>2.24</t>
  </si>
  <si>
    <t>Патч-корд волоконно-оптический LC/UPC-LC/UPC 50 м</t>
  </si>
  <si>
    <t>FC-D2-9-LC/UR-LC/UR-H-50M-LSZH-YL</t>
  </si>
  <si>
    <t>2.25</t>
  </si>
  <si>
    <t>Патч-корд волоконно-оптический LC/UPC-LC/UPC 1 м</t>
  </si>
  <si>
    <t>FC-D2-9-LC/UR-LC/UR-H-1M-LSZH-YL</t>
  </si>
  <si>
    <t>2.26</t>
  </si>
  <si>
    <t>Оповещатель охранно-пожарный световой (табло)</t>
  </si>
  <si>
    <t>ЛЮКС-24 "Выход"</t>
  </si>
  <si>
    <t>2.27</t>
  </si>
  <si>
    <t>ЛЮКС-24 "Стрелка влево"</t>
  </si>
  <si>
    <t>2.28</t>
  </si>
  <si>
    <t>ЛЮКС-24 "Стрелка вправо"</t>
  </si>
  <si>
    <t>2.29</t>
  </si>
  <si>
    <t>Оповещатель охранно-пожарный комбинированный свето-звуковой</t>
  </si>
  <si>
    <t>Маяк-24-КПМ2</t>
  </si>
  <si>
    <t>2.30</t>
  </si>
  <si>
    <t>Комбинированный оповещатель со стробовспышкой</t>
  </si>
  <si>
    <t>Г-24КПР</t>
  </si>
  <si>
    <t>2.31</t>
  </si>
  <si>
    <t>Оповещатель охранно-пожарный звуковой</t>
  </si>
  <si>
    <t>Маяк-24-ЗМ2</t>
  </si>
  <si>
    <t>2.32</t>
  </si>
  <si>
    <t>Модуль подключения нагрузки</t>
  </si>
  <si>
    <t>МПН</t>
  </si>
  <si>
    <t>2.34</t>
  </si>
  <si>
    <t>2.36</t>
  </si>
  <si>
    <t>Шкаф контрольно-пусковой</t>
  </si>
  <si>
    <t>ШКП-18RS (М)</t>
  </si>
  <si>
    <t>2.37</t>
  </si>
  <si>
    <t>ШКП-10RS (М)</t>
  </si>
  <si>
    <t>2.38</t>
  </si>
  <si>
    <t>Лоток перфорированный 100х50х3000</t>
  </si>
  <si>
    <t>2.39</t>
  </si>
  <si>
    <t>Перегородка для лотка</t>
  </si>
  <si>
    <t>2.40</t>
  </si>
  <si>
    <t>Крышка с заземлением на лоток основание 100 L3000</t>
  </si>
  <si>
    <t>2.41</t>
  </si>
  <si>
    <t>Лоток 50х50 L=3000 перфорированный</t>
  </si>
  <si>
    <t>35260</t>
  </si>
  <si>
    <t>2.42</t>
  </si>
  <si>
    <t>Крышка с заземлением на лоток основание 50 L3000</t>
  </si>
  <si>
    <t>35520</t>
  </si>
  <si>
    <t>2.43</t>
  </si>
  <si>
    <t>Угол CPO 90 горизонтальный 90° 100х50</t>
  </si>
  <si>
    <t>36002K</t>
  </si>
  <si>
    <t>2.44</t>
  </si>
  <si>
    <t>Крышка S5 CPO90 90х100 угла горизонтального</t>
  </si>
  <si>
    <t>38002</t>
  </si>
  <si>
    <t>2.45</t>
  </si>
  <si>
    <t>Угол CS 90 вертикальный внутренний 90° 100х50</t>
  </si>
  <si>
    <t>36662K</t>
  </si>
  <si>
    <t>2.46</t>
  </si>
  <si>
    <t>Крышка S5  CS90 90x100 угла вертикального внутреннего</t>
  </si>
  <si>
    <t>38202</t>
  </si>
  <si>
    <t>2.47</t>
  </si>
  <si>
    <t>Ответвитель S5  DL 100x50 горизонтальный</t>
  </si>
  <si>
    <t>36235К</t>
  </si>
  <si>
    <t>2.48</t>
  </si>
  <si>
    <t>Крышка S5  DL 100х50 ответвителя горизонтального</t>
  </si>
  <si>
    <t>38363</t>
  </si>
  <si>
    <t>2.49</t>
  </si>
  <si>
    <t>Угол S5  CD90 90x50x50 вертикальный внешний</t>
  </si>
  <si>
    <t>36780К</t>
  </si>
  <si>
    <t>2.50</t>
  </si>
  <si>
    <t xml:space="preserve">Крышка S5  CD90 90x50 угла вертикального внешнего </t>
  </si>
  <si>
    <t>38240</t>
  </si>
  <si>
    <t>2.51</t>
  </si>
  <si>
    <t>Ответвитель S5  DL 50x50 горизонтальный</t>
  </si>
  <si>
    <t>36233К</t>
  </si>
  <si>
    <t>2.52</t>
  </si>
  <si>
    <t>Крышка S5  DL 50х50 ответвителя горизонтального</t>
  </si>
  <si>
    <t>38361</t>
  </si>
  <si>
    <t>2.53</t>
  </si>
  <si>
    <t>Кронштейн индивидуального изготовления L=1250</t>
  </si>
  <si>
    <t>2.54</t>
  </si>
  <si>
    <t>Стандартный анкер с болтом М8</t>
  </si>
  <si>
    <t>CM430850</t>
  </si>
  <si>
    <t>2.55</t>
  </si>
  <si>
    <t>Винт для электрического соединения М5х8</t>
  </si>
  <si>
    <t>CM030508</t>
  </si>
  <si>
    <t>2.56</t>
  </si>
  <si>
    <t>Труба гофрированная ПВХ легкая серая D20</t>
  </si>
  <si>
    <t>2.57</t>
  </si>
  <si>
    <t>Скоба металлическая однолапковая Д20</t>
  </si>
  <si>
    <t>СМО 19-20</t>
  </si>
  <si>
    <t>2.58</t>
  </si>
  <si>
    <t>Металлический дюбель для газобетона 6х32</t>
  </si>
  <si>
    <t>CM280632</t>
  </si>
  <si>
    <t>2.59</t>
  </si>
  <si>
    <t>Саморез с пресс-шайбой 4.2х32</t>
  </si>
  <si>
    <t>CM275032</t>
  </si>
  <si>
    <t>2.60</t>
  </si>
  <si>
    <t xml:space="preserve">Коробка огнестойкая 100х100х50мм </t>
  </si>
  <si>
    <t>FSB11404</t>
  </si>
  <si>
    <t>2.61</t>
  </si>
  <si>
    <t>Кабель огнестойкий</t>
  </si>
  <si>
    <t>КПСЭнг(А)-FRHF 1х2х1,0</t>
  </si>
  <si>
    <t>2.62</t>
  </si>
  <si>
    <t>КПСЭнг(А)-FRHF 1х2х1,5</t>
  </si>
  <si>
    <t>2.63</t>
  </si>
  <si>
    <t>КПСЭнг(А)-FRHF 2х2х0,75</t>
  </si>
  <si>
    <t>2.64</t>
  </si>
  <si>
    <t>КПСЭнг(А)-FRHF 2х2х0,5</t>
  </si>
  <si>
    <t>2.65</t>
  </si>
  <si>
    <t>Кабель силовой огнестойкий</t>
  </si>
  <si>
    <t>ППГнг(А)-FRHF 3х1.5</t>
  </si>
  <si>
    <t>2.66</t>
  </si>
  <si>
    <t>2.67</t>
  </si>
  <si>
    <t>Пуско-наладочные работы</t>
  </si>
  <si>
    <t>2.68</t>
  </si>
  <si>
    <t>Аренда вышки 28 м</t>
  </si>
  <si>
    <t>час</t>
  </si>
  <si>
    <t>2.73</t>
  </si>
  <si>
    <t>2.74</t>
  </si>
  <si>
    <t xml:space="preserve">Аккумулятор 12 В, 17 А/ч </t>
  </si>
  <si>
    <t>2.78</t>
  </si>
  <si>
    <t>Кабель силовой</t>
  </si>
  <si>
    <t>2.79</t>
  </si>
  <si>
    <t>2.80</t>
  </si>
  <si>
    <t>2.82</t>
  </si>
  <si>
    <t>2.83</t>
  </si>
  <si>
    <t>2.84</t>
  </si>
  <si>
    <t>3.2</t>
  </si>
  <si>
    <t>Панель с щеточным кабельным вводом в пол/потолок, 65х293 мм, цвет черный</t>
  </si>
  <si>
    <t>JD04B-BK</t>
  </si>
  <si>
    <t>3.3</t>
  </si>
  <si>
    <t xml:space="preserve">Оптический кросс-бокс стационарный 19", 1U, 32 порта, адаптеры SC/2xLC. </t>
  </si>
  <si>
    <t>CABEUS FO-19-32SC (LC DUPLEX)</t>
  </si>
  <si>
    <t>3.4</t>
  </si>
  <si>
    <t>Пигтейл с коннектором LC/UPC, 9/125 (SM), LSZH, 1,5 м</t>
  </si>
  <si>
    <t xml:space="preserve">PT-LC-9 </t>
  </si>
  <si>
    <t>3.5</t>
  </si>
  <si>
    <t>Оптический адаптер (проходной соединитель) LC-LC duplex, SM</t>
  </si>
  <si>
    <t>DLC-DLC-SM</t>
  </si>
  <si>
    <t>3.6</t>
  </si>
  <si>
    <t>Патч-панель 19", 1U, 24 порта RJ-45, категория 5e, Dual IDC, RоHS, цвет черный</t>
  </si>
  <si>
    <t>PP3-19-24-8P8C-C5E-110D</t>
  </si>
  <si>
    <t>3.7</t>
  </si>
  <si>
    <t>Коммутатор управляемый, уровень L3, 48 портов 1 Гбит/с, 4 порта SFP+, питание по Ethernet (PoE)</t>
  </si>
  <si>
    <t>Cisco Catalyst WS-C2960X-48TS-LL</t>
  </si>
  <si>
    <t>3.8</t>
  </si>
  <si>
    <t>Коммутатор управляемый, уровень L2/3, 24 10/100/1000, 2 SFP, РоЕ</t>
  </si>
  <si>
    <t>ES-24-250W</t>
  </si>
  <si>
    <t>3.9</t>
  </si>
  <si>
    <t>Источник бесперебойного питания однофазный вход/выход, 2200 ВА/1980 Вт</t>
  </si>
  <si>
    <t>SMT2200RMI2UNC</t>
  </si>
  <si>
    <t>3.10</t>
  </si>
  <si>
    <t>Источник бесперебойного питания однофазный вход/выход, 1000 ВА/800 Вт</t>
  </si>
  <si>
    <t>SMTSE1000RMI2U</t>
  </si>
  <si>
    <t>3.11</t>
  </si>
  <si>
    <t xml:space="preserve">Карта мониторинга </t>
  </si>
  <si>
    <t>Спутник/12</t>
  </si>
  <si>
    <t>3.12</t>
  </si>
  <si>
    <t>Кабельный органайзер пластиковый с крышкой, глубина 53 мм, 19", 1U</t>
  </si>
  <si>
    <t>CM-1U-D53-PL-COV</t>
  </si>
  <si>
    <t>3.13</t>
  </si>
  <si>
    <t>Блок розеток горизонтальный  8 розеток C13, с LED выключателем, 1U, IP20,</t>
  </si>
  <si>
    <t>PH12-8C131 ITK PDU</t>
  </si>
  <si>
    <t>3.14</t>
  </si>
  <si>
    <t>Розетка компьютерная RJ-45 8P8C серии "Viva", установка в кабель-каналы, кат. 5е 45x25мм</t>
  </si>
  <si>
    <t>45038</t>
  </si>
  <si>
    <t>3.15</t>
  </si>
  <si>
    <t xml:space="preserve">Розетка компьютерная RJ-45 настенная, IP66, с откидной крышкой </t>
  </si>
  <si>
    <t>DIS137448150 ДКС</t>
  </si>
  <si>
    <t>3.16</t>
  </si>
  <si>
    <t xml:space="preserve">Корпус настенной розетки компьютерной для 1 вставки </t>
  </si>
  <si>
    <t>SSB3-1-WH</t>
  </si>
  <si>
    <t>3.17</t>
  </si>
  <si>
    <t>Вставка RJ-45 (8P8C), кат. 5e, 110 IDC, монтаж инструментом NE-TOOL, белая</t>
  </si>
  <si>
    <t>KJNE-8P8C-C5e-90-WH</t>
  </si>
  <si>
    <t>3.18</t>
  </si>
  <si>
    <t>Розетка силовая с заземлением для накладного монтажа, Iном 16А, Uном 250 В, IP20</t>
  </si>
  <si>
    <t>Quteo</t>
  </si>
  <si>
    <t>3.19</t>
  </si>
  <si>
    <t>Точка доступа (радиомодуль беспроводной), мощность передатчика до 20 дБм</t>
  </si>
  <si>
    <t xml:space="preserve">UniFi AP AC Pro </t>
  </si>
  <si>
    <t>3.20</t>
  </si>
  <si>
    <t>Кронштейн для крепления точки доступа</t>
  </si>
  <si>
    <t>3.21</t>
  </si>
  <si>
    <t>Шнур (патч-корд) оптический, SM 9/125 мкм, дуплекс, LC-LC, 3 м</t>
  </si>
  <si>
    <t>ШОС-2SM/2.0 мм-LC/UPC-LC/UPC-3.0 м</t>
  </si>
  <si>
    <t>3.22</t>
  </si>
  <si>
    <t>Патч-корд U/UTP cat. 5e, внешняя оболочка LSZH, 4 пары, RJ45-RJ45, длина 1 м, серый</t>
  </si>
  <si>
    <t>PC-LPM-UTP-RJ45-RJ45-C5e-1M-LSZH-GY</t>
  </si>
  <si>
    <t>3.23</t>
  </si>
  <si>
    <t>Патч-корд U/UTP cat. 5e, внешняя оболочка LSZH, 4 пары, RJ45-RJ45, длина 3 м, серый</t>
  </si>
  <si>
    <t>PC-LPM-UTP-RJ45-RJ45-C5e-3M-LSZH-GY</t>
  </si>
  <si>
    <t>3.24</t>
  </si>
  <si>
    <t>Шнур (патч-корд) оптический, SM 9/125 мкм, дуплекс, LC-ST, 3 м</t>
  </si>
  <si>
    <t>ШОС-2SM/2.0 мм-LC/UPC-ST/UPC-3.0 м</t>
  </si>
  <si>
    <t>3.25</t>
  </si>
  <si>
    <t>Кабельный короб 80x40  с крышкой на защелке, с направляющими для разделителей, ПВХ, белый, L=2м</t>
  </si>
  <si>
    <t>01781</t>
  </si>
  <si>
    <t>3.26</t>
  </si>
  <si>
    <t>Разделитель  (перегородка) пространства короба на секции, L=2</t>
  </si>
  <si>
    <t>09514</t>
  </si>
  <si>
    <t>3.27</t>
  </si>
  <si>
    <t>Угол внутренний изменяемый 80x40 изменяемый (70-120°) , белый</t>
  </si>
  <si>
    <t>01724</t>
  </si>
  <si>
    <t>3.28</t>
  </si>
  <si>
    <t xml:space="preserve">Угол внешний 80x40мм  изменяемый (70-120°), белый </t>
  </si>
  <si>
    <t>01708</t>
  </si>
  <si>
    <t>3.29</t>
  </si>
  <si>
    <t>Рамка-суппорт 2-модульная для электроустановочных изделий "Viva", 45х50 мм, белый</t>
  </si>
  <si>
    <t>3.30</t>
  </si>
  <si>
    <t>Накладка  на стык профиля 80х40, белый</t>
  </si>
  <si>
    <t>00823</t>
  </si>
  <si>
    <t>3.31</t>
  </si>
  <si>
    <t>Накладка на стык крышки 80х40, белый</t>
  </si>
  <si>
    <t>00886</t>
  </si>
  <si>
    <t>3.32</t>
  </si>
  <si>
    <t>Тройник /отвод 80х40, белый</t>
  </si>
  <si>
    <t>01756</t>
  </si>
  <si>
    <t>3.33</t>
  </si>
  <si>
    <t>Заглушка 80x40, белый</t>
  </si>
  <si>
    <t>00871</t>
  </si>
  <si>
    <t>3.34</t>
  </si>
  <si>
    <t xml:space="preserve">Саморез 3.5х50мм с дюбелем F6 </t>
  </si>
  <si>
    <t>СМ06541</t>
  </si>
  <si>
    <t>3.35</t>
  </si>
  <si>
    <t>Лоток 50х300 L=3000 перфорированный</t>
  </si>
  <si>
    <t>35265</t>
  </si>
  <si>
    <t>3.36</t>
  </si>
  <si>
    <t>Лоток 50х100 L=3000 перфорированный</t>
  </si>
  <si>
    <t>35262</t>
  </si>
  <si>
    <t>3.37</t>
  </si>
  <si>
    <t>Перегородка SEP для лотка, высота 50 мм, L=3 м</t>
  </si>
  <si>
    <t>36480</t>
  </si>
  <si>
    <t>3.38</t>
  </si>
  <si>
    <t>Крышка на лоток с заземлением, основание 100 мм, L=3 м, толщина 0,6 мм</t>
  </si>
  <si>
    <t>35522</t>
  </si>
  <si>
    <t>3.39</t>
  </si>
  <si>
    <t>Угол вертикальный внутренний 90° 300х50мм,  в комплекте с крепежными элементами</t>
  </si>
  <si>
    <t>36665K</t>
  </si>
  <si>
    <t>3.40</t>
  </si>
  <si>
    <t>Угол горизонтальный 90° 100х50 мм, в комплекте с крепежными элементами</t>
  </si>
  <si>
    <t>3.41</t>
  </si>
  <si>
    <t>Ответвитель T-образный горизонтальный 300х50,   в комплекте с крепежными элементами</t>
  </si>
  <si>
    <t>36125K</t>
  </si>
  <si>
    <t>3.42</t>
  </si>
  <si>
    <t>Легкая консоль потолочная для лотков с основанием 300 мм. Крепление к потолку/стене (С-образный кронштейн)</t>
  </si>
  <si>
    <t>BBA3030</t>
  </si>
  <si>
    <t>3.43</t>
  </si>
  <si>
    <t>Легкая консоль для лотков с основанием 100 мм. Крепление к стене</t>
  </si>
  <si>
    <t>BBL3010</t>
  </si>
  <si>
    <t>3.44</t>
  </si>
  <si>
    <t>СМ430850</t>
  </si>
  <si>
    <t>3.45</t>
  </si>
  <si>
    <t>Винт для соединения крышек лотков</t>
  </si>
  <si>
    <t>3.48</t>
  </si>
  <si>
    <t>3.49</t>
  </si>
  <si>
    <t>Держатель с защелкой и дюбелем d=20 мм</t>
  </si>
  <si>
    <t>51320</t>
  </si>
  <si>
    <t>3.50</t>
  </si>
  <si>
    <t>Универсальная противопожарная пена</t>
  </si>
  <si>
    <t>CP620</t>
  </si>
  <si>
    <t>3.51</t>
  </si>
  <si>
    <t>Лента ламинированная для маркирования, черный текст на белом фоне, термотрансферная печать, шир 12 мм, дл 8м</t>
  </si>
  <si>
    <t>Vell-231</t>
  </si>
  <si>
    <t>3.52</t>
  </si>
  <si>
    <t>Лента ламинированная для маркирования, черный текст на белом фоне, термотрансферная печать, шир 9 мм</t>
  </si>
  <si>
    <t>Vell-221</t>
  </si>
  <si>
    <t>3.53</t>
  </si>
  <si>
    <t>3.54</t>
  </si>
  <si>
    <t>4.6</t>
  </si>
  <si>
    <t>Шнур (патч-корд) оптический, SM9/125 мкм, дуплекс, LC-LC, 3 м</t>
  </si>
  <si>
    <t>130202-02793</t>
  </si>
  <si>
    <t>4.7</t>
  </si>
  <si>
    <t>4.8</t>
  </si>
  <si>
    <t>Муфта вводная dвн=20,4 мм, dнар=20,6 мм, исполнение прямолинейное, вводная резьба 1/2"</t>
  </si>
  <si>
    <t>МВП-15</t>
  </si>
  <si>
    <t>4.9</t>
  </si>
  <si>
    <t>Коннектор RJ-45 кат.5E неэкранированный</t>
  </si>
  <si>
    <t>RN5RJ45U</t>
  </si>
  <si>
    <t>4.10</t>
  </si>
  <si>
    <t>Кабель витая пара неэкранированный U/UTP 4x2x0,51 кат. 5е, материал оболочки LSZH (нг(А)-HF)</t>
  </si>
  <si>
    <t>4.11</t>
  </si>
  <si>
    <t>4.12</t>
  </si>
  <si>
    <t>Стяжка нейлоновая неоткрывающаяся, безгалогенная, 300х3,6 мм</t>
  </si>
  <si>
    <t>GT-300IBC</t>
  </si>
  <si>
    <t>4.13</t>
  </si>
  <si>
    <t>Лента ламинированная для маркирования, черный текст на белом фоне, термотрансферная печать, шир 12 мм</t>
  </si>
  <si>
    <t>4.14</t>
  </si>
  <si>
    <t>4.15</t>
  </si>
  <si>
    <t>4.16</t>
  </si>
  <si>
    <t>4.17</t>
  </si>
  <si>
    <t>Демонтаж светильников</t>
  </si>
  <si>
    <t>5.2</t>
  </si>
  <si>
    <t>Панель ППУ в комплекте с АВР, навесного исполнения с двумя вводами на 63А</t>
  </si>
  <si>
    <t>ППУ</t>
  </si>
  <si>
    <t>5.3</t>
  </si>
  <si>
    <t>Щит управления освещением</t>
  </si>
  <si>
    <t>ЩУО1</t>
  </si>
  <si>
    <t>5.4</t>
  </si>
  <si>
    <t>Кабель силовой  с медными жилами огнестойкий с пониженным содержанием галогенов</t>
  </si>
  <si>
    <t>ППГнг(А)-FRHF 5х25</t>
  </si>
  <si>
    <t>5.5</t>
  </si>
  <si>
    <t>поставка Подрядчика</t>
  </si>
  <si>
    <t>5.8</t>
  </si>
  <si>
    <t>Лоток 50х200 L=3000 перфорированный</t>
  </si>
  <si>
    <t>5.9</t>
  </si>
  <si>
    <t>Крышка L=3000 для лотков шириной 200мм</t>
  </si>
  <si>
    <t>5.10</t>
  </si>
  <si>
    <t>5.11</t>
  </si>
  <si>
    <t>Крышка L=3000 для лотков шириной 50мм</t>
  </si>
  <si>
    <t>5.12</t>
  </si>
  <si>
    <t>Консоль ML 2000мм легкая</t>
  </si>
  <si>
    <t>BBL3020</t>
  </si>
  <si>
    <t>5.13</t>
  </si>
  <si>
    <t>Профиль 21x41x1,5 L=3000 C-образный</t>
  </si>
  <si>
    <t>BPL2130</t>
  </si>
  <si>
    <t>5.14</t>
  </si>
  <si>
    <t>Коробка распаечная 80х80х40мм IP44 серая</t>
  </si>
  <si>
    <t>53700</t>
  </si>
  <si>
    <t>5.15</t>
  </si>
  <si>
    <t>Анкер М8 латунный разрезной</t>
  </si>
  <si>
    <t>СМ410831</t>
  </si>
  <si>
    <t>5.16</t>
  </si>
  <si>
    <t>Шпилька М8х2000</t>
  </si>
  <si>
    <t>СМ200802</t>
  </si>
  <si>
    <t>5.17</t>
  </si>
  <si>
    <t>Шайба М8</t>
  </si>
  <si>
    <t>СМ120800</t>
  </si>
  <si>
    <t>5.18</t>
  </si>
  <si>
    <t>Гайка М8</t>
  </si>
  <si>
    <t>СМ110800</t>
  </si>
  <si>
    <t>5.19</t>
  </si>
  <si>
    <t>С-образный профиль 41х21, L2000, толщ. 2,0 мм</t>
  </si>
  <si>
    <t>BPV2120</t>
  </si>
  <si>
    <t>5.20</t>
  </si>
  <si>
    <t>Коробка ответвительная с кабельными вводами, из термопласта, 4 полюса</t>
  </si>
  <si>
    <t>FSB1104</t>
  </si>
  <si>
    <t>5.21</t>
  </si>
  <si>
    <t>5.22</t>
  </si>
  <si>
    <t>6.1</t>
  </si>
  <si>
    <t>Щит распределительный навесного исполнения</t>
  </si>
  <si>
    <t>ЩО</t>
  </si>
  <si>
    <t>6.2</t>
  </si>
  <si>
    <t>Кабель силовой, не поддерживающий горение, безгалогенный</t>
  </si>
  <si>
    <t>ППГнг(А)-HF 5х6</t>
  </si>
  <si>
    <t>6.3</t>
  </si>
  <si>
    <t>ППГнг(А)-HF 3х2.5</t>
  </si>
  <si>
    <t>6.4</t>
  </si>
  <si>
    <t>ППГнг(А)-HF 3х1.5</t>
  </si>
  <si>
    <t>6.5</t>
  </si>
  <si>
    <t>Светодиодный светильник VARTON A070 2.0 20 Вт 4000 K IP40 с рассеивателем опал</t>
  </si>
  <si>
    <t>Светодиодный светильник VARTON DL-01 круглый встраиваемый 190x70 мм 25 W 4000 K IP54</t>
  </si>
  <si>
    <t>6.9</t>
  </si>
  <si>
    <t xml:space="preserve">Светодиодный светильник VARTON ЖКХ круг 10 W IP65 185х70 мм антивандальный 4000 Kг  </t>
  </si>
  <si>
    <t>V1-U0-00005-21000-6501040</t>
  </si>
  <si>
    <t>6.10</t>
  </si>
  <si>
    <t>Светильник светодиодный 40 Вт, 4500 Лм, IP65</t>
  </si>
  <si>
    <t>6.11</t>
  </si>
  <si>
    <t>Светильник светодиодный 40 Вт, 4500 Лм, IP65 с БАП 1 ч</t>
  </si>
  <si>
    <t>6.12</t>
  </si>
  <si>
    <t>Выключатель однополюсный для открытой установки, одноклавишный, ~220В,10А, IP20</t>
  </si>
  <si>
    <t>6.13</t>
  </si>
  <si>
    <t>Выключатель однополюсный для открытой установки, одноклавишный, ~220В,10А, IP54</t>
  </si>
  <si>
    <t>6.14</t>
  </si>
  <si>
    <t>Переключатель проходной ОП Этюд 1-кл. для открытой установки IP20, 10А, 250В</t>
  </si>
  <si>
    <t>ВА10-004В</t>
  </si>
  <si>
    <t>6.15</t>
  </si>
  <si>
    <t>Переключатель Aling-conel одноклавишный перекрестный открытая установка серый IP44</t>
  </si>
  <si>
    <t>254,1А</t>
  </si>
  <si>
    <t>6.16</t>
  </si>
  <si>
    <t>Розетка силовая Viva 2 модуля белая</t>
  </si>
  <si>
    <t>45005</t>
  </si>
  <si>
    <t>6.17</t>
  </si>
  <si>
    <t>Коробка ответвительная с кабельными вводами IP55, 150х110х70</t>
  </si>
  <si>
    <t>54000</t>
  </si>
  <si>
    <t>6.18</t>
  </si>
  <si>
    <t>6.19</t>
  </si>
  <si>
    <t>Труба D=25 гибкая  гофрированная не распространяющая горение, с зондом</t>
  </si>
  <si>
    <t>6.20</t>
  </si>
  <si>
    <t>Коробка монтажная</t>
  </si>
  <si>
    <t>6.21</t>
  </si>
  <si>
    <t>6.22</t>
  </si>
  <si>
    <t>6.23</t>
  </si>
  <si>
    <t>6.24</t>
  </si>
  <si>
    <t>6.25</t>
  </si>
  <si>
    <t>СМ 410831</t>
  </si>
  <si>
    <t>6.26</t>
  </si>
  <si>
    <t>Болт М6х12 с шестигранной головкой DIN 933, оцинкованная сталь</t>
  </si>
  <si>
    <t>СМ020612</t>
  </si>
  <si>
    <t>6.27</t>
  </si>
  <si>
    <t>Шайба М6</t>
  </si>
  <si>
    <t>СМ120600</t>
  </si>
  <si>
    <t>6.28</t>
  </si>
  <si>
    <t>Гайка М6</t>
  </si>
  <si>
    <t>СМ110600</t>
  </si>
  <si>
    <t>6.29</t>
  </si>
  <si>
    <t>6.30</t>
  </si>
  <si>
    <t>6.31</t>
  </si>
  <si>
    <t>Короб 25x30 TA-EN</t>
  </si>
  <si>
    <t>TA-EN (00323)</t>
  </si>
  <si>
    <t>6.32</t>
  </si>
  <si>
    <t>6.33</t>
  </si>
  <si>
    <t>6.34</t>
  </si>
  <si>
    <t>130-23-ЭМ1. Силовое электрооборудование</t>
  </si>
  <si>
    <t>7.1</t>
  </si>
  <si>
    <t>Щит распределительный, навесного исполнения</t>
  </si>
  <si>
    <t>ШУВ АБК</t>
  </si>
  <si>
    <t>7.2</t>
  </si>
  <si>
    <t>ППГнг(А)-HF 5х16</t>
  </si>
  <si>
    <t>7.3</t>
  </si>
  <si>
    <t>ППГнг(А)-HF 5х2.5</t>
  </si>
  <si>
    <t>7.4</t>
  </si>
  <si>
    <t>ППГнг(А)-HF 3х6</t>
  </si>
  <si>
    <t>7.5</t>
  </si>
  <si>
    <t>7.6</t>
  </si>
  <si>
    <t>КПСЭнг(А)-FRHF 1х2х1.5</t>
  </si>
  <si>
    <t>7.7</t>
  </si>
  <si>
    <t>7.8</t>
  </si>
  <si>
    <t>Крышка L=3000 для лотков шириной 100мм</t>
  </si>
  <si>
    <t>7.9</t>
  </si>
  <si>
    <t>7.10</t>
  </si>
  <si>
    <t>7.11</t>
  </si>
  <si>
    <t>7.12</t>
  </si>
  <si>
    <t>7.13</t>
  </si>
  <si>
    <t>7.14</t>
  </si>
  <si>
    <t>Провод силовой желто-зеленый</t>
  </si>
  <si>
    <t>ПуГВнг(А)-LS 1х16</t>
  </si>
  <si>
    <t>7.15</t>
  </si>
  <si>
    <t xml:space="preserve">Наконечник медный 16 мм2 </t>
  </si>
  <si>
    <t>ТМ 16-8-6 ГОСТ 7386-80</t>
  </si>
  <si>
    <t>7.16</t>
  </si>
  <si>
    <t>Труба D=32 гибкая гофрированная не распространяющая горение, с зондом</t>
  </si>
  <si>
    <t>91932</t>
  </si>
  <si>
    <t>7.17</t>
  </si>
  <si>
    <t>Металлорукав в ПВХ-изоляции</t>
  </si>
  <si>
    <t>РЗ-ЦПнг-LS-32</t>
  </si>
  <si>
    <t>7.18</t>
  </si>
  <si>
    <t xml:space="preserve">Скоба металлическая </t>
  </si>
  <si>
    <t>СМД-П 38-40</t>
  </si>
  <si>
    <t>7.19</t>
  </si>
  <si>
    <t>Шина заземления ГЗШ 20 подключений</t>
  </si>
  <si>
    <t>ГЗШ 20 40х5</t>
  </si>
  <si>
    <t>7.20</t>
  </si>
  <si>
    <t>Коробка распределительная 70х70х40 мм IP55</t>
  </si>
  <si>
    <t>7.21</t>
  </si>
  <si>
    <t>7.22</t>
  </si>
  <si>
    <t>7.23</t>
  </si>
  <si>
    <t>8.2</t>
  </si>
  <si>
    <t>Демонтаж труб ВГП по колоннам</t>
  </si>
  <si>
    <t>8.3</t>
  </si>
  <si>
    <t>Демонтаж силовых кабелей от коммутационных боксов на шинопроводе до щитов</t>
  </si>
  <si>
    <t>8.4</t>
  </si>
  <si>
    <t>ЩР1….ЩР19</t>
  </si>
  <si>
    <t>8.6</t>
  </si>
  <si>
    <t>Щит управления компрессорами</t>
  </si>
  <si>
    <t>ЩУк1, ЩУк2</t>
  </si>
  <si>
    <t>8.7</t>
  </si>
  <si>
    <t>Щит силовой</t>
  </si>
  <si>
    <t>ЩС1 ЩС2</t>
  </si>
  <si>
    <t>8.8</t>
  </si>
  <si>
    <t>Щит управления воротами</t>
  </si>
  <si>
    <t>ЩУ1</t>
  </si>
  <si>
    <t>8.9</t>
  </si>
  <si>
    <t>ЩУ2</t>
  </si>
  <si>
    <t>8.10</t>
  </si>
  <si>
    <t>Шкаф питания вентиляции</t>
  </si>
  <si>
    <t>ШПВ</t>
  </si>
  <si>
    <t>8.12</t>
  </si>
  <si>
    <t>Щит питания компрессоров</t>
  </si>
  <si>
    <t>ЩУк2.1</t>
  </si>
  <si>
    <t>8.13</t>
  </si>
  <si>
    <t>Щит питания светильников 12 В</t>
  </si>
  <si>
    <t>ЩОС</t>
  </si>
  <si>
    <t>8.14</t>
  </si>
  <si>
    <t>Ящик с понижающими трансформаторами с розеткой</t>
  </si>
  <si>
    <t>ЯТП-0,25-2 У3 12В</t>
  </si>
  <si>
    <t>8.15</t>
  </si>
  <si>
    <t>Выключатель автоматический 3р, Iном=16 А, Icu=10 кА, хар. С</t>
  </si>
  <si>
    <t>ВА47-100-3С16-УХЛЗ (10кА)</t>
  </si>
  <si>
    <t>8.16</t>
  </si>
  <si>
    <t>Выключатель автоматический трехполюсный 50А, хар. C</t>
  </si>
  <si>
    <t>ВА47-100-3C50-УХЛ3 318143</t>
  </si>
  <si>
    <t>8.17</t>
  </si>
  <si>
    <t>Выключатель автоматический трехполюсный 200А, хар. C</t>
  </si>
  <si>
    <t>ВА57-35 200А РЭ2000А 108594</t>
  </si>
  <si>
    <t>8.18</t>
  </si>
  <si>
    <t>Выключатель автоматический OptiMat 200 А, 690 В, 25 кА</t>
  </si>
  <si>
    <t>D250L-TM200-УХЛ3 291420</t>
  </si>
  <si>
    <t>8.19</t>
  </si>
  <si>
    <t>Выключатель автоматический 320 А, 690 В, 40 кА</t>
  </si>
  <si>
    <t>ВА57-39-340010-320А-3200-690AC-УХЛ3 109881</t>
  </si>
  <si>
    <t>8.20</t>
  </si>
  <si>
    <t>ППГнг(A)-HF 1х120</t>
  </si>
  <si>
    <t>8.21</t>
  </si>
  <si>
    <t>ППГнг(А)-HF 5х70</t>
  </si>
  <si>
    <t>8.22</t>
  </si>
  <si>
    <t>ППГнг(A)-HF 1х50</t>
  </si>
  <si>
    <t>8.23</t>
  </si>
  <si>
    <t>ППГнг(A)-HF 1х35</t>
  </si>
  <si>
    <t>8.24</t>
  </si>
  <si>
    <t xml:space="preserve">ППГнг(А)-HF 5х16 </t>
  </si>
  <si>
    <t>8.25</t>
  </si>
  <si>
    <t xml:space="preserve">ППГнг(А)-HF 5х10 </t>
  </si>
  <si>
    <t>8.26</t>
  </si>
  <si>
    <t>8.27</t>
  </si>
  <si>
    <t>ППГнг(А)-HF 5х4</t>
  </si>
  <si>
    <t>8.28</t>
  </si>
  <si>
    <t>8.29</t>
  </si>
  <si>
    <t>8.30</t>
  </si>
  <si>
    <t>8.31</t>
  </si>
  <si>
    <t>8.32</t>
  </si>
  <si>
    <t>Провод силовой желто-зеленый 1х95</t>
  </si>
  <si>
    <t>ПуГВнг(А)-LS 1х95</t>
  </si>
  <si>
    <t>8.33</t>
  </si>
  <si>
    <t>Провод силовой желто-зеленый 1х25</t>
  </si>
  <si>
    <t>ПуГВнг(А)-LS 1х25</t>
  </si>
  <si>
    <t>8.34</t>
  </si>
  <si>
    <t>Провод силовой желто-зеленый 1х6</t>
  </si>
  <si>
    <t>ПуГВнг(А)-LS 1х6</t>
  </si>
  <si>
    <t>8.35</t>
  </si>
  <si>
    <t>Наконечник кабельный медный луженый</t>
  </si>
  <si>
    <t>ТМЛ 120-10-17</t>
  </si>
  <si>
    <t>8.36</t>
  </si>
  <si>
    <t>ТМЛ У 70-8</t>
  </si>
  <si>
    <t>8.37</t>
  </si>
  <si>
    <t>ТМЛ 35-10-10</t>
  </si>
  <si>
    <t>8.38</t>
  </si>
  <si>
    <t>Наконечник штифтовой плоский</t>
  </si>
  <si>
    <t>НШП-35 50311</t>
  </si>
  <si>
    <t>8.39</t>
  </si>
  <si>
    <t>ТМЛ 25-8-7</t>
  </si>
  <si>
    <t>8.40</t>
  </si>
  <si>
    <t>Светильник светодиодный 1000Лм 12в 10м переносной 12 В со штепсельной вилкой</t>
  </si>
  <si>
    <t>LED СРП-01-1000Лм 12 В 10м</t>
  </si>
  <si>
    <t>8.41</t>
  </si>
  <si>
    <t>Светильник для смотровой ямы</t>
  </si>
  <si>
    <t>LE-СПП-26-012-6279-65Д</t>
  </si>
  <si>
    <t>8.43</t>
  </si>
  <si>
    <t>8.44</t>
  </si>
  <si>
    <t>8.45</t>
  </si>
  <si>
    <t>8.46</t>
  </si>
  <si>
    <t>8.47</t>
  </si>
  <si>
    <t>8.48</t>
  </si>
  <si>
    <t>8.49</t>
  </si>
  <si>
    <t>8.50</t>
  </si>
  <si>
    <t>8.51</t>
  </si>
  <si>
    <t>Угол CD 90x100x50 вертикальный внешний</t>
  </si>
  <si>
    <t>36782К</t>
  </si>
  <si>
    <t>8.52</t>
  </si>
  <si>
    <t>Крышка S5 CD90 90x100 угла вертикального вешнего</t>
  </si>
  <si>
    <t>8.53</t>
  </si>
  <si>
    <t>Лоток неперфорированный 300х100х3000</t>
  </si>
  <si>
    <t>8.54</t>
  </si>
  <si>
    <t>Крышка на лоток 300 мм L=3000мм с заземлением</t>
  </si>
  <si>
    <t>8.55</t>
  </si>
  <si>
    <t>8.56</t>
  </si>
  <si>
    <t>8.57</t>
  </si>
  <si>
    <t>8.58</t>
  </si>
  <si>
    <t>Клемма заземления</t>
  </si>
  <si>
    <t>FC37302</t>
  </si>
  <si>
    <t>8.59</t>
  </si>
  <si>
    <t>Саморез HW5-R 5,5x32 с пресс-шайбой</t>
  </si>
  <si>
    <t>8.60</t>
  </si>
  <si>
    <t>8.61</t>
  </si>
  <si>
    <t>8.62</t>
  </si>
  <si>
    <t>Труба D=20 гибкая гофрированная не распространяющая горение</t>
  </si>
  <si>
    <t>8.63</t>
  </si>
  <si>
    <t>8.64</t>
  </si>
  <si>
    <t>Труба гофрированная ПВХ с протяжкой Д32</t>
  </si>
  <si>
    <t>8.65</t>
  </si>
  <si>
    <t>Труба гофрированная ПВХ с протяжкой, тяжелая Д32</t>
  </si>
  <si>
    <t>8.66</t>
  </si>
  <si>
    <t>Металлорукав из оцинкованной стали с протяжкой, d внеш =32мм</t>
  </si>
  <si>
    <t>РЗ-ЦХ 32 с протяжкой</t>
  </si>
  <si>
    <t>8.67</t>
  </si>
  <si>
    <t>Муфта вводная для металлорукава</t>
  </si>
  <si>
    <t>ВМ-32</t>
  </si>
  <si>
    <t>8.68</t>
  </si>
  <si>
    <t>Скоба металлическая двухлапковая, d 38-40 мм</t>
  </si>
  <si>
    <t>8.69</t>
  </si>
  <si>
    <t>Лента сигнальная ЛСЭ-150 "Осторожно кабель"</t>
  </si>
  <si>
    <t>ЛСЭ-150</t>
  </si>
  <si>
    <t>8.70</t>
  </si>
  <si>
    <t>ПуГВ нг(А)LS 1х16</t>
  </si>
  <si>
    <t>8.71</t>
  </si>
  <si>
    <t xml:space="preserve">Наконечник медный 25 мм2 </t>
  </si>
  <si>
    <t>ТМЛ 25-8-8 ГОСТ 7386-80</t>
  </si>
  <si>
    <t>8.72</t>
  </si>
  <si>
    <t xml:space="preserve">Пена двухкомпонентная огнезащитная </t>
  </si>
  <si>
    <t>DN1201</t>
  </si>
  <si>
    <t>8.73</t>
  </si>
  <si>
    <t>Труба гофрированная ПА безгалогенная (HF) стойкая к ультрафиолету черная с/з d 50мм</t>
  </si>
  <si>
    <t>PR02.0206</t>
  </si>
  <si>
    <t>8.74</t>
  </si>
  <si>
    <t>Хомут трубный 1 1/2" М8</t>
  </si>
  <si>
    <t>8.75</t>
  </si>
  <si>
    <t>Крепление универсальное для сэндвич-панелей КРСП</t>
  </si>
  <si>
    <t>221602</t>
  </si>
  <si>
    <t>8.76</t>
  </si>
  <si>
    <t>8.77</t>
  </si>
  <si>
    <t>Устройство песчаной подушки</t>
  </si>
  <si>
    <t>8.78</t>
  </si>
  <si>
    <t>Лак битумный</t>
  </si>
  <si>
    <t>БТ-577</t>
  </si>
  <si>
    <t>кг</t>
  </si>
  <si>
    <t>8.80</t>
  </si>
  <si>
    <t>Шина N ноль на 15 присоединений медь 480А 500В</t>
  </si>
  <si>
    <t>8.81</t>
  </si>
  <si>
    <t>Держатель шины заземления</t>
  </si>
  <si>
    <t>Код: 70021</t>
  </si>
  <si>
    <t>8.82</t>
  </si>
  <si>
    <t>Стержень заземления омедненный 16 мм х 1.5 метра</t>
  </si>
  <si>
    <t>Код: 16151</t>
  </si>
  <si>
    <t>8.83</t>
  </si>
  <si>
    <t xml:space="preserve">Муфта соединительная для стержня 16 мм, латунь </t>
  </si>
  <si>
    <t>Код: 16001</t>
  </si>
  <si>
    <t>8.84</t>
  </si>
  <si>
    <t>Наконечник заземления для стержня 16 мм, сталь оцинк</t>
  </si>
  <si>
    <t>Код: 16002</t>
  </si>
  <si>
    <t>8.85</t>
  </si>
  <si>
    <t>Зажим стержень - полоса/пруток крестообразный, нержавеющая сталь</t>
  </si>
  <si>
    <t>Код: 13046-3</t>
  </si>
  <si>
    <t>8.86</t>
  </si>
  <si>
    <t>Смазка графитная 100 гр</t>
  </si>
  <si>
    <t>Код: 11100</t>
  </si>
  <si>
    <t>8.87</t>
  </si>
  <si>
    <t>Лента антикоррозионная</t>
  </si>
  <si>
    <t>Код: NA1001</t>
  </si>
  <si>
    <t>8.88</t>
  </si>
  <si>
    <t>Головка удароприемная для стержня 16 мм, сталь</t>
  </si>
  <si>
    <t>Код: 16023</t>
  </si>
  <si>
    <t>8.89</t>
  </si>
  <si>
    <t>Труба  водогазопроводная оцинкованная d наруж=80мм</t>
  </si>
  <si>
    <t>ВГП d80x3 ОЦ   ГОСТ 3262-75</t>
  </si>
  <si>
    <t>8.90</t>
  </si>
  <si>
    <t>Труба  водогазопроводная оцинкованная d наруж=50мм</t>
  </si>
  <si>
    <t>ВГП d50x3 ОЦ   ГОСТ 3262-75</t>
  </si>
  <si>
    <t>8.91</t>
  </si>
  <si>
    <t>Разработка грунта вручную</t>
  </si>
  <si>
    <t>8.92</t>
  </si>
  <si>
    <t>8.93</t>
  </si>
  <si>
    <t>Обратная засыпка вручную</t>
  </si>
  <si>
    <t>8.94</t>
  </si>
  <si>
    <t>Вывоз лишнего грунта</t>
  </si>
  <si>
    <t>8.95</t>
  </si>
  <si>
    <t>8.96</t>
  </si>
  <si>
    <t>8.97</t>
  </si>
  <si>
    <t>Подключение оборудования (компрессоры 2 шт., ворота 4 шт., ФВУ 12 шт.)</t>
  </si>
  <si>
    <t>130-23-ЭМ3. Силовое электрооборудование</t>
  </si>
  <si>
    <t>9.1</t>
  </si>
  <si>
    <t>ШПВ АБК</t>
  </si>
  <si>
    <t>9.2</t>
  </si>
  <si>
    <t>Кабель силовой , не поддерживающий горение, безгалогенный</t>
  </si>
  <si>
    <t>ППГнг(А)-HF 5х25</t>
  </si>
  <si>
    <t>9.3</t>
  </si>
  <si>
    <t>9.4</t>
  </si>
  <si>
    <t xml:space="preserve">ППГнг(А)-HF 3х6 </t>
  </si>
  <si>
    <t>9.5</t>
  </si>
  <si>
    <t xml:space="preserve">ППГнг(А)-HF 3х2.5 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</si>
  <si>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</si>
  <si>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</si>
  <si>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</si>
  <si>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</si>
  <si>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</si>
  <si>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</si>
  <si>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</si>
  <si>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</si>
  <si>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</si>
  <si>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</si>
  <si>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</si>
  <si>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</si>
  <si>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Металлорукав герметичный в ПВХ изоляции</t>
  </si>
  <si>
    <t>РЗ-ЦП нг-LS-32</t>
  </si>
  <si>
    <t>9.18</t>
  </si>
  <si>
    <t>9.19</t>
  </si>
  <si>
    <t>70х70х40  IP55</t>
  </si>
  <si>
    <t>9.20</t>
  </si>
  <si>
    <t>Труба  водогазопроводная оцинкованная,  d наруж = 50мм</t>
  </si>
  <si>
    <t>ВГП d50x3 ОЦ ГОСТ 3262-75</t>
  </si>
  <si>
    <t>9.21</t>
  </si>
  <si>
    <t>9.22</t>
  </si>
  <si>
    <t>10.2</t>
  </si>
  <si>
    <t>10.3</t>
  </si>
  <si>
    <t>Светильник светодиодный промышленный FL-Pro 60° 50 Вт 5000К Вартон</t>
  </si>
  <si>
    <t>10.5</t>
  </si>
  <si>
    <t>Коробка распределительная  влагозащищенная IP 65 80x51 Т25</t>
  </si>
  <si>
    <t>10.6</t>
  </si>
  <si>
    <t>10.7</t>
  </si>
  <si>
    <t>Зажим безвинтовой 3х(0,5-2,5) кв.мм прозрачный</t>
  </si>
  <si>
    <t>VSE-203</t>
  </si>
  <si>
    <t>10.8</t>
  </si>
  <si>
    <t>Стандартный анкер со шпилькой М8</t>
  </si>
  <si>
    <t>CM440850</t>
  </si>
  <si>
    <t>10.9</t>
  </si>
  <si>
    <t>Анкер клиновой</t>
  </si>
  <si>
    <t>ERA-M12/10x100</t>
  </si>
  <si>
    <t>10.10</t>
  </si>
  <si>
    <t>Дюбель-гвоздь</t>
  </si>
  <si>
    <t>LYT 6/40 UK KP</t>
  </si>
  <si>
    <t>10.12</t>
  </si>
  <si>
    <t>ИТОГО стоимость с НДС 20%</t>
  </si>
  <si>
    <t>в том числе НДС 20%</t>
  </si>
  <si>
    <t>ООО «ШЕЛЛРОКК»</t>
  </si>
  <si>
    <t>ООО «Центрис»</t>
  </si>
  <si>
    <t>______________/ Е.А. Бусел /</t>
  </si>
  <si>
    <t>______________/ С.А. Ажнов /</t>
  </si>
  <si>
    <t>кс3№1</t>
  </si>
  <si>
    <t>кс3№2</t>
  </si>
  <si>
    <t>кс3№3</t>
  </si>
  <si>
    <t>Итого c НДС 20%</t>
  </si>
  <si>
    <t>\</t>
  </si>
  <si>
    <t>с НДС</t>
  </si>
  <si>
    <t>без НДС</t>
  </si>
  <si>
    <t>Итого, без НДС</t>
  </si>
  <si>
    <t>Итого, с НДС</t>
  </si>
  <si>
    <r>
      <t>Зачет аванса</t>
    </r>
    <r>
      <rPr>
        <sz val="9"/>
        <color rgb="FFFF0000"/>
        <rFont val="Arial Narrow"/>
        <family val="2"/>
        <charset val="204"/>
      </rPr>
      <t xml:space="preserve"> (74,22%) </t>
    </r>
    <r>
      <rPr>
        <sz val="9"/>
        <rFont val="Arial Narrow"/>
        <family val="2"/>
        <charset val="204"/>
      </rPr>
      <t>c учетом НДС 20%</t>
    </r>
  </si>
  <si>
    <r>
      <t xml:space="preserve">Зачет аванса </t>
    </r>
    <r>
      <rPr>
        <sz val="9"/>
        <color rgb="FFFF0000"/>
        <rFont val="Arial Narrow"/>
        <family val="2"/>
        <charset val="204"/>
      </rPr>
      <t>(74,22%)</t>
    </r>
    <r>
      <rPr>
        <sz val="9"/>
        <rFont val="Arial Narrow"/>
        <family val="2"/>
        <charset val="204"/>
      </rPr>
      <t xml:space="preserve"> c учетом НДС 20%</t>
    </r>
  </si>
  <si>
    <t>кс3№4</t>
  </si>
  <si>
    <t>20.06.2024</t>
  </si>
  <si>
    <t>по Акту № 4 от 20.06.2024 г.</t>
  </si>
  <si>
    <t>кс3№5</t>
  </si>
  <si>
    <t>по Акту № 5 от 20.06.2024 г.</t>
  </si>
  <si>
    <t>№ 4</t>
  </si>
  <si>
    <t>№ 5</t>
  </si>
  <si>
    <t>25.06.2024</t>
  </si>
  <si>
    <t>кс-3№4</t>
  </si>
  <si>
    <t>кс-3№5</t>
  </si>
  <si>
    <t>20.08.2024</t>
  </si>
  <si>
    <t>Установка пластиковых дверей</t>
  </si>
  <si>
    <t>Демонтаж перегородок ГКЛВ перед кладкой газоблока</t>
  </si>
  <si>
    <t>1.14.43</t>
  </si>
  <si>
    <t>1.14.22</t>
  </si>
  <si>
    <t>кс-3№6</t>
  </si>
  <si>
    <t>кс3№6</t>
  </si>
  <si>
    <t>НЕТ В ВДЦ</t>
  </si>
  <si>
    <t>перепроцентовано</t>
  </si>
  <si>
    <t>1.14.23</t>
  </si>
  <si>
    <t>Монтаж перегородок после кладки газоблока</t>
  </si>
  <si>
    <t>1.14.24</t>
  </si>
  <si>
    <t>Зашивка дверного проема и ригеля ГКЛ</t>
  </si>
  <si>
    <t>1.14.25</t>
  </si>
  <si>
    <t>Устройство и обрамление дверных проемов</t>
  </si>
  <si>
    <t>1.14.26</t>
  </si>
  <si>
    <t>Окраска крестовых связей за 2 раза</t>
  </si>
  <si>
    <t>1.14.27</t>
  </si>
  <si>
    <t>Увеличение проходки в покрытии АБК 1300х1000</t>
  </si>
  <si>
    <t>1.14.28</t>
  </si>
  <si>
    <t>Увеличение проходки в покрытии АБК 700х700</t>
  </si>
  <si>
    <t>1.14.29</t>
  </si>
  <si>
    <t>Увеличение проходки в покрытии АБК 900х600</t>
  </si>
  <si>
    <t>1.14.30</t>
  </si>
  <si>
    <t>Увеличение проходки в покрытии АБК 350х350</t>
  </si>
  <si>
    <t>1.14.31</t>
  </si>
  <si>
    <t>Увеличение проходки в покрытии АБК 300х300</t>
  </si>
  <si>
    <t>1.14.32</t>
  </si>
  <si>
    <t>Увеличение проходки в покрытии АБК 200х200</t>
  </si>
  <si>
    <t>1.14.33</t>
  </si>
  <si>
    <t>Устройство проходоки в плите перекрытия АБК 1300х1000</t>
  </si>
  <si>
    <t>1.14.34</t>
  </si>
  <si>
    <t>Устройство проходоки в плите перекрытия АБК 650х650</t>
  </si>
  <si>
    <t>1.14.35</t>
  </si>
  <si>
    <t>Устройство проходоки в плите перекрытия АБК 600х500</t>
  </si>
  <si>
    <t>1.14.36</t>
  </si>
  <si>
    <t>Устройство проходоки в стене ГКЛ  АБК 800х600</t>
  </si>
  <si>
    <t>1.14.37</t>
  </si>
  <si>
    <t>Устройство проходоки в стене ГКЛ АБК 500х400</t>
  </si>
  <si>
    <t>1.14.38</t>
  </si>
  <si>
    <t>Проходки в стене сэндвича 860х660</t>
  </si>
  <si>
    <t>1.14.39</t>
  </si>
  <si>
    <t xml:space="preserve">Устройство просмотровых лючков 500х500 с врезкой замка </t>
  </si>
  <si>
    <t>1.14.40</t>
  </si>
  <si>
    <t>Окраска металлической лестницы</t>
  </si>
  <si>
    <t>1.14.41</t>
  </si>
  <si>
    <t>Заполнение пространства между перегородками и профильным листом</t>
  </si>
  <si>
    <t>1.14.42</t>
  </si>
  <si>
    <t>Заполнение пространства между несущим двутавром и плитой перекрытия газоблоком на пену 31 м.п. 1,85 м3.</t>
  </si>
  <si>
    <t>1.14.44</t>
  </si>
  <si>
    <t>Пандус металлический</t>
  </si>
  <si>
    <t>1.14.45</t>
  </si>
  <si>
    <t>Монтаж фасоного элемента над окном лестничной клетки</t>
  </si>
  <si>
    <t>Аренда автовышки 28 м</t>
  </si>
  <si>
    <t>?</t>
  </si>
  <si>
    <t>Демонтаж и перенос Извещателя пожарного линейного в комплекте с отражателем</t>
  </si>
  <si>
    <t>существующий</t>
  </si>
  <si>
    <t>Легкая консоль для лотков с основанием 100 мм</t>
  </si>
  <si>
    <t>Траверса 30х17 мм</t>
  </si>
  <si>
    <t>Саморез со сверлом</t>
  </si>
  <si>
    <t>Кронштейн для лотка 200 мм</t>
  </si>
  <si>
    <t>CM020612</t>
  </si>
  <si>
    <t>Гайка М6 с насечкой препятствующей откручиванию</t>
  </si>
  <si>
    <t>СМ100600</t>
  </si>
  <si>
    <t>ППГнг(А)-FRHF 3х2.5</t>
  </si>
  <si>
    <t>Выключатель для скрытой установки, одноклавишный, ~220В,10А, IP20</t>
  </si>
  <si>
    <t>Крышка на лоток с заземлением, основание 100 мм, L=3 м</t>
  </si>
  <si>
    <t>ЩР-АБК.2(в)</t>
  </si>
  <si>
    <t>ЩР-АБК.2(р)</t>
  </si>
  <si>
    <t>ППГнг(А)-FRHF 5х4</t>
  </si>
  <si>
    <t>ПуГВнг(А)-LS 1х70</t>
  </si>
  <si>
    <t>ППГнг(А)-FRHF 5х10</t>
  </si>
  <si>
    <t>ППГнг(А)-HF 1х50</t>
  </si>
  <si>
    <t>Угол плоский</t>
  </si>
  <si>
    <t>Угол внешний</t>
  </si>
  <si>
    <t>Угол внутренний</t>
  </si>
  <si>
    <t>Траверса 30х17</t>
  </si>
  <si>
    <t>Болт М6</t>
  </si>
  <si>
    <t>Щит силовой мобильного блок-контейнера</t>
  </si>
  <si>
    <t>ЩС-МБК.1-ЩС-МБК.3</t>
  </si>
  <si>
    <t>Угол CPO 90 горизонтальный 90 градусов 300х100</t>
  </si>
  <si>
    <t>36044К</t>
  </si>
  <si>
    <t>Легкая консоль для лотков с основанием 200 мм</t>
  </si>
  <si>
    <t>X20-30NO41</t>
  </si>
  <si>
    <t>Выключатель скрытой установки, одноклавишный, ~220В,10А</t>
  </si>
  <si>
    <t xml:space="preserve">Розетка силовая 2Р+Е, со сторками, 2 мод., белый, IP20, 250B,16А Viva </t>
  </si>
  <si>
    <t>ППГнг(А)-HF 1х70</t>
  </si>
  <si>
    <t>ППГнг(А)-HF 1х16</t>
  </si>
  <si>
    <t>ППГнг(А)-HF 5х1,5</t>
  </si>
  <si>
    <t xml:space="preserve">Монтаж ПВХ кабель-канала 25х16 мм по стенам и потолкам на высоте до 4 метров </t>
  </si>
  <si>
    <t>пм</t>
  </si>
  <si>
    <t xml:space="preserve">Монтаж ПВХ кабель-канала 80х40 мм по стенам и потолкам на высоте до 2 метров </t>
  </si>
  <si>
    <t xml:space="preserve">Монтаж ПВХ кабель-канала 60х40 мм по стенам и потолкам на высоте до 2 метров </t>
  </si>
  <si>
    <t>Металлический дюбель для газобетона</t>
  </si>
  <si>
    <t>Кронштейн для лотка 200</t>
  </si>
  <si>
    <t>Кронштейн для лотка 100 мм</t>
  </si>
  <si>
    <t>кс-3 №1-5</t>
  </si>
  <si>
    <t xml:space="preserve">кс-3 №6 от 20.08.24 </t>
  </si>
  <si>
    <t>кс-3 №7 от 01.10.24</t>
  </si>
  <si>
    <t>кс-3 №8</t>
  </si>
  <si>
    <t>Кол-во</t>
  </si>
  <si>
    <t>Основные объекты строительства, реконструкции, капитального ремонта, в том числе:</t>
  </si>
  <si>
    <t>130-23-АС3 Архитектурно-строительные решения</t>
  </si>
  <si>
    <t>1.1.1.1</t>
  </si>
  <si>
    <t>1.1.1.2</t>
  </si>
  <si>
    <t>1.1.3</t>
  </si>
  <si>
    <t>1.1.4</t>
  </si>
  <si>
    <t>1.1.4.1</t>
  </si>
  <si>
    <t>1.1.4.2</t>
  </si>
  <si>
    <t>Устройство отверстий под воздуховоды</t>
  </si>
  <si>
    <t>1.1.5</t>
  </si>
  <si>
    <t>1.1.5.1</t>
  </si>
  <si>
    <t>1.1.5.2</t>
  </si>
  <si>
    <t>Подвесной потолок системы с шумоглушением</t>
  </si>
  <si>
    <t>1.1.5.3</t>
  </si>
  <si>
    <t>1.1.6</t>
  </si>
  <si>
    <t>Полы помещений</t>
  </si>
  <si>
    <t>1.1.6.1</t>
  </si>
  <si>
    <t>1.1.6.2</t>
  </si>
  <si>
    <t>1.1.6.3</t>
  </si>
  <si>
    <t>1.1.6.5</t>
  </si>
  <si>
    <t>1.1.6.6</t>
  </si>
  <si>
    <t>1.1.6.7</t>
  </si>
  <si>
    <t>1.1.6.9</t>
  </si>
  <si>
    <t>1.1.6.10</t>
  </si>
  <si>
    <t>1.1.7</t>
  </si>
  <si>
    <t>Отделка стен помещений</t>
  </si>
  <si>
    <t>1.1.8</t>
  </si>
  <si>
    <t>1.1.9</t>
  </si>
  <si>
    <t>1.1.10</t>
  </si>
  <si>
    <t>Установка потивопожарных дверей</t>
  </si>
  <si>
    <t>1.1.11</t>
  </si>
  <si>
    <t>Лестничная клетка</t>
  </si>
  <si>
    <t>1.1.12</t>
  </si>
  <si>
    <t>Устройство перекрытия</t>
  </si>
  <si>
    <t>1.1.13</t>
  </si>
  <si>
    <t>1.1.14</t>
  </si>
  <si>
    <t>1.1.16</t>
  </si>
  <si>
    <t>Проходка воздуховодов сквозь кровлю АБК</t>
  </si>
  <si>
    <t>1.1.17</t>
  </si>
  <si>
    <t>Устройство мк отверстий диам. 400 мм в покрытии здания</t>
  </si>
  <si>
    <t>сделать ид</t>
  </si>
  <si>
    <t>1.1.18</t>
  </si>
  <si>
    <t>Устройство дверного проёма в стене цеха (пож.выход)</t>
  </si>
  <si>
    <t>1.1.19</t>
  </si>
  <si>
    <t>1.1.19.1</t>
  </si>
  <si>
    <t>1.1.19.2</t>
  </si>
  <si>
    <t>1.1.19.3</t>
  </si>
  <si>
    <t>Обрамление оконных проёмов</t>
  </si>
  <si>
    <t>1.1.19.4</t>
  </si>
  <si>
    <t>1.1.20</t>
  </si>
  <si>
    <t> </t>
  </si>
  <si>
    <t>1.1.20.1</t>
  </si>
  <si>
    <t>Монтаж фасоного элемента Дз-1</t>
  </si>
  <si>
    <t>1.1.20.2</t>
  </si>
  <si>
    <t>Монтаж фасоного элемента Дз-2</t>
  </si>
  <si>
    <t>1.1.20.3</t>
  </si>
  <si>
    <t>Монтаж фасоного элемента Дз-3</t>
  </si>
  <si>
    <t>1.1.20.4</t>
  </si>
  <si>
    <t>Монтаж фасоного элемента Дз-4</t>
  </si>
  <si>
    <t>1.1.20.5</t>
  </si>
  <si>
    <t>Монтаж фасоного элемента Дз-5</t>
  </si>
  <si>
    <t>1.1.20.6</t>
  </si>
  <si>
    <t>1.1.20.7</t>
  </si>
  <si>
    <t>1.1.20.8</t>
  </si>
  <si>
    <t>1.1.20.9</t>
  </si>
  <si>
    <t>1.1.20.10</t>
  </si>
  <si>
    <t>1.1.20.11</t>
  </si>
  <si>
    <t>1.1.20.12</t>
  </si>
  <si>
    <t>1.1.20.13</t>
  </si>
  <si>
    <t>1.1.20.14</t>
  </si>
  <si>
    <t>1.1.20.15</t>
  </si>
  <si>
    <t>1.1.21</t>
  </si>
  <si>
    <t xml:space="preserve">  Установка пластиковых дверей</t>
  </si>
  <si>
    <t>1.1.22</t>
  </si>
  <si>
    <t>1.1.23</t>
  </si>
  <si>
    <t>1.1.24</t>
  </si>
  <si>
    <t>1.1.25</t>
  </si>
  <si>
    <t>1.1.26</t>
  </si>
  <si>
    <t>1.1.27</t>
  </si>
  <si>
    <t>1.1.28</t>
  </si>
  <si>
    <t>1.1.29</t>
  </si>
  <si>
    <t>1.1.30</t>
  </si>
  <si>
    <t>1.1.31</t>
  </si>
  <si>
    <t>1.1.32</t>
  </si>
  <si>
    <t>1.1.33</t>
  </si>
  <si>
    <t>1.1.34</t>
  </si>
  <si>
    <t>1.1.35</t>
  </si>
  <si>
    <t>1.1.36</t>
  </si>
  <si>
    <t>1.1.37</t>
  </si>
  <si>
    <t>1.1.38</t>
  </si>
  <si>
    <t>1.1.39</t>
  </si>
  <si>
    <t xml:space="preserve">Устройство ревизионных лючков 500х500 с врезкой замка </t>
  </si>
  <si>
    <t>1.1.40</t>
  </si>
  <si>
    <t>1.1.41</t>
  </si>
  <si>
    <t>1.1.42</t>
  </si>
  <si>
    <t>1.1.43</t>
  </si>
  <si>
    <t>Устройство армирования пола сеткой арм. Ш6 А500С ячейкой 150х150 мм</t>
  </si>
  <si>
    <t>т</t>
  </si>
  <si>
    <t>1.1.44</t>
  </si>
  <si>
    <t>1.1.45</t>
  </si>
  <si>
    <t>1.1.46</t>
  </si>
  <si>
    <t>Заделка мест прохода инженерных коммуникаций</t>
  </si>
  <si>
    <t>под вопросом пока</t>
  </si>
  <si>
    <t>1.1.47</t>
  </si>
  <si>
    <t>Финальный клининг</t>
  </si>
  <si>
    <t>130-23-ПС Пожарная сигнализация</t>
  </si>
  <si>
    <t>Закрытие после выполнения пуско-наладки</t>
  </si>
  <si>
    <t>1.4.5</t>
  </si>
  <si>
    <t>1.4.6</t>
  </si>
  <si>
    <t>1.4.7</t>
  </si>
  <si>
    <t>1.4.8</t>
  </si>
  <si>
    <t>1.4.9</t>
  </si>
  <si>
    <t>1.4.10</t>
  </si>
  <si>
    <t>1.4.11</t>
  </si>
  <si>
    <t>1.4.11.1</t>
  </si>
  <si>
    <t>1.4.12</t>
  </si>
  <si>
    <t>м.</t>
  </si>
  <si>
    <t>1.4.13</t>
  </si>
  <si>
    <t>1.4.14</t>
  </si>
  <si>
    <t>1.4.15</t>
  </si>
  <si>
    <t>1.4.16</t>
  </si>
  <si>
    <t>1.4.17</t>
  </si>
  <si>
    <t>1.4.18</t>
  </si>
  <si>
    <t>1.4.19</t>
  </si>
  <si>
    <t>1.4.20</t>
  </si>
  <si>
    <t>1.4.21</t>
  </si>
  <si>
    <t>1.4.22</t>
  </si>
  <si>
    <t>1.4.23</t>
  </si>
  <si>
    <t>Оповещатель охранно-пожарный световой (табло) ЛЮКС-24 "Выход"</t>
  </si>
  <si>
    <t>1.4.24</t>
  </si>
  <si>
    <t>Оповещатель охранно-пожарный световой (табло) ЛЮКС-24 "Стрелка влево"</t>
  </si>
  <si>
    <t>1.4.25</t>
  </si>
  <si>
    <t>Оповещатель охранно-пожарный световой (табло) ЛЮКС-24 "Стрелка вправо"</t>
  </si>
  <si>
    <t>1.4.26</t>
  </si>
  <si>
    <t>Оповещатель охранно-пожарный звуковой Маяк-24-ЗМ2</t>
  </si>
  <si>
    <t>1.4.27</t>
  </si>
  <si>
    <t>Комбинированный оповещатель со стробовспышкой Г-24КПР</t>
  </si>
  <si>
    <t>1.4.28</t>
  </si>
  <si>
    <t>Оповещатель охранно-пожарный комбинированный свето-звуковой Маяк-24-КПМ2</t>
  </si>
  <si>
    <t>1.4.29</t>
  </si>
  <si>
    <t>1.4.30</t>
  </si>
  <si>
    <t>1.4.31</t>
  </si>
  <si>
    <t>1.4.32</t>
  </si>
  <si>
    <t>Кнопка "ТЕСТ"</t>
  </si>
  <si>
    <t>1.4.33</t>
  </si>
  <si>
    <t>Шкаф контрольно пусковой ШКП-10RS (М)</t>
  </si>
  <si>
    <t>1.4.34</t>
  </si>
  <si>
    <t>Шкаф контрольно пусковой ШКП-18RS (М)</t>
  </si>
  <si>
    <t>1.4.35</t>
  </si>
  <si>
    <t>1.4.36</t>
  </si>
  <si>
    <t>1.4.37</t>
  </si>
  <si>
    <t>1.4.38</t>
  </si>
  <si>
    <t>1.4.39</t>
  </si>
  <si>
    <t>1.4.40</t>
  </si>
  <si>
    <t>1.4.41</t>
  </si>
  <si>
    <t>1.4.42</t>
  </si>
  <si>
    <t>1.4.43</t>
  </si>
  <si>
    <t>1.4.44</t>
  </si>
  <si>
    <t>1.4.45</t>
  </si>
  <si>
    <t>1.4.46</t>
  </si>
  <si>
    <t>Крышка S5 CS90 90x100 угла вертикального внутреннего</t>
  </si>
  <si>
    <t>1.4.47</t>
  </si>
  <si>
    <t>Ответвитель S5 DL 100x50 горизонтальный</t>
  </si>
  <si>
    <t>1.4.48</t>
  </si>
  <si>
    <t>Крышка S5 DL 100х50 ответвителя горизонтального</t>
  </si>
  <si>
    <t>1.4.49</t>
  </si>
  <si>
    <t>Угол S5 CD90 90x50x50 вертикальный внешний</t>
  </si>
  <si>
    <t>1.4.50</t>
  </si>
  <si>
    <t>Крышка S5 CD90 90x50 угла вертикального внешнего</t>
  </si>
  <si>
    <t>1.4.51</t>
  </si>
  <si>
    <t>Ответвитель S5 DL 50x50 горизонтальный</t>
  </si>
  <si>
    <t>1.4.52</t>
  </si>
  <si>
    <t>Крышка S5 DL 50х50 ответвителя горизонтального</t>
  </si>
  <si>
    <t>1.4.53</t>
  </si>
  <si>
    <t>1.4.54</t>
  </si>
  <si>
    <t>1.4.55</t>
  </si>
  <si>
    <t>1.4.56</t>
  </si>
  <si>
    <t>1.4.57</t>
  </si>
  <si>
    <t>Коробка огнестойкая 100х100х50мм</t>
  </si>
  <si>
    <t>1.4.58</t>
  </si>
  <si>
    <t>Кабель огнестойкий КПСЭнг(А)-FRHF 1х2х1,0</t>
  </si>
  <si>
    <t>1.4.59</t>
  </si>
  <si>
    <t>Кабель огнестойкий КПСЭнг(А)-FRHF 1х2х1,5</t>
  </si>
  <si>
    <t>1.4.60</t>
  </si>
  <si>
    <t>Кабель огнестойкий КПСЭнг(А)-FRHF 2х2х0,75</t>
  </si>
  <si>
    <t>1.4.61</t>
  </si>
  <si>
    <t>Кабель огнестойкий КПСЭнг(А)-FRHF 2х2х0,5</t>
  </si>
  <si>
    <t>1.4.62</t>
  </si>
  <si>
    <t>Кабель силовой огнестойкий ППГ нг(А)-FRHF 3х1.5</t>
  </si>
  <si>
    <t>1.4.63</t>
  </si>
  <si>
    <t>1.4.64</t>
  </si>
  <si>
    <t>1.4.65</t>
  </si>
  <si>
    <t>1.4.66</t>
  </si>
  <si>
    <t>1.4.67</t>
  </si>
  <si>
    <t>1.4.68</t>
  </si>
  <si>
    <t>Пуско-наладочные работы, приемо-сдаточные работы</t>
  </si>
  <si>
    <t>1.4.70</t>
  </si>
  <si>
    <t>1.4.70.1</t>
  </si>
  <si>
    <t>1.4.70.2</t>
  </si>
  <si>
    <t>1.4.70.3</t>
  </si>
  <si>
    <t>1.4.70.4</t>
  </si>
  <si>
    <t>1.4.70.5</t>
  </si>
  <si>
    <t>1.4.70.6</t>
  </si>
  <si>
    <t>1.4.70.7</t>
  </si>
  <si>
    <t>1.4.70.8</t>
  </si>
  <si>
    <t>1.4.70.9</t>
  </si>
  <si>
    <t>Кабель силовой ППГнг(А)-FRHF 3х1.5</t>
  </si>
  <si>
    <t>1.4.70.10</t>
  </si>
  <si>
    <t>1.4.70.11</t>
  </si>
  <si>
    <t>1.4.70.12</t>
  </si>
  <si>
    <t>1.4.70.13</t>
  </si>
  <si>
    <t>1.4.70.14</t>
  </si>
  <si>
    <t>компл</t>
  </si>
  <si>
    <t>1.4.70.15</t>
  </si>
  <si>
    <t>130-23-СКС Структурированная кабельная сеть</t>
  </si>
  <si>
    <t>1.7.6</t>
  </si>
  <si>
    <t>1.7.7</t>
  </si>
  <si>
    <t>Коммутатор управляемый, уровень L2/3, 24 10/100/1000, 2 SFP, РоЕ ES-24-250W</t>
  </si>
  <si>
    <t>1.7.11</t>
  </si>
  <si>
    <t>Карта мониторинга Спутник/12</t>
  </si>
  <si>
    <t>Блок розеток горизонтальный 8 розеток C13, с LED выключателем, 1U, IP20,</t>
  </si>
  <si>
    <t xml:space="preserve">Точка доступа (радиомодуль беспроводной), мощность передатчика до 20 дБм, </t>
  </si>
  <si>
    <t>Делал завод</t>
  </si>
  <si>
    <t>1.7.25</t>
  </si>
  <si>
    <t>1.7.26</t>
  </si>
  <si>
    <t>1.7.27</t>
  </si>
  <si>
    <t>1.7.28</t>
  </si>
  <si>
    <t>1.7.29</t>
  </si>
  <si>
    <t>1.7.30</t>
  </si>
  <si>
    <t>1.7.31</t>
  </si>
  <si>
    <t>1.7.32</t>
  </si>
  <si>
    <t>1.7.34</t>
  </si>
  <si>
    <t>1.7.35</t>
  </si>
  <si>
    <t>1.7.36</t>
  </si>
  <si>
    <t>1.7.37</t>
  </si>
  <si>
    <t>1.7.38</t>
  </si>
  <si>
    <t>1.7.39</t>
  </si>
  <si>
    <t>1.7.40</t>
  </si>
  <si>
    <t>1.7.41</t>
  </si>
  <si>
    <t>1.7.42</t>
  </si>
  <si>
    <t>1.7.43</t>
  </si>
  <si>
    <t>1.7.44</t>
  </si>
  <si>
    <t>1.7.45</t>
  </si>
  <si>
    <t>1.7.46</t>
  </si>
  <si>
    <t>1.7.47</t>
  </si>
  <si>
    <t>1.7.48</t>
  </si>
  <si>
    <t>1.7.49</t>
  </si>
  <si>
    <t>1.7.50</t>
  </si>
  <si>
    <t>Универсальная противопожарная пена CP620</t>
  </si>
  <si>
    <t>1.7.51</t>
  </si>
  <si>
    <t>Лента ламинированная для маркирования, черный текст на белом фоне, термотрансферная печать, шир 12 мм, дл 8м Vell-231</t>
  </si>
  <si>
    <t>1.7.52</t>
  </si>
  <si>
    <t>Лента ламинированная для маркирования, черный текст на белом фоне, термотрансферная печать, шир 9 мм Vell-221</t>
  </si>
  <si>
    <t>1.7.53</t>
  </si>
  <si>
    <t>1.7.54</t>
  </si>
  <si>
    <t>1.7.55</t>
  </si>
  <si>
    <t>1.7.56</t>
  </si>
  <si>
    <t>1.7.57</t>
  </si>
  <si>
    <t>1.7.58</t>
  </si>
  <si>
    <t>1.7.59</t>
  </si>
  <si>
    <t>1.7.60</t>
  </si>
  <si>
    <t>1.7.61</t>
  </si>
  <si>
    <t>130-23-СОТ Система охранного телевидения</t>
  </si>
  <si>
    <t xml:space="preserve">Монтажная коробка для IP-камер </t>
  </si>
  <si>
    <t>Шнур (патч-корд) оптический, SM9/125 мкм, дуплекс, LC-LC, 3 м 130202-02793</t>
  </si>
  <si>
    <t>Добавил остатки кабеля из СКС, кабель списан полностью</t>
  </si>
  <si>
    <t>Стяжка нейлоновая неоткрывающаяся, безгалогенная, 300х3,6 мм GT-300IBC</t>
  </si>
  <si>
    <t>Лента ламинированная для маркирования, черный текст на белом фоне, термотрансферная печать, шир 12 мм Vell-231</t>
  </si>
  <si>
    <t>Дополнительно установленные 100 шт</t>
  </si>
  <si>
    <t>130-23-ЭО1 Электрическое освещение</t>
  </si>
  <si>
    <t>Щит управления освещением ЩУО1</t>
  </si>
  <si>
    <t>Кабель силовой ППГнг(А)-FRHF 3х2.5</t>
  </si>
  <si>
    <t>1.10.15</t>
  </si>
  <si>
    <t>1.10.16</t>
  </si>
  <si>
    <t>1.10.18</t>
  </si>
  <si>
    <t>Профиль BPL2130 DBL 21x41x1,5 L=3000 C-образный</t>
  </si>
  <si>
    <t>1.10.19</t>
  </si>
  <si>
    <t>1.10.20</t>
  </si>
  <si>
    <t>1.10.21</t>
  </si>
  <si>
    <t>1.10.22</t>
  </si>
  <si>
    <t>130-23-ЭО2 Электрическое освещение</t>
  </si>
  <si>
    <t>Кабель силовой ППГнг(А)-HF 3х2.5</t>
  </si>
  <si>
    <t>дополнительно использовалось 188 метров</t>
  </si>
  <si>
    <t>дополнительно использовалось 148 метров</t>
  </si>
  <si>
    <t>Кабель силовой ППГнг(А)-HF 3х1.5</t>
  </si>
  <si>
    <t>дополнительно использовалось 282 метров</t>
  </si>
  <si>
    <t>Светодиодный светильник VARTON ЖКХ круг 10 W IP65 185х70 мм антивандальный 4000 K</t>
  </si>
  <si>
    <t>Провод силовой желто-зеленый ПуГВнг(А)-LS 1х6</t>
  </si>
  <si>
    <t>1.12.11</t>
  </si>
  <si>
    <t>1.12.12</t>
  </si>
  <si>
    <t>1.12.13</t>
  </si>
  <si>
    <t>1.12.14</t>
  </si>
  <si>
    <t>1.12.15</t>
  </si>
  <si>
    <t>Переключатель проходной ОП Этюд 1-кл. для открытой установки IP20, 10А, 250В ВА10-004В</t>
  </si>
  <si>
    <t>Дополнительно установленные 4 шт внутренней установки</t>
  </si>
  <si>
    <t>1.12.16</t>
  </si>
  <si>
    <t>1.12.17</t>
  </si>
  <si>
    <t>1.12.18</t>
  </si>
  <si>
    <t>1.12.19</t>
  </si>
  <si>
    <t>1.12.21</t>
  </si>
  <si>
    <t>1.12.22</t>
  </si>
  <si>
    <t>Дополнительно установленные 1 шт</t>
  </si>
  <si>
    <t>1.12.23</t>
  </si>
  <si>
    <t>1.12.24</t>
  </si>
  <si>
    <t>1.12.25</t>
  </si>
  <si>
    <t>1.12.26</t>
  </si>
  <si>
    <t>Дополнительно установленные 12 шт</t>
  </si>
  <si>
    <t>1.12.27</t>
  </si>
  <si>
    <t>1.12.28</t>
  </si>
  <si>
    <t>1.12.29</t>
  </si>
  <si>
    <t>Дополнительно установленно 17 штук</t>
  </si>
  <si>
    <t>1.12.30</t>
  </si>
  <si>
    <t>1.12.31</t>
  </si>
  <si>
    <t>Дополнительно установленно 72 штук</t>
  </si>
  <si>
    <t>1.12.32</t>
  </si>
  <si>
    <t>1.12.33</t>
  </si>
  <si>
    <t>1.12.34</t>
  </si>
  <si>
    <t>1.12.35</t>
  </si>
  <si>
    <t>130-23-ЭМ1 Силовое электрооборудование</t>
  </si>
  <si>
    <t>Щит распределительный</t>
  </si>
  <si>
    <t>Кабель силовой, не поддерживающий горение, безгалогенный ППГнг(А)-HF 5х16</t>
  </si>
  <si>
    <t>Возврат кабеля 7,5 м</t>
  </si>
  <si>
    <t>Кабель силовой, не поддерживающий горение, безгалогенный  ППГнг(А)-HF 5х2.5</t>
  </si>
  <si>
    <t>Кабель силовой ППГнг(А)-HF 3х6</t>
  </si>
  <si>
    <t xml:space="preserve">Возврат кабеля 20 м, тк было закрыто 70 м </t>
  </si>
  <si>
    <t>Крышка L=3000 для лотков шириной 300мм</t>
  </si>
  <si>
    <t>Провод силовой желто-зеленый ПуГВнг(А)-LS 1х25</t>
  </si>
  <si>
    <t>Провод силовой желто-зеленый ПуГВнг(А)-LS 1х70 мм2</t>
  </si>
  <si>
    <t>Кабель силовой ППГнг(A)-HF 1х50</t>
  </si>
  <si>
    <t>Кабель уточнить по факту АЛЕКСЕЮ</t>
  </si>
  <si>
    <t>Возврат материала, не использовалась</t>
  </si>
  <si>
    <t>Кабель силовой ППГнг(А)-HF 5х25</t>
  </si>
  <si>
    <t>Кабель силовой ППГнг(А)-HF 5х6</t>
  </si>
  <si>
    <t>1.14.21</t>
  </si>
  <si>
    <t>Кабель силовой ППГнг(А)-FRHF 5х10</t>
  </si>
  <si>
    <t>По факту использовался кабель 5х16</t>
  </si>
  <si>
    <t>Кабель силовой ППГнг(А)-FRHF 5х6</t>
  </si>
  <si>
    <t>Не использовался</t>
  </si>
  <si>
    <t>Щит силовой ЩР-АБК.2(в)</t>
  </si>
  <si>
    <t>Щит силовой ЩР-АБК.2(р)</t>
  </si>
  <si>
    <t>Кабель силовой ППГнг(А)-FRHF 5х4</t>
  </si>
  <si>
    <t>Траверса 30х17мм</t>
  </si>
  <si>
    <t>1.17</t>
  </si>
  <si>
    <t>130-23-ЭМ2 Силовое электрооборудование</t>
  </si>
  <si>
    <t>1.17.1</t>
  </si>
  <si>
    <t>Щит распределительный навесного исполнения ЩР1….ЩР19</t>
  </si>
  <si>
    <t>1.17.2</t>
  </si>
  <si>
    <t>Ящик силовой с рубильником  ЯВЗШ 100А IP54</t>
  </si>
  <si>
    <t>1.17.3</t>
  </si>
  <si>
    <t>Щит силовой мобильного блок-контейнера ЩС.МБК1 - ЩС.МБК3</t>
  </si>
  <si>
    <t>1.17.4</t>
  </si>
  <si>
    <t>Щит управления воротами ЩУ1</t>
  </si>
  <si>
    <t>1.17.5</t>
  </si>
  <si>
    <t>Щит управления воротами ЩУ2</t>
  </si>
  <si>
    <t>1.17.6</t>
  </si>
  <si>
    <t>1.17.7</t>
  </si>
  <si>
    <t>Шкаф питания вентиляции ЩВ</t>
  </si>
  <si>
    <t>1.17.8</t>
  </si>
  <si>
    <t>1.17.9</t>
  </si>
  <si>
    <t>Ящик с понижающими трансформаторами с розеткой ЯТП-0,25 220/36-3АВ У3 IP54</t>
  </si>
  <si>
    <t>НЕ монтировался, монтировалась позиция 1.17.84</t>
  </si>
  <si>
    <t>1.17.10</t>
  </si>
  <si>
    <t>Кабель силовой 5х70</t>
  </si>
  <si>
    <t>1.17.11</t>
  </si>
  <si>
    <t>Кабель силовой 5х16</t>
  </si>
  <si>
    <t>Возврат кабеля 119 м</t>
  </si>
  <si>
    <t>1.17.12</t>
  </si>
  <si>
    <t>Кабель силовой 5х10</t>
  </si>
  <si>
    <t>1.17.13</t>
  </si>
  <si>
    <t>Кабель силовой 5х6</t>
  </si>
  <si>
    <t>1.17.14</t>
  </si>
  <si>
    <t>Кабель силовой 5х4</t>
  </si>
  <si>
    <t>Использовалось доп 18 м</t>
  </si>
  <si>
    <t>1.17.15</t>
  </si>
  <si>
    <t>Кабель силовой 5х2,5</t>
  </si>
  <si>
    <t>1.17.16</t>
  </si>
  <si>
    <t>Кабель силовой 3х2,5</t>
  </si>
  <si>
    <t>1.17.17</t>
  </si>
  <si>
    <t>Наконечник кабельный медный луженый ТМЛ 120-10-17</t>
  </si>
  <si>
    <t>1.17.18</t>
  </si>
  <si>
    <t>Наконечник кабельный медный луженый ТМЛ У 70-8</t>
  </si>
  <si>
    <t>1.17.19</t>
  </si>
  <si>
    <t>Наконечник кабельный медный луженый ТМЛ 35-10-10</t>
  </si>
  <si>
    <t>1.17.20</t>
  </si>
  <si>
    <t>Наконечник штифтовой плоский НШП-35 50311</t>
  </si>
  <si>
    <t>1.17.21</t>
  </si>
  <si>
    <t>Наконечник кабельный медный луженый ТМЛ 25-8-7</t>
  </si>
  <si>
    <t>1.17.22</t>
  </si>
  <si>
    <t>Светильник светодиодный 1000Лм 12в 10м переносной</t>
  </si>
  <si>
    <t>1.17.23</t>
  </si>
  <si>
    <t>1.17.24</t>
  </si>
  <si>
    <t>1.17.25</t>
  </si>
  <si>
    <t>1.17.26</t>
  </si>
  <si>
    <t>1.17.27</t>
  </si>
  <si>
    <t>1.17.28</t>
  </si>
  <si>
    <t>1.17.29</t>
  </si>
  <si>
    <t>Полоса стальная 40х5</t>
  </si>
  <si>
    <t>1.17.30</t>
  </si>
  <si>
    <t>1.17.31</t>
  </si>
  <si>
    <t>1.17.32</t>
  </si>
  <si>
    <t>1.17.33</t>
  </si>
  <si>
    <t>1.17.34</t>
  </si>
  <si>
    <t>1.17.35</t>
  </si>
  <si>
    <t>Траверса монтажная 30х17</t>
  </si>
  <si>
    <t>1.17.36</t>
  </si>
  <si>
    <t>1.17.37</t>
  </si>
  <si>
    <t>1.17.38</t>
  </si>
  <si>
    <t>1.17.39</t>
  </si>
  <si>
    <t>1.17.40</t>
  </si>
  <si>
    <t>1.17.41</t>
  </si>
  <si>
    <t>1.17.42</t>
  </si>
  <si>
    <t>1.17.43</t>
  </si>
  <si>
    <t>1.17.44</t>
  </si>
  <si>
    <t>1.17.45</t>
  </si>
  <si>
    <t>1.17.46</t>
  </si>
  <si>
    <t>Использовалась 32 и 40 труба</t>
  </si>
  <si>
    <t>1.17.47</t>
  </si>
  <si>
    <t>Угол CPO 90 горизонтальный 90° 200х50</t>
  </si>
  <si>
    <t>1.17.48</t>
  </si>
  <si>
    <t>Угол CS 90 вертикальный внутр. 90° 300/100</t>
  </si>
  <si>
    <t>1.17.49</t>
  </si>
  <si>
    <t>Ответвитель DL 300х100</t>
  </si>
  <si>
    <t>1.17.50</t>
  </si>
  <si>
    <t>Пластина торцевая TC 300х100</t>
  </si>
  <si>
    <t>1.17.51</t>
  </si>
  <si>
    <t>1.17.52</t>
  </si>
  <si>
    <t>Лента сигнальная ЛСЭ-150 "Осторожно кабель" ЛСЭ-150</t>
  </si>
  <si>
    <t>1.17.53</t>
  </si>
  <si>
    <t>Провод силовой желто-зеленый ПуГВ нг(А)LS 1х16</t>
  </si>
  <si>
    <t>1.17.54</t>
  </si>
  <si>
    <t>Наконечник медный ТМЛ 25-8-8 ГОСТ 7386-80</t>
  </si>
  <si>
    <t>1.17.55</t>
  </si>
  <si>
    <t>Пена двухкомпонентная огнезащитная DN1201</t>
  </si>
  <si>
    <t>1.17.56</t>
  </si>
  <si>
    <t>Винт с крестообразным шлицем М6х10</t>
  </si>
  <si>
    <t>1.17.57</t>
  </si>
  <si>
    <t>Винт М6х20 с гладкой головкой и квадратным подголовником</t>
  </si>
  <si>
    <t>1.17.58</t>
  </si>
  <si>
    <t>1.17.59</t>
  </si>
  <si>
    <t>1.17.60</t>
  </si>
  <si>
    <t xml:space="preserve">Держатель шины заземления </t>
  </si>
  <si>
    <t>1.17.61</t>
  </si>
  <si>
    <t>1.17.62</t>
  </si>
  <si>
    <t>1.17.63</t>
  </si>
  <si>
    <t>Мастика</t>
  </si>
  <si>
    <t>1.17.64</t>
  </si>
  <si>
    <t>1.17.65</t>
  </si>
  <si>
    <t>1.17.66</t>
  </si>
  <si>
    <t>1.17.67</t>
  </si>
  <si>
    <t>Зажим стержень — полоса/пруток крестообразный, нержавеющая сталь</t>
  </si>
  <si>
    <t>1.17.68</t>
  </si>
  <si>
    <t>1.17.69</t>
  </si>
  <si>
    <t>1.17.70</t>
  </si>
  <si>
    <t>1.17.71</t>
  </si>
  <si>
    <t>1.17.72</t>
  </si>
  <si>
    <t>1.17.73</t>
  </si>
  <si>
    <t>1.17.74</t>
  </si>
  <si>
    <t>1.17.75</t>
  </si>
  <si>
    <t>1.17.76</t>
  </si>
  <si>
    <t>1.17.77</t>
  </si>
  <si>
    <t>1.17.78</t>
  </si>
  <si>
    <t>1.17.79</t>
  </si>
  <si>
    <t>Подключение оборудования (компрессоры 2 шт., ворота 4 шт., ФВУ 12 шт</t>
  </si>
  <si>
    <t>1.17.80</t>
  </si>
  <si>
    <t>Не подтверждающих документов</t>
  </si>
  <si>
    <t>1.17.81</t>
  </si>
  <si>
    <t>1.17.82</t>
  </si>
  <si>
    <t>1.17.83</t>
  </si>
  <si>
    <t>Щит питания компрессоров ЩУК 2.1</t>
  </si>
  <si>
    <t>1.17.84</t>
  </si>
  <si>
    <r>
      <t xml:space="preserve">Щит питания светильников 12В ЩОС </t>
    </r>
    <r>
      <rPr>
        <sz val="11"/>
        <color rgb="FFFF0000"/>
        <rFont val="Arial"/>
        <family val="2"/>
        <charset val="204"/>
      </rPr>
      <t>(щит ЩС-яма, а не ЩОС)</t>
    </r>
  </si>
  <si>
    <t>1.17.85</t>
  </si>
  <si>
    <t>Сделать доп соглашение, тк ЩР идут комплектные (согласовать: Белоус, Никишин, Колдашов)</t>
  </si>
  <si>
    <t>1.17.86</t>
  </si>
  <si>
    <t>1.17.87</t>
  </si>
  <si>
    <t>1.17.88</t>
  </si>
  <si>
    <t>1.17.89</t>
  </si>
  <si>
    <t>ЩУК1 и ЩУК2 идут комплектные</t>
  </si>
  <si>
    <t>1.17.90</t>
  </si>
  <si>
    <t>Возврат материала 5 м, не использовался</t>
  </si>
  <si>
    <t>1.17.91</t>
  </si>
  <si>
    <t>Возврат материала 42,5 м</t>
  </si>
  <si>
    <t>1.17.92</t>
  </si>
  <si>
    <t>Возврат материала 375 м</t>
  </si>
  <si>
    <t>1.17.93</t>
  </si>
  <si>
    <t>Кабель силовой 3х1,5</t>
  </si>
  <si>
    <t>Возврат материала 53,8 м</t>
  </si>
  <si>
    <t>1.17.94</t>
  </si>
  <si>
    <t>Кабель силовой 3х6</t>
  </si>
  <si>
    <t>Возврат материала 350 м, использовался FRHF 3х4 мм 186 м</t>
  </si>
  <si>
    <t>1.17.95</t>
  </si>
  <si>
    <t>Кабель силовой 1х35</t>
  </si>
  <si>
    <t>1.17.96</t>
  </si>
  <si>
    <t>Кабель силовой 1х50</t>
  </si>
  <si>
    <t>Из раздела ЭМ2</t>
  </si>
  <si>
    <t>1.17.97</t>
  </si>
  <si>
    <t>Кабель силовой 1х120</t>
  </si>
  <si>
    <t>64 м не учтены, письмо от Белоуса на возврат кабеля</t>
  </si>
  <si>
    <t>1.17.98</t>
  </si>
  <si>
    <t>Кабель силовой ППГнг(А)-HF 5х25 мм2</t>
  </si>
  <si>
    <t xml:space="preserve"> не использовался</t>
  </si>
  <si>
    <t>1.17.99</t>
  </si>
  <si>
    <t>1.17.100</t>
  </si>
  <si>
    <t>Светильник светодиодный 6550 Лм 140  Вт</t>
  </si>
  <si>
    <t>1.17.101</t>
  </si>
  <si>
    <t>Светильник светодиодный 6550 Лм 140  Вт с БАП</t>
  </si>
  <si>
    <t>1.17.102</t>
  </si>
  <si>
    <t>Кабель силовой ППГнг(А)-HF 1х70</t>
  </si>
  <si>
    <t>Использовалось доп 129 м</t>
  </si>
  <si>
    <t>1.17.103</t>
  </si>
  <si>
    <t>Кабель силовой ППГнг(А)-HF 1х16</t>
  </si>
  <si>
    <t>1.17.104</t>
  </si>
  <si>
    <t>Кабель силовой ППГнг(А)-HF 5х1,5 мм2</t>
  </si>
  <si>
    <t>1.17.105</t>
  </si>
  <si>
    <t>Провод силовой желто-зеленый ПуГВнг(А)-LS 1х70</t>
  </si>
  <si>
    <t>1.17.106</t>
  </si>
  <si>
    <t>Провод силовой желто-зеленый ПуГВнг(А)-LS 1х35</t>
  </si>
  <si>
    <t>не использовался</t>
  </si>
  <si>
    <t>1.17.107</t>
  </si>
  <si>
    <t>1.17.108</t>
  </si>
  <si>
    <t>1.17.109</t>
  </si>
  <si>
    <t>1.17.110</t>
  </si>
  <si>
    <t>1.17.111</t>
  </si>
  <si>
    <t>1.17.112</t>
  </si>
  <si>
    <t>1.17.113</t>
  </si>
  <si>
    <t>Металлический анкер</t>
  </si>
  <si>
    <t>подтвердить</t>
  </si>
  <si>
    <t>1.17.114</t>
  </si>
  <si>
    <t>Кронштейн для лотка (сварной)</t>
  </si>
  <si>
    <t>1.17.115</t>
  </si>
  <si>
    <t>Металлический дюбель</t>
  </si>
  <si>
    <t>1.18</t>
  </si>
  <si>
    <t>130-23-ЭМ3 Силовое электрооборудование</t>
  </si>
  <si>
    <t>1.18.1</t>
  </si>
  <si>
    <t>Щит распределительный ШПВ АБК</t>
  </si>
  <si>
    <t>1.18.2</t>
  </si>
  <si>
    <t>Кабель силовой, не поддерживающий горение, безгалогенныйППГнг(А)-HF 5х25</t>
  </si>
  <si>
    <t>1.18.3</t>
  </si>
  <si>
    <t>Кабель силовой, не поддерживающий горение, безгалогенный ППГнг(А)-HF 5х4</t>
  </si>
  <si>
    <t>1.18.4</t>
  </si>
  <si>
    <t xml:space="preserve">Кабель силовой, не поддерживающий горение, безгалогенный ППГнг(А)-HF 3х6 </t>
  </si>
  <si>
    <t>1.18.5</t>
  </si>
  <si>
    <t>Кабель силовой ППГнг(А)-HF 5х2.5</t>
  </si>
  <si>
    <t>1.18.6</t>
  </si>
  <si>
    <t>1.18.16</t>
  </si>
  <si>
    <t>Труба гофрированная ПВХ 50 мм с протяжкой</t>
  </si>
  <si>
    <t>Ду20</t>
  </si>
  <si>
    <t>1.18.18</t>
  </si>
  <si>
    <t>1.18.21</t>
  </si>
  <si>
    <t>1.18.22</t>
  </si>
  <si>
    <t>Объекты энергетического хозяйства</t>
  </si>
  <si>
    <t>130-23-ЭН Наружное освещение</t>
  </si>
  <si>
    <t>2.1.1</t>
  </si>
  <si>
    <t>2.1.2</t>
  </si>
  <si>
    <t>Кабель силовой, не поддерживающий горение, безгалогенный 5х2.5</t>
  </si>
  <si>
    <t>2.1.3</t>
  </si>
  <si>
    <t>Кабель силовой, не поддерживающий горение, безгалогенный 3х1.5</t>
  </si>
  <si>
    <t>2.1.4</t>
  </si>
  <si>
    <t>2.1.5</t>
  </si>
  <si>
    <t>2.1.6</t>
  </si>
  <si>
    <t>2.1.7</t>
  </si>
  <si>
    <t>Зажим безвинтовой 3х(0,5-2,5) кв.мм прозрачный VSE-203</t>
  </si>
  <si>
    <t>2.1.8</t>
  </si>
  <si>
    <t>2.1.9</t>
  </si>
  <si>
    <t>2.1.10</t>
  </si>
  <si>
    <t>2.1.11</t>
  </si>
  <si>
    <t>2.1.12</t>
  </si>
  <si>
    <t>2.1.13</t>
  </si>
  <si>
    <t xml:space="preserve">О ПРИЕМКЕ ВЫПОЛНЕННЫХ РАБОТ </t>
  </si>
  <si>
    <t>за _________ 2024 г.</t>
  </si>
  <si>
    <t>1.14.46</t>
  </si>
  <si>
    <t>1.14.47</t>
  </si>
  <si>
    <t>Настя</t>
  </si>
  <si>
    <t>Мое</t>
  </si>
  <si>
    <t>Угол СРО 90° 100х50 мм</t>
  </si>
  <si>
    <t>Труба D=20 гибкая  гофрированная не распространяющая горение</t>
  </si>
  <si>
    <t>Траверса монтажная 30x17</t>
  </si>
  <si>
    <t>Крышка  L=3000мм для лотков 300 мм</t>
  </si>
  <si>
    <r>
      <t xml:space="preserve">Гайка М6 </t>
    </r>
    <r>
      <rPr>
        <sz val="10"/>
        <color rgb="FF00B050"/>
        <rFont val="Arial Narrow"/>
        <family val="2"/>
        <charset val="204"/>
      </rPr>
      <t>с насечкой препятствующей откручиванию</t>
    </r>
  </si>
  <si>
    <t xml:space="preserve">Крышка L=3000мм для лотков 200 мм </t>
  </si>
  <si>
    <t>кс3 №8 07.10.24</t>
  </si>
  <si>
    <t>кс3 №7 01.10.24</t>
  </si>
  <si>
    <t>кс3№7</t>
  </si>
  <si>
    <t>кс3№8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</si>
</sst>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(* #,##0.00_);_(* \(#,##0.00\);_(* &quot;-&quot;??_);_(@_)"/>
    <numFmt numFmtId="168" formatCode="#,##0.00;[Red]#,##0.00"/>
    <numFmt numFmtId="169" formatCode="* #,##0.00;* \-#,##0.00;* &quot;-&quot;??;@"/>
    <numFmt numFmtId="170" formatCode="_-* #,##0.00_р_._-;\-* #,##0.00_р_._-;_-* \-??_р_._-;_-@_-"/>
    <numFmt numFmtId="171" formatCode="#,##0.00;[Red]\-\ #,##0.00"/>
    <numFmt numFmtId="172" formatCode="#,##0.0"/>
    <numFmt numFmtId="173" formatCode="#,##0.000"/>
  </numFmts>
  <fonts count="86">
    <font>
      <sz val="10"/>
      <name val="Arial"/>
    </font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Pragmatica"/>
    </font>
    <font>
      <sz val="10"/>
      <name val="Helv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sz val="10"/>
      <color indexed="9"/>
      <name val="Arial Narrow"/>
      <family val="2"/>
      <charset val="204"/>
    </font>
    <font>
      <u/>
      <sz val="1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4"/>
      <name val="Arial Narrow"/>
      <family val="2"/>
      <charset val="204"/>
    </font>
    <font>
      <sz val="10"/>
      <name val="Arial"/>
      <family val="2"/>
      <charset val="204"/>
    </font>
    <font>
      <sz val="6"/>
      <name val="Arial Narrow"/>
      <family val="2"/>
      <charset val="204"/>
    </font>
    <font>
      <sz val="9"/>
      <color theme="0" tint="-0.249977111117893"/>
      <name val="Arial Narrow"/>
      <family val="2"/>
      <charset val="204"/>
    </font>
    <font>
      <sz val="8"/>
      <color theme="0" tint="-0.249977111117893"/>
      <name val="Arial Narrow"/>
      <family val="2"/>
      <charset val="204"/>
    </font>
    <font>
      <sz val="10"/>
      <color theme="0" tint="-0.249977111117893"/>
      <name val="Arial Narrow"/>
      <family val="2"/>
      <charset val="204"/>
    </font>
    <font>
      <sz val="10"/>
      <color rgb="FF00B050"/>
      <name val="Arial Narrow"/>
      <family val="2"/>
      <charset val="204"/>
    </font>
    <font>
      <sz val="8"/>
      <name val="Arial"/>
      <family val="2"/>
      <charset val="204"/>
    </font>
    <font>
      <sz val="10"/>
      <color rgb="FFFF0000"/>
      <name val="Arial Narrow"/>
      <family val="2"/>
      <charset val="204"/>
    </font>
    <font>
      <sz val="10"/>
      <color rgb="FF000000"/>
      <name val="MS Sans Serif"/>
      <family val="2"/>
      <charset val="204"/>
    </font>
    <font>
      <sz val="9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9"/>
      <color rgb="FFFF0000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u/>
      <sz val="9"/>
      <color rgb="FFFF0000"/>
      <name val="Arial Narrow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theme="1"/>
      <name val="Arial Narrow"/>
      <family val="2"/>
      <charset val="204"/>
    </font>
    <font>
      <sz val="8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theme="0"/>
      <name val="Arial Narrow"/>
      <family val="2"/>
      <charset val="204"/>
    </font>
    <font>
      <sz val="9"/>
      <color theme="0"/>
      <name val="Arial Narrow"/>
      <family val="2"/>
      <charset val="204"/>
    </font>
    <font>
      <sz val="10"/>
      <color theme="0"/>
      <name val="Arial Narrow"/>
      <family val="2"/>
      <charset val="204"/>
    </font>
    <font>
      <b/>
      <sz val="10"/>
      <color theme="0"/>
      <name val="Arial Narrow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sz val="11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name val="Arial"/>
      <family val="2"/>
      <charset val="204"/>
    </font>
    <font>
      <sz val="11"/>
      <name val="Calibri"/>
      <family val="2"/>
      <charset val="204"/>
    </font>
    <font>
      <sz val="11"/>
      <color rgb="FFFF0000"/>
      <name val="Arial"/>
      <family val="2"/>
      <charset val="204"/>
    </font>
    <font>
      <sz val="8"/>
      <color rgb="FFFF0000"/>
      <name val="Arial"/>
      <family val="2"/>
      <charset val="204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D9D9"/>
      </patternFill>
    </fill>
    <fill>
      <patternFill patternType="solid">
        <fgColor theme="0"/>
        <b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05">
    <xf numFmtId="0" fontId="0" fillId="0" borderId="0"/>
    <xf numFmtId="0" fontId="12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28" fillId="3" borderId="0" applyNumberFormat="0" applyBorder="0" applyAlignment="0" applyProtection="0"/>
    <xf numFmtId="0" fontId="20" fillId="20" borderId="1" applyNumberFormat="0" applyAlignment="0" applyProtection="0"/>
    <xf numFmtId="0" fontId="25" fillId="21" borderId="2" applyNumberFormat="0" applyAlignment="0" applyProtection="0"/>
    <xf numFmtId="0" fontId="29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8" fillId="7" borderId="1" applyNumberFormat="0" applyAlignment="0" applyProtection="0"/>
    <xf numFmtId="0" fontId="30" fillId="0" borderId="6" applyNumberFormat="0" applyFill="0" applyAlignment="0" applyProtection="0"/>
    <xf numFmtId="0" fontId="27" fillId="22" borderId="0" applyNumberFormat="0" applyBorder="0" applyAlignment="0" applyProtection="0"/>
    <xf numFmtId="0" fontId="13" fillId="0" borderId="0"/>
    <xf numFmtId="0" fontId="13" fillId="23" borderId="7" applyNumberFormat="0" applyFont="0" applyAlignment="0" applyProtection="0"/>
    <xf numFmtId="0" fontId="19" fillId="20" borderId="8" applyNumberFormat="0" applyAlignment="0" applyProtection="0"/>
    <xf numFmtId="0" fontId="26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13" fillId="0" borderId="0"/>
    <xf numFmtId="0" fontId="13" fillId="0" borderId="0"/>
    <xf numFmtId="9" fontId="15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4" fillId="0" borderId="0"/>
    <xf numFmtId="167" fontId="15" fillId="0" borderId="0" applyFont="0" applyFill="0" applyBorder="0" applyAlignment="0" applyProtection="0"/>
    <xf numFmtId="16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33" fillId="0" borderId="0"/>
    <xf numFmtId="0" fontId="11" fillId="0" borderId="0"/>
    <xf numFmtId="0" fontId="9" fillId="0" borderId="0"/>
    <xf numFmtId="0" fontId="20" fillId="20" borderId="10" applyNumberFormat="0" applyAlignment="0" applyProtection="0"/>
    <xf numFmtId="0" fontId="18" fillId="7" borderId="10" applyNumberFormat="0" applyAlignment="0" applyProtection="0"/>
    <xf numFmtId="0" fontId="11" fillId="0" borderId="0"/>
    <xf numFmtId="0" fontId="11" fillId="23" borderId="11" applyNumberFormat="0" applyFont="0" applyAlignment="0" applyProtection="0"/>
    <xf numFmtId="0" fontId="19" fillId="20" borderId="12" applyNumberFormat="0" applyAlignment="0" applyProtection="0"/>
    <xf numFmtId="0" fontId="24" fillId="0" borderId="13" applyNumberFormat="0" applyFill="0" applyAlignment="0" applyProtection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8" fillId="0" borderId="0"/>
    <xf numFmtId="0" fontId="34" fillId="0" borderId="0"/>
    <xf numFmtId="0" fontId="35" fillId="0" borderId="0"/>
    <xf numFmtId="0" fontId="11" fillId="0" borderId="0"/>
    <xf numFmtId="0" fontId="11" fillId="0" borderId="0"/>
    <xf numFmtId="0" fontId="7" fillId="0" borderId="0"/>
    <xf numFmtId="169" fontId="36" fillId="0" borderId="0" applyFont="0" applyFill="0" applyBorder="0" applyAlignment="0" applyProtection="0"/>
    <xf numFmtId="0" fontId="37" fillId="0" borderId="0"/>
    <xf numFmtId="0" fontId="38" fillId="0" borderId="0"/>
    <xf numFmtId="165" fontId="34" fillId="0" borderId="0" applyFont="0" applyFill="0" applyBorder="0" applyAlignment="0" applyProtection="0"/>
    <xf numFmtId="0" fontId="34" fillId="0" borderId="0"/>
    <xf numFmtId="0" fontId="7" fillId="0" borderId="0"/>
    <xf numFmtId="0" fontId="34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0" fontId="7" fillId="0" borderId="0"/>
    <xf numFmtId="0" fontId="7" fillId="0" borderId="0"/>
    <xf numFmtId="0" fontId="34" fillId="0" borderId="0"/>
    <xf numFmtId="0" fontId="34" fillId="0" borderId="0"/>
    <xf numFmtId="164" fontId="52" fillId="0" borderId="0" applyFont="0" applyFill="0" applyBorder="0" applyAlignment="0" applyProtection="0"/>
    <xf numFmtId="0" fontId="12" fillId="0" borderId="0"/>
    <xf numFmtId="0" fontId="60" fillId="0" borderId="0"/>
    <xf numFmtId="0" fontId="12" fillId="0" borderId="0"/>
    <xf numFmtId="164" fontId="11" fillId="0" borderId="0" applyFont="0" applyFill="0" applyBorder="0" applyAlignment="0" applyProtection="0"/>
    <xf numFmtId="0" fontId="3" fillId="0" borderId="0"/>
    <xf numFmtId="0" fontId="1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1077">
    <xf numFmtId="0" fontId="0" fillId="0" borderId="0" xfId="0"/>
    <xf numFmtId="0" fontId="39" fillId="0" borderId="0" xfId="54" applyFont="1"/>
    <xf numFmtId="0" fontId="39" fillId="0" borderId="0" xfId="54" applyFont="1" applyAlignment="1">
      <alignment wrapText="1"/>
    </xf>
    <xf numFmtId="0" fontId="39" fillId="0" borderId="0" xfId="54" applyFont="1" applyAlignment="1">
      <alignment horizontal="center"/>
    </xf>
    <xf numFmtId="0" fontId="39" fillId="0" borderId="0" xfId="54" applyFont="1" applyAlignment="1">
      <alignment horizontal="right"/>
    </xf>
    <xf numFmtId="0" fontId="39" fillId="0" borderId="0" xfId="54" applyFont="1" applyAlignment="1">
      <alignment horizontal="center" vertical="center"/>
    </xf>
    <xf numFmtId="0" fontId="39" fillId="0" borderId="0" xfId="70" applyFont="1" applyAlignment="1">
      <alignment horizontal="left" vertical="top" wrapText="1"/>
    </xf>
    <xf numFmtId="0" fontId="39" fillId="0" borderId="0" xfId="70" applyFont="1" applyAlignment="1">
      <alignment horizontal="center" vertical="top" wrapText="1"/>
    </xf>
    <xf numFmtId="0" fontId="39" fillId="0" borderId="0" xfId="70" applyFont="1"/>
    <xf numFmtId="0" fontId="39" fillId="0" borderId="14" xfId="70" applyFont="1" applyBorder="1" applyAlignment="1">
      <alignment horizontal="center"/>
    </xf>
    <xf numFmtId="0" fontId="39" fillId="0" borderId="0" xfId="70" applyFont="1" applyAlignment="1">
      <alignment horizontal="center" vertical="center"/>
    </xf>
    <xf numFmtId="0" fontId="39" fillId="0" borderId="0" xfId="70" applyFont="1" applyAlignment="1">
      <alignment horizontal="right"/>
    </xf>
    <xf numFmtId="0" fontId="40" fillId="0" borderId="0" xfId="70" applyFont="1" applyAlignment="1">
      <alignment horizontal="right" vertical="top"/>
    </xf>
    <xf numFmtId="0" fontId="40" fillId="0" borderId="14" xfId="70" applyFont="1" applyBorder="1" applyAlignment="1">
      <alignment horizontal="right" vertical="top"/>
    </xf>
    <xf numFmtId="0" fontId="39" fillId="0" borderId="0" xfId="71" applyFont="1" applyAlignment="1">
      <alignment horizontal="left"/>
    </xf>
    <xf numFmtId="0" fontId="41" fillId="0" borderId="0" xfId="70" applyFont="1" applyAlignment="1">
      <alignment vertical="top" wrapText="1"/>
    </xf>
    <xf numFmtId="0" fontId="41" fillId="0" borderId="0" xfId="70" applyFont="1" applyAlignment="1">
      <alignment horizontal="center" vertical="top" wrapText="1"/>
    </xf>
    <xf numFmtId="0" fontId="39" fillId="0" borderId="0" xfId="70" applyFont="1" applyAlignment="1">
      <alignment horizontal="right" vertical="top"/>
    </xf>
    <xf numFmtId="0" fontId="39" fillId="0" borderId="14" xfId="70" applyFont="1" applyBorder="1" applyAlignment="1">
      <alignment horizontal="center" vertical="top"/>
    </xf>
    <xf numFmtId="0" fontId="39" fillId="0" borderId="0" xfId="70" applyFont="1" applyAlignment="1">
      <alignment horizontal="left"/>
    </xf>
    <xf numFmtId="49" fontId="39" fillId="0" borderId="14" xfId="70" applyNumberFormat="1" applyFont="1" applyBorder="1" applyAlignment="1">
      <alignment horizontal="center" vertical="top"/>
    </xf>
    <xf numFmtId="0" fontId="39" fillId="0" borderId="0" xfId="54" applyFont="1" applyAlignment="1">
      <alignment horizontal="center" wrapText="1"/>
    </xf>
    <xf numFmtId="0" fontId="40" fillId="0" borderId="15" xfId="70" applyFont="1" applyBorder="1" applyAlignment="1">
      <alignment horizontal="right" vertical="top"/>
    </xf>
    <xf numFmtId="0" fontId="39" fillId="0" borderId="0" xfId="71" applyFont="1" applyAlignment="1">
      <alignment horizontal="right"/>
    </xf>
    <xf numFmtId="0" fontId="39" fillId="0" borderId="14" xfId="70" applyFont="1" applyBorder="1"/>
    <xf numFmtId="0" fontId="39" fillId="0" borderId="0" xfId="71" applyFont="1"/>
    <xf numFmtId="0" fontId="39" fillId="0" borderId="0" xfId="70" applyFont="1" applyAlignment="1">
      <alignment horizontal="right" vertical="center"/>
    </xf>
    <xf numFmtId="0" fontId="39" fillId="0" borderId="30" xfId="71" applyFont="1" applyBorder="1" applyAlignment="1">
      <alignment horizontal="right" vertical="center"/>
    </xf>
    <xf numFmtId="49" fontId="44" fillId="0" borderId="14" xfId="72" applyNumberFormat="1" applyFont="1" applyBorder="1" applyAlignment="1">
      <alignment horizontal="center" vertical="center" wrapText="1"/>
    </xf>
    <xf numFmtId="0" fontId="39" fillId="0" borderId="0" xfId="70" applyFont="1" applyAlignment="1">
      <alignment vertical="top" wrapText="1"/>
    </xf>
    <xf numFmtId="0" fontId="39" fillId="0" borderId="14" xfId="71" applyFont="1" applyBorder="1" applyAlignment="1">
      <alignment horizontal="right" vertical="center"/>
    </xf>
    <xf numFmtId="14" fontId="44" fillId="0" borderId="14" xfId="72" applyNumberFormat="1" applyFont="1" applyBorder="1" applyAlignment="1">
      <alignment horizontal="center" vertical="center" wrapText="1"/>
    </xf>
    <xf numFmtId="49" fontId="44" fillId="0" borderId="32" xfId="72" applyNumberFormat="1" applyFont="1" applyBorder="1" applyAlignment="1">
      <alignment horizontal="center" vertical="center" wrapText="1"/>
    </xf>
    <xf numFmtId="0" fontId="39" fillId="0" borderId="32" xfId="71" applyFont="1" applyBorder="1" applyAlignment="1">
      <alignment horizontal="right" vertical="center"/>
    </xf>
    <xf numFmtId="14" fontId="44" fillId="0" borderId="32" xfId="72" applyNumberFormat="1" applyFont="1" applyBorder="1" applyAlignment="1">
      <alignment horizontal="center" vertical="center" wrapText="1"/>
    </xf>
    <xf numFmtId="0" fontId="39" fillId="0" borderId="0" xfId="71" applyFont="1" applyAlignment="1">
      <alignment horizontal="right" vertical="center"/>
    </xf>
    <xf numFmtId="14" fontId="39" fillId="0" borderId="0" xfId="72" applyNumberFormat="1" applyFont="1" applyAlignment="1">
      <alignment horizontal="center" vertical="center" wrapText="1"/>
    </xf>
    <xf numFmtId="0" fontId="40" fillId="0" borderId="0" xfId="71" applyFont="1" applyAlignment="1">
      <alignment horizontal="center" wrapText="1"/>
    </xf>
    <xf numFmtId="0" fontId="40" fillId="0" borderId="0" xfId="71" applyFont="1" applyAlignment="1">
      <alignment horizontal="center"/>
    </xf>
    <xf numFmtId="0" fontId="39" fillId="0" borderId="17" xfId="70" applyFont="1" applyBorder="1" applyAlignment="1">
      <alignment horizontal="center" vertical="center" wrapText="1"/>
    </xf>
    <xf numFmtId="0" fontId="39" fillId="0" borderId="31" xfId="71" applyFont="1" applyBorder="1" applyAlignment="1">
      <alignment horizontal="center" vertical="center"/>
    </xf>
    <xf numFmtId="0" fontId="39" fillId="0" borderId="20" xfId="70" applyFont="1" applyBorder="1" applyAlignment="1">
      <alignment horizontal="center" vertical="center" wrapText="1"/>
    </xf>
    <xf numFmtId="0" fontId="39" fillId="0" borderId="14" xfId="71" applyFont="1" applyBorder="1" applyAlignment="1">
      <alignment horizontal="center" vertical="center"/>
    </xf>
    <xf numFmtId="0" fontId="39" fillId="0" borderId="0" xfId="70" applyFont="1" applyAlignment="1">
      <alignment wrapText="1"/>
    </xf>
    <xf numFmtId="0" fontId="39" fillId="0" borderId="0" xfId="70" applyFont="1" applyAlignment="1">
      <alignment horizontal="center"/>
    </xf>
    <xf numFmtId="49" fontId="39" fillId="0" borderId="20" xfId="71" applyNumberFormat="1" applyFont="1" applyBorder="1" applyAlignment="1">
      <alignment horizontal="center" vertical="center"/>
    </xf>
    <xf numFmtId="49" fontId="39" fillId="0" borderId="14" xfId="71" applyNumberFormat="1" applyFont="1" applyBorder="1" applyAlignment="1">
      <alignment horizontal="center" vertical="center"/>
    </xf>
    <xf numFmtId="14" fontId="57" fillId="0" borderId="0" xfId="70" applyNumberFormat="1" applyFont="1" applyAlignment="1">
      <alignment horizontal="center" vertical="center"/>
    </xf>
    <xf numFmtId="0" fontId="50" fillId="0" borderId="0" xfId="0" applyFont="1" applyAlignment="1">
      <alignment horizontal="center" vertical="center"/>
    </xf>
    <xf numFmtId="0" fontId="50" fillId="0" borderId="0" xfId="0" applyFont="1"/>
    <xf numFmtId="0" fontId="49" fillId="0" borderId="0" xfId="0" applyFont="1"/>
    <xf numFmtId="168" fontId="48" fillId="0" borderId="21" xfId="54" applyNumberFormat="1" applyFont="1" applyBorder="1" applyAlignment="1">
      <alignment horizontal="center"/>
    </xf>
    <xf numFmtId="0" fontId="43" fillId="0" borderId="32" xfId="0" applyFont="1" applyBorder="1" applyAlignment="1">
      <alignment horizontal="center" vertical="center" wrapText="1"/>
    </xf>
    <xf numFmtId="0" fontId="47" fillId="0" borderId="0" xfId="0" applyFont="1" applyAlignment="1">
      <alignment horizontal="center" vertical="center"/>
    </xf>
    <xf numFmtId="0" fontId="47" fillId="0" borderId="0" xfId="0" applyFont="1"/>
    <xf numFmtId="0" fontId="5" fillId="0" borderId="32" xfId="0" applyFont="1" applyBorder="1" applyAlignment="1">
      <alignment horizontal="center" vertical="center" wrapText="1"/>
    </xf>
    <xf numFmtId="4" fontId="5" fillId="0" borderId="32" xfId="0" applyNumberFormat="1" applyFont="1" applyBorder="1" applyAlignment="1">
      <alignment horizontal="center" vertical="center" wrapText="1"/>
    </xf>
    <xf numFmtId="4" fontId="46" fillId="0" borderId="32" xfId="0" applyNumberFormat="1" applyFont="1" applyBorder="1" applyAlignment="1">
      <alignment horizontal="right" vertical="center" wrapText="1"/>
    </xf>
    <xf numFmtId="4" fontId="40" fillId="0" borderId="32" xfId="0" applyNumberFormat="1" applyFont="1" applyBorder="1" applyAlignment="1">
      <alignment horizontal="right" vertical="center" wrapText="1"/>
    </xf>
    <xf numFmtId="49" fontId="5" fillId="0" borderId="32" xfId="0" applyNumberFormat="1" applyFont="1" applyBorder="1" applyAlignment="1">
      <alignment horizontal="center" vertical="center"/>
    </xf>
    <xf numFmtId="0" fontId="46" fillId="0" borderId="32" xfId="0" applyFont="1" applyBorder="1" applyAlignment="1">
      <alignment vertical="center" wrapText="1"/>
    </xf>
    <xf numFmtId="0" fontId="39" fillId="0" borderId="32" xfId="96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vertical="center" wrapText="1"/>
    </xf>
    <xf numFmtId="4" fontId="39" fillId="0" borderId="32" xfId="96" applyNumberFormat="1" applyFont="1" applyBorder="1" applyAlignment="1">
      <alignment horizontal="right" vertical="center" wrapText="1"/>
    </xf>
    <xf numFmtId="4" fontId="39" fillId="0" borderId="0" xfId="54" applyNumberFormat="1" applyFont="1" applyAlignment="1">
      <alignment horizontal="center" vertical="center"/>
    </xf>
    <xf numFmtId="49" fontId="39" fillId="0" borderId="32" xfId="96" applyNumberFormat="1" applyFont="1" applyBorder="1" applyAlignment="1">
      <alignment horizontal="center" vertical="center" wrapText="1"/>
    </xf>
    <xf numFmtId="4" fontId="39" fillId="0" borderId="32" xfId="96" applyNumberFormat="1" applyFont="1" applyBorder="1" applyAlignment="1">
      <alignment horizontal="center" vertical="center" wrapText="1"/>
    </xf>
    <xf numFmtId="3" fontId="39" fillId="0" borderId="32" xfId="96" applyNumberFormat="1" applyFont="1" applyBorder="1" applyAlignment="1">
      <alignment horizontal="center" vertical="center" wrapText="1"/>
    </xf>
    <xf numFmtId="49" fontId="6" fillId="0" borderId="32" xfId="62" applyNumberFormat="1" applyFont="1" applyBorder="1" applyAlignment="1">
      <alignment horizontal="center" vertical="center" wrapText="1"/>
    </xf>
    <xf numFmtId="0" fontId="46" fillId="0" borderId="32" xfId="62" applyFont="1" applyBorder="1" applyAlignment="1">
      <alignment horizontal="center" vertical="center" wrapText="1"/>
    </xf>
    <xf numFmtId="0" fontId="39" fillId="0" borderId="32" xfId="0" applyFont="1" applyBorder="1" applyAlignment="1">
      <alignment vertical="center" wrapText="1"/>
    </xf>
    <xf numFmtId="170" fontId="39" fillId="0" borderId="32" xfId="95" applyNumberFormat="1" applyFont="1" applyFill="1" applyBorder="1" applyAlignment="1" applyProtection="1">
      <alignment horizontal="center" vertical="center" wrapText="1"/>
    </xf>
    <xf numFmtId="4" fontId="39" fillId="0" borderId="32" xfId="95" applyNumberFormat="1" applyFont="1" applyFill="1" applyBorder="1" applyAlignment="1" applyProtection="1">
      <alignment horizontal="center" vertical="center" wrapText="1"/>
    </xf>
    <xf numFmtId="4" fontId="39" fillId="0" borderId="32" xfId="95" applyNumberFormat="1" applyFont="1" applyFill="1" applyBorder="1" applyAlignment="1" applyProtection="1">
      <alignment horizontal="center" vertical="center"/>
    </xf>
    <xf numFmtId="4" fontId="39" fillId="0" borderId="32" xfId="95" applyNumberFormat="1" applyFont="1" applyFill="1" applyBorder="1" applyAlignment="1" applyProtection="1">
      <alignment horizontal="right" vertical="center"/>
    </xf>
    <xf numFmtId="4" fontId="39" fillId="0" borderId="32" xfId="95" applyNumberFormat="1" applyFont="1" applyFill="1" applyBorder="1" applyAlignment="1" applyProtection="1">
      <alignment horizontal="right" vertical="center" wrapText="1" shrinkToFit="1"/>
    </xf>
    <xf numFmtId="0" fontId="39" fillId="0" borderId="0" xfId="73" applyFont="1" applyAlignment="1">
      <alignment horizontal="left" vertical="center"/>
    </xf>
    <xf numFmtId="0" fontId="39" fillId="0" borderId="0" xfId="73" applyFont="1" applyAlignment="1">
      <alignment horizontal="left" vertical="center" wrapText="1"/>
    </xf>
    <xf numFmtId="0" fontId="39" fillId="0" borderId="0" xfId="73" applyFont="1" applyAlignment="1">
      <alignment horizontal="center" vertical="center"/>
    </xf>
    <xf numFmtId="0" fontId="40" fillId="0" borderId="0" xfId="73" applyFont="1" applyAlignment="1">
      <alignment horizontal="left" vertical="center"/>
    </xf>
    <xf numFmtId="0" fontId="42" fillId="0" borderId="0" xfId="73" applyFont="1" applyAlignment="1">
      <alignment horizontal="center" vertical="center" wrapText="1"/>
    </xf>
    <xf numFmtId="0" fontId="42" fillId="0" borderId="0" xfId="73" applyFont="1" applyAlignment="1">
      <alignment horizontal="center" vertical="center"/>
    </xf>
    <xf numFmtId="0" fontId="39" fillId="0" borderId="15" xfId="73" applyFont="1" applyBorder="1" applyAlignment="1">
      <alignment horizontal="left" vertical="center"/>
    </xf>
    <xf numFmtId="0" fontId="43" fillId="0" borderId="0" xfId="54" applyFont="1"/>
    <xf numFmtId="0" fontId="43" fillId="0" borderId="0" xfId="73" applyFont="1" applyAlignment="1">
      <alignment horizontal="center" vertical="center" wrapText="1"/>
    </xf>
    <xf numFmtId="0" fontId="43" fillId="0" borderId="0" xfId="73" applyFont="1" applyAlignment="1">
      <alignment horizontal="center" vertical="center"/>
    </xf>
    <xf numFmtId="0" fontId="43" fillId="0" borderId="0" xfId="73" applyFont="1" applyAlignment="1">
      <alignment horizontal="left" vertical="center"/>
    </xf>
    <xf numFmtId="0" fontId="43" fillId="0" borderId="0" xfId="54" applyFont="1" applyAlignment="1">
      <alignment horizontal="center" vertical="center"/>
    </xf>
    <xf numFmtId="0" fontId="44" fillId="0" borderId="0" xfId="93" applyFont="1"/>
    <xf numFmtId="0" fontId="44" fillId="0" borderId="0" xfId="93" applyFont="1" applyAlignment="1">
      <alignment horizontal="right"/>
    </xf>
    <xf numFmtId="0" fontId="44" fillId="0" borderId="0" xfId="54" applyFont="1"/>
    <xf numFmtId="4" fontId="44" fillId="0" borderId="0" xfId="94" applyNumberFormat="1" applyFont="1"/>
    <xf numFmtId="0" fontId="44" fillId="0" borderId="0" xfId="94" applyFont="1"/>
    <xf numFmtId="0" fontId="44" fillId="0" borderId="0" xfId="93" applyFont="1" applyAlignment="1">
      <alignment horizontal="left"/>
    </xf>
    <xf numFmtId="0" fontId="44" fillId="0" borderId="0" xfId="93" applyFont="1" applyAlignment="1">
      <alignment horizontal="center"/>
    </xf>
    <xf numFmtId="0" fontId="44" fillId="0" borderId="30" xfId="93" applyFont="1" applyBorder="1" applyAlignment="1">
      <alignment horizontal="center"/>
    </xf>
    <xf numFmtId="0" fontId="44" fillId="0" borderId="0" xfId="93" applyFont="1" applyAlignment="1">
      <alignment horizontal="right" vertical="center"/>
    </xf>
    <xf numFmtId="0" fontId="44" fillId="0" borderId="0" xfId="93" applyFont="1" applyAlignment="1">
      <alignment vertical="top" wrapText="1"/>
    </xf>
    <xf numFmtId="49" fontId="44" fillId="0" borderId="0" xfId="93" applyNumberFormat="1" applyFont="1" applyAlignment="1">
      <alignment horizontal="left"/>
    </xf>
    <xf numFmtId="0" fontId="44" fillId="0" borderId="0" xfId="93" applyFont="1" applyAlignment="1">
      <alignment vertical="top"/>
    </xf>
    <xf numFmtId="0" fontId="44" fillId="0" borderId="0" xfId="93" applyFont="1" applyAlignment="1">
      <alignment horizontal="center" vertical="top"/>
    </xf>
    <xf numFmtId="49" fontId="44" fillId="0" borderId="0" xfId="93" applyNumberFormat="1" applyFont="1" applyAlignment="1">
      <alignment horizontal="center"/>
    </xf>
    <xf numFmtId="49" fontId="44" fillId="0" borderId="0" xfId="93" applyNumberFormat="1" applyFont="1" applyAlignment="1">
      <alignment horizontal="center" wrapText="1"/>
    </xf>
    <xf numFmtId="49" fontId="44" fillId="0" borderId="15" xfId="93" applyNumberFormat="1" applyFont="1" applyBorder="1" applyAlignment="1">
      <alignment wrapText="1"/>
    </xf>
    <xf numFmtId="0" fontId="55" fillId="0" borderId="0" xfId="94" applyFont="1" applyAlignment="1">
      <alignment horizontal="center"/>
    </xf>
    <xf numFmtId="49" fontId="44" fillId="0" borderId="0" xfId="93" applyNumberFormat="1" applyFont="1"/>
    <xf numFmtId="0" fontId="54" fillId="0" borderId="0" xfId="94" applyFont="1"/>
    <xf numFmtId="4" fontId="54" fillId="0" borderId="0" xfId="94" applyNumberFormat="1" applyFont="1"/>
    <xf numFmtId="0" fontId="44" fillId="0" borderId="18" xfId="93" applyFont="1" applyBorder="1" applyAlignment="1">
      <alignment horizontal="center" vertical="center" wrapText="1"/>
    </xf>
    <xf numFmtId="0" fontId="54" fillId="0" borderId="0" xfId="94" applyFont="1" applyAlignment="1">
      <alignment horizontal="right"/>
    </xf>
    <xf numFmtId="49" fontId="44" fillId="0" borderId="32" xfId="93" applyNumberFormat="1" applyFont="1" applyBorder="1" applyAlignment="1">
      <alignment horizontal="center"/>
    </xf>
    <xf numFmtId="0" fontId="45" fillId="0" borderId="0" xfId="93" applyFont="1" applyAlignment="1">
      <alignment horizontal="center"/>
    </xf>
    <xf numFmtId="49" fontId="44" fillId="0" borderId="32" xfId="93" applyNumberFormat="1" applyFont="1" applyBorder="1" applyAlignment="1">
      <alignment horizontal="center" vertical="center"/>
    </xf>
    <xf numFmtId="49" fontId="44" fillId="0" borderId="18" xfId="93" applyNumberFormat="1" applyFont="1" applyBorder="1" applyAlignment="1">
      <alignment horizontal="center" vertical="center"/>
    </xf>
    <xf numFmtId="0" fontId="54" fillId="0" borderId="0" xfId="94" applyFont="1" applyAlignment="1">
      <alignment horizontal="center"/>
    </xf>
    <xf numFmtId="10" fontId="54" fillId="0" borderId="0" xfId="94" applyNumberFormat="1" applyFont="1"/>
    <xf numFmtId="0" fontId="55" fillId="0" borderId="0" xfId="94" applyFont="1"/>
    <xf numFmtId="0" fontId="43" fillId="0" borderId="32" xfId="93" applyFont="1" applyBorder="1" applyAlignment="1">
      <alignment horizontal="center"/>
    </xf>
    <xf numFmtId="4" fontId="43" fillId="0" borderId="0" xfId="94" applyNumberFormat="1" applyFont="1"/>
    <xf numFmtId="0" fontId="43" fillId="0" borderId="0" xfId="94" applyFont="1"/>
    <xf numFmtId="49" fontId="44" fillId="0" borderId="17" xfId="93" applyNumberFormat="1" applyFont="1" applyBorder="1" applyAlignment="1">
      <alignment horizontal="center" vertical="center"/>
    </xf>
    <xf numFmtId="4" fontId="44" fillId="0" borderId="32" xfId="93" applyNumberFormat="1" applyFont="1" applyBorder="1" applyAlignment="1">
      <alignment horizontal="right" vertical="center"/>
    </xf>
    <xf numFmtId="49" fontId="44" fillId="0" borderId="20" xfId="93" applyNumberFormat="1" applyFont="1" applyBorder="1" applyAlignment="1">
      <alignment horizontal="center" vertical="center"/>
    </xf>
    <xf numFmtId="0" fontId="44" fillId="0" borderId="26" xfId="93" applyFont="1" applyBorder="1" applyAlignment="1">
      <alignment horizontal="left" vertical="center"/>
    </xf>
    <xf numFmtId="0" fontId="44" fillId="0" borderId="27" xfId="93" applyFont="1" applyBorder="1" applyAlignment="1">
      <alignment horizontal="left" vertical="center"/>
    </xf>
    <xf numFmtId="49" fontId="44" fillId="0" borderId="28" xfId="93" applyNumberFormat="1" applyFont="1" applyBorder="1" applyAlignment="1">
      <alignment horizontal="center"/>
    </xf>
    <xf numFmtId="0" fontId="45" fillId="0" borderId="28" xfId="93" applyFont="1" applyBorder="1" applyAlignment="1">
      <alignment horizontal="left"/>
    </xf>
    <xf numFmtId="4" fontId="44" fillId="0" borderId="23" xfId="93" applyNumberFormat="1" applyFont="1" applyBorder="1" applyAlignment="1">
      <alignment horizontal="right"/>
    </xf>
    <xf numFmtId="4" fontId="44" fillId="0" borderId="32" xfId="93" applyNumberFormat="1" applyFont="1" applyBorder="1" applyAlignment="1">
      <alignment horizontal="right"/>
    </xf>
    <xf numFmtId="0" fontId="45" fillId="0" borderId="0" xfId="93" applyFont="1" applyAlignment="1">
      <alignment horizontal="left"/>
    </xf>
    <xf numFmtId="4" fontId="44" fillId="0" borderId="15" xfId="93" applyNumberFormat="1" applyFont="1" applyBorder="1" applyAlignment="1">
      <alignment horizontal="right"/>
    </xf>
    <xf numFmtId="0" fontId="39" fillId="0" borderId="0" xfId="94" applyFont="1"/>
    <xf numFmtId="49" fontId="45" fillId="0" borderId="0" xfId="93" applyNumberFormat="1" applyFont="1" applyAlignment="1">
      <alignment horizontal="center"/>
    </xf>
    <xf numFmtId="4" fontId="45" fillId="0" borderId="15" xfId="93" applyNumberFormat="1" applyFont="1" applyBorder="1" applyAlignment="1">
      <alignment horizontal="right"/>
    </xf>
    <xf numFmtId="4" fontId="45" fillId="0" borderId="32" xfId="93" applyNumberFormat="1" applyFont="1" applyBorder="1" applyAlignment="1">
      <alignment horizontal="right"/>
    </xf>
    <xf numFmtId="49" fontId="40" fillId="0" borderId="0" xfId="93" applyNumberFormat="1" applyFont="1" applyAlignment="1">
      <alignment horizontal="right"/>
    </xf>
    <xf numFmtId="49" fontId="44" fillId="0" borderId="0" xfId="93" applyNumberFormat="1" applyFont="1" applyAlignment="1">
      <alignment horizontal="right"/>
    </xf>
    <xf numFmtId="49" fontId="39" fillId="0" borderId="0" xfId="93" applyNumberFormat="1" applyFont="1" applyAlignment="1">
      <alignment horizontal="center"/>
    </xf>
    <xf numFmtId="0" fontId="40" fillId="0" borderId="0" xfId="93" applyFont="1" applyAlignment="1">
      <alignment horizontal="left"/>
    </xf>
    <xf numFmtId="49" fontId="40" fillId="0" borderId="0" xfId="93" applyNumberFormat="1" applyFont="1" applyAlignment="1">
      <alignment horizontal="center"/>
    </xf>
    <xf numFmtId="49" fontId="45" fillId="0" borderId="0" xfId="93" applyNumberFormat="1" applyFont="1" applyAlignment="1">
      <alignment horizontal="right"/>
    </xf>
    <xf numFmtId="4" fontId="39" fillId="0" borderId="0" xfId="94" applyNumberFormat="1" applyFont="1"/>
    <xf numFmtId="0" fontId="56" fillId="0" borderId="0" xfId="94" applyFont="1"/>
    <xf numFmtId="4" fontId="56" fillId="0" borderId="0" xfId="94" applyNumberFormat="1" applyFont="1"/>
    <xf numFmtId="4" fontId="45" fillId="0" borderId="0" xfId="93" applyNumberFormat="1" applyFont="1" applyAlignment="1">
      <alignment horizontal="right"/>
    </xf>
    <xf numFmtId="0" fontId="39" fillId="0" borderId="0" xfId="93" applyFont="1"/>
    <xf numFmtId="0" fontId="39" fillId="0" borderId="0" xfId="93" applyFont="1" applyAlignment="1">
      <alignment horizontal="left"/>
    </xf>
    <xf numFmtId="3" fontId="39" fillId="0" borderId="0" xfId="93" applyNumberFormat="1" applyFont="1" applyAlignment="1">
      <alignment horizontal="left"/>
    </xf>
    <xf numFmtId="0" fontId="39" fillId="0" borderId="0" xfId="93" applyFont="1" applyAlignment="1">
      <alignment horizontal="center"/>
    </xf>
    <xf numFmtId="0" fontId="39" fillId="0" borderId="21" xfId="93" applyFont="1" applyBorder="1" applyAlignment="1">
      <alignment horizontal="left"/>
    </xf>
    <xf numFmtId="0" fontId="39" fillId="0" borderId="21" xfId="93" applyFont="1" applyBorder="1" applyAlignment="1">
      <alignment horizontal="center"/>
    </xf>
    <xf numFmtId="0" fontId="43" fillId="0" borderId="0" xfId="93" applyFont="1" applyAlignment="1">
      <alignment horizontal="center"/>
    </xf>
    <xf numFmtId="0" fontId="43" fillId="0" borderId="0" xfId="93" applyFont="1" applyAlignment="1">
      <alignment horizontal="left"/>
    </xf>
    <xf numFmtId="4" fontId="44" fillId="0" borderId="0" xfId="93" applyNumberFormat="1" applyFont="1"/>
    <xf numFmtId="0" fontId="4" fillId="24" borderId="32" xfId="0" applyFont="1" applyFill="1" applyBorder="1" applyAlignment="1">
      <alignment horizontal="center" vertical="center" wrapText="1"/>
    </xf>
    <xf numFmtId="0" fontId="46" fillId="24" borderId="32" xfId="0" applyFont="1" applyFill="1" applyBorder="1" applyAlignment="1">
      <alignment horizontal="left" vertical="center" wrapText="1"/>
    </xf>
    <xf numFmtId="4" fontId="4" fillId="24" borderId="32" xfId="0" applyNumberFormat="1" applyFont="1" applyFill="1" applyBorder="1" applyAlignment="1">
      <alignment horizontal="center" vertical="center" wrapText="1"/>
    </xf>
    <xf numFmtId="4" fontId="39" fillId="24" borderId="32" xfId="0" applyNumberFormat="1" applyFont="1" applyFill="1" applyBorder="1" applyAlignment="1">
      <alignment horizontal="center" vertical="center" wrapText="1"/>
    </xf>
    <xf numFmtId="4" fontId="40" fillId="24" borderId="32" xfId="0" applyNumberFormat="1" applyFont="1" applyFill="1" applyBorder="1" applyAlignment="1">
      <alignment horizontal="right" vertical="center" wrapText="1"/>
    </xf>
    <xf numFmtId="0" fontId="44" fillId="0" borderId="26" xfId="93" applyFont="1" applyBorder="1" applyAlignment="1">
      <alignment horizontal="center" vertical="center"/>
    </xf>
    <xf numFmtId="0" fontId="44" fillId="0" borderId="27" xfId="93" applyFont="1" applyBorder="1" applyAlignment="1">
      <alignment horizontal="center" vertical="center"/>
    </xf>
    <xf numFmtId="0" fontId="39" fillId="0" borderId="32" xfId="0" applyFont="1" applyBorder="1" applyAlignment="1">
      <alignment horizontal="center" vertical="center"/>
    </xf>
    <xf numFmtId="4" fontId="39" fillId="0" borderId="32" xfId="0" applyNumberFormat="1" applyFont="1" applyBorder="1" applyAlignment="1">
      <alignment vertical="center"/>
    </xf>
    <xf numFmtId="49" fontId="39" fillId="0" borderId="32" xfId="0" applyNumberFormat="1" applyFont="1" applyBorder="1" applyAlignment="1" applyProtection="1">
      <alignment horizontal="left" vertical="center"/>
      <protection locked="0"/>
    </xf>
    <xf numFmtId="49" fontId="4" fillId="0" borderId="20" xfId="0" applyNumberFormat="1" applyFont="1" applyBorder="1" applyAlignment="1">
      <alignment horizontal="center" vertical="center" wrapText="1"/>
    </xf>
    <xf numFmtId="49" fontId="44" fillId="0" borderId="20" xfId="54" applyNumberFormat="1" applyFont="1" applyBorder="1" applyAlignment="1">
      <alignment horizontal="center" vertical="center"/>
    </xf>
    <xf numFmtId="0" fontId="46" fillId="0" borderId="32" xfId="0" applyFont="1" applyBorder="1" applyAlignment="1">
      <alignment horizontal="left" vertical="center" wrapText="1"/>
    </xf>
    <xf numFmtId="0" fontId="40" fillId="0" borderId="32" xfId="0" applyFont="1" applyBorder="1" applyAlignment="1">
      <alignment horizontal="left" vertical="center" wrapText="1"/>
    </xf>
    <xf numFmtId="49" fontId="39" fillId="0" borderId="32" xfId="0" applyNumberFormat="1" applyFont="1" applyBorder="1" applyAlignment="1">
      <alignment horizontal="left" vertical="center"/>
    </xf>
    <xf numFmtId="49" fontId="39" fillId="0" borderId="32" xfId="0" applyNumberFormat="1" applyFont="1" applyBorder="1" applyAlignment="1" applyProtection="1">
      <alignment horizontal="center" vertical="center"/>
      <protection locked="0"/>
    </xf>
    <xf numFmtId="0" fontId="39" fillId="0" borderId="32" xfId="0" applyFont="1" applyBorder="1" applyAlignment="1">
      <alignment vertical="center"/>
    </xf>
    <xf numFmtId="0" fontId="4" fillId="0" borderId="32" xfId="0" applyFont="1" applyBorder="1" applyAlignment="1">
      <alignment horizontal="center" vertical="center"/>
    </xf>
    <xf numFmtId="49" fontId="39" fillId="0" borderId="32" xfId="0" applyNumberFormat="1" applyFont="1" applyBorder="1" applyAlignment="1">
      <alignment horizontal="center" vertical="center"/>
    </xf>
    <xf numFmtId="0" fontId="39" fillId="0" borderId="32" xfId="70" applyFont="1" applyBorder="1" applyAlignment="1">
      <alignment horizontal="center"/>
    </xf>
    <xf numFmtId="0" fontId="40" fillId="0" borderId="32" xfId="70" applyFont="1" applyBorder="1" applyAlignment="1">
      <alignment horizontal="right" vertical="top"/>
    </xf>
    <xf numFmtId="0" fontId="39" fillId="0" borderId="32" xfId="70" applyFont="1" applyBorder="1" applyAlignment="1">
      <alignment horizontal="center" vertical="top"/>
    </xf>
    <xf numFmtId="49" fontId="39" fillId="0" borderId="32" xfId="70" applyNumberFormat="1" applyFont="1" applyBorder="1" applyAlignment="1">
      <alignment horizontal="center" vertical="top"/>
    </xf>
    <xf numFmtId="0" fontId="39" fillId="0" borderId="32" xfId="70" applyFont="1" applyBorder="1"/>
    <xf numFmtId="0" fontId="39" fillId="0" borderId="32" xfId="71" applyFont="1" applyBorder="1" applyAlignment="1">
      <alignment horizontal="center" vertical="center"/>
    </xf>
    <xf numFmtId="14" fontId="39" fillId="0" borderId="32" xfId="71" applyNumberFormat="1" applyFont="1" applyBorder="1" applyAlignment="1">
      <alignment horizontal="center" vertical="center"/>
    </xf>
    <xf numFmtId="49" fontId="39" fillId="0" borderId="32" xfId="71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4" fontId="4" fillId="0" borderId="32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0" fillId="0" borderId="32" xfId="0" applyFont="1" applyBorder="1" applyAlignment="1">
      <alignment vertical="center"/>
    </xf>
    <xf numFmtId="0" fontId="39" fillId="25" borderId="32" xfId="0" applyFont="1" applyFill="1" applyBorder="1" applyAlignment="1">
      <alignment vertical="center"/>
    </xf>
    <xf numFmtId="0" fontId="39" fillId="25" borderId="32" xfId="96" applyFont="1" applyFill="1" applyBorder="1" applyAlignment="1">
      <alignment horizontal="center" vertical="center" wrapText="1"/>
    </xf>
    <xf numFmtId="0" fontId="39" fillId="25" borderId="32" xfId="0" applyFont="1" applyFill="1" applyBorder="1" applyAlignment="1">
      <alignment horizontal="center" vertical="center"/>
    </xf>
    <xf numFmtId="4" fontId="39" fillId="25" borderId="32" xfId="0" applyNumberFormat="1" applyFont="1" applyFill="1" applyBorder="1" applyAlignment="1">
      <alignment vertical="center"/>
    </xf>
    <xf numFmtId="4" fontId="39" fillId="25" borderId="32" xfId="96" applyNumberFormat="1" applyFont="1" applyFill="1" applyBorder="1" applyAlignment="1">
      <alignment horizontal="right" vertical="center" wrapText="1"/>
    </xf>
    <xf numFmtId="0" fontId="59" fillId="0" borderId="0" xfId="54" applyFont="1"/>
    <xf numFmtId="0" fontId="40" fillId="0" borderId="32" xfId="0" applyFont="1" applyBorder="1" applyAlignment="1">
      <alignment vertical="center" wrapText="1"/>
    </xf>
    <xf numFmtId="0" fontId="40" fillId="0" borderId="32" xfId="0" applyFont="1" applyBorder="1" applyAlignment="1">
      <alignment horizontal="center" vertical="center" wrapText="1"/>
    </xf>
    <xf numFmtId="4" fontId="40" fillId="0" borderId="32" xfId="0" applyNumberFormat="1" applyFont="1" applyBorder="1" applyAlignment="1">
      <alignment horizontal="center" vertical="center" wrapText="1"/>
    </xf>
    <xf numFmtId="4" fontId="39" fillId="0" borderId="32" xfId="0" applyNumberFormat="1" applyFont="1" applyBorder="1" applyAlignment="1">
      <alignment horizontal="center" vertical="center" wrapText="1"/>
    </xf>
    <xf numFmtId="4" fontId="39" fillId="0" borderId="32" xfId="0" applyNumberFormat="1" applyFont="1" applyBorder="1" applyAlignment="1">
      <alignment horizontal="right" vertical="center" shrinkToFit="1"/>
    </xf>
    <xf numFmtId="0" fontId="39" fillId="0" borderId="32" xfId="0" applyFont="1" applyBorder="1" applyAlignment="1">
      <alignment horizontal="left" vertical="center" wrapText="1"/>
    </xf>
    <xf numFmtId="0" fontId="39" fillId="0" borderId="32" xfId="97" applyFont="1" applyBorder="1" applyAlignment="1">
      <alignment horizontal="left" vertical="center" wrapText="1"/>
    </xf>
    <xf numFmtId="0" fontId="39" fillId="0" borderId="32" xfId="97" applyFont="1" applyBorder="1" applyAlignment="1">
      <alignment horizontal="center" vertical="center" wrapText="1"/>
    </xf>
    <xf numFmtId="0" fontId="39" fillId="0" borderId="32" xfId="96" applyFont="1" applyBorder="1" applyAlignment="1">
      <alignment horizontal="left" vertical="center" wrapText="1"/>
    </xf>
    <xf numFmtId="3" fontId="39" fillId="0" borderId="32" xfId="98" applyNumberFormat="1" applyFont="1" applyBorder="1" applyAlignment="1">
      <alignment horizontal="center" vertical="center" wrapText="1"/>
    </xf>
    <xf numFmtId="0" fontId="40" fillId="0" borderId="32" xfId="0" applyFont="1" applyBorder="1" applyAlignment="1">
      <alignment horizontal="center"/>
    </xf>
    <xf numFmtId="0" fontId="39" fillId="25" borderId="32" xfId="0" applyFont="1" applyFill="1" applyBorder="1" applyAlignment="1">
      <alignment vertical="center" wrapText="1"/>
    </xf>
    <xf numFmtId="0" fontId="39" fillId="26" borderId="32" xfId="96" applyFont="1" applyFill="1" applyBorder="1" applyAlignment="1">
      <alignment horizontal="center" vertical="center" wrapText="1"/>
    </xf>
    <xf numFmtId="0" fontId="39" fillId="25" borderId="32" xfId="0" applyFont="1" applyFill="1" applyBorder="1" applyAlignment="1">
      <alignment horizontal="left" vertical="center" wrapText="1"/>
    </xf>
    <xf numFmtId="49" fontId="4" fillId="0" borderId="32" xfId="62" applyNumberFormat="1" applyFont="1" applyBorder="1" applyAlignment="1">
      <alignment horizontal="center" vertical="center" wrapText="1"/>
    </xf>
    <xf numFmtId="170" fontId="39" fillId="0" borderId="32" xfId="99" applyNumberFormat="1" applyFont="1" applyFill="1" applyBorder="1" applyAlignment="1" applyProtection="1">
      <alignment horizontal="center" vertical="center" wrapText="1"/>
    </xf>
    <xf numFmtId="4" fontId="39" fillId="0" borderId="32" xfId="99" applyNumberFormat="1" applyFont="1" applyFill="1" applyBorder="1" applyAlignment="1" applyProtection="1">
      <alignment horizontal="center" vertical="center" wrapText="1"/>
    </xf>
    <xf numFmtId="4" fontId="39" fillId="0" borderId="32" xfId="99" applyNumberFormat="1" applyFont="1" applyFill="1" applyBorder="1" applyAlignment="1" applyProtection="1">
      <alignment horizontal="center" vertical="center"/>
    </xf>
    <xf numFmtId="4" fontId="39" fillId="0" borderId="32" xfId="99" applyNumberFormat="1" applyFont="1" applyFill="1" applyBorder="1" applyAlignment="1" applyProtection="1">
      <alignment horizontal="right" vertical="center"/>
    </xf>
    <xf numFmtId="4" fontId="39" fillId="0" borderId="32" xfId="99" applyNumberFormat="1" applyFont="1" applyFill="1" applyBorder="1" applyAlignment="1" applyProtection="1">
      <alignment horizontal="right" vertical="center" wrapText="1" shrinkToFit="1"/>
    </xf>
    <xf numFmtId="0" fontId="43" fillId="0" borderId="0" xfId="94" applyFont="1" applyAlignment="1">
      <alignment horizontal="center" vertical="center"/>
    </xf>
    <xf numFmtId="0" fontId="44" fillId="0" borderId="0" xfId="94" applyFont="1" applyAlignment="1">
      <alignment horizontal="center" vertical="center"/>
    </xf>
    <xf numFmtId="4" fontId="44" fillId="0" borderId="0" xfId="94" applyNumberFormat="1" applyFont="1" applyAlignment="1">
      <alignment horizontal="center" vertical="center"/>
    </xf>
    <xf numFmtId="14" fontId="59" fillId="0" borderId="14" xfId="71" applyNumberFormat="1" applyFont="1" applyBorder="1" applyAlignment="1">
      <alignment horizontal="center" vertical="center"/>
    </xf>
    <xf numFmtId="14" fontId="61" fillId="0" borderId="20" xfId="54" applyNumberFormat="1" applyFont="1" applyBorder="1" applyAlignment="1">
      <alignment horizontal="center" vertical="center"/>
    </xf>
    <xf numFmtId="0" fontId="61" fillId="0" borderId="26" xfId="93" applyFont="1" applyBorder="1" applyAlignment="1">
      <alignment horizontal="left" vertical="center"/>
    </xf>
    <xf numFmtId="4" fontId="61" fillId="0" borderId="32" xfId="93" applyNumberFormat="1" applyFont="1" applyBorder="1" applyAlignment="1">
      <alignment horizontal="right" vertical="center"/>
    </xf>
    <xf numFmtId="0" fontId="46" fillId="0" borderId="32" xfId="0" applyFont="1" applyBorder="1" applyAlignment="1">
      <alignment horizontal="center" vertical="center" wrapText="1"/>
    </xf>
    <xf numFmtId="49" fontId="40" fillId="0" borderId="32" xfId="0" applyNumberFormat="1" applyFont="1" applyBorder="1" applyAlignment="1">
      <alignment horizontal="center" vertical="center"/>
    </xf>
    <xf numFmtId="0" fontId="40" fillId="0" borderId="32" xfId="96" applyFont="1" applyBorder="1" applyAlignment="1">
      <alignment horizontal="center" vertical="center" wrapText="1"/>
    </xf>
    <xf numFmtId="0" fontId="40" fillId="0" borderId="32" xfId="0" applyFont="1" applyBorder="1" applyAlignment="1">
      <alignment horizontal="center" vertical="center"/>
    </xf>
    <xf numFmtId="4" fontId="40" fillId="0" borderId="32" xfId="0" applyNumberFormat="1" applyFont="1" applyBorder="1" applyAlignment="1">
      <alignment vertical="center"/>
    </xf>
    <xf numFmtId="4" fontId="40" fillId="0" borderId="32" xfId="96" applyNumberFormat="1" applyFont="1" applyBorder="1" applyAlignment="1">
      <alignment horizontal="right" vertical="center" wrapText="1"/>
    </xf>
    <xf numFmtId="0" fontId="40" fillId="0" borderId="0" xfId="54" applyFont="1" applyAlignment="1">
      <alignment horizontal="center" vertical="center"/>
    </xf>
    <xf numFmtId="0" fontId="40" fillId="0" borderId="0" xfId="54" applyFont="1"/>
    <xf numFmtId="0" fontId="62" fillId="25" borderId="32" xfId="0" applyFont="1" applyFill="1" applyBorder="1" applyAlignment="1">
      <alignment vertical="center"/>
    </xf>
    <xf numFmtId="0" fontId="40" fillId="25" borderId="32" xfId="0" applyFont="1" applyFill="1" applyBorder="1" applyAlignment="1">
      <alignment horizontal="center" vertical="center"/>
    </xf>
    <xf numFmtId="0" fontId="62" fillId="25" borderId="32" xfId="0" applyFont="1" applyFill="1" applyBorder="1" applyAlignment="1">
      <alignment horizontal="center" vertical="center"/>
    </xf>
    <xf numFmtId="0" fontId="46" fillId="0" borderId="20" xfId="0" applyFont="1" applyBorder="1" applyAlignment="1">
      <alignment horizontal="center" vertical="center" wrapText="1"/>
    </xf>
    <xf numFmtId="0" fontId="59" fillId="0" borderId="0" xfId="54" applyFont="1" applyAlignment="1">
      <alignment vertical="center" wrapText="1"/>
    </xf>
    <xf numFmtId="4" fontId="40" fillId="25" borderId="32" xfId="0" applyNumberFormat="1" applyFont="1" applyFill="1" applyBorder="1" applyAlignment="1">
      <alignment horizontal="center" vertical="center" wrapText="1"/>
    </xf>
    <xf numFmtId="3" fontId="39" fillId="25" borderId="32" xfId="0" applyNumberFormat="1" applyFont="1" applyFill="1" applyBorder="1" applyAlignment="1">
      <alignment horizontal="center" vertical="center" wrapText="1"/>
    </xf>
    <xf numFmtId="3" fontId="39" fillId="25" borderId="32" xfId="96" applyNumberFormat="1" applyFont="1" applyFill="1" applyBorder="1" applyAlignment="1">
      <alignment horizontal="center" vertical="center" wrapText="1"/>
    </xf>
    <xf numFmtId="3" fontId="39" fillId="25" borderId="32" xfId="98" applyNumberFormat="1" applyFont="1" applyFill="1" applyBorder="1" applyAlignment="1">
      <alignment horizontal="center" vertical="center" wrapText="1"/>
    </xf>
    <xf numFmtId="3" fontId="40" fillId="25" borderId="32" xfId="0" applyNumberFormat="1" applyFont="1" applyFill="1" applyBorder="1" applyAlignment="1">
      <alignment horizontal="center" vertical="center" wrapText="1"/>
    </xf>
    <xf numFmtId="0" fontId="39" fillId="25" borderId="32" xfId="0" applyFont="1" applyFill="1" applyBorder="1" applyAlignment="1" applyProtection="1">
      <alignment horizontal="center" vertical="center"/>
      <protection locked="0"/>
    </xf>
    <xf numFmtId="172" fontId="39" fillId="25" borderId="32" xfId="96" applyNumberFormat="1" applyFont="1" applyFill="1" applyBorder="1" applyAlignment="1">
      <alignment horizontal="center" vertical="center" wrapText="1"/>
    </xf>
    <xf numFmtId="0" fontId="5" fillId="25" borderId="32" xfId="0" applyFont="1" applyFill="1" applyBorder="1" applyAlignment="1">
      <alignment horizontal="center" vertical="center"/>
    </xf>
    <xf numFmtId="4" fontId="63" fillId="0" borderId="0" xfId="94" applyNumberFormat="1" applyFont="1" applyAlignment="1">
      <alignment horizontal="center" vertical="center"/>
    </xf>
    <xf numFmtId="4" fontId="63" fillId="0" borderId="0" xfId="94" applyNumberFormat="1" applyFont="1"/>
    <xf numFmtId="0" fontId="49" fillId="0" borderId="0" xfId="100" applyFont="1" applyAlignment="1">
      <alignment horizontal="center"/>
    </xf>
    <xf numFmtId="0" fontId="49" fillId="0" borderId="0" xfId="100" applyFont="1"/>
    <xf numFmtId="0" fontId="49" fillId="0" borderId="0" xfId="100" applyFont="1" applyAlignment="1">
      <alignment wrapText="1"/>
    </xf>
    <xf numFmtId="0" fontId="49" fillId="0" borderId="0" xfId="100" applyFont="1" applyAlignment="1">
      <alignment horizontal="right" vertical="center"/>
    </xf>
    <xf numFmtId="0" fontId="49" fillId="0" borderId="0" xfId="100" applyFont="1" applyAlignment="1">
      <alignment horizontal="center" vertical="center"/>
    </xf>
    <xf numFmtId="0" fontId="49" fillId="0" borderId="0" xfId="100" applyFont="1" applyAlignment="1">
      <alignment vertical="center"/>
    </xf>
    <xf numFmtId="0" fontId="44" fillId="0" borderId="0" xfId="100" applyFont="1" applyAlignment="1">
      <alignment horizontal="center"/>
    </xf>
    <xf numFmtId="0" fontId="39" fillId="0" borderId="0" xfId="100" applyFont="1"/>
    <xf numFmtId="0" fontId="40" fillId="27" borderId="32" xfId="100" applyFont="1" applyFill="1" applyBorder="1" applyAlignment="1">
      <alignment horizontal="left" vertical="center" wrapText="1"/>
    </xf>
    <xf numFmtId="0" fontId="40" fillId="27" borderId="32" xfId="100" applyFont="1" applyFill="1" applyBorder="1" applyAlignment="1">
      <alignment horizontal="center" vertical="center" wrapText="1"/>
    </xf>
    <xf numFmtId="4" fontId="40" fillId="27" borderId="32" xfId="100" applyNumberFormat="1" applyFont="1" applyFill="1" applyBorder="1" applyAlignment="1">
      <alignment horizontal="center" vertical="center" wrapText="1"/>
    </xf>
    <xf numFmtId="3" fontId="40" fillId="27" borderId="32" xfId="100" applyNumberFormat="1" applyFont="1" applyFill="1" applyBorder="1" applyAlignment="1">
      <alignment horizontal="center" vertical="center" wrapText="1"/>
    </xf>
    <xf numFmtId="0" fontId="39" fillId="0" borderId="0" xfId="100" applyFont="1" applyAlignment="1">
      <alignment vertical="center"/>
    </xf>
    <xf numFmtId="0" fontId="39" fillId="0" borderId="32" xfId="100" applyFont="1" applyBorder="1" applyAlignment="1">
      <alignment horizontal="center" vertical="center"/>
    </xf>
    <xf numFmtId="4" fontId="39" fillId="0" borderId="32" xfId="100" applyNumberFormat="1" applyFont="1" applyBorder="1" applyAlignment="1">
      <alignment vertical="center"/>
    </xf>
    <xf numFmtId="0" fontId="40" fillId="0" borderId="32" xfId="100" applyFont="1" applyBorder="1" applyAlignment="1">
      <alignment horizontal="center" vertical="center"/>
    </xf>
    <xf numFmtId="4" fontId="40" fillId="0" borderId="32" xfId="100" applyNumberFormat="1" applyFont="1" applyBorder="1" applyAlignment="1">
      <alignment vertical="center"/>
    </xf>
    <xf numFmtId="0" fontId="62" fillId="0" borderId="0" xfId="100" applyFont="1" applyAlignment="1">
      <alignment vertical="center"/>
    </xf>
    <xf numFmtId="0" fontId="40" fillId="0" borderId="0" xfId="100" applyFont="1" applyAlignment="1">
      <alignment vertical="center"/>
    </xf>
    <xf numFmtId="0" fontId="39" fillId="25" borderId="32" xfId="100" applyFont="1" applyFill="1" applyBorder="1" applyAlignment="1">
      <alignment horizontal="center" vertical="center"/>
    </xf>
    <xf numFmtId="0" fontId="4" fillId="0" borderId="32" xfId="100" applyFont="1" applyBorder="1" applyAlignment="1">
      <alignment horizontal="center" vertical="center"/>
    </xf>
    <xf numFmtId="0" fontId="4" fillId="0" borderId="0" xfId="100" applyFont="1" applyAlignment="1">
      <alignment vertical="center"/>
    </xf>
    <xf numFmtId="0" fontId="39" fillId="25" borderId="32" xfId="100" applyFont="1" applyFill="1" applyBorder="1" applyAlignment="1">
      <alignment vertical="center" wrapText="1"/>
    </xf>
    <xf numFmtId="49" fontId="39" fillId="0" borderId="32" xfId="100" applyNumberFormat="1" applyFont="1" applyBorder="1" applyAlignment="1" applyProtection="1">
      <alignment horizontal="center" vertical="center" wrapText="1"/>
      <protection locked="0"/>
    </xf>
    <xf numFmtId="4" fontId="39" fillId="0" borderId="32" xfId="100" applyNumberFormat="1" applyFont="1" applyBorder="1" applyAlignment="1">
      <alignment horizontal="center" vertical="center" wrapText="1"/>
    </xf>
    <xf numFmtId="3" fontId="39" fillId="0" borderId="32" xfId="100" applyNumberFormat="1" applyFont="1" applyBorder="1" applyAlignment="1">
      <alignment horizontal="center" vertical="center" wrapText="1"/>
    </xf>
    <xf numFmtId="4" fontId="39" fillId="0" borderId="32" xfId="100" applyNumberFormat="1" applyFont="1" applyBorder="1" applyAlignment="1">
      <alignment horizontal="right" vertical="center" wrapText="1"/>
    </xf>
    <xf numFmtId="4" fontId="39" fillId="0" borderId="32" xfId="100" applyNumberFormat="1" applyFont="1" applyBorder="1" applyAlignment="1">
      <alignment horizontal="right" vertical="center" shrinkToFit="1"/>
    </xf>
    <xf numFmtId="0" fontId="39" fillId="25" borderId="32" xfId="97" applyFont="1" applyFill="1" applyBorder="1" applyAlignment="1">
      <alignment horizontal="left" vertical="center" wrapText="1"/>
    </xf>
    <xf numFmtId="0" fontId="39" fillId="29" borderId="32" xfId="97" applyFont="1" applyFill="1" applyBorder="1" applyAlignment="1">
      <alignment horizontal="center" vertical="center" wrapText="1"/>
    </xf>
    <xf numFmtId="4" fontId="39" fillId="25" borderId="32" xfId="100" applyNumberFormat="1" applyFont="1" applyFill="1" applyBorder="1" applyAlignment="1">
      <alignment horizontal="center" vertical="center" wrapText="1"/>
    </xf>
    <xf numFmtId="3" fontId="39" fillId="25" borderId="32" xfId="100" applyNumberFormat="1" applyFont="1" applyFill="1" applyBorder="1" applyAlignment="1">
      <alignment horizontal="center" vertical="center" wrapText="1"/>
    </xf>
    <xf numFmtId="4" fontId="39" fillId="0" borderId="32" xfId="98" applyNumberFormat="1" applyFont="1" applyBorder="1" applyAlignment="1">
      <alignment horizontal="right" vertical="center" wrapText="1"/>
    </xf>
    <xf numFmtId="4" fontId="39" fillId="0" borderId="0" xfId="100" applyNumberFormat="1" applyFont="1" applyAlignment="1">
      <alignment vertical="center"/>
    </xf>
    <xf numFmtId="4" fontId="39" fillId="0" borderId="32" xfId="101" applyNumberFormat="1" applyFont="1" applyBorder="1" applyAlignment="1">
      <alignment horizontal="right" vertical="center" wrapText="1" shrinkToFit="1"/>
    </xf>
    <xf numFmtId="0" fontId="39" fillId="25" borderId="32" xfId="97" applyFont="1" applyFill="1" applyBorder="1" applyAlignment="1">
      <alignment horizontal="center" vertical="center" wrapText="1"/>
    </xf>
    <xf numFmtId="4" fontId="39" fillId="0" borderId="0" xfId="100" applyNumberFormat="1" applyFont="1"/>
    <xf numFmtId="49" fontId="39" fillId="0" borderId="32" xfId="100" applyNumberFormat="1" applyFont="1" applyBorder="1" applyAlignment="1" applyProtection="1">
      <alignment horizontal="center" vertical="center"/>
      <protection locked="0"/>
    </xf>
    <xf numFmtId="0" fontId="39" fillId="0" borderId="32" xfId="100" applyFont="1" applyBorder="1" applyAlignment="1" applyProtection="1">
      <alignment horizontal="center" vertical="center"/>
      <protection locked="0"/>
    </xf>
    <xf numFmtId="0" fontId="39" fillId="25" borderId="32" xfId="100" applyFont="1" applyFill="1" applyBorder="1" applyAlignment="1">
      <alignment horizontal="left" vertical="center" wrapText="1"/>
    </xf>
    <xf numFmtId="0" fontId="39" fillId="0" borderId="0" xfId="100" applyFont="1" applyAlignment="1">
      <alignment wrapText="1"/>
    </xf>
    <xf numFmtId="0" fontId="39" fillId="0" borderId="0" xfId="100" applyFont="1" applyAlignment="1">
      <alignment horizontal="center"/>
    </xf>
    <xf numFmtId="0" fontId="40" fillId="0" borderId="0" xfId="100" applyFont="1" applyAlignment="1">
      <alignment vertical="center" wrapText="1"/>
    </xf>
    <xf numFmtId="4" fontId="39" fillId="0" borderId="0" xfId="100" applyNumberFormat="1" applyFont="1" applyAlignment="1">
      <alignment horizontal="center"/>
    </xf>
    <xf numFmtId="0" fontId="39" fillId="0" borderId="0" xfId="100" applyFont="1" applyAlignment="1">
      <alignment vertical="center" wrapText="1"/>
    </xf>
    <xf numFmtId="0" fontId="39" fillId="0" borderId="0" xfId="100" applyFont="1" applyAlignment="1">
      <alignment vertical="top" wrapText="1"/>
    </xf>
    <xf numFmtId="0" fontId="40" fillId="27" borderId="20" xfId="100" applyFont="1" applyFill="1" applyBorder="1" applyAlignment="1">
      <alignment horizontal="left" vertical="center" wrapText="1"/>
    </xf>
    <xf numFmtId="0" fontId="40" fillId="27" borderId="20" xfId="100" applyFont="1" applyFill="1" applyBorder="1" applyAlignment="1">
      <alignment horizontal="center" vertical="center" wrapText="1"/>
    </xf>
    <xf numFmtId="4" fontId="40" fillId="27" borderId="20" xfId="100" applyNumberFormat="1" applyFont="1" applyFill="1" applyBorder="1" applyAlignment="1">
      <alignment horizontal="center" vertical="center" wrapText="1"/>
    </xf>
    <xf numFmtId="3" fontId="40" fillId="27" borderId="20" xfId="100" applyNumberFormat="1" applyFont="1" applyFill="1" applyBorder="1" applyAlignment="1">
      <alignment horizontal="center" vertical="center" wrapText="1"/>
    </xf>
    <xf numFmtId="4" fontId="40" fillId="27" borderId="20" xfId="100" applyNumberFormat="1" applyFont="1" applyFill="1" applyBorder="1" applyAlignment="1">
      <alignment horizontal="right" vertical="center" wrapText="1"/>
    </xf>
    <xf numFmtId="0" fontId="39" fillId="0" borderId="34" xfId="100" applyFont="1" applyBorder="1"/>
    <xf numFmtId="0" fontId="39" fillId="0" borderId="34" xfId="100" applyFont="1" applyBorder="1" applyAlignment="1">
      <alignment wrapText="1"/>
    </xf>
    <xf numFmtId="4" fontId="39" fillId="0" borderId="34" xfId="100" applyNumberFormat="1" applyFont="1" applyBorder="1"/>
    <xf numFmtId="0" fontId="39" fillId="0" borderId="35" xfId="100" applyFont="1" applyBorder="1" applyAlignment="1">
      <alignment horizontal="center"/>
    </xf>
    <xf numFmtId="4" fontId="40" fillId="27" borderId="27" xfId="100" applyNumberFormat="1" applyFont="1" applyFill="1" applyBorder="1" applyAlignment="1">
      <alignment horizontal="center" vertical="center" wrapText="1"/>
    </xf>
    <xf numFmtId="4" fontId="39" fillId="0" borderId="31" xfId="100" applyNumberFormat="1" applyFont="1" applyBorder="1" applyAlignment="1">
      <alignment horizontal="center" vertical="center"/>
    </xf>
    <xf numFmtId="0" fontId="39" fillId="0" borderId="41" xfId="100" applyFont="1" applyBorder="1"/>
    <xf numFmtId="4" fontId="39" fillId="0" borderId="42" xfId="100" applyNumberFormat="1" applyFont="1" applyBorder="1"/>
    <xf numFmtId="0" fontId="40" fillId="27" borderId="43" xfId="100" applyFont="1" applyFill="1" applyBorder="1" applyAlignment="1">
      <alignment horizontal="center" vertical="center"/>
    </xf>
    <xf numFmtId="4" fontId="40" fillId="27" borderId="44" xfId="100" applyNumberFormat="1" applyFont="1" applyFill="1" applyBorder="1" applyAlignment="1">
      <alignment horizontal="right" vertical="center" wrapText="1"/>
    </xf>
    <xf numFmtId="49" fontId="39" fillId="0" borderId="39" xfId="100" applyNumberFormat="1" applyFont="1" applyBorder="1" applyAlignment="1">
      <alignment horizontal="center" vertical="center"/>
    </xf>
    <xf numFmtId="4" fontId="39" fillId="0" borderId="40" xfId="96" applyNumberFormat="1" applyFont="1" applyBorder="1" applyAlignment="1">
      <alignment horizontal="right" vertical="center" wrapText="1"/>
    </xf>
    <xf numFmtId="49" fontId="40" fillId="0" borderId="39" xfId="100" applyNumberFormat="1" applyFont="1" applyBorder="1" applyAlignment="1">
      <alignment horizontal="center" vertical="center"/>
    </xf>
    <xf numFmtId="4" fontId="40" fillId="0" borderId="40" xfId="96" applyNumberFormat="1" applyFont="1" applyBorder="1" applyAlignment="1">
      <alignment horizontal="right" vertical="center" wrapText="1"/>
    </xf>
    <xf numFmtId="49" fontId="4" fillId="0" borderId="39" xfId="100" applyNumberFormat="1" applyFont="1" applyBorder="1" applyAlignment="1">
      <alignment horizontal="center" vertical="center"/>
    </xf>
    <xf numFmtId="0" fontId="39" fillId="0" borderId="39" xfId="100" applyFont="1" applyBorder="1" applyAlignment="1">
      <alignment vertical="center"/>
    </xf>
    <xf numFmtId="49" fontId="39" fillId="25" borderId="39" xfId="100" applyNumberFormat="1" applyFont="1" applyFill="1" applyBorder="1" applyAlignment="1">
      <alignment horizontal="center" vertical="center"/>
    </xf>
    <xf numFmtId="0" fontId="40" fillId="27" borderId="39" xfId="100" applyFont="1" applyFill="1" applyBorder="1" applyAlignment="1">
      <alignment horizontal="center"/>
    </xf>
    <xf numFmtId="4" fontId="40" fillId="27" borderId="40" xfId="100" applyNumberFormat="1" applyFont="1" applyFill="1" applyBorder="1" applyAlignment="1">
      <alignment horizontal="right" vertical="center" wrapText="1"/>
    </xf>
    <xf numFmtId="0" fontId="39" fillId="0" borderId="39" xfId="100" applyFont="1" applyBorder="1"/>
    <xf numFmtId="0" fontId="40" fillId="27" borderId="39" xfId="100" applyFont="1" applyFill="1" applyBorder="1" applyAlignment="1">
      <alignment horizontal="center" vertical="center"/>
    </xf>
    <xf numFmtId="49" fontId="39" fillId="0" borderId="39" xfId="96" applyNumberFormat="1" applyFont="1" applyBorder="1" applyAlignment="1">
      <alignment horizontal="center" vertical="center" wrapText="1"/>
    </xf>
    <xf numFmtId="0" fontId="39" fillId="0" borderId="45" xfId="100" applyFont="1" applyBorder="1"/>
    <xf numFmtId="0" fontId="39" fillId="0" borderId="46" xfId="100" applyFont="1" applyBorder="1"/>
    <xf numFmtId="0" fontId="39" fillId="0" borderId="46" xfId="100" applyFont="1" applyBorder="1" applyAlignment="1">
      <alignment wrapText="1"/>
    </xf>
    <xf numFmtId="4" fontId="39" fillId="0" borderId="47" xfId="100" applyNumberFormat="1" applyFont="1" applyBorder="1"/>
    <xf numFmtId="0" fontId="39" fillId="0" borderId="0" xfId="100" applyFont="1" applyAlignment="1">
      <alignment horizontal="center" vertical="center"/>
    </xf>
    <xf numFmtId="2" fontId="39" fillId="0" borderId="0" xfId="100" applyNumberFormat="1" applyFont="1" applyAlignment="1">
      <alignment horizontal="center" vertical="center"/>
    </xf>
    <xf numFmtId="4" fontId="39" fillId="0" borderId="0" xfId="100" applyNumberFormat="1" applyFont="1" applyAlignment="1">
      <alignment horizontal="center" vertical="center"/>
    </xf>
    <xf numFmtId="0" fontId="39" fillId="30" borderId="43" xfId="100" applyFont="1" applyFill="1" applyBorder="1" applyAlignment="1">
      <alignment vertical="center"/>
    </xf>
    <xf numFmtId="0" fontId="40" fillId="31" borderId="20" xfId="96" applyFont="1" applyFill="1" applyBorder="1" applyAlignment="1">
      <alignment horizontal="left" vertical="center" wrapText="1"/>
    </xf>
    <xf numFmtId="0" fontId="40" fillId="31" borderId="20" xfId="100" applyFont="1" applyFill="1" applyBorder="1" applyAlignment="1">
      <alignment vertical="center" wrapText="1"/>
    </xf>
    <xf numFmtId="0" fontId="39" fillId="31" borderId="20" xfId="100" applyFont="1" applyFill="1" applyBorder="1" applyAlignment="1">
      <alignment vertical="center"/>
    </xf>
    <xf numFmtId="4" fontId="39" fillId="31" borderId="20" xfId="100" applyNumberFormat="1" applyFont="1" applyFill="1" applyBorder="1" applyAlignment="1">
      <alignment vertical="center"/>
    </xf>
    <xf numFmtId="4" fontId="39" fillId="31" borderId="20" xfId="96" applyNumberFormat="1" applyFont="1" applyFill="1" applyBorder="1" applyAlignment="1">
      <alignment horizontal="right" vertical="center" wrapText="1"/>
    </xf>
    <xf numFmtId="4" fontId="40" fillId="31" borderId="44" xfId="96" applyNumberFormat="1" applyFont="1" applyFill="1" applyBorder="1" applyAlignment="1">
      <alignment horizontal="right" vertical="center" wrapText="1"/>
    </xf>
    <xf numFmtId="49" fontId="39" fillId="0" borderId="41" xfId="96" applyNumberFormat="1" applyFont="1" applyBorder="1" applyAlignment="1">
      <alignment horizontal="center" vertical="center" wrapText="1"/>
    </xf>
    <xf numFmtId="4" fontId="39" fillId="0" borderId="35" xfId="100" applyNumberFormat="1" applyFont="1" applyBorder="1" applyAlignment="1">
      <alignment horizontal="center" vertical="center"/>
    </xf>
    <xf numFmtId="4" fontId="40" fillId="0" borderId="20" xfId="100" applyNumberFormat="1" applyFont="1" applyBorder="1" applyAlignment="1">
      <alignment horizontal="center" vertical="center"/>
    </xf>
    <xf numFmtId="4" fontId="39" fillId="32" borderId="32" xfId="99" applyNumberFormat="1" applyFont="1" applyFill="1" applyBorder="1" applyAlignment="1" applyProtection="1">
      <alignment horizontal="right" vertical="center" wrapText="1" shrinkToFit="1"/>
    </xf>
    <xf numFmtId="4" fontId="39" fillId="32" borderId="32" xfId="95" applyNumberFormat="1" applyFont="1" applyFill="1" applyBorder="1" applyAlignment="1" applyProtection="1">
      <alignment horizontal="right" vertical="center" wrapText="1" shrinkToFit="1"/>
    </xf>
    <xf numFmtId="4" fontId="44" fillId="32" borderId="32" xfId="93" applyNumberFormat="1" applyFont="1" applyFill="1" applyBorder="1" applyAlignment="1">
      <alignment horizontal="right"/>
    </xf>
    <xf numFmtId="0" fontId="43" fillId="28" borderId="0" xfId="94" applyFont="1" applyFill="1" applyAlignment="1">
      <alignment horizontal="center" vertical="center"/>
    </xf>
    <xf numFmtId="4" fontId="44" fillId="28" borderId="0" xfId="94" applyNumberFormat="1" applyFont="1" applyFill="1"/>
    <xf numFmtId="0" fontId="43" fillId="28" borderId="0" xfId="94" applyFont="1" applyFill="1"/>
    <xf numFmtId="0" fontId="44" fillId="28" borderId="0" xfId="94" applyFont="1" applyFill="1"/>
    <xf numFmtId="4" fontId="43" fillId="28" borderId="0" xfId="94" applyNumberFormat="1" applyFont="1" applyFill="1" applyAlignment="1">
      <alignment horizontal="center" vertical="center"/>
    </xf>
    <xf numFmtId="49" fontId="61" fillId="0" borderId="32" xfId="72" applyNumberFormat="1" applyFont="1" applyBorder="1" applyAlignment="1">
      <alignment horizontal="center" vertical="center" wrapText="1"/>
    </xf>
    <xf numFmtId="14" fontId="61" fillId="0" borderId="32" xfId="72" applyNumberFormat="1" applyFont="1" applyBorder="1" applyAlignment="1">
      <alignment horizontal="center" vertical="center" wrapText="1"/>
    </xf>
    <xf numFmtId="0" fontId="40" fillId="25" borderId="32" xfId="100" applyFont="1" applyFill="1" applyBorder="1" applyAlignment="1">
      <alignment vertical="center"/>
    </xf>
    <xf numFmtId="0" fontId="39" fillId="25" borderId="32" xfId="100" applyFont="1" applyFill="1" applyBorder="1" applyAlignment="1">
      <alignment vertical="center"/>
    </xf>
    <xf numFmtId="4" fontId="39" fillId="25" borderId="32" xfId="100" applyNumberFormat="1" applyFont="1" applyFill="1" applyBorder="1" applyAlignment="1">
      <alignment vertical="center"/>
    </xf>
    <xf numFmtId="4" fontId="39" fillId="25" borderId="40" xfId="96" applyNumberFormat="1" applyFont="1" applyFill="1" applyBorder="1" applyAlignment="1">
      <alignment horizontal="right" vertical="center" wrapText="1"/>
    </xf>
    <xf numFmtId="0" fontId="40" fillId="25" borderId="32" xfId="100" applyFont="1" applyFill="1" applyBorder="1" applyAlignment="1">
      <alignment vertical="center" wrapText="1"/>
    </xf>
    <xf numFmtId="0" fontId="40" fillId="25" borderId="32" xfId="100" applyFont="1" applyFill="1" applyBorder="1" applyAlignment="1">
      <alignment horizontal="center" vertical="center"/>
    </xf>
    <xf numFmtId="4" fontId="40" fillId="25" borderId="32" xfId="100" applyNumberFormat="1" applyFont="1" applyFill="1" applyBorder="1" applyAlignment="1">
      <alignment vertical="center"/>
    </xf>
    <xf numFmtId="4" fontId="40" fillId="25" borderId="32" xfId="96" applyNumberFormat="1" applyFont="1" applyFill="1" applyBorder="1" applyAlignment="1">
      <alignment horizontal="right" vertical="center" wrapText="1"/>
    </xf>
    <xf numFmtId="4" fontId="40" fillId="25" borderId="40" xfId="96" applyNumberFormat="1" applyFont="1" applyFill="1" applyBorder="1" applyAlignment="1">
      <alignment horizontal="right" vertical="center" wrapText="1"/>
    </xf>
    <xf numFmtId="0" fontId="46" fillId="25" borderId="32" xfId="100" applyFont="1" applyFill="1" applyBorder="1" applyAlignment="1">
      <alignment vertical="center" wrapText="1"/>
    </xf>
    <xf numFmtId="0" fontId="4" fillId="25" borderId="32" xfId="100" applyFont="1" applyFill="1" applyBorder="1" applyAlignment="1">
      <alignment vertical="center" wrapText="1"/>
    </xf>
    <xf numFmtId="0" fontId="4" fillId="25" borderId="32" xfId="100" applyFont="1" applyFill="1" applyBorder="1" applyAlignment="1">
      <alignment vertical="center"/>
    </xf>
    <xf numFmtId="49" fontId="44" fillId="0" borderId="0" xfId="93" applyNumberFormat="1" applyFont="1" applyAlignment="1">
      <alignment horizontal="center" vertical="center"/>
    </xf>
    <xf numFmtId="0" fontId="44" fillId="0" borderId="0" xfId="93" applyFont="1" applyAlignment="1">
      <alignment horizontal="left" vertical="center"/>
    </xf>
    <xf numFmtId="4" fontId="44" fillId="0" borderId="28" xfId="93" applyNumberFormat="1" applyFont="1" applyBorder="1" applyAlignment="1">
      <alignment horizontal="right" vertical="center"/>
    </xf>
    <xf numFmtId="0" fontId="44" fillId="0" borderId="30" xfId="93" applyFont="1" applyBorder="1" applyAlignment="1">
      <alignment horizontal="center" vertical="center"/>
    </xf>
    <xf numFmtId="0" fontId="44" fillId="0" borderId="31" xfId="93" applyFont="1" applyBorder="1" applyAlignment="1">
      <alignment horizontal="center" vertical="center"/>
    </xf>
    <xf numFmtId="49" fontId="61" fillId="0" borderId="32" xfId="93" applyNumberFormat="1" applyFont="1" applyBorder="1" applyAlignment="1">
      <alignment horizontal="center" vertical="center"/>
    </xf>
    <xf numFmtId="0" fontId="68" fillId="0" borderId="26" xfId="93" applyFont="1" applyBorder="1" applyAlignment="1">
      <alignment horizontal="left" vertical="center"/>
    </xf>
    <xf numFmtId="49" fontId="44" fillId="0" borderId="30" xfId="93" applyNumberFormat="1" applyFont="1" applyBorder="1" applyAlignment="1">
      <alignment horizontal="center" vertical="center"/>
    </xf>
    <xf numFmtId="0" fontId="44" fillId="0" borderId="22" xfId="93" applyFont="1" applyBorder="1" applyAlignment="1">
      <alignment horizontal="left" vertical="center"/>
    </xf>
    <xf numFmtId="0" fontId="44" fillId="0" borderId="23" xfId="93" applyFont="1" applyBorder="1" applyAlignment="1">
      <alignment horizontal="left" vertical="center"/>
    </xf>
    <xf numFmtId="0" fontId="49" fillId="32" borderId="0" xfId="100" applyFont="1" applyFill="1" applyAlignment="1">
      <alignment horizontal="center" vertical="center"/>
    </xf>
    <xf numFmtId="0" fontId="39" fillId="32" borderId="0" xfId="100" applyFont="1" applyFill="1" applyAlignment="1">
      <alignment horizontal="center" vertical="center"/>
    </xf>
    <xf numFmtId="0" fontId="39" fillId="25" borderId="32" xfId="96" applyFont="1" applyFill="1" applyBorder="1" applyAlignment="1">
      <alignment horizontal="left" vertical="center" wrapText="1"/>
    </xf>
    <xf numFmtId="49" fontId="39" fillId="25" borderId="32" xfId="100" applyNumberFormat="1" applyFont="1" applyFill="1" applyBorder="1" applyAlignment="1" applyProtection="1">
      <alignment horizontal="left" vertical="center"/>
      <protection locked="0"/>
    </xf>
    <xf numFmtId="0" fontId="44" fillId="0" borderId="30" xfId="93" applyFont="1" applyBorder="1" applyAlignment="1">
      <alignment horizontal="left" vertical="center"/>
    </xf>
    <xf numFmtId="0" fontId="44" fillId="0" borderId="25" xfId="93" applyFont="1" applyBorder="1" applyAlignment="1">
      <alignment horizontal="left" vertical="center"/>
    </xf>
    <xf numFmtId="0" fontId="44" fillId="0" borderId="15" xfId="93" applyFont="1" applyBorder="1" applyAlignment="1">
      <alignment horizontal="left" vertical="center"/>
    </xf>
    <xf numFmtId="0" fontId="44" fillId="0" borderId="31" xfId="93" applyFont="1" applyBorder="1" applyAlignment="1">
      <alignment horizontal="left" vertical="center"/>
    </xf>
    <xf numFmtId="49" fontId="39" fillId="25" borderId="32" xfId="100" applyNumberFormat="1" applyFont="1" applyFill="1" applyBorder="1" applyAlignment="1" applyProtection="1">
      <alignment horizontal="center" vertical="center" wrapText="1"/>
      <protection locked="0"/>
    </xf>
    <xf numFmtId="4" fontId="62" fillId="34" borderId="31" xfId="0" applyNumberFormat="1" applyFont="1" applyFill="1" applyBorder="1" applyAlignment="1">
      <alignment horizontal="left" vertical="center" wrapText="1"/>
    </xf>
    <xf numFmtId="4" fontId="40" fillId="27" borderId="32" xfId="100" applyNumberFormat="1" applyFont="1" applyFill="1" applyBorder="1" applyAlignment="1">
      <alignment horizontal="right" vertical="center" wrapText="1"/>
    </xf>
    <xf numFmtId="49" fontId="39" fillId="0" borderId="32" xfId="100" applyNumberFormat="1" applyFont="1" applyBorder="1" applyAlignment="1">
      <alignment horizontal="center" vertical="center"/>
    </xf>
    <xf numFmtId="49" fontId="39" fillId="25" borderId="32" xfId="100" applyNumberFormat="1" applyFont="1" applyFill="1" applyBorder="1" applyAlignment="1">
      <alignment horizontal="center" vertical="center"/>
    </xf>
    <xf numFmtId="0" fontId="40" fillId="27" borderId="32" xfId="100" applyFont="1" applyFill="1" applyBorder="1" applyAlignment="1">
      <alignment horizontal="center"/>
    </xf>
    <xf numFmtId="0" fontId="40" fillId="27" borderId="32" xfId="100" applyFont="1" applyFill="1" applyBorder="1" applyAlignment="1">
      <alignment horizontal="center" vertical="center"/>
    </xf>
    <xf numFmtId="4" fontId="62" fillId="33" borderId="31" xfId="0" applyNumberFormat="1" applyFont="1" applyFill="1" applyBorder="1" applyAlignment="1">
      <alignment horizontal="left" vertical="center" wrapText="1"/>
    </xf>
    <xf numFmtId="49" fontId="40" fillId="0" borderId="32" xfId="100" applyNumberFormat="1" applyFont="1" applyBorder="1" applyAlignment="1">
      <alignment horizontal="center" vertical="center"/>
    </xf>
    <xf numFmtId="49" fontId="4" fillId="0" borderId="32" xfId="100" applyNumberFormat="1" applyFont="1" applyBorder="1" applyAlignment="1">
      <alignment horizontal="center" vertical="center"/>
    </xf>
    <xf numFmtId="4" fontId="40" fillId="0" borderId="32" xfId="0" applyNumberFormat="1" applyFont="1" applyBorder="1" applyAlignment="1">
      <alignment horizontal="center" vertical="center"/>
    </xf>
    <xf numFmtId="0" fontId="44" fillId="0" borderId="32" xfId="10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vertical="center" wrapText="1"/>
    </xf>
    <xf numFmtId="3" fontId="39" fillId="0" borderId="0" xfId="54" applyNumberFormat="1" applyFont="1"/>
    <xf numFmtId="172" fontId="39" fillId="0" borderId="32" xfId="96" applyNumberFormat="1" applyFont="1" applyBorder="1" applyAlignment="1">
      <alignment horizontal="center" vertical="center" wrapText="1"/>
    </xf>
    <xf numFmtId="4" fontId="45" fillId="28" borderId="0" xfId="94" applyNumberFormat="1" applyFont="1" applyFill="1"/>
    <xf numFmtId="4" fontId="40" fillId="25" borderId="20" xfId="100" applyNumberFormat="1" applyFont="1" applyFill="1" applyBorder="1" applyAlignment="1">
      <alignment horizontal="center" vertical="center"/>
    </xf>
    <xf numFmtId="3" fontId="39" fillId="25" borderId="0" xfId="100" applyNumberFormat="1" applyFont="1" applyFill="1" applyAlignment="1">
      <alignment horizontal="center" vertical="center"/>
    </xf>
    <xf numFmtId="0" fontId="39" fillId="25" borderId="0" xfId="100" applyFont="1" applyFill="1" applyAlignment="1">
      <alignment horizontal="center" vertical="center"/>
    </xf>
    <xf numFmtId="0" fontId="39" fillId="32" borderId="32" xfId="96" applyFont="1" applyFill="1" applyBorder="1" applyAlignment="1">
      <alignment horizontal="center" vertical="center" wrapText="1"/>
    </xf>
    <xf numFmtId="4" fontId="39" fillId="32" borderId="32" xfId="100" applyNumberFormat="1" applyFont="1" applyFill="1" applyBorder="1" applyAlignment="1">
      <alignment vertical="center"/>
    </xf>
    <xf numFmtId="4" fontId="39" fillId="32" borderId="32" xfId="96" applyNumberFormat="1" applyFont="1" applyFill="1" applyBorder="1" applyAlignment="1">
      <alignment horizontal="right" vertical="center" wrapText="1"/>
    </xf>
    <xf numFmtId="0" fontId="39" fillId="0" borderId="40" xfId="100" applyFont="1" applyBorder="1" applyAlignment="1">
      <alignment horizontal="center" vertical="center"/>
    </xf>
    <xf numFmtId="2" fontId="39" fillId="0" borderId="40" xfId="100" applyNumberFormat="1" applyFont="1" applyBorder="1" applyAlignment="1">
      <alignment horizontal="center" vertical="center"/>
    </xf>
    <xf numFmtId="4" fontId="40" fillId="0" borderId="44" xfId="100" applyNumberFormat="1" applyFont="1" applyBorder="1" applyAlignment="1">
      <alignment horizontal="center" vertical="center"/>
    </xf>
    <xf numFmtId="0" fontId="39" fillId="0" borderId="53" xfId="100" applyFont="1" applyBorder="1" applyAlignment="1">
      <alignment horizontal="center"/>
    </xf>
    <xf numFmtId="0" fontId="39" fillId="0" borderId="46" xfId="100" applyFont="1" applyBorder="1" applyAlignment="1">
      <alignment horizontal="center" vertical="center"/>
    </xf>
    <xf numFmtId="0" fontId="39" fillId="25" borderId="46" xfId="100" applyFont="1" applyFill="1" applyBorder="1" applyAlignment="1">
      <alignment horizontal="center" vertical="center"/>
    </xf>
    <xf numFmtId="0" fontId="39" fillId="0" borderId="47" xfId="100" applyFont="1" applyBorder="1" applyAlignment="1">
      <alignment horizontal="center" vertical="center"/>
    </xf>
    <xf numFmtId="4" fontId="39" fillId="25" borderId="32" xfId="100" applyNumberFormat="1" applyFont="1" applyFill="1" applyBorder="1" applyAlignment="1">
      <alignment horizontal="right" vertical="center"/>
    </xf>
    <xf numFmtId="4" fontId="39" fillId="25" borderId="40" xfId="100" applyNumberFormat="1" applyFont="1" applyFill="1" applyBorder="1" applyAlignment="1">
      <alignment horizontal="right" vertical="center"/>
    </xf>
    <xf numFmtId="0" fontId="39" fillId="25" borderId="31" xfId="100" applyFont="1" applyFill="1" applyBorder="1" applyAlignment="1">
      <alignment horizontal="center" vertical="center"/>
    </xf>
    <xf numFmtId="0" fontId="62" fillId="25" borderId="31" xfId="100" applyFont="1" applyFill="1" applyBorder="1" applyAlignment="1">
      <alignment horizontal="center" vertical="center"/>
    </xf>
    <xf numFmtId="0" fontId="40" fillId="25" borderId="31" xfId="100" applyFont="1" applyFill="1" applyBorder="1" applyAlignment="1">
      <alignment horizontal="center" vertical="center"/>
    </xf>
    <xf numFmtId="0" fontId="4" fillId="25" borderId="31" xfId="100" applyFont="1" applyFill="1" applyBorder="1" applyAlignment="1">
      <alignment horizontal="center" vertical="center"/>
    </xf>
    <xf numFmtId="4" fontId="40" fillId="25" borderId="32" xfId="100" applyNumberFormat="1" applyFont="1" applyFill="1" applyBorder="1" applyAlignment="1">
      <alignment horizontal="center" vertical="center" wrapText="1"/>
    </xf>
    <xf numFmtId="4" fontId="40" fillId="25" borderId="40" xfId="100" applyNumberFormat="1" applyFont="1" applyFill="1" applyBorder="1" applyAlignment="1">
      <alignment horizontal="right" vertical="center" wrapText="1"/>
    </xf>
    <xf numFmtId="4" fontId="40" fillId="25" borderId="31" xfId="100" applyNumberFormat="1" applyFont="1" applyFill="1" applyBorder="1" applyAlignment="1">
      <alignment horizontal="center" vertical="center" wrapText="1"/>
    </xf>
    <xf numFmtId="4" fontId="39" fillId="25" borderId="32" xfId="100" applyNumberFormat="1" applyFont="1" applyFill="1" applyBorder="1" applyAlignment="1">
      <alignment horizontal="right" vertical="center" wrapText="1"/>
    </xf>
    <xf numFmtId="4" fontId="39" fillId="25" borderId="32" xfId="100" applyNumberFormat="1" applyFont="1" applyFill="1" applyBorder="1" applyAlignment="1">
      <alignment horizontal="right" vertical="center" shrinkToFit="1"/>
    </xf>
    <xf numFmtId="4" fontId="39" fillId="25" borderId="40" xfId="100" applyNumberFormat="1" applyFont="1" applyFill="1" applyBorder="1" applyAlignment="1">
      <alignment horizontal="right" vertical="center" wrapText="1"/>
    </xf>
    <xf numFmtId="4" fontId="39" fillId="25" borderId="32" xfId="98" applyNumberFormat="1" applyFont="1" applyFill="1" applyBorder="1" applyAlignment="1">
      <alignment horizontal="right" vertical="center" wrapText="1"/>
    </xf>
    <xf numFmtId="4" fontId="39" fillId="25" borderId="40" xfId="98" applyNumberFormat="1" applyFont="1" applyFill="1" applyBorder="1" applyAlignment="1">
      <alignment horizontal="right" vertical="center" wrapText="1"/>
    </xf>
    <xf numFmtId="4" fontId="39" fillId="25" borderId="32" xfId="101" applyNumberFormat="1" applyFont="1" applyFill="1" applyBorder="1" applyAlignment="1">
      <alignment horizontal="right" vertical="center" wrapText="1" shrinkToFit="1"/>
    </xf>
    <xf numFmtId="4" fontId="39" fillId="25" borderId="31" xfId="100" applyNumberFormat="1" applyFont="1" applyFill="1" applyBorder="1" applyAlignment="1">
      <alignment horizontal="center"/>
    </xf>
    <xf numFmtId="4" fontId="39" fillId="25" borderId="31" xfId="100" applyNumberFormat="1" applyFont="1" applyFill="1" applyBorder="1" applyAlignment="1">
      <alignment horizontal="center" vertical="center"/>
    </xf>
    <xf numFmtId="4" fontId="44" fillId="25" borderId="31" xfId="100" applyNumberFormat="1" applyFont="1" applyFill="1" applyBorder="1" applyAlignment="1">
      <alignment horizontal="center" vertical="center"/>
    </xf>
    <xf numFmtId="4" fontId="39" fillId="25" borderId="40" xfId="100" applyNumberFormat="1" applyFont="1" applyFill="1" applyBorder="1" applyAlignment="1">
      <alignment vertical="center"/>
    </xf>
    <xf numFmtId="0" fontId="44" fillId="35" borderId="32" xfId="100" applyFont="1" applyFill="1" applyBorder="1" applyAlignment="1">
      <alignment horizontal="center" vertical="center"/>
    </xf>
    <xf numFmtId="4" fontId="39" fillId="35" borderId="34" xfId="100" applyNumberFormat="1" applyFont="1" applyFill="1" applyBorder="1"/>
    <xf numFmtId="4" fontId="39" fillId="35" borderId="42" xfId="100" applyNumberFormat="1" applyFont="1" applyFill="1" applyBorder="1"/>
    <xf numFmtId="4" fontId="40" fillId="35" borderId="20" xfId="100" applyNumberFormat="1" applyFont="1" applyFill="1" applyBorder="1" applyAlignment="1">
      <alignment horizontal="right" vertical="center" wrapText="1"/>
    </xf>
    <xf numFmtId="0" fontId="39" fillId="35" borderId="32" xfId="100" applyFont="1" applyFill="1" applyBorder="1" applyAlignment="1">
      <alignment horizontal="center" vertical="center"/>
    </xf>
    <xf numFmtId="4" fontId="39" fillId="35" borderId="32" xfId="100" applyNumberFormat="1" applyFont="1" applyFill="1" applyBorder="1" applyAlignment="1">
      <alignment horizontal="right" vertical="center"/>
    </xf>
    <xf numFmtId="4" fontId="39" fillId="35" borderId="32" xfId="100" applyNumberFormat="1" applyFont="1" applyFill="1" applyBorder="1" applyAlignment="1">
      <alignment vertical="center"/>
    </xf>
    <xf numFmtId="4" fontId="39" fillId="35" borderId="40" xfId="100" applyNumberFormat="1" applyFont="1" applyFill="1" applyBorder="1" applyAlignment="1">
      <alignment horizontal="right" vertical="center"/>
    </xf>
    <xf numFmtId="4" fontId="39" fillId="35" borderId="32" xfId="96" applyNumberFormat="1" applyFont="1" applyFill="1" applyBorder="1" applyAlignment="1">
      <alignment horizontal="right" vertical="center" wrapText="1"/>
    </xf>
    <xf numFmtId="4" fontId="39" fillId="35" borderId="40" xfId="96" applyNumberFormat="1" applyFont="1" applyFill="1" applyBorder="1" applyAlignment="1">
      <alignment horizontal="right" vertical="center" wrapText="1"/>
    </xf>
    <xf numFmtId="0" fontId="40" fillId="35" borderId="32" xfId="100" applyFont="1" applyFill="1" applyBorder="1" applyAlignment="1">
      <alignment horizontal="center" vertical="center"/>
    </xf>
    <xf numFmtId="4" fontId="40" fillId="35" borderId="32" xfId="100" applyNumberFormat="1" applyFont="1" applyFill="1" applyBorder="1" applyAlignment="1">
      <alignment vertical="center"/>
    </xf>
    <xf numFmtId="4" fontId="39" fillId="35" borderId="32" xfId="100" applyNumberFormat="1" applyFont="1" applyFill="1" applyBorder="1" applyAlignment="1">
      <alignment horizontal="center" vertical="center"/>
    </xf>
    <xf numFmtId="0" fontId="39" fillId="35" borderId="32" xfId="100" applyFont="1" applyFill="1" applyBorder="1" applyAlignment="1">
      <alignment vertical="center" wrapText="1"/>
    </xf>
    <xf numFmtId="0" fontId="39" fillId="35" borderId="32" xfId="100" applyFont="1" applyFill="1" applyBorder="1" applyAlignment="1">
      <alignment horizontal="center" vertical="center" wrapText="1"/>
    </xf>
    <xf numFmtId="4" fontId="40" fillId="35" borderId="32" xfId="100" applyNumberFormat="1" applyFont="1" applyFill="1" applyBorder="1" applyAlignment="1">
      <alignment horizontal="center" vertical="center" wrapText="1"/>
    </xf>
    <xf numFmtId="4" fontId="39" fillId="35" borderId="34" xfId="100" applyNumberFormat="1" applyFont="1" applyFill="1" applyBorder="1" applyAlignment="1">
      <alignment horizontal="center" vertical="center"/>
    </xf>
    <xf numFmtId="4" fontId="39" fillId="35" borderId="34" xfId="96" applyNumberFormat="1" applyFont="1" applyFill="1" applyBorder="1" applyAlignment="1">
      <alignment horizontal="right" vertical="center" wrapText="1"/>
    </xf>
    <xf numFmtId="0" fontId="44" fillId="36" borderId="32" xfId="100" applyFont="1" applyFill="1" applyBorder="1" applyAlignment="1">
      <alignment horizontal="center" vertical="center"/>
    </xf>
    <xf numFmtId="4" fontId="39" fillId="36" borderId="34" xfId="100" applyNumberFormat="1" applyFont="1" applyFill="1" applyBorder="1"/>
    <xf numFmtId="4" fontId="39" fillId="36" borderId="42" xfId="100" applyNumberFormat="1" applyFont="1" applyFill="1" applyBorder="1"/>
    <xf numFmtId="0" fontId="39" fillId="36" borderId="32" xfId="100" applyFont="1" applyFill="1" applyBorder="1" applyAlignment="1">
      <alignment horizontal="center" vertical="center"/>
    </xf>
    <xf numFmtId="4" fontId="39" fillId="36" borderId="32" xfId="100" applyNumberFormat="1" applyFont="1" applyFill="1" applyBorder="1" applyAlignment="1">
      <alignment horizontal="right" vertical="center"/>
    </xf>
    <xf numFmtId="4" fontId="39" fillId="36" borderId="32" xfId="100" applyNumberFormat="1" applyFont="1" applyFill="1" applyBorder="1" applyAlignment="1">
      <alignment vertical="center"/>
    </xf>
    <xf numFmtId="4" fontId="39" fillId="36" borderId="40" xfId="100" applyNumberFormat="1" applyFont="1" applyFill="1" applyBorder="1" applyAlignment="1">
      <alignment horizontal="right" vertical="center"/>
    </xf>
    <xf numFmtId="4" fontId="39" fillId="36" borderId="32" xfId="96" applyNumberFormat="1" applyFont="1" applyFill="1" applyBorder="1" applyAlignment="1">
      <alignment horizontal="right" vertical="center" wrapText="1"/>
    </xf>
    <xf numFmtId="4" fontId="39" fillId="36" borderId="40" xfId="96" applyNumberFormat="1" applyFont="1" applyFill="1" applyBorder="1" applyAlignment="1">
      <alignment horizontal="right" vertical="center" wrapText="1"/>
    </xf>
    <xf numFmtId="0" fontId="40" fillId="36" borderId="32" xfId="100" applyFont="1" applyFill="1" applyBorder="1" applyAlignment="1">
      <alignment horizontal="center" vertical="center"/>
    </xf>
    <xf numFmtId="4" fontId="40" fillId="36" borderId="32" xfId="100" applyNumberFormat="1" applyFont="1" applyFill="1" applyBorder="1" applyAlignment="1">
      <alignment vertical="center"/>
    </xf>
    <xf numFmtId="4" fontId="39" fillId="36" borderId="32" xfId="100" applyNumberFormat="1" applyFont="1" applyFill="1" applyBorder="1" applyAlignment="1">
      <alignment horizontal="center" vertical="center"/>
    </xf>
    <xf numFmtId="0" fontId="39" fillId="36" borderId="32" xfId="100" applyFont="1" applyFill="1" applyBorder="1" applyAlignment="1">
      <alignment vertical="center"/>
    </xf>
    <xf numFmtId="4" fontId="40" fillId="36" borderId="32" xfId="100" applyNumberFormat="1" applyFont="1" applyFill="1" applyBorder="1" applyAlignment="1">
      <alignment horizontal="center" vertical="center" wrapText="1"/>
    </xf>
    <xf numFmtId="4" fontId="39" fillId="36" borderId="34" xfId="100" applyNumberFormat="1" applyFont="1" applyFill="1" applyBorder="1" applyAlignment="1">
      <alignment horizontal="center" vertical="center"/>
    </xf>
    <xf numFmtId="4" fontId="39" fillId="36" borderId="34" xfId="96" applyNumberFormat="1" applyFont="1" applyFill="1" applyBorder="1" applyAlignment="1">
      <alignment horizontal="right" vertical="center" wrapText="1"/>
    </xf>
    <xf numFmtId="0" fontId="39" fillId="27" borderId="20" xfId="100" applyFont="1" applyFill="1" applyBorder="1" applyAlignment="1">
      <alignment horizontal="center" vertical="center"/>
    </xf>
    <xf numFmtId="0" fontId="39" fillId="27" borderId="44" xfId="100" applyFont="1" applyFill="1" applyBorder="1" applyAlignment="1">
      <alignment horizontal="center" vertical="center"/>
    </xf>
    <xf numFmtId="0" fontId="39" fillId="27" borderId="0" xfId="100" applyFont="1" applyFill="1" applyAlignment="1">
      <alignment vertical="center"/>
    </xf>
    <xf numFmtId="4" fontId="39" fillId="27" borderId="0" xfId="100" applyNumberFormat="1" applyFont="1" applyFill="1" applyAlignment="1">
      <alignment vertical="center"/>
    </xf>
    <xf numFmtId="0" fontId="39" fillId="27" borderId="32" xfId="100" applyFont="1" applyFill="1" applyBorder="1" applyAlignment="1">
      <alignment horizontal="center" vertical="center"/>
    </xf>
    <xf numFmtId="4" fontId="39" fillId="27" borderId="40" xfId="96" applyNumberFormat="1" applyFont="1" applyFill="1" applyBorder="1" applyAlignment="1">
      <alignment horizontal="right" vertical="center" wrapText="1"/>
    </xf>
    <xf numFmtId="4" fontId="39" fillId="27" borderId="32" xfId="96" applyNumberFormat="1" applyFont="1" applyFill="1" applyBorder="1" applyAlignment="1">
      <alignment horizontal="right" vertical="center" wrapText="1"/>
    </xf>
    <xf numFmtId="4" fontId="40" fillId="27" borderId="40" xfId="96" applyNumberFormat="1" applyFont="1" applyFill="1" applyBorder="1" applyAlignment="1">
      <alignment horizontal="right" vertical="center" wrapText="1"/>
    </xf>
    <xf numFmtId="4" fontId="39" fillId="35" borderId="42" xfId="96" applyNumberFormat="1" applyFont="1" applyFill="1" applyBorder="1" applyAlignment="1">
      <alignment horizontal="right" vertical="center" wrapText="1"/>
    </xf>
    <xf numFmtId="4" fontId="39" fillId="36" borderId="42" xfId="96" applyNumberFormat="1" applyFont="1" applyFill="1" applyBorder="1" applyAlignment="1">
      <alignment horizontal="right" vertical="center" wrapText="1"/>
    </xf>
    <xf numFmtId="4" fontId="39" fillId="0" borderId="54" xfId="100" applyNumberFormat="1" applyFont="1" applyBorder="1" applyAlignment="1">
      <alignment vertical="center"/>
    </xf>
    <xf numFmtId="0" fontId="44" fillId="37" borderId="32" xfId="100" applyFont="1" applyFill="1" applyBorder="1" applyAlignment="1">
      <alignment horizontal="center" vertical="center"/>
    </xf>
    <xf numFmtId="4" fontId="39" fillId="37" borderId="34" xfId="100" applyNumberFormat="1" applyFont="1" applyFill="1" applyBorder="1"/>
    <xf numFmtId="4" fontId="39" fillId="37" borderId="42" xfId="100" applyNumberFormat="1" applyFont="1" applyFill="1" applyBorder="1"/>
    <xf numFmtId="4" fontId="40" fillId="37" borderId="20" xfId="100" applyNumberFormat="1" applyFont="1" applyFill="1" applyBorder="1" applyAlignment="1">
      <alignment horizontal="right" vertical="center" wrapText="1"/>
    </xf>
    <xf numFmtId="0" fontId="39" fillId="37" borderId="32" xfId="100" applyFont="1" applyFill="1" applyBorder="1" applyAlignment="1">
      <alignment horizontal="center" vertical="center"/>
    </xf>
    <xf numFmtId="4" fontId="39" fillId="37" borderId="32" xfId="100" applyNumberFormat="1" applyFont="1" applyFill="1" applyBorder="1" applyAlignment="1">
      <alignment horizontal="right" vertical="center"/>
    </xf>
    <xf numFmtId="4" fontId="39" fillId="37" borderId="32" xfId="100" applyNumberFormat="1" applyFont="1" applyFill="1" applyBorder="1" applyAlignment="1">
      <alignment vertical="center"/>
    </xf>
    <xf numFmtId="4" fontId="39" fillId="37" borderId="40" xfId="100" applyNumberFormat="1" applyFont="1" applyFill="1" applyBorder="1" applyAlignment="1">
      <alignment horizontal="right" vertical="center"/>
    </xf>
    <xf numFmtId="4" fontId="39" fillId="37" borderId="32" xfId="96" applyNumberFormat="1" applyFont="1" applyFill="1" applyBorder="1" applyAlignment="1">
      <alignment horizontal="right" vertical="center" wrapText="1"/>
    </xf>
    <xf numFmtId="4" fontId="39" fillId="37" borderId="40" xfId="96" applyNumberFormat="1" applyFont="1" applyFill="1" applyBorder="1" applyAlignment="1">
      <alignment horizontal="right" vertical="center" wrapText="1"/>
    </xf>
    <xf numFmtId="0" fontId="40" fillId="37" borderId="32" xfId="100" applyFont="1" applyFill="1" applyBorder="1" applyAlignment="1">
      <alignment horizontal="center" vertical="center"/>
    </xf>
    <xf numFmtId="4" fontId="40" fillId="37" borderId="32" xfId="100" applyNumberFormat="1" applyFont="1" applyFill="1" applyBorder="1" applyAlignment="1">
      <alignment vertical="center"/>
    </xf>
    <xf numFmtId="4" fontId="40" fillId="37" borderId="32" xfId="100" applyNumberFormat="1" applyFont="1" applyFill="1" applyBorder="1" applyAlignment="1">
      <alignment horizontal="center" vertical="center" wrapText="1"/>
    </xf>
    <xf numFmtId="4" fontId="39" fillId="37" borderId="32" xfId="100" applyNumberFormat="1" applyFont="1" applyFill="1" applyBorder="1" applyAlignment="1">
      <alignment horizontal="center" vertical="center"/>
    </xf>
    <xf numFmtId="4" fontId="39" fillId="37" borderId="34" xfId="100" applyNumberFormat="1" applyFont="1" applyFill="1" applyBorder="1" applyAlignment="1">
      <alignment horizontal="center" vertical="center"/>
    </xf>
    <xf numFmtId="4" fontId="39" fillId="37" borderId="34" xfId="96" applyNumberFormat="1" applyFont="1" applyFill="1" applyBorder="1" applyAlignment="1">
      <alignment horizontal="right" vertical="center" wrapText="1"/>
    </xf>
    <xf numFmtId="4" fontId="39" fillId="37" borderId="42" xfId="96" applyNumberFormat="1" applyFont="1" applyFill="1" applyBorder="1" applyAlignment="1">
      <alignment horizontal="right" vertical="center" wrapText="1"/>
    </xf>
    <xf numFmtId="0" fontId="44" fillId="38" borderId="32" xfId="100" applyFont="1" applyFill="1" applyBorder="1" applyAlignment="1">
      <alignment horizontal="center" vertical="center"/>
    </xf>
    <xf numFmtId="4" fontId="39" fillId="38" borderId="34" xfId="100" applyNumberFormat="1" applyFont="1" applyFill="1" applyBorder="1"/>
    <xf numFmtId="4" fontId="39" fillId="38" borderId="42" xfId="100" applyNumberFormat="1" applyFont="1" applyFill="1" applyBorder="1"/>
    <xf numFmtId="4" fontId="40" fillId="38" borderId="20" xfId="100" applyNumberFormat="1" applyFont="1" applyFill="1" applyBorder="1" applyAlignment="1">
      <alignment horizontal="right" vertical="center" wrapText="1"/>
    </xf>
    <xf numFmtId="0" fontId="39" fillId="38" borderId="32" xfId="100" applyFont="1" applyFill="1" applyBorder="1" applyAlignment="1">
      <alignment horizontal="center" vertical="center"/>
    </xf>
    <xf numFmtId="4" fontId="39" fillId="38" borderId="32" xfId="100" applyNumberFormat="1" applyFont="1" applyFill="1" applyBorder="1" applyAlignment="1">
      <alignment horizontal="right" vertical="center"/>
    </xf>
    <xf numFmtId="4" fontId="39" fillId="38" borderId="32" xfId="100" applyNumberFormat="1" applyFont="1" applyFill="1" applyBorder="1" applyAlignment="1">
      <alignment vertical="center"/>
    </xf>
    <xf numFmtId="4" fontId="39" fillId="38" borderId="40" xfId="100" applyNumberFormat="1" applyFont="1" applyFill="1" applyBorder="1" applyAlignment="1">
      <alignment horizontal="right" vertical="center"/>
    </xf>
    <xf numFmtId="4" fontId="39" fillId="38" borderId="32" xfId="96" applyNumberFormat="1" applyFont="1" applyFill="1" applyBorder="1" applyAlignment="1">
      <alignment horizontal="right" vertical="center" wrapText="1"/>
    </xf>
    <xf numFmtId="4" fontId="39" fillId="38" borderId="40" xfId="96" applyNumberFormat="1" applyFont="1" applyFill="1" applyBorder="1" applyAlignment="1">
      <alignment horizontal="right" vertical="center" wrapText="1"/>
    </xf>
    <xf numFmtId="0" fontId="62" fillId="38" borderId="32" xfId="100" applyFont="1" applyFill="1" applyBorder="1" applyAlignment="1">
      <alignment horizontal="center" vertical="center"/>
    </xf>
    <xf numFmtId="4" fontId="40" fillId="38" borderId="32" xfId="100" applyNumberFormat="1" applyFont="1" applyFill="1" applyBorder="1" applyAlignment="1">
      <alignment vertical="center"/>
    </xf>
    <xf numFmtId="0" fontId="40" fillId="38" borderId="32" xfId="100" applyFont="1" applyFill="1" applyBorder="1" applyAlignment="1">
      <alignment horizontal="center" vertical="center"/>
    </xf>
    <xf numFmtId="0" fontId="4" fillId="38" borderId="32" xfId="100" applyFont="1" applyFill="1" applyBorder="1" applyAlignment="1">
      <alignment horizontal="center" vertical="center"/>
    </xf>
    <xf numFmtId="4" fontId="40" fillId="38" borderId="32" xfId="100" applyNumberFormat="1" applyFont="1" applyFill="1" applyBorder="1" applyAlignment="1">
      <alignment horizontal="center" vertical="center" wrapText="1"/>
    </xf>
    <xf numFmtId="4" fontId="39" fillId="38" borderId="32" xfId="100" applyNumberFormat="1" applyFont="1" applyFill="1" applyBorder="1" applyAlignment="1">
      <alignment horizontal="center" vertical="center"/>
    </xf>
    <xf numFmtId="4" fontId="39" fillId="38" borderId="34" xfId="100" applyNumberFormat="1" applyFont="1" applyFill="1" applyBorder="1" applyAlignment="1">
      <alignment horizontal="center" vertical="center"/>
    </xf>
    <xf numFmtId="4" fontId="39" fillId="38" borderId="34" xfId="96" applyNumberFormat="1" applyFont="1" applyFill="1" applyBorder="1" applyAlignment="1">
      <alignment horizontal="right" vertical="center" wrapText="1"/>
    </xf>
    <xf numFmtId="4" fontId="39" fillId="38" borderId="42" xfId="96" applyNumberFormat="1" applyFont="1" applyFill="1" applyBorder="1" applyAlignment="1">
      <alignment horizontal="right" vertical="center" wrapText="1"/>
    </xf>
    <xf numFmtId="0" fontId="2" fillId="32" borderId="32" xfId="0" applyFont="1" applyFill="1" applyBorder="1" applyAlignment="1">
      <alignment horizontal="center" vertical="center" wrapText="1"/>
    </xf>
    <xf numFmtId="49" fontId="2" fillId="32" borderId="32" xfId="0" applyNumberFormat="1" applyFont="1" applyFill="1" applyBorder="1" applyAlignment="1">
      <alignment horizontal="center" vertical="center"/>
    </xf>
    <xf numFmtId="0" fontId="70" fillId="32" borderId="32" xfId="0" applyFont="1" applyFill="1" applyBorder="1" applyAlignment="1">
      <alignment vertical="center" wrapText="1"/>
    </xf>
    <xf numFmtId="0" fontId="71" fillId="32" borderId="32" xfId="0" applyFont="1" applyFill="1" applyBorder="1" applyAlignment="1">
      <alignment horizontal="center" vertical="center" wrapText="1"/>
    </xf>
    <xf numFmtId="0" fontId="71" fillId="32" borderId="32" xfId="0" applyFont="1" applyFill="1" applyBorder="1" applyAlignment="1">
      <alignment horizontal="right" vertical="center" wrapText="1"/>
    </xf>
    <xf numFmtId="4" fontId="71" fillId="32" borderId="32" xfId="0" applyNumberFormat="1" applyFont="1" applyFill="1" applyBorder="1" applyAlignment="1">
      <alignment horizontal="right" vertical="center" wrapText="1"/>
    </xf>
    <xf numFmtId="0" fontId="39" fillId="32" borderId="0" xfId="54" applyFont="1" applyFill="1"/>
    <xf numFmtId="0" fontId="59" fillId="32" borderId="32" xfId="0" applyFont="1" applyFill="1" applyBorder="1" applyAlignment="1">
      <alignment horizontal="center" vertical="center" wrapText="1"/>
    </xf>
    <xf numFmtId="49" fontId="59" fillId="32" borderId="32" xfId="0" applyNumberFormat="1" applyFont="1" applyFill="1" applyBorder="1" applyAlignment="1">
      <alignment horizontal="center" vertical="center"/>
    </xf>
    <xf numFmtId="0" fontId="59" fillId="32" borderId="32" xfId="0" applyFont="1" applyFill="1" applyBorder="1" applyAlignment="1">
      <alignment horizontal="left" vertical="center"/>
    </xf>
    <xf numFmtId="0" fontId="59" fillId="32" borderId="32" xfId="0" applyFont="1" applyFill="1" applyBorder="1" applyAlignment="1">
      <alignment vertical="center"/>
    </xf>
    <xf numFmtId="0" fontId="59" fillId="32" borderId="32" xfId="0" applyFont="1" applyFill="1" applyBorder="1" applyAlignment="1">
      <alignment horizontal="center" vertical="center"/>
    </xf>
    <xf numFmtId="2" fontId="59" fillId="32" borderId="32" xfId="0" applyNumberFormat="1" applyFont="1" applyFill="1" applyBorder="1" applyAlignment="1">
      <alignment vertical="center"/>
    </xf>
    <xf numFmtId="4" fontId="59" fillId="32" borderId="32" xfId="0" applyNumberFormat="1" applyFont="1" applyFill="1" applyBorder="1" applyAlignment="1">
      <alignment vertical="center"/>
    </xf>
    <xf numFmtId="0" fontId="59" fillId="32" borderId="0" xfId="54" applyFont="1" applyFill="1"/>
    <xf numFmtId="0" fontId="73" fillId="39" borderId="32" xfId="100" applyFont="1" applyFill="1" applyBorder="1" applyAlignment="1">
      <alignment horizontal="center" vertical="center"/>
    </xf>
    <xf numFmtId="4" fontId="74" fillId="39" borderId="34" xfId="100" applyNumberFormat="1" applyFont="1" applyFill="1" applyBorder="1"/>
    <xf numFmtId="4" fontId="74" fillId="39" borderId="42" xfId="100" applyNumberFormat="1" applyFont="1" applyFill="1" applyBorder="1"/>
    <xf numFmtId="4" fontId="75" fillId="39" borderId="20" xfId="100" applyNumberFormat="1" applyFont="1" applyFill="1" applyBorder="1" applyAlignment="1">
      <alignment horizontal="right" vertical="center" wrapText="1"/>
    </xf>
    <xf numFmtId="0" fontId="74" fillId="39" borderId="32" xfId="100" applyFont="1" applyFill="1" applyBorder="1" applyAlignment="1">
      <alignment horizontal="center" vertical="center"/>
    </xf>
    <xf numFmtId="4" fontId="74" fillId="39" borderId="32" xfId="100" applyNumberFormat="1" applyFont="1" applyFill="1" applyBorder="1" applyAlignment="1">
      <alignment horizontal="right" vertical="center"/>
    </xf>
    <xf numFmtId="4" fontId="74" fillId="39" borderId="32" xfId="100" applyNumberFormat="1" applyFont="1" applyFill="1" applyBorder="1" applyAlignment="1">
      <alignment vertical="center"/>
    </xf>
    <xf numFmtId="4" fontId="74" fillId="39" borderId="40" xfId="100" applyNumberFormat="1" applyFont="1" applyFill="1" applyBorder="1" applyAlignment="1">
      <alignment horizontal="right" vertical="center"/>
    </xf>
    <xf numFmtId="4" fontId="74" fillId="39" borderId="32" xfId="96" applyNumberFormat="1" applyFont="1" applyFill="1" applyBorder="1" applyAlignment="1">
      <alignment horizontal="right" vertical="center" wrapText="1"/>
    </xf>
    <xf numFmtId="4" fontId="74" fillId="39" borderId="40" xfId="96" applyNumberFormat="1" applyFont="1" applyFill="1" applyBorder="1" applyAlignment="1">
      <alignment horizontal="right" vertical="center" wrapText="1"/>
    </xf>
    <xf numFmtId="0" fontId="75" fillId="39" borderId="32" xfId="100" applyFont="1" applyFill="1" applyBorder="1" applyAlignment="1">
      <alignment horizontal="center" vertical="center"/>
    </xf>
    <xf numFmtId="4" fontId="75" fillId="39" borderId="32" xfId="100" applyNumberFormat="1" applyFont="1" applyFill="1" applyBorder="1" applyAlignment="1">
      <alignment vertical="center"/>
    </xf>
    <xf numFmtId="4" fontId="75" fillId="39" borderId="32" xfId="100" applyNumberFormat="1" applyFont="1" applyFill="1" applyBorder="1" applyAlignment="1">
      <alignment horizontal="center" vertical="center" wrapText="1"/>
    </xf>
    <xf numFmtId="4" fontId="74" fillId="39" borderId="32" xfId="100" applyNumberFormat="1" applyFont="1" applyFill="1" applyBorder="1" applyAlignment="1">
      <alignment horizontal="center" vertical="center"/>
    </xf>
    <xf numFmtId="4" fontId="74" fillId="39" borderId="34" xfId="100" applyNumberFormat="1" applyFont="1" applyFill="1" applyBorder="1" applyAlignment="1">
      <alignment horizontal="center" vertical="center"/>
    </xf>
    <xf numFmtId="4" fontId="74" fillId="39" borderId="34" xfId="96" applyNumberFormat="1" applyFont="1" applyFill="1" applyBorder="1" applyAlignment="1">
      <alignment horizontal="right" vertical="center" wrapText="1"/>
    </xf>
    <xf numFmtId="4" fontId="74" fillId="39" borderId="42" xfId="96" applyNumberFormat="1" applyFont="1" applyFill="1" applyBorder="1" applyAlignment="1">
      <alignment horizontal="right" vertical="center" wrapText="1"/>
    </xf>
    <xf numFmtId="0" fontId="44" fillId="30" borderId="32" xfId="100" applyFont="1" applyFill="1" applyBorder="1" applyAlignment="1">
      <alignment horizontal="center" vertical="center"/>
    </xf>
    <xf numFmtId="4" fontId="39" fillId="30" borderId="34" xfId="100" applyNumberFormat="1" applyFont="1" applyFill="1" applyBorder="1"/>
    <xf numFmtId="4" fontId="39" fillId="30" borderId="42" xfId="100" applyNumberFormat="1" applyFont="1" applyFill="1" applyBorder="1"/>
    <xf numFmtId="4" fontId="40" fillId="30" borderId="20" xfId="100" applyNumberFormat="1" applyFont="1" applyFill="1" applyBorder="1" applyAlignment="1">
      <alignment horizontal="right" vertical="center" wrapText="1"/>
    </xf>
    <xf numFmtId="0" fontId="39" fillId="30" borderId="32" xfId="100" applyFont="1" applyFill="1" applyBorder="1" applyAlignment="1">
      <alignment horizontal="center" vertical="center"/>
    </xf>
    <xf numFmtId="4" fontId="39" fillId="30" borderId="32" xfId="100" applyNumberFormat="1" applyFont="1" applyFill="1" applyBorder="1" applyAlignment="1">
      <alignment horizontal="right" vertical="center"/>
    </xf>
    <xf numFmtId="4" fontId="39" fillId="30" borderId="32" xfId="100" applyNumberFormat="1" applyFont="1" applyFill="1" applyBorder="1" applyAlignment="1">
      <alignment vertical="center"/>
    </xf>
    <xf numFmtId="4" fontId="39" fillId="30" borderId="40" xfId="100" applyNumberFormat="1" applyFont="1" applyFill="1" applyBorder="1" applyAlignment="1">
      <alignment horizontal="right" vertical="center"/>
    </xf>
    <xf numFmtId="4" fontId="39" fillId="30" borderId="32" xfId="96" applyNumberFormat="1" applyFont="1" applyFill="1" applyBorder="1" applyAlignment="1">
      <alignment horizontal="right" vertical="center" wrapText="1"/>
    </xf>
    <xf numFmtId="4" fontId="39" fillId="30" borderId="40" xfId="96" applyNumberFormat="1" applyFont="1" applyFill="1" applyBorder="1" applyAlignment="1">
      <alignment horizontal="right" vertical="center" wrapText="1"/>
    </xf>
    <xf numFmtId="0" fontId="40" fillId="30" borderId="32" xfId="100" applyFont="1" applyFill="1" applyBorder="1" applyAlignment="1">
      <alignment horizontal="center" vertical="center"/>
    </xf>
    <xf numFmtId="4" fontId="40" fillId="30" borderId="32" xfId="100" applyNumberFormat="1" applyFont="1" applyFill="1" applyBorder="1" applyAlignment="1">
      <alignment vertical="center"/>
    </xf>
    <xf numFmtId="4" fontId="40" fillId="30" borderId="32" xfId="100" applyNumberFormat="1" applyFont="1" applyFill="1" applyBorder="1" applyAlignment="1">
      <alignment horizontal="center" vertical="center" wrapText="1"/>
    </xf>
    <xf numFmtId="4" fontId="39" fillId="30" borderId="32" xfId="100" applyNumberFormat="1" applyFont="1" applyFill="1" applyBorder="1" applyAlignment="1">
      <alignment horizontal="center" vertical="center"/>
    </xf>
    <xf numFmtId="4" fontId="39" fillId="30" borderId="34" xfId="100" applyNumberFormat="1" applyFont="1" applyFill="1" applyBorder="1" applyAlignment="1">
      <alignment horizontal="center" vertical="center"/>
    </xf>
    <xf numFmtId="4" fontId="39" fillId="30" borderId="34" xfId="96" applyNumberFormat="1" applyFont="1" applyFill="1" applyBorder="1" applyAlignment="1">
      <alignment horizontal="right" vertical="center" wrapText="1"/>
    </xf>
    <xf numFmtId="4" fontId="39" fillId="30" borderId="42" xfId="96" applyNumberFormat="1" applyFont="1" applyFill="1" applyBorder="1" applyAlignment="1">
      <alignment horizontal="right" vertical="center" wrapText="1"/>
    </xf>
    <xf numFmtId="0" fontId="40" fillId="25" borderId="32" xfId="96" applyFont="1" applyFill="1" applyBorder="1" applyAlignment="1">
      <alignment horizontal="center" vertical="center" wrapText="1"/>
    </xf>
    <xf numFmtId="0" fontId="40" fillId="25" borderId="20" xfId="100" applyFont="1" applyFill="1" applyBorder="1" applyAlignment="1">
      <alignment horizontal="center" vertical="center" wrapText="1"/>
    </xf>
    <xf numFmtId="0" fontId="40" fillId="25" borderId="32" xfId="100" applyFont="1" applyFill="1" applyBorder="1" applyAlignment="1">
      <alignment horizontal="left" vertical="center" wrapText="1"/>
    </xf>
    <xf numFmtId="0" fontId="40" fillId="25" borderId="32" xfId="100" applyFont="1" applyFill="1" applyBorder="1" applyAlignment="1">
      <alignment horizontal="center" vertical="center" wrapText="1"/>
    </xf>
    <xf numFmtId="3" fontId="40" fillId="25" borderId="32" xfId="100" applyNumberFormat="1" applyFont="1" applyFill="1" applyBorder="1" applyAlignment="1">
      <alignment horizontal="center" vertical="center" wrapText="1"/>
    </xf>
    <xf numFmtId="0" fontId="39" fillId="29" borderId="32" xfId="97" applyFont="1" applyFill="1" applyBorder="1" applyAlignment="1">
      <alignment horizontal="center" wrapText="1"/>
    </xf>
    <xf numFmtId="49" fontId="39" fillId="25" borderId="32" xfId="100" applyNumberFormat="1" applyFont="1" applyFill="1" applyBorder="1" applyAlignment="1" applyProtection="1">
      <alignment horizontal="center" vertical="center"/>
      <protection locked="0"/>
    </xf>
    <xf numFmtId="0" fontId="39" fillId="25" borderId="32" xfId="100" applyFont="1" applyFill="1" applyBorder="1" applyAlignment="1" applyProtection="1">
      <alignment horizontal="center" vertical="center"/>
      <protection locked="0"/>
    </xf>
    <xf numFmtId="49" fontId="39" fillId="25" borderId="32" xfId="100" applyNumberFormat="1" applyFont="1" applyFill="1" applyBorder="1" applyAlignment="1" applyProtection="1">
      <alignment vertical="center"/>
      <protection locked="0"/>
    </xf>
    <xf numFmtId="4" fontId="39" fillId="25" borderId="32" xfId="96" applyNumberFormat="1" applyFont="1" applyFill="1" applyBorder="1" applyAlignment="1">
      <alignment horizontal="center" vertical="center" wrapText="1"/>
    </xf>
    <xf numFmtId="49" fontId="39" fillId="25" borderId="32" xfId="100" applyNumberFormat="1" applyFont="1" applyFill="1" applyBorder="1" applyAlignment="1">
      <alignment horizontal="left" vertical="center"/>
    </xf>
    <xf numFmtId="0" fontId="39" fillId="25" borderId="32" xfId="100" applyFont="1" applyFill="1" applyBorder="1" applyAlignment="1" applyProtection="1">
      <alignment horizontal="center" vertical="center" wrapText="1"/>
      <protection locked="0"/>
    </xf>
    <xf numFmtId="0" fontId="39" fillId="29" borderId="32" xfId="96" applyFont="1" applyFill="1" applyBorder="1" applyAlignment="1">
      <alignment horizontal="center" vertical="center" wrapText="1"/>
    </xf>
    <xf numFmtId="49" fontId="39" fillId="25" borderId="32" xfId="100" applyNumberFormat="1" applyFont="1" applyFill="1" applyBorder="1" applyAlignment="1">
      <alignment horizontal="center" vertical="center" wrapText="1"/>
    </xf>
    <xf numFmtId="0" fontId="39" fillId="25" borderId="34" xfId="96" applyFont="1" applyFill="1" applyBorder="1" applyAlignment="1">
      <alignment horizontal="left" vertical="center" wrapText="1"/>
    </xf>
    <xf numFmtId="0" fontId="39" fillId="25" borderId="34" xfId="96" applyFont="1" applyFill="1" applyBorder="1" applyAlignment="1">
      <alignment horizontal="center" vertical="center" wrapText="1"/>
    </xf>
    <xf numFmtId="4" fontId="39" fillId="25" borderId="34" xfId="96" applyNumberFormat="1" applyFont="1" applyFill="1" applyBorder="1" applyAlignment="1">
      <alignment horizontal="center" vertical="center" wrapText="1"/>
    </xf>
    <xf numFmtId="3" fontId="39" fillId="25" borderId="34" xfId="96" applyNumberFormat="1" applyFont="1" applyFill="1" applyBorder="1" applyAlignment="1">
      <alignment horizontal="center" vertical="center" wrapText="1"/>
    </xf>
    <xf numFmtId="4" fontId="39" fillId="25" borderId="34" xfId="96" applyNumberFormat="1" applyFont="1" applyFill="1" applyBorder="1" applyAlignment="1">
      <alignment horizontal="right" vertical="center" wrapText="1"/>
    </xf>
    <xf numFmtId="4" fontId="39" fillId="25" borderId="42" xfId="96" applyNumberFormat="1" applyFont="1" applyFill="1" applyBorder="1" applyAlignment="1">
      <alignment horizontal="right" vertical="center" wrapText="1"/>
    </xf>
    <xf numFmtId="0" fontId="74" fillId="27" borderId="20" xfId="100" applyFont="1" applyFill="1" applyBorder="1" applyAlignment="1">
      <alignment horizontal="center" vertical="center"/>
    </xf>
    <xf numFmtId="0" fontId="74" fillId="27" borderId="32" xfId="100" applyFont="1" applyFill="1" applyBorder="1" applyAlignment="1">
      <alignment horizontal="center" vertical="center"/>
    </xf>
    <xf numFmtId="0" fontId="44" fillId="0" borderId="32" xfId="100" applyFont="1" applyBorder="1" applyAlignment="1">
      <alignment horizontal="center" vertical="center"/>
    </xf>
    <xf numFmtId="0" fontId="2" fillId="36" borderId="32" xfId="0" applyFont="1" applyFill="1" applyBorder="1" applyAlignment="1">
      <alignment horizontal="center" vertical="center"/>
    </xf>
    <xf numFmtId="0" fontId="39" fillId="36" borderId="32" xfId="0" applyFont="1" applyFill="1" applyBorder="1" applyAlignment="1">
      <alignment horizontal="center" vertical="center"/>
    </xf>
    <xf numFmtId="49" fontId="40" fillId="40" borderId="39" xfId="100" applyNumberFormat="1" applyFont="1" applyFill="1" applyBorder="1" applyAlignment="1">
      <alignment horizontal="center" vertical="center"/>
    </xf>
    <xf numFmtId="0" fontId="40" fillId="40" borderId="32" xfId="100" applyFont="1" applyFill="1" applyBorder="1" applyAlignment="1">
      <alignment vertical="center"/>
    </xf>
    <xf numFmtId="0" fontId="40" fillId="40" borderId="32" xfId="96" applyFont="1" applyFill="1" applyBorder="1" applyAlignment="1">
      <alignment horizontal="center" vertical="center" wrapText="1"/>
    </xf>
    <xf numFmtId="0" fontId="40" fillId="40" borderId="32" xfId="100" applyFont="1" applyFill="1" applyBorder="1" applyAlignment="1">
      <alignment horizontal="center" vertical="center"/>
    </xf>
    <xf numFmtId="4" fontId="40" fillId="40" borderId="32" xfId="100" applyNumberFormat="1" applyFont="1" applyFill="1" applyBorder="1" applyAlignment="1">
      <alignment vertical="center"/>
    </xf>
    <xf numFmtId="4" fontId="40" fillId="40" borderId="32" xfId="96" applyNumberFormat="1" applyFont="1" applyFill="1" applyBorder="1" applyAlignment="1">
      <alignment horizontal="right" vertical="center" wrapText="1"/>
    </xf>
    <xf numFmtId="4" fontId="40" fillId="40" borderId="40" xfId="96" applyNumberFormat="1" applyFont="1" applyFill="1" applyBorder="1" applyAlignment="1">
      <alignment horizontal="right" vertical="center" wrapText="1"/>
    </xf>
    <xf numFmtId="0" fontId="62" fillId="40" borderId="31" xfId="100" applyFont="1" applyFill="1" applyBorder="1" applyAlignment="1">
      <alignment horizontal="center" vertical="center"/>
    </xf>
    <xf numFmtId="4" fontId="39" fillId="40" borderId="32" xfId="96" applyNumberFormat="1" applyFont="1" applyFill="1" applyBorder="1" applyAlignment="1">
      <alignment horizontal="right" vertical="center" wrapText="1"/>
    </xf>
    <xf numFmtId="4" fontId="39" fillId="40" borderId="40" xfId="96" applyNumberFormat="1" applyFont="1" applyFill="1" applyBorder="1" applyAlignment="1">
      <alignment horizontal="right" vertical="center" wrapText="1"/>
    </xf>
    <xf numFmtId="0" fontId="62" fillId="40" borderId="32" xfId="100" applyFont="1" applyFill="1" applyBorder="1" applyAlignment="1">
      <alignment horizontal="center" vertical="center"/>
    </xf>
    <xf numFmtId="0" fontId="75" fillId="40" borderId="32" xfId="100" applyFont="1" applyFill="1" applyBorder="1" applyAlignment="1">
      <alignment horizontal="center" vertical="center"/>
    </xf>
    <xf numFmtId="4" fontId="75" fillId="40" borderId="32" xfId="100" applyNumberFormat="1" applyFont="1" applyFill="1" applyBorder="1" applyAlignment="1">
      <alignment vertical="center"/>
    </xf>
    <xf numFmtId="4" fontId="74" fillId="40" borderId="32" xfId="96" applyNumberFormat="1" applyFont="1" applyFill="1" applyBorder="1" applyAlignment="1">
      <alignment horizontal="right" vertical="center" wrapText="1"/>
    </xf>
    <xf numFmtId="4" fontId="74" fillId="40" borderId="40" xfId="96" applyNumberFormat="1" applyFont="1" applyFill="1" applyBorder="1" applyAlignment="1">
      <alignment horizontal="right" vertical="center" wrapText="1"/>
    </xf>
    <xf numFmtId="2" fontId="39" fillId="40" borderId="40" xfId="100" applyNumberFormat="1" applyFont="1" applyFill="1" applyBorder="1" applyAlignment="1">
      <alignment horizontal="center" vertical="center"/>
    </xf>
    <xf numFmtId="0" fontId="62" fillId="40" borderId="0" xfId="100" applyFont="1" applyFill="1" applyAlignment="1">
      <alignment vertical="center"/>
    </xf>
    <xf numFmtId="4" fontId="39" fillId="40" borderId="0" xfId="100" applyNumberFormat="1" applyFont="1" applyFill="1" applyAlignment="1">
      <alignment vertical="center"/>
    </xf>
    <xf numFmtId="49" fontId="39" fillId="40" borderId="39" xfId="100" applyNumberFormat="1" applyFont="1" applyFill="1" applyBorder="1" applyAlignment="1">
      <alignment horizontal="center" vertical="center"/>
    </xf>
    <xf numFmtId="0" fontId="39" fillId="40" borderId="32" xfId="100" applyFont="1" applyFill="1" applyBorder="1" applyAlignment="1">
      <alignment vertical="center"/>
    </xf>
    <xf numFmtId="0" fontId="39" fillId="40" borderId="32" xfId="96" applyFont="1" applyFill="1" applyBorder="1" applyAlignment="1">
      <alignment horizontal="center" vertical="center" wrapText="1"/>
    </xf>
    <xf numFmtId="0" fontId="39" fillId="40" borderId="32" xfId="100" applyFont="1" applyFill="1" applyBorder="1" applyAlignment="1">
      <alignment horizontal="center" vertical="center"/>
    </xf>
    <xf numFmtId="4" fontId="39" fillId="40" borderId="32" xfId="100" applyNumberFormat="1" applyFont="1" applyFill="1" applyBorder="1" applyAlignment="1">
      <alignment vertical="center"/>
    </xf>
    <xf numFmtId="0" fontId="39" fillId="40" borderId="31" xfId="100" applyFont="1" applyFill="1" applyBorder="1" applyAlignment="1">
      <alignment horizontal="center" vertical="center"/>
    </xf>
    <xf numFmtId="0" fontId="74" fillId="40" borderId="32" xfId="100" applyFont="1" applyFill="1" applyBorder="1" applyAlignment="1">
      <alignment horizontal="center" vertical="center"/>
    </xf>
    <xf numFmtId="4" fontId="74" fillId="40" borderId="32" xfId="100" applyNumberFormat="1" applyFont="1" applyFill="1" applyBorder="1" applyAlignment="1">
      <alignment vertical="center"/>
    </xf>
    <xf numFmtId="0" fontId="39" fillId="40" borderId="0" xfId="100" applyFont="1" applyFill="1" applyAlignment="1">
      <alignment vertical="center"/>
    </xf>
    <xf numFmtId="49" fontId="39" fillId="32" borderId="39" xfId="100" applyNumberFormat="1" applyFont="1" applyFill="1" applyBorder="1" applyAlignment="1">
      <alignment horizontal="center" vertical="center"/>
    </xf>
    <xf numFmtId="0" fontId="39" fillId="32" borderId="32" xfId="100" applyFont="1" applyFill="1" applyBorder="1" applyAlignment="1">
      <alignment horizontal="center" vertical="center"/>
    </xf>
    <xf numFmtId="4" fontId="39" fillId="32" borderId="40" xfId="96" applyNumberFormat="1" applyFont="1" applyFill="1" applyBorder="1" applyAlignment="1">
      <alignment horizontal="right" vertical="center" wrapText="1"/>
    </xf>
    <xf numFmtId="0" fontId="39" fillId="32" borderId="31" xfId="100" applyFont="1" applyFill="1" applyBorder="1" applyAlignment="1">
      <alignment horizontal="center" vertical="center"/>
    </xf>
    <xf numFmtId="0" fontId="74" fillId="32" borderId="32" xfId="100" applyFont="1" applyFill="1" applyBorder="1" applyAlignment="1">
      <alignment horizontal="center" vertical="center"/>
    </xf>
    <xf numFmtId="4" fontId="74" fillId="32" borderId="32" xfId="100" applyNumberFormat="1" applyFont="1" applyFill="1" applyBorder="1" applyAlignment="1">
      <alignment vertical="center"/>
    </xf>
    <xf numFmtId="4" fontId="74" fillId="32" borderId="32" xfId="96" applyNumberFormat="1" applyFont="1" applyFill="1" applyBorder="1" applyAlignment="1">
      <alignment horizontal="right" vertical="center" wrapText="1"/>
    </xf>
    <xf numFmtId="4" fontId="74" fillId="32" borderId="40" xfId="96" applyNumberFormat="1" applyFont="1" applyFill="1" applyBorder="1" applyAlignment="1">
      <alignment horizontal="right" vertical="center" wrapText="1"/>
    </xf>
    <xf numFmtId="0" fontId="39" fillId="32" borderId="0" xfId="100" applyFont="1" applyFill="1" applyAlignment="1">
      <alignment vertical="center"/>
    </xf>
    <xf numFmtId="4" fontId="39" fillId="32" borderId="0" xfId="100" applyNumberFormat="1" applyFont="1" applyFill="1" applyAlignment="1">
      <alignment vertical="center"/>
    </xf>
    <xf numFmtId="0" fontId="40" fillId="40" borderId="32" xfId="100" applyFont="1" applyFill="1" applyBorder="1" applyAlignment="1">
      <alignment vertical="center" wrapText="1"/>
    </xf>
    <xf numFmtId="0" fontId="40" fillId="40" borderId="31" xfId="100" applyFont="1" applyFill="1" applyBorder="1" applyAlignment="1">
      <alignment horizontal="center" vertical="center"/>
    </xf>
    <xf numFmtId="0" fontId="40" fillId="40" borderId="0" xfId="100" applyFont="1" applyFill="1" applyAlignment="1">
      <alignment vertical="center"/>
    </xf>
    <xf numFmtId="0" fontId="39" fillId="40" borderId="32" xfId="100" applyFont="1" applyFill="1" applyBorder="1" applyAlignment="1">
      <alignment vertical="center" wrapText="1"/>
    </xf>
    <xf numFmtId="0" fontId="40" fillId="41" borderId="32" xfId="100" applyFont="1" applyFill="1" applyBorder="1" applyAlignment="1">
      <alignment horizontal="center" vertical="center"/>
    </xf>
    <xf numFmtId="0" fontId="40" fillId="41" borderId="32" xfId="100" applyFont="1" applyFill="1" applyBorder="1" applyAlignment="1">
      <alignment vertical="center"/>
    </xf>
    <xf numFmtId="0" fontId="40" fillId="32" borderId="32" xfId="100" applyFont="1" applyFill="1" applyBorder="1" applyAlignment="1">
      <alignment horizontal="center" vertical="center"/>
    </xf>
    <xf numFmtId="0" fontId="39" fillId="0" borderId="32" xfId="100" applyFont="1" applyFill="1" applyBorder="1" applyAlignment="1">
      <alignment horizontal="center" vertical="center"/>
    </xf>
    <xf numFmtId="0" fontId="39" fillId="0" borderId="0" xfId="0" applyFont="1" applyAlignment="1">
      <alignment vertical="center"/>
    </xf>
    <xf numFmtId="49" fontId="39" fillId="32" borderId="32" xfId="0" applyNumberFormat="1" applyFont="1" applyFill="1" applyBorder="1" applyAlignment="1">
      <alignment horizontal="center" vertical="center"/>
    </xf>
    <xf numFmtId="0" fontId="39" fillId="32" borderId="32" xfId="0" applyFont="1" applyFill="1" applyBorder="1" applyAlignment="1">
      <alignment vertical="center"/>
    </xf>
    <xf numFmtId="0" fontId="39" fillId="32" borderId="32" xfId="0" applyFont="1" applyFill="1" applyBorder="1" applyAlignment="1">
      <alignment horizontal="center" vertical="center"/>
    </xf>
    <xf numFmtId="4" fontId="39" fillId="32" borderId="32" xfId="0" applyNumberFormat="1" applyFont="1" applyFill="1" applyBorder="1" applyAlignment="1">
      <alignment horizontal="center" vertical="center"/>
    </xf>
    <xf numFmtId="0" fontId="39" fillId="32" borderId="0" xfId="0" applyFont="1" applyFill="1" applyAlignment="1">
      <alignment vertical="center"/>
    </xf>
    <xf numFmtId="0" fontId="39" fillId="32" borderId="32" xfId="0" applyFont="1" applyFill="1" applyBorder="1" applyAlignment="1">
      <alignment vertical="center" wrapText="1"/>
    </xf>
    <xf numFmtId="0" fontId="39" fillId="41" borderId="32" xfId="0" applyFont="1" applyFill="1" applyBorder="1" applyAlignment="1">
      <alignment vertical="center"/>
    </xf>
    <xf numFmtId="0" fontId="39" fillId="41" borderId="32" xfId="96" applyFont="1" applyFill="1" applyBorder="1" applyAlignment="1">
      <alignment horizontal="center" vertical="center" wrapText="1"/>
    </xf>
    <xf numFmtId="0" fontId="39" fillId="41" borderId="32" xfId="0" applyFont="1" applyFill="1" applyBorder="1" applyAlignment="1">
      <alignment horizontal="center" vertical="center"/>
    </xf>
    <xf numFmtId="4" fontId="39" fillId="41" borderId="32" xfId="0" applyNumberFormat="1" applyFont="1" applyFill="1" applyBorder="1" applyAlignment="1">
      <alignment horizontal="center" vertical="center"/>
    </xf>
    <xf numFmtId="4" fontId="39" fillId="41" borderId="32" xfId="96" applyNumberFormat="1" applyFont="1" applyFill="1" applyBorder="1" applyAlignment="1">
      <alignment horizontal="right" vertical="center" wrapText="1"/>
    </xf>
    <xf numFmtId="0" fontId="77" fillId="41" borderId="0" xfId="0" applyFont="1" applyFill="1" applyAlignment="1">
      <alignment horizontal="center" vertical="center"/>
    </xf>
    <xf numFmtId="0" fontId="39" fillId="41" borderId="0" xfId="0" applyFont="1" applyFill="1" applyAlignment="1">
      <alignment vertical="center"/>
    </xf>
    <xf numFmtId="3" fontId="39" fillId="32" borderId="32" xfId="100" applyNumberFormat="1" applyFont="1" applyFill="1" applyBorder="1" applyAlignment="1">
      <alignment horizontal="center" vertical="center" wrapText="1"/>
    </xf>
    <xf numFmtId="3" fontId="39" fillId="32" borderId="32" xfId="96" applyNumberFormat="1" applyFont="1" applyFill="1" applyBorder="1" applyAlignment="1">
      <alignment horizontal="center" vertical="center" wrapText="1"/>
    </xf>
    <xf numFmtId="3" fontId="39" fillId="32" borderId="32" xfId="98" applyNumberFormat="1" applyFont="1" applyFill="1" applyBorder="1" applyAlignment="1">
      <alignment horizontal="center" vertical="center" wrapText="1"/>
    </xf>
    <xf numFmtId="0" fontId="39" fillId="40" borderId="32" xfId="100" applyFont="1" applyFill="1" applyBorder="1" applyAlignment="1">
      <alignment horizontal="left" vertical="center" wrapText="1"/>
    </xf>
    <xf numFmtId="49" fontId="39" fillId="40" borderId="32" xfId="100" applyNumberFormat="1" applyFont="1" applyFill="1" applyBorder="1" applyAlignment="1" applyProtection="1">
      <alignment horizontal="center" vertical="center" wrapText="1"/>
      <protection locked="0"/>
    </xf>
    <xf numFmtId="4" fontId="39" fillId="40" borderId="32" xfId="100" applyNumberFormat="1" applyFont="1" applyFill="1" applyBorder="1" applyAlignment="1">
      <alignment horizontal="center" vertical="center" wrapText="1"/>
    </xf>
    <xf numFmtId="3" fontId="39" fillId="40" borderId="32" xfId="100" applyNumberFormat="1" applyFont="1" applyFill="1" applyBorder="1" applyAlignment="1">
      <alignment horizontal="center" vertical="center" wrapText="1"/>
    </xf>
    <xf numFmtId="4" fontId="39" fillId="40" borderId="32" xfId="100" applyNumberFormat="1" applyFont="1" applyFill="1" applyBorder="1" applyAlignment="1">
      <alignment horizontal="right" vertical="center" wrapText="1"/>
    </xf>
    <xf numFmtId="4" fontId="39" fillId="40" borderId="32" xfId="100" applyNumberFormat="1" applyFont="1" applyFill="1" applyBorder="1" applyAlignment="1">
      <alignment horizontal="right" vertical="center" shrinkToFit="1"/>
    </xf>
    <xf numFmtId="4" fontId="39" fillId="40" borderId="40" xfId="100" applyNumberFormat="1" applyFont="1" applyFill="1" applyBorder="1" applyAlignment="1">
      <alignment horizontal="right" vertical="center" wrapText="1"/>
    </xf>
    <xf numFmtId="49" fontId="39" fillId="0" borderId="39" xfId="100" applyNumberFormat="1" applyFont="1" applyFill="1" applyBorder="1" applyAlignment="1">
      <alignment horizontal="center" vertical="center"/>
    </xf>
    <xf numFmtId="0" fontId="39" fillId="0" borderId="32" xfId="100" applyFont="1" applyFill="1" applyBorder="1" applyAlignment="1">
      <alignment horizontal="left" vertical="center" wrapText="1"/>
    </xf>
    <xf numFmtId="49" fontId="39" fillId="0" borderId="32" xfId="100" applyNumberFormat="1" applyFont="1" applyFill="1" applyBorder="1" applyAlignment="1" applyProtection="1">
      <alignment horizontal="center" vertical="center" wrapText="1"/>
      <protection locked="0"/>
    </xf>
    <xf numFmtId="4" fontId="39" fillId="0" borderId="32" xfId="100" applyNumberFormat="1" applyFont="1" applyFill="1" applyBorder="1" applyAlignment="1">
      <alignment horizontal="center" vertical="center" wrapText="1"/>
    </xf>
    <xf numFmtId="3" fontId="39" fillId="0" borderId="32" xfId="100" applyNumberFormat="1" applyFont="1" applyFill="1" applyBorder="1" applyAlignment="1">
      <alignment horizontal="center" vertical="center" wrapText="1"/>
    </xf>
    <xf numFmtId="0" fontId="39" fillId="32" borderId="32" xfId="100" applyFont="1" applyFill="1" applyBorder="1" applyAlignment="1">
      <alignment horizontal="left" vertical="center" wrapText="1"/>
    </xf>
    <xf numFmtId="49" fontId="39" fillId="32" borderId="32" xfId="100" applyNumberFormat="1" applyFont="1" applyFill="1" applyBorder="1" applyAlignment="1" applyProtection="1">
      <alignment horizontal="center" vertical="center" wrapText="1"/>
      <protection locked="0"/>
    </xf>
    <xf numFmtId="4" fontId="39" fillId="32" borderId="32" xfId="100" applyNumberFormat="1" applyFont="1" applyFill="1" applyBorder="1" applyAlignment="1">
      <alignment horizontal="center" vertical="center" wrapText="1"/>
    </xf>
    <xf numFmtId="4" fontId="39" fillId="32" borderId="32" xfId="100" applyNumberFormat="1" applyFont="1" applyFill="1" applyBorder="1" applyAlignment="1">
      <alignment horizontal="right" vertical="center" wrapText="1"/>
    </xf>
    <xf numFmtId="4" fontId="39" fillId="32" borderId="32" xfId="100" applyNumberFormat="1" applyFont="1" applyFill="1" applyBorder="1" applyAlignment="1">
      <alignment horizontal="right" vertical="center" shrinkToFit="1"/>
    </xf>
    <xf numFmtId="4" fontId="39" fillId="32" borderId="40" xfId="100" applyNumberFormat="1" applyFont="1" applyFill="1" applyBorder="1" applyAlignment="1">
      <alignment horizontal="right" vertical="center" wrapText="1"/>
    </xf>
    <xf numFmtId="0" fontId="39" fillId="32" borderId="32" xfId="0" applyFont="1" applyFill="1" applyBorder="1" applyAlignment="1">
      <alignment horizontal="left" vertical="center" wrapText="1"/>
    </xf>
    <xf numFmtId="49" fontId="39" fillId="32" borderId="32" xfId="0" applyNumberFormat="1" applyFont="1" applyFill="1" applyBorder="1" applyAlignment="1" applyProtection="1">
      <alignment horizontal="center" vertical="center"/>
      <protection locked="0"/>
    </xf>
    <xf numFmtId="4" fontId="39" fillId="32" borderId="32" xfId="0" applyNumberFormat="1" applyFont="1" applyFill="1" applyBorder="1" applyAlignment="1">
      <alignment horizontal="center" vertical="center" wrapText="1"/>
    </xf>
    <xf numFmtId="4" fontId="39" fillId="32" borderId="32" xfId="0" applyNumberFormat="1" applyFont="1" applyFill="1" applyBorder="1" applyAlignment="1">
      <alignment vertical="center"/>
    </xf>
    <xf numFmtId="4" fontId="39" fillId="32" borderId="32" xfId="0" applyNumberFormat="1" applyFont="1" applyFill="1" applyBorder="1" applyAlignment="1">
      <alignment horizontal="right" vertical="center" wrapText="1"/>
    </xf>
    <xf numFmtId="4" fontId="39" fillId="32" borderId="32" xfId="0" applyNumberFormat="1" applyFont="1" applyFill="1" applyBorder="1" applyAlignment="1">
      <alignment horizontal="right" vertical="center" shrinkToFit="1"/>
    </xf>
    <xf numFmtId="49" fontId="39" fillId="32" borderId="32" xfId="0" applyNumberFormat="1" applyFont="1" applyFill="1" applyBorder="1" applyAlignment="1" applyProtection="1">
      <alignment horizontal="left" vertical="center"/>
      <protection locked="0"/>
    </xf>
    <xf numFmtId="4" fontId="39" fillId="0" borderId="0" xfId="0" applyNumberFormat="1" applyFont="1" applyAlignment="1">
      <alignment vertical="center"/>
    </xf>
    <xf numFmtId="4" fontId="39" fillId="32" borderId="30" xfId="96" applyNumberFormat="1" applyFont="1" applyFill="1" applyBorder="1" applyAlignment="1">
      <alignment horizontal="right" vertical="center" wrapText="1"/>
    </xf>
    <xf numFmtId="0" fontId="39" fillId="32" borderId="32" xfId="100" applyFont="1" applyFill="1" applyBorder="1" applyAlignment="1" applyProtection="1">
      <alignment horizontal="center" vertical="center"/>
      <protection locked="0"/>
    </xf>
    <xf numFmtId="49" fontId="39" fillId="40" borderId="39" xfId="96" applyNumberFormat="1" applyFont="1" applyFill="1" applyBorder="1" applyAlignment="1">
      <alignment horizontal="center" vertical="center" wrapText="1"/>
    </xf>
    <xf numFmtId="49" fontId="39" fillId="40" borderId="32" xfId="100" applyNumberFormat="1" applyFont="1" applyFill="1" applyBorder="1" applyAlignment="1">
      <alignment horizontal="left" vertical="center"/>
    </xf>
    <xf numFmtId="49" fontId="39" fillId="40" borderId="32" xfId="100" applyNumberFormat="1" applyFont="1" applyFill="1" applyBorder="1" applyAlignment="1" applyProtection="1">
      <alignment horizontal="center" vertical="center"/>
      <protection locked="0"/>
    </xf>
    <xf numFmtId="0" fontId="39" fillId="40" borderId="32" xfId="100" applyFont="1" applyFill="1" applyBorder="1" applyAlignment="1" applyProtection="1">
      <alignment horizontal="center" vertical="center"/>
      <protection locked="0"/>
    </xf>
    <xf numFmtId="4" fontId="44" fillId="40" borderId="31" xfId="100" applyNumberFormat="1" applyFont="1" applyFill="1" applyBorder="1" applyAlignment="1">
      <alignment horizontal="center" vertical="center"/>
    </xf>
    <xf numFmtId="4" fontId="39" fillId="40" borderId="32" xfId="100" applyNumberFormat="1" applyFont="1" applyFill="1" applyBorder="1" applyAlignment="1">
      <alignment horizontal="center" vertical="center"/>
    </xf>
    <xf numFmtId="4" fontId="74" fillId="40" borderId="32" xfId="100" applyNumberFormat="1" applyFont="1" applyFill="1" applyBorder="1" applyAlignment="1">
      <alignment horizontal="center" vertical="center"/>
    </xf>
    <xf numFmtId="49" fontId="39" fillId="40" borderId="32" xfId="100" applyNumberFormat="1" applyFont="1" applyFill="1" applyBorder="1" applyAlignment="1" applyProtection="1">
      <alignment horizontal="left" vertical="center"/>
      <protection locked="0"/>
    </xf>
    <xf numFmtId="4" fontId="39" fillId="40" borderId="31" xfId="100" applyNumberFormat="1" applyFont="1" applyFill="1" applyBorder="1" applyAlignment="1">
      <alignment horizontal="center" vertical="center"/>
    </xf>
    <xf numFmtId="49" fontId="39" fillId="32" borderId="39" xfId="96" applyNumberFormat="1" applyFont="1" applyFill="1" applyBorder="1" applyAlignment="1">
      <alignment horizontal="center" vertical="center" wrapText="1"/>
    </xf>
    <xf numFmtId="49" fontId="39" fillId="32" borderId="32" xfId="100" applyNumberFormat="1" applyFont="1" applyFill="1" applyBorder="1" applyAlignment="1" applyProtection="1">
      <alignment horizontal="left" vertical="center"/>
      <protection locked="0"/>
    </xf>
    <xf numFmtId="49" fontId="39" fillId="32" borderId="32" xfId="100" applyNumberFormat="1" applyFont="1" applyFill="1" applyBorder="1" applyAlignment="1" applyProtection="1">
      <alignment horizontal="center" vertical="center"/>
      <protection locked="0"/>
    </xf>
    <xf numFmtId="4" fontId="39" fillId="32" borderId="31" xfId="100" applyNumberFormat="1" applyFont="1" applyFill="1" applyBorder="1" applyAlignment="1">
      <alignment horizontal="center" vertical="center"/>
    </xf>
    <xf numFmtId="4" fontId="39" fillId="32" borderId="32" xfId="100" applyNumberFormat="1" applyFont="1" applyFill="1" applyBorder="1" applyAlignment="1">
      <alignment horizontal="center" vertical="center"/>
    </xf>
    <xf numFmtId="4" fontId="74" fillId="32" borderId="32" xfId="100" applyNumberFormat="1" applyFont="1" applyFill="1" applyBorder="1" applyAlignment="1">
      <alignment horizontal="center" vertical="center"/>
    </xf>
    <xf numFmtId="49" fontId="39" fillId="0" borderId="39" xfId="96" applyNumberFormat="1" applyFont="1" applyFill="1" applyBorder="1" applyAlignment="1">
      <alignment horizontal="center" vertical="center" wrapText="1"/>
    </xf>
    <xf numFmtId="49" fontId="39" fillId="0" borderId="32" xfId="100" applyNumberFormat="1" applyFont="1" applyFill="1" applyBorder="1" applyAlignment="1">
      <alignment horizontal="left" vertical="center"/>
    </xf>
    <xf numFmtId="49" fontId="39" fillId="0" borderId="32" xfId="100" applyNumberFormat="1" applyFont="1" applyFill="1" applyBorder="1" applyAlignment="1" applyProtection="1">
      <alignment horizontal="left" vertical="center"/>
      <protection locked="0"/>
    </xf>
    <xf numFmtId="49" fontId="39" fillId="32" borderId="32" xfId="96" applyNumberFormat="1" applyFont="1" applyFill="1" applyBorder="1" applyAlignment="1">
      <alignment horizontal="center" vertical="center" wrapText="1"/>
    </xf>
    <xf numFmtId="0" fontId="39" fillId="32" borderId="32" xfId="96" applyFont="1" applyFill="1" applyBorder="1" applyAlignment="1">
      <alignment horizontal="left" vertical="center" wrapText="1"/>
    </xf>
    <xf numFmtId="4" fontId="39" fillId="32" borderId="32" xfId="96" applyNumberFormat="1" applyFont="1" applyFill="1" applyBorder="1" applyAlignment="1">
      <alignment horizontal="center" vertical="center" wrapText="1"/>
    </xf>
    <xf numFmtId="4" fontId="39" fillId="32" borderId="0" xfId="0" applyNumberFormat="1" applyFont="1" applyFill="1" applyAlignment="1">
      <alignment vertical="center"/>
    </xf>
    <xf numFmtId="49" fontId="39" fillId="0" borderId="32" xfId="100" applyNumberFormat="1" applyFont="1" applyFill="1" applyBorder="1" applyAlignment="1" applyProtection="1">
      <alignment horizontal="center" vertical="center"/>
      <protection locked="0"/>
    </xf>
    <xf numFmtId="4" fontId="39" fillId="0" borderId="32" xfId="100" applyNumberFormat="1" applyFont="1" applyFill="1" applyBorder="1" applyAlignment="1">
      <alignment vertical="center"/>
    </xf>
    <xf numFmtId="4" fontId="39" fillId="0" borderId="32" xfId="96" applyNumberFormat="1" applyFont="1" applyFill="1" applyBorder="1" applyAlignment="1">
      <alignment horizontal="right" vertical="center" wrapText="1"/>
    </xf>
    <xf numFmtId="4" fontId="39" fillId="0" borderId="40" xfId="96" applyNumberFormat="1" applyFont="1" applyFill="1" applyBorder="1" applyAlignment="1">
      <alignment horizontal="right" vertical="center" wrapText="1"/>
    </xf>
    <xf numFmtId="4" fontId="39" fillId="0" borderId="31" xfId="100" applyNumberFormat="1" applyFont="1" applyFill="1" applyBorder="1" applyAlignment="1">
      <alignment horizontal="center" vertical="center"/>
    </xf>
    <xf numFmtId="4" fontId="39" fillId="0" borderId="32" xfId="100" applyNumberFormat="1" applyFont="1" applyFill="1" applyBorder="1" applyAlignment="1">
      <alignment horizontal="center" vertical="center"/>
    </xf>
    <xf numFmtId="4" fontId="74" fillId="0" borderId="32" xfId="100" applyNumberFormat="1" applyFont="1" applyFill="1" applyBorder="1" applyAlignment="1">
      <alignment horizontal="center" vertical="center"/>
    </xf>
    <xf numFmtId="4" fontId="74" fillId="0" borderId="32" xfId="100" applyNumberFormat="1" applyFont="1" applyFill="1" applyBorder="1" applyAlignment="1">
      <alignment vertical="center"/>
    </xf>
    <xf numFmtId="4" fontId="74" fillId="0" borderId="32" xfId="96" applyNumberFormat="1" applyFont="1" applyFill="1" applyBorder="1" applyAlignment="1">
      <alignment horizontal="right" vertical="center" wrapText="1"/>
    </xf>
    <xf numFmtId="4" fontId="74" fillId="0" borderId="40" xfId="96" applyNumberFormat="1" applyFont="1" applyFill="1" applyBorder="1" applyAlignment="1">
      <alignment horizontal="right" vertical="center" wrapText="1"/>
    </xf>
    <xf numFmtId="4" fontId="39" fillId="0" borderId="0" xfId="100" applyNumberFormat="1" applyFont="1" applyFill="1" applyAlignment="1">
      <alignment vertical="center"/>
    </xf>
    <xf numFmtId="0" fontId="39" fillId="32" borderId="32" xfId="0" applyFont="1" applyFill="1" applyBorder="1" applyAlignment="1" applyProtection="1">
      <alignment horizontal="center" vertical="center"/>
      <protection locked="0"/>
    </xf>
    <xf numFmtId="49" fontId="39" fillId="32" borderId="31" xfId="96" applyNumberFormat="1" applyFont="1" applyFill="1" applyBorder="1" applyAlignment="1">
      <alignment horizontal="center" vertical="center" wrapText="1"/>
    </xf>
    <xf numFmtId="4" fontId="39" fillId="32" borderId="0" xfId="100" applyNumberFormat="1" applyFont="1" applyFill="1" applyBorder="1" applyAlignment="1">
      <alignment horizontal="center" vertical="center"/>
    </xf>
    <xf numFmtId="4" fontId="39" fillId="32" borderId="0" xfId="100" applyNumberFormat="1" applyFont="1" applyFill="1" applyBorder="1" applyAlignment="1">
      <alignment vertical="center"/>
    </xf>
    <xf numFmtId="4" fontId="39" fillId="32" borderId="0" xfId="96" applyNumberFormat="1" applyFont="1" applyFill="1" applyBorder="1" applyAlignment="1">
      <alignment horizontal="right" vertical="center" wrapText="1"/>
    </xf>
    <xf numFmtId="4" fontId="74" fillId="32" borderId="0" xfId="100" applyNumberFormat="1" applyFont="1" applyFill="1" applyBorder="1" applyAlignment="1">
      <alignment horizontal="center" vertical="center"/>
    </xf>
    <xf numFmtId="4" fontId="74" fillId="32" borderId="0" xfId="100" applyNumberFormat="1" applyFont="1" applyFill="1" applyBorder="1" applyAlignment="1">
      <alignment vertical="center"/>
    </xf>
    <xf numFmtId="4" fontId="74" fillId="32" borderId="0" xfId="96" applyNumberFormat="1" applyFont="1" applyFill="1" applyBorder="1" applyAlignment="1">
      <alignment horizontal="right" vertical="center" wrapText="1"/>
    </xf>
    <xf numFmtId="0" fontId="39" fillId="40" borderId="32" xfId="96" applyFont="1" applyFill="1" applyBorder="1" applyAlignment="1">
      <alignment horizontal="left" vertical="center" wrapText="1"/>
    </xf>
    <xf numFmtId="4" fontId="39" fillId="40" borderId="32" xfId="96" applyNumberFormat="1" applyFont="1" applyFill="1" applyBorder="1" applyAlignment="1">
      <alignment horizontal="center" vertical="center" wrapText="1"/>
    </xf>
    <xf numFmtId="3" fontId="39" fillId="40" borderId="32" xfId="96" applyNumberFormat="1" applyFont="1" applyFill="1" applyBorder="1" applyAlignment="1">
      <alignment horizontal="center" vertical="center" wrapText="1"/>
    </xf>
    <xf numFmtId="4" fontId="39" fillId="32" borderId="32" xfId="0" applyNumberFormat="1" applyFont="1" applyFill="1" applyBorder="1" applyAlignment="1" applyProtection="1">
      <alignment horizontal="center" vertical="center"/>
      <protection locked="0"/>
    </xf>
    <xf numFmtId="4" fontId="39" fillId="0" borderId="32" xfId="100" applyNumberFormat="1" applyFont="1" applyFill="1" applyBorder="1" applyAlignment="1">
      <alignment horizontal="right" vertical="center" wrapText="1"/>
    </xf>
    <xf numFmtId="4" fontId="39" fillId="0" borderId="32" xfId="100" applyNumberFormat="1" applyFont="1" applyFill="1" applyBorder="1" applyAlignment="1">
      <alignment horizontal="right" vertical="center" shrinkToFit="1"/>
    </xf>
    <xf numFmtId="4" fontId="39" fillId="0" borderId="40" xfId="100" applyNumberFormat="1" applyFont="1" applyFill="1" applyBorder="1" applyAlignment="1">
      <alignment horizontal="right" vertical="center" wrapText="1"/>
    </xf>
    <xf numFmtId="0" fontId="39" fillId="0" borderId="31" xfId="100" applyFont="1" applyFill="1" applyBorder="1" applyAlignment="1">
      <alignment horizontal="center" vertical="center"/>
    </xf>
    <xf numFmtId="0" fontId="74" fillId="0" borderId="32" xfId="100" applyFont="1" applyFill="1" applyBorder="1" applyAlignment="1">
      <alignment horizontal="center" vertical="center"/>
    </xf>
    <xf numFmtId="0" fontId="39" fillId="0" borderId="0" xfId="100" applyFont="1" applyFill="1" applyAlignment="1">
      <alignment vertical="center"/>
    </xf>
    <xf numFmtId="0" fontId="39" fillId="0" borderId="32" xfId="100" applyFont="1" applyFill="1" applyBorder="1" applyAlignment="1" applyProtection="1">
      <alignment horizontal="center" vertical="center"/>
      <protection locked="0"/>
    </xf>
    <xf numFmtId="172" fontId="39" fillId="32" borderId="32" xfId="100" applyNumberFormat="1" applyFont="1" applyFill="1" applyBorder="1" applyAlignment="1">
      <alignment horizontal="center" vertical="center" wrapText="1"/>
    </xf>
    <xf numFmtId="172" fontId="39" fillId="32" borderId="32" xfId="96" applyNumberFormat="1" applyFont="1" applyFill="1" applyBorder="1" applyAlignment="1">
      <alignment horizontal="center" vertical="center" wrapText="1"/>
    </xf>
    <xf numFmtId="49" fontId="39" fillId="40" borderId="32" xfId="100" applyNumberFormat="1" applyFont="1" applyFill="1" applyBorder="1" applyAlignment="1">
      <alignment horizontal="center" vertical="center" wrapText="1"/>
    </xf>
    <xf numFmtId="0" fontId="39" fillId="0" borderId="32" xfId="96" applyFont="1" applyFill="1" applyBorder="1" applyAlignment="1">
      <alignment horizontal="center" vertical="center" wrapText="1"/>
    </xf>
    <xf numFmtId="4" fontId="39" fillId="0" borderId="32" xfId="96" applyNumberFormat="1" applyFont="1" applyFill="1" applyBorder="1" applyAlignment="1">
      <alignment horizontal="center" vertical="center" wrapText="1"/>
    </xf>
    <xf numFmtId="3" fontId="39" fillId="0" borderId="32" xfId="96" applyNumberFormat="1" applyFont="1" applyFill="1" applyBorder="1" applyAlignment="1">
      <alignment horizontal="center" vertical="center" wrapText="1"/>
    </xf>
    <xf numFmtId="4" fontId="39" fillId="40" borderId="31" xfId="100" applyNumberFormat="1" applyFont="1" applyFill="1" applyBorder="1" applyAlignment="1">
      <alignment horizontal="center"/>
    </xf>
    <xf numFmtId="4" fontId="39" fillId="40" borderId="0" xfId="100" applyNumberFormat="1" applyFont="1" applyFill="1"/>
    <xf numFmtId="0" fontId="39" fillId="0" borderId="32" xfId="96" applyFont="1" applyFill="1" applyBorder="1" applyAlignment="1">
      <alignment horizontal="left" vertical="center" wrapText="1"/>
    </xf>
    <xf numFmtId="4" fontId="39" fillId="0" borderId="31" xfId="100" applyNumberFormat="1" applyFont="1" applyFill="1" applyBorder="1" applyAlignment="1">
      <alignment horizontal="center"/>
    </xf>
    <xf numFmtId="4" fontId="39" fillId="0" borderId="0" xfId="100" applyNumberFormat="1" applyFont="1" applyFill="1"/>
    <xf numFmtId="0" fontId="39" fillId="0" borderId="32" xfId="100" applyFont="1" applyFill="1" applyBorder="1" applyAlignment="1">
      <alignment vertical="center"/>
    </xf>
    <xf numFmtId="0" fontId="78" fillId="25" borderId="0" xfId="102" applyFont="1" applyFill="1" applyAlignment="1">
      <alignment horizontal="left" vertical="center"/>
    </xf>
    <xf numFmtId="0" fontId="78" fillId="25" borderId="0" xfId="102" applyFont="1" applyFill="1" applyAlignment="1">
      <alignment horizontal="left" vertical="center" wrapText="1"/>
    </xf>
    <xf numFmtId="0" fontId="78" fillId="25" borderId="0" xfId="102" applyFont="1" applyFill="1" applyAlignment="1">
      <alignment horizontal="center" vertical="center" wrapText="1"/>
    </xf>
    <xf numFmtId="173" fontId="78" fillId="25" borderId="0" xfId="102" applyNumberFormat="1" applyFont="1" applyFill="1" applyAlignment="1">
      <alignment horizontal="center" vertical="center" wrapText="1"/>
    </xf>
    <xf numFmtId="173" fontId="79" fillId="25" borderId="0" xfId="102" applyNumberFormat="1" applyFont="1" applyFill="1" applyAlignment="1">
      <alignment horizontal="center" vertical="center" wrapText="1"/>
    </xf>
    <xf numFmtId="173" fontId="78" fillId="32" borderId="0" xfId="102" applyNumberFormat="1" applyFont="1" applyFill="1" applyAlignment="1">
      <alignment horizontal="center" vertical="center" wrapText="1"/>
    </xf>
    <xf numFmtId="173" fontId="78" fillId="0" borderId="0" xfId="102" applyNumberFormat="1" applyFont="1" applyAlignment="1">
      <alignment horizontal="center" vertical="center" wrapText="1"/>
    </xf>
    <xf numFmtId="4" fontId="78" fillId="42" borderId="0" xfId="102" applyNumberFormat="1" applyFont="1" applyFill="1" applyAlignment="1">
      <alignment horizontal="right" vertical="center" wrapText="1"/>
    </xf>
    <xf numFmtId="0" fontId="81" fillId="25" borderId="0" xfId="102" applyFont="1" applyFill="1"/>
    <xf numFmtId="173" fontId="81" fillId="25" borderId="0" xfId="102" applyNumberFormat="1" applyFont="1" applyFill="1"/>
    <xf numFmtId="0" fontId="82" fillId="43" borderId="32" xfId="102" applyFont="1" applyFill="1" applyBorder="1" applyAlignment="1">
      <alignment horizontal="left" vertical="center" wrapText="1"/>
    </xf>
    <xf numFmtId="4" fontId="82" fillId="43" borderId="32" xfId="102" applyNumberFormat="1" applyFont="1" applyFill="1" applyBorder="1" applyAlignment="1">
      <alignment horizontal="center" vertical="center" wrapText="1"/>
    </xf>
    <xf numFmtId="173" fontId="82" fillId="43" borderId="32" xfId="102" applyNumberFormat="1" applyFont="1" applyFill="1" applyBorder="1" applyAlignment="1">
      <alignment horizontal="center" vertical="center" wrapText="1"/>
    </xf>
    <xf numFmtId="4" fontId="82" fillId="43" borderId="55" xfId="102" applyNumberFormat="1" applyFont="1" applyFill="1" applyBorder="1" applyAlignment="1">
      <alignment horizontal="center" vertical="center" wrapText="1"/>
    </xf>
    <xf numFmtId="173" fontId="82" fillId="43" borderId="55" xfId="102" applyNumberFormat="1" applyFont="1" applyFill="1" applyBorder="1" applyAlignment="1">
      <alignment horizontal="center" vertical="center" wrapText="1"/>
    </xf>
    <xf numFmtId="173" fontId="82" fillId="43" borderId="56" xfId="102" applyNumberFormat="1" applyFont="1" applyFill="1" applyBorder="1" applyAlignment="1">
      <alignment horizontal="center" vertical="center" wrapText="1"/>
    </xf>
    <xf numFmtId="0" fontId="83" fillId="25" borderId="0" xfId="102" applyFont="1" applyFill="1"/>
    <xf numFmtId="173" fontId="83" fillId="25" borderId="0" xfId="102" applyNumberFormat="1" applyFont="1" applyFill="1"/>
    <xf numFmtId="0" fontId="82" fillId="43" borderId="32" xfId="102" applyFont="1" applyFill="1" applyBorder="1" applyAlignment="1">
      <alignment horizontal="center" vertical="center" wrapText="1"/>
    </xf>
    <xf numFmtId="4" fontId="82" fillId="43" borderId="0" xfId="102" applyNumberFormat="1" applyFont="1" applyFill="1" applyAlignment="1">
      <alignment horizontal="center" vertical="center" wrapText="1"/>
    </xf>
    <xf numFmtId="173" fontId="82" fillId="43" borderId="0" xfId="102" applyNumberFormat="1" applyFont="1" applyFill="1" applyAlignment="1">
      <alignment horizontal="center" vertical="center" wrapText="1"/>
    </xf>
    <xf numFmtId="173" fontId="82" fillId="43" borderId="58" xfId="102" applyNumberFormat="1" applyFont="1" applyFill="1" applyBorder="1" applyAlignment="1">
      <alignment horizontal="center" vertical="center" wrapText="1"/>
    </xf>
    <xf numFmtId="0" fontId="82" fillId="43" borderId="32" xfId="102" applyFont="1" applyFill="1" applyBorder="1" applyAlignment="1">
      <alignment horizontal="left" vertical="center"/>
    </xf>
    <xf numFmtId="4" fontId="82" fillId="43" borderId="32" xfId="102" applyNumberFormat="1" applyFont="1" applyFill="1" applyBorder="1" applyAlignment="1">
      <alignment horizontal="left" vertical="center" wrapText="1"/>
    </xf>
    <xf numFmtId="4" fontId="78" fillId="43" borderId="59" xfId="102" applyNumberFormat="1" applyFont="1" applyFill="1" applyBorder="1" applyAlignment="1">
      <alignment horizontal="center" vertical="center" wrapText="1"/>
    </xf>
    <xf numFmtId="173" fontId="82" fillId="43" borderId="59" xfId="102" applyNumberFormat="1" applyFont="1" applyFill="1" applyBorder="1" applyAlignment="1">
      <alignment horizontal="center" vertical="center" wrapText="1"/>
    </xf>
    <xf numFmtId="173" fontId="82" fillId="32" borderId="60" xfId="102" applyNumberFormat="1" applyFont="1" applyFill="1" applyBorder="1" applyAlignment="1">
      <alignment horizontal="center" vertical="center" wrapText="1"/>
    </xf>
    <xf numFmtId="0" fontId="82" fillId="44" borderId="32" xfId="102" applyFont="1" applyFill="1" applyBorder="1" applyAlignment="1">
      <alignment horizontal="left" vertical="center"/>
    </xf>
    <xf numFmtId="4" fontId="82" fillId="44" borderId="32" xfId="102" applyNumberFormat="1" applyFont="1" applyFill="1" applyBorder="1" applyAlignment="1">
      <alignment horizontal="left" vertical="center" wrapText="1"/>
    </xf>
    <xf numFmtId="4" fontId="82" fillId="44" borderId="32" xfId="102" applyNumberFormat="1" applyFont="1" applyFill="1" applyBorder="1" applyAlignment="1">
      <alignment horizontal="center" vertical="center" wrapText="1"/>
    </xf>
    <xf numFmtId="173" fontId="82" fillId="44" borderId="32" xfId="102" applyNumberFormat="1" applyFont="1" applyFill="1" applyBorder="1" applyAlignment="1">
      <alignment horizontal="center" vertical="center" wrapText="1"/>
    </xf>
    <xf numFmtId="4" fontId="82" fillId="44" borderId="61" xfId="102" applyNumberFormat="1" applyFont="1" applyFill="1" applyBorder="1" applyAlignment="1">
      <alignment horizontal="right" vertical="center" wrapText="1"/>
    </xf>
    <xf numFmtId="173" fontId="82" fillId="44" borderId="61" xfId="102" applyNumberFormat="1" applyFont="1" applyFill="1" applyBorder="1" applyAlignment="1">
      <alignment horizontal="center" vertical="center" wrapText="1"/>
    </xf>
    <xf numFmtId="173" fontId="82" fillId="32" borderId="62" xfId="102" applyNumberFormat="1" applyFont="1" applyFill="1" applyBorder="1" applyAlignment="1">
      <alignment horizontal="center" vertical="center" wrapText="1"/>
    </xf>
    <xf numFmtId="4" fontId="81" fillId="44" borderId="0" xfId="102" applyNumberFormat="1" applyFont="1" applyFill="1"/>
    <xf numFmtId="173" fontId="81" fillId="44" borderId="0" xfId="102" applyNumberFormat="1" applyFont="1" applyFill="1"/>
    <xf numFmtId="0" fontId="81" fillId="44" borderId="0" xfId="102" applyFont="1" applyFill="1"/>
    <xf numFmtId="14" fontId="82" fillId="25" borderId="32" xfId="45" quotePrefix="1" applyNumberFormat="1" applyFont="1" applyFill="1" applyBorder="1" applyAlignment="1">
      <alignment horizontal="left" vertical="center"/>
    </xf>
    <xf numFmtId="0" fontId="82" fillId="25" borderId="32" xfId="45" applyFont="1" applyFill="1" applyBorder="1" applyAlignment="1">
      <alignment horizontal="left" vertical="center" wrapText="1"/>
    </xf>
    <xf numFmtId="0" fontId="78" fillId="25" borderId="32" xfId="45" applyFont="1" applyFill="1" applyBorder="1" applyAlignment="1">
      <alignment horizontal="center" vertical="center" wrapText="1"/>
    </xf>
    <xf numFmtId="173" fontId="78" fillId="25" borderId="32" xfId="45" applyNumberFormat="1" applyFont="1" applyFill="1" applyBorder="1" applyAlignment="1">
      <alignment horizontal="center" vertical="center" wrapText="1"/>
    </xf>
    <xf numFmtId="173" fontId="78" fillId="0" borderId="63" xfId="45" applyNumberFormat="1" applyFont="1" applyBorder="1" applyAlignment="1">
      <alignment horizontal="center" vertical="center" wrapText="1"/>
    </xf>
    <xf numFmtId="173" fontId="78" fillId="32" borderId="65" xfId="45" applyNumberFormat="1" applyFont="1" applyFill="1" applyBorder="1" applyAlignment="1">
      <alignment horizontal="center" vertical="center" wrapText="1"/>
    </xf>
    <xf numFmtId="4" fontId="78" fillId="42" borderId="64" xfId="102" applyNumberFormat="1" applyFont="1" applyFill="1" applyBorder="1" applyAlignment="1">
      <alignment horizontal="right" vertical="center" wrapText="1"/>
    </xf>
    <xf numFmtId="4" fontId="81" fillId="25" borderId="0" xfId="102" applyNumberFormat="1" applyFont="1" applyFill="1"/>
    <xf numFmtId="14" fontId="78" fillId="25" borderId="32" xfId="45" quotePrefix="1" applyNumberFormat="1" applyFont="1" applyFill="1" applyBorder="1" applyAlignment="1">
      <alignment horizontal="left" vertical="center"/>
    </xf>
    <xf numFmtId="0" fontId="78" fillId="25" borderId="32" xfId="45" applyFont="1" applyFill="1" applyBorder="1" applyAlignment="1">
      <alignment horizontal="left" vertical="center" wrapText="1"/>
    </xf>
    <xf numFmtId="173" fontId="78" fillId="0" borderId="66" xfId="45" applyNumberFormat="1" applyFont="1" applyBorder="1" applyAlignment="1">
      <alignment horizontal="center" vertical="center" wrapText="1"/>
    </xf>
    <xf numFmtId="173" fontId="78" fillId="32" borderId="67" xfId="45" applyNumberFormat="1" applyFont="1" applyFill="1" applyBorder="1" applyAlignment="1">
      <alignment horizontal="center" vertical="center" wrapText="1"/>
    </xf>
    <xf numFmtId="4" fontId="78" fillId="42" borderId="59" xfId="102" applyNumberFormat="1" applyFont="1" applyFill="1" applyBorder="1" applyAlignment="1">
      <alignment horizontal="right" vertical="center" wrapText="1"/>
    </xf>
    <xf numFmtId="0" fontId="82" fillId="25" borderId="32" xfId="45" applyFont="1" applyFill="1" applyBorder="1" applyAlignment="1">
      <alignment horizontal="center" vertical="center" wrapText="1"/>
    </xf>
    <xf numFmtId="173" fontId="82" fillId="25" borderId="32" xfId="45" applyNumberFormat="1" applyFont="1" applyFill="1" applyBorder="1" applyAlignment="1">
      <alignment horizontal="center" vertical="center" wrapText="1"/>
    </xf>
    <xf numFmtId="173" fontId="82" fillId="0" borderId="66" xfId="45" applyNumberFormat="1" applyFont="1" applyBorder="1" applyAlignment="1">
      <alignment horizontal="center" vertical="center" wrapText="1"/>
    </xf>
    <xf numFmtId="173" fontId="82" fillId="32" borderId="67" xfId="45" applyNumberFormat="1" applyFont="1" applyFill="1" applyBorder="1" applyAlignment="1">
      <alignment horizontal="center" vertical="center" wrapText="1"/>
    </xf>
    <xf numFmtId="4" fontId="82" fillId="42" borderId="59" xfId="102" applyNumberFormat="1" applyFont="1" applyFill="1" applyBorder="1" applyAlignment="1">
      <alignment horizontal="right" vertical="center" wrapText="1"/>
    </xf>
    <xf numFmtId="173" fontId="82" fillId="25" borderId="32" xfId="102" applyNumberFormat="1" applyFont="1" applyFill="1" applyBorder="1" applyAlignment="1">
      <alignment horizontal="center" vertical="center" wrapText="1"/>
    </xf>
    <xf numFmtId="173" fontId="82" fillId="0" borderId="66" xfId="102" applyNumberFormat="1" applyFont="1" applyBorder="1" applyAlignment="1">
      <alignment horizontal="center" vertical="center" wrapText="1"/>
    </xf>
    <xf numFmtId="173" fontId="82" fillId="32" borderId="67" xfId="102" applyNumberFormat="1" applyFont="1" applyFill="1" applyBorder="1" applyAlignment="1">
      <alignment horizontal="center" vertical="center" wrapText="1"/>
    </xf>
    <xf numFmtId="0" fontId="82" fillId="25" borderId="32" xfId="102" applyFont="1" applyFill="1" applyBorder="1" applyAlignment="1">
      <alignment horizontal="left" vertical="center" wrapText="1"/>
    </xf>
    <xf numFmtId="0" fontId="78" fillId="25" borderId="32" xfId="102" applyFont="1" applyFill="1" applyBorder="1" applyAlignment="1">
      <alignment horizontal="left" vertical="center" wrapText="1" indent="1"/>
    </xf>
    <xf numFmtId="0" fontId="78" fillId="25" borderId="32" xfId="102" applyFont="1" applyFill="1" applyBorder="1" applyAlignment="1">
      <alignment horizontal="center" vertical="center" wrapText="1"/>
    </xf>
    <xf numFmtId="173" fontId="78" fillId="25" borderId="32" xfId="102" applyNumberFormat="1" applyFont="1" applyFill="1" applyBorder="1" applyAlignment="1">
      <alignment horizontal="center" vertical="center" wrapText="1"/>
    </xf>
    <xf numFmtId="173" fontId="78" fillId="0" borderId="66" xfId="102" applyNumberFormat="1" applyFont="1" applyBorder="1" applyAlignment="1">
      <alignment horizontal="center" vertical="center" wrapText="1"/>
    </xf>
    <xf numFmtId="173" fontId="78" fillId="32" borderId="67" xfId="102" applyNumberFormat="1" applyFont="1" applyFill="1" applyBorder="1" applyAlignment="1">
      <alignment horizontal="center" vertical="center" wrapText="1"/>
    </xf>
    <xf numFmtId="0" fontId="82" fillId="25" borderId="32" xfId="102" applyFont="1" applyFill="1" applyBorder="1" applyAlignment="1">
      <alignment horizontal="left" vertical="center" wrapText="1" indent="1"/>
    </xf>
    <xf numFmtId="0" fontId="82" fillId="25" borderId="32" xfId="102" applyFont="1" applyFill="1" applyBorder="1" applyAlignment="1">
      <alignment horizontal="center" vertical="center" wrapText="1"/>
    </xf>
    <xf numFmtId="4" fontId="82" fillId="25" borderId="32" xfId="102" applyNumberFormat="1" applyFont="1" applyFill="1" applyBorder="1" applyAlignment="1">
      <alignment horizontal="center" vertical="center" wrapText="1"/>
    </xf>
    <xf numFmtId="4" fontId="82" fillId="0" borderId="68" xfId="102" applyNumberFormat="1" applyFont="1" applyBorder="1" applyAlignment="1">
      <alignment horizontal="center" vertical="center" wrapText="1"/>
    </xf>
    <xf numFmtId="4" fontId="82" fillId="32" borderId="69" xfId="102" applyNumberFormat="1" applyFont="1" applyFill="1" applyBorder="1" applyAlignment="1">
      <alignment horizontal="center" vertical="center" wrapText="1"/>
    </xf>
    <xf numFmtId="4" fontId="82" fillId="42" borderId="68" xfId="102" applyNumberFormat="1" applyFont="1" applyFill="1" applyBorder="1" applyAlignment="1">
      <alignment horizontal="right" vertical="center" wrapText="1"/>
    </xf>
    <xf numFmtId="49" fontId="78" fillId="25" borderId="32" xfId="45" quotePrefix="1" applyNumberFormat="1" applyFont="1" applyFill="1" applyBorder="1" applyAlignment="1">
      <alignment horizontal="left" vertical="center"/>
    </xf>
    <xf numFmtId="4" fontId="78" fillId="25" borderId="32" xfId="102" applyNumberFormat="1" applyFont="1" applyFill="1" applyBorder="1" applyAlignment="1">
      <alignment horizontal="center" vertical="center" wrapText="1"/>
    </xf>
    <xf numFmtId="4" fontId="78" fillId="0" borderId="68" xfId="102" applyNumberFormat="1" applyFont="1" applyBorder="1" applyAlignment="1">
      <alignment horizontal="center" vertical="center" wrapText="1"/>
    </xf>
    <xf numFmtId="4" fontId="78" fillId="32" borderId="69" xfId="102" applyNumberFormat="1" applyFont="1" applyFill="1" applyBorder="1" applyAlignment="1">
      <alignment horizontal="center" vertical="center" wrapText="1"/>
    </xf>
    <xf numFmtId="4" fontId="78" fillId="42" borderId="68" xfId="102" applyNumberFormat="1" applyFont="1" applyFill="1" applyBorder="1" applyAlignment="1">
      <alignment horizontal="right" vertical="center" wrapText="1"/>
    </xf>
    <xf numFmtId="4" fontId="78" fillId="0" borderId="66" xfId="102" applyNumberFormat="1" applyFont="1" applyBorder="1" applyAlignment="1">
      <alignment horizontal="center" vertical="center" wrapText="1"/>
    </xf>
    <xf numFmtId="4" fontId="78" fillId="32" borderId="67" xfId="102" applyNumberFormat="1" applyFont="1" applyFill="1" applyBorder="1" applyAlignment="1">
      <alignment horizontal="center" vertical="center" wrapText="1"/>
    </xf>
    <xf numFmtId="0" fontId="78" fillId="25" borderId="32" xfId="102" applyFont="1" applyFill="1" applyBorder="1" applyAlignment="1">
      <alignment vertical="center" indent="1"/>
    </xf>
    <xf numFmtId="4" fontId="78" fillId="0" borderId="70" xfId="102" applyNumberFormat="1" applyFont="1" applyBorder="1" applyAlignment="1">
      <alignment horizontal="center" vertical="center" wrapText="1"/>
    </xf>
    <xf numFmtId="4" fontId="78" fillId="32" borderId="71" xfId="102" applyNumberFormat="1" applyFont="1" applyFill="1" applyBorder="1" applyAlignment="1">
      <alignment horizontal="center" vertical="center" wrapText="1"/>
    </xf>
    <xf numFmtId="4" fontId="78" fillId="0" borderId="72" xfId="102" applyNumberFormat="1" applyFont="1" applyBorder="1" applyAlignment="1">
      <alignment horizontal="center" vertical="center" wrapText="1"/>
    </xf>
    <xf numFmtId="4" fontId="78" fillId="32" borderId="73" xfId="102" applyNumberFormat="1" applyFont="1" applyFill="1" applyBorder="1" applyAlignment="1">
      <alignment horizontal="center" vertical="center" wrapText="1"/>
    </xf>
    <xf numFmtId="4" fontId="78" fillId="42" borderId="61" xfId="102" applyNumberFormat="1" applyFont="1" applyFill="1" applyBorder="1" applyAlignment="1">
      <alignment horizontal="right" vertical="center" wrapText="1"/>
    </xf>
    <xf numFmtId="4" fontId="82" fillId="44" borderId="64" xfId="102" applyNumberFormat="1" applyFont="1" applyFill="1" applyBorder="1" applyAlignment="1">
      <alignment horizontal="right" vertical="center" wrapText="1"/>
    </xf>
    <xf numFmtId="173" fontId="82" fillId="44" borderId="64" xfId="102" applyNumberFormat="1" applyFont="1" applyFill="1" applyBorder="1" applyAlignment="1">
      <alignment horizontal="center" vertical="center" wrapText="1"/>
    </xf>
    <xf numFmtId="173" fontId="82" fillId="32" borderId="74" xfId="102" applyNumberFormat="1" applyFont="1" applyFill="1" applyBorder="1" applyAlignment="1">
      <alignment horizontal="center" vertical="center" wrapText="1"/>
    </xf>
    <xf numFmtId="0" fontId="78" fillId="25" borderId="32" xfId="102" applyFont="1" applyFill="1" applyBorder="1" applyAlignment="1">
      <alignment horizontal="left" vertical="center" wrapText="1"/>
    </xf>
    <xf numFmtId="4" fontId="82" fillId="44" borderId="59" xfId="102" applyNumberFormat="1" applyFont="1" applyFill="1" applyBorder="1" applyAlignment="1">
      <alignment horizontal="right" vertical="center" wrapText="1"/>
    </xf>
    <xf numFmtId="173" fontId="82" fillId="44" borderId="59" xfId="102" applyNumberFormat="1" applyFont="1" applyFill="1" applyBorder="1" applyAlignment="1">
      <alignment horizontal="center" vertical="center" wrapText="1"/>
    </xf>
    <xf numFmtId="4" fontId="82" fillId="25" borderId="32" xfId="102" applyNumberFormat="1" applyFont="1" applyFill="1" applyBorder="1" applyAlignment="1">
      <alignment horizontal="left" vertical="center" wrapText="1"/>
    </xf>
    <xf numFmtId="4" fontId="78" fillId="25" borderId="32" xfId="102" applyNumberFormat="1" applyFont="1" applyFill="1" applyBorder="1" applyAlignment="1">
      <alignment horizontal="left" vertical="center" wrapText="1"/>
    </xf>
    <xf numFmtId="4" fontId="76" fillId="38" borderId="0" xfId="102" applyNumberFormat="1" applyFont="1" applyFill="1"/>
    <xf numFmtId="0" fontId="78" fillId="25" borderId="32" xfId="102" quotePrefix="1" applyFont="1" applyFill="1" applyBorder="1" applyAlignment="1">
      <alignment horizontal="left" vertical="center" wrapText="1"/>
    </xf>
    <xf numFmtId="4" fontId="81" fillId="38" borderId="0" xfId="102" applyNumberFormat="1" applyFont="1" applyFill="1"/>
    <xf numFmtId="173" fontId="78" fillId="38" borderId="66" xfId="102" applyNumberFormat="1" applyFont="1" applyFill="1" applyBorder="1" applyAlignment="1">
      <alignment horizontal="center" vertical="center" wrapText="1"/>
    </xf>
    <xf numFmtId="49" fontId="78" fillId="45" borderId="32" xfId="102" quotePrefix="1" applyNumberFormat="1" applyFont="1" applyFill="1" applyBorder="1" applyAlignment="1">
      <alignment horizontal="left" vertical="center" wrapText="1"/>
    </xf>
    <xf numFmtId="4" fontId="78" fillId="45" borderId="32" xfId="102" applyNumberFormat="1" applyFont="1" applyFill="1" applyBorder="1" applyAlignment="1">
      <alignment horizontal="left" vertical="center" wrapText="1"/>
    </xf>
    <xf numFmtId="4" fontId="78" fillId="45" borderId="32" xfId="102" applyNumberFormat="1" applyFont="1" applyFill="1" applyBorder="1" applyAlignment="1">
      <alignment horizontal="center" vertical="center" wrapText="1"/>
    </xf>
    <xf numFmtId="173" fontId="78" fillId="45" borderId="32" xfId="102" applyNumberFormat="1" applyFont="1" applyFill="1" applyBorder="1" applyAlignment="1">
      <alignment horizontal="center" vertical="center" wrapText="1"/>
    </xf>
    <xf numFmtId="4" fontId="78" fillId="45" borderId="59" xfId="102" applyNumberFormat="1" applyFont="1" applyFill="1" applyBorder="1" applyAlignment="1">
      <alignment horizontal="right" vertical="center" wrapText="1"/>
    </xf>
    <xf numFmtId="173" fontId="81" fillId="0" borderId="0" xfId="102" applyNumberFormat="1" applyFont="1"/>
    <xf numFmtId="0" fontId="78" fillId="45" borderId="32" xfId="102" quotePrefix="1" applyFont="1" applyFill="1" applyBorder="1" applyAlignment="1">
      <alignment horizontal="left" vertical="center" wrapText="1"/>
    </xf>
    <xf numFmtId="3" fontId="78" fillId="25" borderId="32" xfId="102" applyNumberFormat="1" applyFont="1" applyFill="1" applyBorder="1" applyAlignment="1">
      <alignment horizontal="center" vertical="center" wrapText="1"/>
    </xf>
    <xf numFmtId="49" fontId="78" fillId="25" borderId="32" xfId="102" quotePrefix="1" applyNumberFormat="1" applyFont="1" applyFill="1" applyBorder="1" applyAlignment="1">
      <alignment horizontal="left" vertical="center" wrapText="1"/>
    </xf>
    <xf numFmtId="173" fontId="81" fillId="38" borderId="0" xfId="102" applyNumberFormat="1" applyFont="1" applyFill="1"/>
    <xf numFmtId="0" fontId="78" fillId="25" borderId="32" xfId="102" quotePrefix="1" applyFont="1" applyFill="1" applyBorder="1" applyAlignment="1">
      <alignment horizontal="left" vertical="center"/>
    </xf>
    <xf numFmtId="4" fontId="81" fillId="40" borderId="0" xfId="102" applyNumberFormat="1" applyFont="1" applyFill="1"/>
    <xf numFmtId="4" fontId="84" fillId="25" borderId="32" xfId="102" applyNumberFormat="1" applyFont="1" applyFill="1" applyBorder="1" applyAlignment="1">
      <alignment horizontal="left" vertical="center" wrapText="1"/>
    </xf>
    <xf numFmtId="173" fontId="78" fillId="38" borderId="32" xfId="102" applyNumberFormat="1" applyFont="1" applyFill="1" applyBorder="1" applyAlignment="1">
      <alignment horizontal="center" vertical="center" wrapText="1"/>
    </xf>
    <xf numFmtId="4" fontId="78" fillId="0" borderId="32" xfId="102" applyNumberFormat="1" applyFont="1" applyBorder="1" applyAlignment="1">
      <alignment horizontal="left" vertical="center" wrapText="1"/>
    </xf>
    <xf numFmtId="173" fontId="78" fillId="32" borderId="75" xfId="102" applyNumberFormat="1" applyFont="1" applyFill="1" applyBorder="1" applyAlignment="1">
      <alignment horizontal="center" vertical="center" wrapText="1"/>
    </xf>
    <xf numFmtId="0" fontId="78" fillId="32" borderId="32" xfId="102" quotePrefix="1" applyFont="1" applyFill="1" applyBorder="1" applyAlignment="1">
      <alignment horizontal="left" vertical="center"/>
    </xf>
    <xf numFmtId="4" fontId="78" fillId="38" borderId="32" xfId="102" applyNumberFormat="1" applyFont="1" applyFill="1" applyBorder="1" applyAlignment="1">
      <alignment horizontal="left" vertical="center" wrapText="1"/>
    </xf>
    <xf numFmtId="0" fontId="84" fillId="38" borderId="32" xfId="102" applyFont="1" applyFill="1" applyBorder="1" applyAlignment="1">
      <alignment horizontal="left" vertical="center" wrapText="1"/>
    </xf>
    <xf numFmtId="173" fontId="78" fillId="38" borderId="57" xfId="102" applyNumberFormat="1" applyFont="1" applyFill="1" applyBorder="1" applyAlignment="1">
      <alignment horizontal="center" vertical="center" wrapText="1"/>
    </xf>
    <xf numFmtId="173" fontId="78" fillId="38" borderId="64" xfId="102" applyNumberFormat="1" applyFont="1" applyFill="1" applyBorder="1" applyAlignment="1">
      <alignment horizontal="center" vertical="center" wrapText="1"/>
    </xf>
    <xf numFmtId="173" fontId="78" fillId="32" borderId="74" xfId="102" applyNumberFormat="1" applyFont="1" applyFill="1" applyBorder="1" applyAlignment="1">
      <alignment horizontal="center" vertical="center" wrapText="1"/>
    </xf>
    <xf numFmtId="173" fontId="78" fillId="38" borderId="0" xfId="102" applyNumberFormat="1" applyFont="1" applyFill="1" applyAlignment="1">
      <alignment horizontal="center" vertical="center" wrapText="1"/>
    </xf>
    <xf numFmtId="173" fontId="78" fillId="32" borderId="58" xfId="102" applyNumberFormat="1" applyFont="1" applyFill="1" applyBorder="1" applyAlignment="1">
      <alignment horizontal="center" vertical="center" wrapText="1"/>
    </xf>
    <xf numFmtId="4" fontId="84" fillId="38" borderId="32" xfId="102" applyNumberFormat="1" applyFont="1" applyFill="1" applyBorder="1" applyAlignment="1">
      <alignment horizontal="left" vertical="center" wrapText="1"/>
    </xf>
    <xf numFmtId="49" fontId="78" fillId="25" borderId="32" xfId="102" quotePrefix="1" applyNumberFormat="1" applyFont="1" applyFill="1" applyBorder="1" applyAlignment="1">
      <alignment horizontal="left" vertical="center"/>
    </xf>
    <xf numFmtId="4" fontId="78" fillId="25" borderId="0" xfId="102" applyNumberFormat="1" applyFont="1" applyFill="1" applyAlignment="1">
      <alignment horizontal="left" vertical="center" wrapText="1"/>
    </xf>
    <xf numFmtId="4" fontId="78" fillId="25" borderId="0" xfId="102" applyNumberFormat="1" applyFont="1" applyFill="1" applyAlignment="1">
      <alignment horizontal="center" vertical="center" wrapText="1"/>
    </xf>
    <xf numFmtId="0" fontId="78" fillId="25" borderId="76" xfId="102" applyFont="1" applyFill="1" applyBorder="1" applyAlignment="1">
      <alignment horizontal="left" vertical="center"/>
    </xf>
    <xf numFmtId="173" fontId="80" fillId="25" borderId="0" xfId="102" applyNumberFormat="1" applyFont="1" applyFill="1" applyAlignment="1">
      <alignment horizontal="center" vertical="center" wrapText="1"/>
    </xf>
    <xf numFmtId="0" fontId="39" fillId="46" borderId="32" xfId="100" applyFont="1" applyFill="1" applyBorder="1" applyAlignment="1">
      <alignment horizontal="left" vertical="center" wrapText="1"/>
    </xf>
    <xf numFmtId="49" fontId="39" fillId="46" borderId="32" xfId="100" applyNumberFormat="1" applyFont="1" applyFill="1" applyBorder="1" applyAlignment="1" applyProtection="1">
      <alignment horizontal="center" vertical="center" wrapText="1"/>
      <protection locked="0"/>
    </xf>
    <xf numFmtId="4" fontId="39" fillId="46" borderId="32" xfId="100" applyNumberFormat="1" applyFont="1" applyFill="1" applyBorder="1" applyAlignment="1">
      <alignment horizontal="center" vertical="center" wrapText="1"/>
    </xf>
    <xf numFmtId="3" fontId="39" fillId="46" borderId="32" xfId="100" applyNumberFormat="1" applyFont="1" applyFill="1" applyBorder="1" applyAlignment="1">
      <alignment horizontal="center" vertical="center" wrapText="1"/>
    </xf>
    <xf numFmtId="49" fontId="39" fillId="46" borderId="32" xfId="100" applyNumberFormat="1" applyFont="1" applyFill="1" applyBorder="1" applyAlignment="1" applyProtection="1">
      <alignment horizontal="left" vertical="center"/>
      <protection locked="0"/>
    </xf>
    <xf numFmtId="49" fontId="39" fillId="46" borderId="32" xfId="100" applyNumberFormat="1" applyFont="1" applyFill="1" applyBorder="1" applyAlignment="1" applyProtection="1">
      <alignment horizontal="center" vertical="center"/>
      <protection locked="0"/>
    </xf>
    <xf numFmtId="4" fontId="40" fillId="0" borderId="32" xfId="100" applyNumberFormat="1" applyFont="1" applyFill="1" applyBorder="1" applyAlignment="1">
      <alignment vertical="center"/>
    </xf>
    <xf numFmtId="4" fontId="40" fillId="0" borderId="40" xfId="96" applyNumberFormat="1" applyFont="1" applyFill="1" applyBorder="1" applyAlignment="1">
      <alignment horizontal="right" vertical="center" wrapText="1"/>
    </xf>
    <xf numFmtId="49" fontId="85" fillId="0" borderId="0" xfId="102" applyNumberFormat="1" applyFont="1"/>
    <xf numFmtId="49" fontId="85" fillId="0" borderId="0" xfId="102" applyNumberFormat="1" applyFont="1" applyAlignment="1">
      <alignment horizontal="center" vertical="center"/>
    </xf>
    <xf numFmtId="2" fontId="58" fillId="0" borderId="0" xfId="102" applyNumberFormat="1" applyFont="1"/>
    <xf numFmtId="49" fontId="58" fillId="0" borderId="0" xfId="102" applyNumberFormat="1" applyFont="1" applyAlignment="1">
      <alignment horizontal="center" wrapText="1"/>
    </xf>
    <xf numFmtId="49" fontId="58" fillId="0" borderId="0" xfId="102" applyNumberFormat="1" applyFont="1"/>
    <xf numFmtId="49" fontId="36" fillId="25" borderId="0" xfId="102" applyNumberFormat="1" applyFont="1" applyFill="1" applyAlignment="1">
      <alignment horizontal="center"/>
    </xf>
    <xf numFmtId="0" fontId="36" fillId="25" borderId="0" xfId="104" applyFont="1" applyFill="1" applyAlignment="1">
      <alignment horizontal="center" vertical="center" wrapText="1"/>
    </xf>
    <xf numFmtId="49" fontId="39" fillId="32" borderId="32" xfId="0" applyNumberFormat="1" applyFont="1" applyFill="1" applyBorder="1" applyAlignment="1" applyProtection="1">
      <alignment horizontal="left" vertical="center" wrapText="1"/>
      <protection locked="0"/>
    </xf>
    <xf numFmtId="0" fontId="39" fillId="0" borderId="32" xfId="0" applyFont="1" applyBorder="1" applyAlignment="1">
      <alignment horizontal="center" vertical="center"/>
    </xf>
    <xf numFmtId="0" fontId="39" fillId="0" borderId="32" xfId="0" applyFont="1" applyFill="1" applyBorder="1" applyAlignment="1">
      <alignment vertical="center"/>
    </xf>
    <xf numFmtId="0" fontId="39" fillId="0" borderId="0" xfId="0" applyFont="1" applyFill="1" applyAlignment="1">
      <alignment vertical="center"/>
    </xf>
    <xf numFmtId="172" fontId="39" fillId="32" borderId="32" xfId="0" applyNumberFormat="1" applyFont="1" applyFill="1" applyBorder="1" applyAlignment="1">
      <alignment horizontal="center" vertical="center" wrapText="1"/>
    </xf>
    <xf numFmtId="49" fontId="85" fillId="47" borderId="0" xfId="102" applyNumberFormat="1" applyFont="1" applyFill="1" applyAlignment="1">
      <alignment horizontal="center"/>
    </xf>
    <xf numFmtId="4" fontId="78" fillId="47" borderId="0" xfId="102" applyNumberFormat="1" applyFont="1" applyFill="1" applyAlignment="1">
      <alignment horizontal="center" vertical="center" wrapText="1"/>
    </xf>
    <xf numFmtId="4" fontId="82" fillId="47" borderId="0" xfId="102" applyNumberFormat="1" applyFont="1" applyFill="1" applyBorder="1" applyAlignment="1">
      <alignment horizontal="center" vertical="center" wrapText="1"/>
    </xf>
    <xf numFmtId="4" fontId="82" fillId="47" borderId="0" xfId="102" applyNumberFormat="1" applyFont="1" applyFill="1" applyAlignment="1">
      <alignment horizontal="center" vertical="center" wrapText="1"/>
    </xf>
    <xf numFmtId="4" fontId="82" fillId="47" borderId="21" xfId="102" applyNumberFormat="1" applyFont="1" applyFill="1" applyBorder="1" applyAlignment="1">
      <alignment horizontal="center" vertical="center" wrapText="1"/>
    </xf>
    <xf numFmtId="4" fontId="78" fillId="47" borderId="0" xfId="102" applyNumberFormat="1" applyFont="1" applyFill="1" applyBorder="1" applyAlignment="1">
      <alignment horizontal="center" vertical="center" wrapText="1"/>
    </xf>
    <xf numFmtId="4" fontId="78" fillId="47" borderId="32" xfId="102" applyNumberFormat="1" applyFont="1" applyFill="1" applyBorder="1" applyAlignment="1">
      <alignment horizontal="center" vertical="center" wrapText="1"/>
    </xf>
    <xf numFmtId="4" fontId="74" fillId="39" borderId="30" xfId="96" applyNumberFormat="1" applyFont="1" applyFill="1" applyBorder="1" applyAlignment="1">
      <alignment horizontal="right" vertical="center" wrapText="1"/>
    </xf>
    <xf numFmtId="4" fontId="39" fillId="30" borderId="31" xfId="100" applyNumberFormat="1" applyFont="1" applyFill="1" applyBorder="1" applyAlignment="1">
      <alignment vertical="center"/>
    </xf>
    <xf numFmtId="0" fontId="39" fillId="0" borderId="32" xfId="0" applyFont="1" applyFill="1" applyBorder="1" applyAlignment="1">
      <alignment horizontal="center" vertical="center"/>
    </xf>
    <xf numFmtId="49" fontId="85" fillId="44" borderId="0" xfId="102" applyNumberFormat="1" applyFont="1" applyFill="1" applyAlignment="1">
      <alignment horizontal="center"/>
    </xf>
    <xf numFmtId="4" fontId="78" fillId="44" borderId="0" xfId="102" applyNumberFormat="1" applyFont="1" applyFill="1" applyAlignment="1">
      <alignment horizontal="center" vertical="center" wrapText="1"/>
    </xf>
    <xf numFmtId="4" fontId="82" fillId="44" borderId="0" xfId="102" applyNumberFormat="1" applyFont="1" applyFill="1" applyBorder="1" applyAlignment="1">
      <alignment horizontal="center" vertical="center" wrapText="1"/>
    </xf>
    <xf numFmtId="4" fontId="82" fillId="44" borderId="0" xfId="102" applyNumberFormat="1" applyFont="1" applyFill="1" applyAlignment="1">
      <alignment horizontal="center" vertical="center" wrapText="1"/>
    </xf>
    <xf numFmtId="4" fontId="82" fillId="44" borderId="21" xfId="102" applyNumberFormat="1" applyFont="1" applyFill="1" applyBorder="1" applyAlignment="1">
      <alignment horizontal="center" vertical="center" wrapText="1"/>
    </xf>
    <xf numFmtId="4" fontId="78" fillId="44" borderId="0" xfId="102" applyNumberFormat="1" applyFont="1" applyFill="1" applyBorder="1" applyAlignment="1">
      <alignment horizontal="center" vertical="center" wrapText="1"/>
    </xf>
    <xf numFmtId="4" fontId="78" fillId="44" borderId="32" xfId="102" applyNumberFormat="1" applyFont="1" applyFill="1" applyBorder="1" applyAlignment="1">
      <alignment horizontal="center" vertical="center" wrapText="1"/>
    </xf>
    <xf numFmtId="0" fontId="39" fillId="32" borderId="20" xfId="100" applyFont="1" applyFill="1" applyBorder="1" applyAlignment="1">
      <alignment horizontal="center" vertical="center"/>
    </xf>
    <xf numFmtId="4" fontId="40" fillId="32" borderId="20" xfId="100" applyNumberFormat="1" applyFont="1" applyFill="1" applyBorder="1" applyAlignment="1">
      <alignment horizontal="center" vertical="center"/>
    </xf>
    <xf numFmtId="0" fontId="39" fillId="32" borderId="46" xfId="100" applyFont="1" applyFill="1" applyBorder="1" applyAlignment="1">
      <alignment horizontal="center" vertical="center"/>
    </xf>
    <xf numFmtId="3" fontId="39" fillId="32" borderId="0" xfId="100" applyNumberFormat="1" applyFont="1" applyFill="1" applyAlignment="1">
      <alignment horizontal="center" vertical="center"/>
    </xf>
    <xf numFmtId="2" fontId="39" fillId="0" borderId="80" xfId="100" applyNumberFormat="1" applyFont="1" applyBorder="1" applyAlignment="1">
      <alignment horizontal="center" vertical="center"/>
    </xf>
    <xf numFmtId="4" fontId="39" fillId="32" borderId="0" xfId="0" applyNumberFormat="1" applyFont="1" applyFill="1" applyAlignment="1">
      <alignment horizontal="center" vertical="center"/>
    </xf>
    <xf numFmtId="49" fontId="57" fillId="0" borderId="32" xfId="100" applyNumberFormat="1" applyFont="1" applyFill="1" applyBorder="1" applyAlignment="1" applyProtection="1">
      <alignment horizontal="left" vertical="center"/>
      <protection locked="0"/>
    </xf>
    <xf numFmtId="49" fontId="57" fillId="25" borderId="32" xfId="100" applyNumberFormat="1" applyFont="1" applyFill="1" applyBorder="1" applyAlignment="1" applyProtection="1">
      <alignment horizontal="left" vertical="center"/>
      <protection locked="0"/>
    </xf>
    <xf numFmtId="0" fontId="39" fillId="32" borderId="0" xfId="0" applyFont="1" applyFill="1" applyAlignment="1">
      <alignment horizontal="center" vertical="center"/>
    </xf>
    <xf numFmtId="4" fontId="39" fillId="32" borderId="17" xfId="0" applyNumberFormat="1" applyFont="1" applyFill="1" applyBorder="1" applyAlignment="1">
      <alignment vertical="center"/>
    </xf>
    <xf numFmtId="4" fontId="40" fillId="27" borderId="32" xfId="96" applyNumberFormat="1" applyFont="1" applyFill="1" applyBorder="1" applyAlignment="1">
      <alignment horizontal="right" vertical="center" wrapText="1"/>
    </xf>
    <xf numFmtId="4" fontId="39" fillId="25" borderId="32" xfId="100" applyNumberFormat="1" applyFont="1" applyFill="1" applyBorder="1" applyAlignment="1">
      <alignment horizontal="center" vertical="center"/>
    </xf>
    <xf numFmtId="4" fontId="44" fillId="25" borderId="32" xfId="100" applyNumberFormat="1" applyFont="1" applyFill="1" applyBorder="1" applyAlignment="1">
      <alignment horizontal="center" vertical="center"/>
    </xf>
    <xf numFmtId="4" fontId="39" fillId="0" borderId="32" xfId="100" applyNumberFormat="1" applyFont="1" applyBorder="1" applyAlignment="1">
      <alignment horizontal="center" vertical="center"/>
    </xf>
    <xf numFmtId="4" fontId="39" fillId="0" borderId="0" xfId="0" applyNumberFormat="1" applyFont="1" applyAlignment="1">
      <alignment horizontal="center" vertical="center"/>
    </xf>
    <xf numFmtId="4" fontId="39" fillId="0" borderId="32" xfId="0" applyNumberFormat="1" applyFont="1" applyBorder="1" applyAlignment="1">
      <alignment horizontal="center" vertical="center"/>
    </xf>
    <xf numFmtId="49" fontId="40" fillId="0" borderId="39" xfId="100" applyNumberFormat="1" applyFont="1" applyFill="1" applyBorder="1" applyAlignment="1">
      <alignment horizontal="center" vertical="center"/>
    </xf>
    <xf numFmtId="0" fontId="40" fillId="0" borderId="32" xfId="100" applyFont="1" applyFill="1" applyBorder="1" applyAlignment="1">
      <alignment vertical="center"/>
    </xf>
    <xf numFmtId="0" fontId="40" fillId="0" borderId="32" xfId="96" applyFont="1" applyFill="1" applyBorder="1" applyAlignment="1">
      <alignment horizontal="center" vertical="center" wrapText="1"/>
    </xf>
    <xf numFmtId="0" fontId="62" fillId="0" borderId="31" xfId="100" applyFont="1" applyFill="1" applyBorder="1" applyAlignment="1">
      <alignment horizontal="center" vertical="center"/>
    </xf>
    <xf numFmtId="0" fontId="40" fillId="0" borderId="32" xfId="100" applyFont="1" applyFill="1" applyBorder="1" applyAlignment="1">
      <alignment horizontal="center" vertical="center"/>
    </xf>
    <xf numFmtId="0" fontId="62" fillId="0" borderId="32" xfId="100" applyFont="1" applyFill="1" applyBorder="1" applyAlignment="1">
      <alignment horizontal="center" vertical="center"/>
    </xf>
    <xf numFmtId="0" fontId="75" fillId="0" borderId="32" xfId="100" applyFont="1" applyFill="1" applyBorder="1" applyAlignment="1">
      <alignment horizontal="center" vertical="center"/>
    </xf>
    <xf numFmtId="4" fontId="75" fillId="0" borderId="32" xfId="100" applyNumberFormat="1" applyFont="1" applyFill="1" applyBorder="1" applyAlignment="1">
      <alignment vertical="center"/>
    </xf>
    <xf numFmtId="49" fontId="2" fillId="0" borderId="39" xfId="100" applyNumberFormat="1" applyFont="1" applyFill="1" applyBorder="1" applyAlignment="1">
      <alignment horizontal="center" vertical="center"/>
    </xf>
    <xf numFmtId="0" fontId="2" fillId="0" borderId="32" xfId="100" applyFont="1" applyFill="1" applyBorder="1" applyAlignment="1">
      <alignment vertical="center"/>
    </xf>
    <xf numFmtId="0" fontId="2" fillId="0" borderId="32" xfId="96" applyFont="1" applyFill="1" applyBorder="1" applyAlignment="1">
      <alignment horizontal="center" vertical="center" wrapText="1"/>
    </xf>
    <xf numFmtId="0" fontId="2" fillId="0" borderId="32" xfId="100" applyFont="1" applyFill="1" applyBorder="1" applyAlignment="1">
      <alignment horizontal="center" vertical="center"/>
    </xf>
    <xf numFmtId="4" fontId="2" fillId="0" borderId="32" xfId="100" applyNumberFormat="1" applyFont="1" applyFill="1" applyBorder="1" applyAlignment="1">
      <alignment vertical="center"/>
    </xf>
    <xf numFmtId="4" fontId="2" fillId="0" borderId="32" xfId="96" applyNumberFormat="1" applyFont="1" applyFill="1" applyBorder="1" applyAlignment="1">
      <alignment horizontal="right" vertical="center" wrapText="1"/>
    </xf>
    <xf numFmtId="4" fontId="2" fillId="0" borderId="40" xfId="96" applyNumberFormat="1" applyFont="1" applyFill="1" applyBorder="1" applyAlignment="1">
      <alignment horizontal="right" vertical="center" wrapText="1"/>
    </xf>
    <xf numFmtId="2" fontId="39" fillId="0" borderId="44" xfId="100" applyNumberFormat="1" applyFont="1" applyBorder="1" applyAlignment="1">
      <alignment horizontal="center" vertical="center"/>
    </xf>
    <xf numFmtId="2" fontId="39" fillId="0" borderId="32" xfId="100" applyNumberFormat="1" applyFont="1" applyBorder="1" applyAlignment="1">
      <alignment horizontal="center" vertical="center"/>
    </xf>
    <xf numFmtId="0" fontId="39" fillId="41" borderId="0" xfId="0" applyFont="1" applyFill="1" applyAlignment="1">
      <alignment horizontal="center" vertical="center"/>
    </xf>
    <xf numFmtId="4" fontId="39" fillId="32" borderId="17" xfId="0" applyNumberFormat="1" applyFont="1" applyFill="1" applyBorder="1" applyAlignment="1">
      <alignment horizontal="center" vertical="center"/>
    </xf>
    <xf numFmtId="4" fontId="59" fillId="32" borderId="32" xfId="96" applyNumberFormat="1" applyFont="1" applyFill="1" applyBorder="1" applyAlignment="1">
      <alignment horizontal="right" vertical="center" wrapText="1"/>
    </xf>
    <xf numFmtId="4" fontId="75" fillId="27" borderId="32" xfId="100" applyNumberFormat="1" applyFont="1" applyFill="1" applyBorder="1" applyAlignment="1">
      <alignment horizontal="center" vertical="center" wrapText="1"/>
    </xf>
    <xf numFmtId="4" fontId="74" fillId="27" borderId="32" xfId="96" applyNumberFormat="1" applyFont="1" applyFill="1" applyBorder="1" applyAlignment="1">
      <alignment horizontal="right" vertical="center" wrapText="1"/>
    </xf>
    <xf numFmtId="4" fontId="40" fillId="27" borderId="31" xfId="100" applyNumberFormat="1" applyFont="1" applyFill="1" applyBorder="1" applyAlignment="1">
      <alignment horizontal="center" vertical="center" wrapText="1"/>
    </xf>
    <xf numFmtId="0" fontId="65" fillId="28" borderId="0" xfId="94" applyFont="1" applyFill="1" applyAlignment="1">
      <alignment horizontal="center"/>
    </xf>
    <xf numFmtId="0" fontId="44" fillId="0" borderId="0" xfId="93" applyFont="1" applyAlignment="1">
      <alignment horizontal="left" wrapText="1"/>
    </xf>
    <xf numFmtId="0" fontId="44" fillId="0" borderId="30" xfId="93" applyFont="1" applyBorder="1" applyAlignment="1">
      <alignment horizontal="center"/>
    </xf>
    <xf numFmtId="0" fontId="44" fillId="0" borderId="31" xfId="93" applyFont="1" applyBorder="1" applyAlignment="1">
      <alignment horizontal="center"/>
    </xf>
    <xf numFmtId="0" fontId="44" fillId="0" borderId="0" xfId="93" applyFont="1" applyAlignment="1">
      <alignment horizontal="right"/>
    </xf>
    <xf numFmtId="0" fontId="44" fillId="0" borderId="15" xfId="93" applyFont="1" applyBorder="1" applyAlignment="1">
      <alignment horizontal="right"/>
    </xf>
    <xf numFmtId="49" fontId="44" fillId="0" borderId="30" xfId="93" applyNumberFormat="1" applyFont="1" applyBorder="1" applyAlignment="1">
      <alignment horizontal="center"/>
    </xf>
    <xf numFmtId="49" fontId="44" fillId="0" borderId="31" xfId="93" applyNumberFormat="1" applyFont="1" applyBorder="1" applyAlignment="1">
      <alignment horizontal="center"/>
    </xf>
    <xf numFmtId="0" fontId="44" fillId="0" borderId="21" xfId="93" applyFont="1" applyBorder="1" applyAlignment="1">
      <alignment horizontal="center" vertical="center"/>
    </xf>
    <xf numFmtId="49" fontId="44" fillId="0" borderId="22" xfId="93" applyNumberFormat="1" applyFont="1" applyBorder="1" applyAlignment="1">
      <alignment horizontal="center" vertical="center"/>
    </xf>
    <xf numFmtId="49" fontId="44" fillId="0" borderId="23" xfId="93" applyNumberFormat="1" applyFont="1" applyBorder="1" applyAlignment="1">
      <alignment horizontal="center" vertical="center"/>
    </xf>
    <xf numFmtId="49" fontId="44" fillId="0" borderId="26" xfId="93" applyNumberFormat="1" applyFont="1" applyBorder="1" applyAlignment="1">
      <alignment horizontal="center" vertical="center"/>
    </xf>
    <xf numFmtId="49" fontId="44" fillId="0" borderId="27" xfId="93" applyNumberFormat="1" applyFont="1" applyBorder="1" applyAlignment="1">
      <alignment horizontal="center" vertical="center"/>
    </xf>
    <xf numFmtId="0" fontId="53" fillId="0" borderId="0" xfId="93" applyFont="1" applyAlignment="1">
      <alignment horizontal="center"/>
    </xf>
    <xf numFmtId="0" fontId="53" fillId="0" borderId="0" xfId="93" applyFont="1" applyAlignment="1">
      <alignment horizontal="center" vertical="top"/>
    </xf>
    <xf numFmtId="49" fontId="44" fillId="0" borderId="16" xfId="93" applyNumberFormat="1" applyFont="1" applyBorder="1" applyAlignment="1">
      <alignment horizontal="center" vertical="center"/>
    </xf>
    <xf numFmtId="49" fontId="44" fillId="0" borderId="19" xfId="93" applyNumberFormat="1" applyFont="1" applyBorder="1" applyAlignment="1">
      <alignment horizontal="center" vertical="center"/>
    </xf>
    <xf numFmtId="0" fontId="44" fillId="0" borderId="21" xfId="93" applyFont="1" applyBorder="1" applyAlignment="1">
      <alignment horizontal="left" vertical="center"/>
    </xf>
    <xf numFmtId="0" fontId="53" fillId="0" borderId="29" xfId="93" applyFont="1" applyBorder="1" applyAlignment="1">
      <alignment horizontal="center" vertical="top"/>
    </xf>
    <xf numFmtId="0" fontId="53" fillId="0" borderId="29" xfId="93" applyFont="1" applyBorder="1" applyAlignment="1">
      <alignment horizontal="center"/>
    </xf>
    <xf numFmtId="49" fontId="44" fillId="0" borderId="30" xfId="93" applyNumberFormat="1" applyFont="1" applyBorder="1" applyAlignment="1">
      <alignment horizontal="center" vertical="center" wrapText="1"/>
    </xf>
    <xf numFmtId="49" fontId="44" fillId="0" borderId="31" xfId="93" applyNumberFormat="1" applyFont="1" applyBorder="1" applyAlignment="1">
      <alignment horizontal="center" vertical="center" wrapText="1"/>
    </xf>
    <xf numFmtId="14" fontId="44" fillId="0" borderId="16" xfId="93" applyNumberFormat="1" applyFont="1" applyBorder="1" applyAlignment="1">
      <alignment horizontal="center" vertical="center"/>
    </xf>
    <xf numFmtId="0" fontId="44" fillId="0" borderId="17" xfId="93" applyFont="1" applyBorder="1" applyAlignment="1">
      <alignment horizontal="center" vertical="center" wrapText="1"/>
    </xf>
    <xf numFmtId="0" fontId="44" fillId="0" borderId="20" xfId="93" applyFont="1" applyBorder="1" applyAlignment="1">
      <alignment horizontal="center" vertical="center" wrapText="1"/>
    </xf>
    <xf numFmtId="0" fontId="44" fillId="0" borderId="22" xfId="93" applyFont="1" applyBorder="1" applyAlignment="1">
      <alignment horizontal="center" vertical="center" wrapText="1"/>
    </xf>
    <xf numFmtId="0" fontId="44" fillId="0" borderId="23" xfId="93" applyFont="1" applyBorder="1" applyAlignment="1">
      <alignment horizontal="center" vertical="center" wrapText="1"/>
    </xf>
    <xf numFmtId="0" fontId="44" fillId="0" borderId="26" xfId="93" applyFont="1" applyBorder="1" applyAlignment="1">
      <alignment horizontal="center" vertical="center" wrapText="1"/>
    </xf>
    <xf numFmtId="0" fontId="44" fillId="0" borderId="27" xfId="93" applyFont="1" applyBorder="1" applyAlignment="1">
      <alignment horizontal="center" vertical="center" wrapText="1"/>
    </xf>
    <xf numFmtId="49" fontId="44" fillId="0" borderId="30" xfId="93" applyNumberFormat="1" applyFont="1" applyBorder="1" applyAlignment="1">
      <alignment horizontal="center" vertical="center"/>
    </xf>
    <xf numFmtId="49" fontId="44" fillId="0" borderId="31" xfId="93" applyNumberFormat="1" applyFont="1" applyBorder="1" applyAlignment="1">
      <alignment vertical="center"/>
    </xf>
    <xf numFmtId="49" fontId="61" fillId="0" borderId="30" xfId="93" applyNumberFormat="1" applyFont="1" applyBorder="1" applyAlignment="1">
      <alignment horizontal="center" vertical="center" wrapText="1"/>
    </xf>
    <xf numFmtId="49" fontId="61" fillId="0" borderId="31" xfId="93" applyNumberFormat="1" applyFont="1" applyBorder="1" applyAlignment="1">
      <alignment horizontal="center" vertical="center" wrapText="1"/>
    </xf>
    <xf numFmtId="14" fontId="61" fillId="0" borderId="30" xfId="93" applyNumberFormat="1" applyFont="1" applyBorder="1" applyAlignment="1">
      <alignment horizontal="center" vertical="center"/>
    </xf>
    <xf numFmtId="49" fontId="61" fillId="0" borderId="31" xfId="93" applyNumberFormat="1" applyFont="1" applyBorder="1" applyAlignment="1">
      <alignment horizontal="center" vertical="center"/>
    </xf>
    <xf numFmtId="49" fontId="44" fillId="0" borderId="31" xfId="93" applyNumberFormat="1" applyFont="1" applyBorder="1" applyAlignment="1">
      <alignment horizontal="center" vertical="center"/>
    </xf>
    <xf numFmtId="0" fontId="44" fillId="0" borderId="0" xfId="93" applyFont="1" applyAlignment="1">
      <alignment horizontal="center"/>
    </xf>
    <xf numFmtId="0" fontId="44" fillId="0" borderId="18" xfId="93" applyFont="1" applyBorder="1" applyAlignment="1">
      <alignment horizontal="center" vertical="center" wrapText="1"/>
    </xf>
    <xf numFmtId="0" fontId="44" fillId="0" borderId="25" xfId="93" applyFont="1" applyBorder="1" applyAlignment="1">
      <alignment horizontal="center" vertical="center" wrapText="1"/>
    </xf>
    <xf numFmtId="0" fontId="44" fillId="0" borderId="15" xfId="93" applyFont="1" applyBorder="1" applyAlignment="1">
      <alignment horizontal="center" vertical="center" wrapText="1"/>
    </xf>
    <xf numFmtId="0" fontId="44" fillId="0" borderId="30" xfId="93" applyFont="1" applyBorder="1" applyAlignment="1">
      <alignment horizontal="center" wrapText="1"/>
    </xf>
    <xf numFmtId="0" fontId="44" fillId="0" borderId="24" xfId="93" applyFont="1" applyBorder="1" applyAlignment="1">
      <alignment horizontal="center"/>
    </xf>
    <xf numFmtId="0" fontId="43" fillId="0" borderId="0" xfId="93" applyFont="1" applyAlignment="1">
      <alignment horizontal="center"/>
    </xf>
    <xf numFmtId="0" fontId="43" fillId="0" borderId="30" xfId="93" applyFont="1" applyBorder="1" applyAlignment="1">
      <alignment horizontal="center"/>
    </xf>
    <xf numFmtId="0" fontId="43" fillId="0" borderId="31" xfId="93" applyFont="1" applyBorder="1" applyAlignment="1">
      <alignment horizontal="center"/>
    </xf>
    <xf numFmtId="0" fontId="44" fillId="0" borderId="22" xfId="93" applyFont="1" applyBorder="1" applyAlignment="1">
      <alignment horizontal="left" vertical="center"/>
    </xf>
    <xf numFmtId="0" fontId="44" fillId="0" borderId="23" xfId="93" applyFont="1" applyBorder="1" applyAlignment="1">
      <alignment horizontal="left" vertical="center"/>
    </xf>
    <xf numFmtId="0" fontId="44" fillId="0" borderId="22" xfId="93" applyFont="1" applyBorder="1" applyAlignment="1">
      <alignment horizontal="center" vertical="center"/>
    </xf>
    <xf numFmtId="0" fontId="44" fillId="0" borderId="23" xfId="93" applyFont="1" applyBorder="1" applyAlignment="1">
      <alignment horizontal="center" vertical="center"/>
    </xf>
    <xf numFmtId="0" fontId="44" fillId="0" borderId="26" xfId="93" applyFont="1" applyBorder="1" applyAlignment="1">
      <alignment horizontal="left" vertical="center"/>
    </xf>
    <xf numFmtId="0" fontId="44" fillId="0" borderId="27" xfId="93" applyFont="1" applyBorder="1" applyAlignment="1">
      <alignment horizontal="left" vertical="center"/>
    </xf>
    <xf numFmtId="0" fontId="44" fillId="0" borderId="26" xfId="93" applyFont="1" applyBorder="1" applyAlignment="1">
      <alignment horizontal="center" vertical="center"/>
    </xf>
    <xf numFmtId="0" fontId="44" fillId="0" borderId="27" xfId="93" applyFont="1" applyBorder="1" applyAlignment="1">
      <alignment horizontal="center" vertical="center"/>
    </xf>
    <xf numFmtId="0" fontId="44" fillId="0" borderId="30" xfId="93" applyFont="1" applyBorder="1" applyAlignment="1">
      <alignment horizontal="center" vertical="center"/>
    </xf>
    <xf numFmtId="0" fontId="44" fillId="0" borderId="31" xfId="93" applyFont="1" applyBorder="1" applyAlignment="1">
      <alignment horizontal="center" vertical="center"/>
    </xf>
    <xf numFmtId="3" fontId="42" fillId="0" borderId="21" xfId="93" applyNumberFormat="1" applyFont="1" applyBorder="1" applyAlignment="1">
      <alignment horizontal="center"/>
    </xf>
    <xf numFmtId="0" fontId="39" fillId="0" borderId="21" xfId="93" applyFont="1" applyBorder="1" applyAlignment="1">
      <alignment horizontal="center"/>
    </xf>
    <xf numFmtId="0" fontId="39" fillId="0" borderId="25" xfId="54" applyFont="1" applyBorder="1" applyAlignment="1">
      <alignment horizontal="center" vertical="center"/>
    </xf>
    <xf numFmtId="0" fontId="39" fillId="0" borderId="30" xfId="71" applyFont="1" applyBorder="1" applyAlignment="1">
      <alignment horizontal="center" vertical="center"/>
    </xf>
    <xf numFmtId="0" fontId="39" fillId="0" borderId="31" xfId="71" applyFont="1" applyBorder="1" applyAlignment="1">
      <alignment horizontal="center" vertical="center"/>
    </xf>
    <xf numFmtId="0" fontId="51" fillId="0" borderId="0" xfId="0" applyFont="1" applyAlignment="1">
      <alignment horizontal="center"/>
    </xf>
    <xf numFmtId="0" fontId="49" fillId="0" borderId="0" xfId="0" applyFont="1" applyAlignment="1">
      <alignment horizontal="right"/>
    </xf>
    <xf numFmtId="171" fontId="48" fillId="0" borderId="21" xfId="0" applyNumberFormat="1" applyFont="1" applyBorder="1" applyAlignment="1">
      <alignment horizontal="right"/>
    </xf>
    <xf numFmtId="0" fontId="49" fillId="0" borderId="0" xfId="0" applyFont="1" applyAlignment="1">
      <alignment horizontal="left" wrapText="1"/>
    </xf>
    <xf numFmtId="0" fontId="39" fillId="0" borderId="32" xfId="0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 vertical="center"/>
    </xf>
    <xf numFmtId="0" fontId="39" fillId="0" borderId="0" xfId="71" applyFont="1" applyAlignment="1">
      <alignment horizontal="left"/>
    </xf>
    <xf numFmtId="0" fontId="39" fillId="0" borderId="0" xfId="54" applyFont="1" applyAlignment="1">
      <alignment horizontal="left" wrapText="1"/>
    </xf>
    <xf numFmtId="14" fontId="44" fillId="0" borderId="30" xfId="93" applyNumberFormat="1" applyFont="1" applyBorder="1" applyAlignment="1">
      <alignment horizontal="center" vertical="center"/>
    </xf>
    <xf numFmtId="49" fontId="61" fillId="0" borderId="30" xfId="93" applyNumberFormat="1" applyFont="1" applyBorder="1" applyAlignment="1">
      <alignment horizontal="center" vertical="center"/>
    </xf>
    <xf numFmtId="0" fontId="44" fillId="30" borderId="37" xfId="100" applyFont="1" applyFill="1" applyBorder="1" applyAlignment="1">
      <alignment horizontal="center" vertical="center"/>
    </xf>
    <xf numFmtId="0" fontId="44" fillId="30" borderId="37" xfId="100" applyFont="1" applyFill="1" applyBorder="1" applyAlignment="1">
      <alignment horizontal="center" vertical="center" wrapText="1"/>
    </xf>
    <xf numFmtId="0" fontId="44" fillId="30" borderId="38" xfId="100" applyFont="1" applyFill="1" applyBorder="1" applyAlignment="1">
      <alignment horizontal="center" vertical="center"/>
    </xf>
    <xf numFmtId="0" fontId="44" fillId="30" borderId="40" xfId="100" applyFont="1" applyFill="1" applyBorder="1" applyAlignment="1">
      <alignment horizontal="center" vertical="center"/>
    </xf>
    <xf numFmtId="0" fontId="40" fillId="0" borderId="0" xfId="100" applyFont="1" applyAlignment="1">
      <alignment horizontal="left" vertical="center"/>
    </xf>
    <xf numFmtId="0" fontId="44" fillId="38" borderId="37" xfId="100" applyFont="1" applyFill="1" applyBorder="1" applyAlignment="1">
      <alignment horizontal="center" vertical="center" wrapText="1"/>
    </xf>
    <xf numFmtId="0" fontId="44" fillId="38" borderId="38" xfId="100" applyFont="1" applyFill="1" applyBorder="1" applyAlignment="1">
      <alignment horizontal="center" vertical="center"/>
    </xf>
    <xf numFmtId="0" fontId="44" fillId="38" borderId="40" xfId="100" applyFont="1" applyFill="1" applyBorder="1" applyAlignment="1">
      <alignment horizontal="center" vertical="center"/>
    </xf>
    <xf numFmtId="0" fontId="73" fillId="39" borderId="37" xfId="100" applyFont="1" applyFill="1" applyBorder="1" applyAlignment="1">
      <alignment horizontal="center" vertical="center"/>
    </xf>
    <xf numFmtId="0" fontId="73" fillId="39" borderId="37" xfId="100" applyFont="1" applyFill="1" applyBorder="1" applyAlignment="1">
      <alignment horizontal="center" vertical="center" wrapText="1"/>
    </xf>
    <xf numFmtId="0" fontId="73" fillId="39" borderId="38" xfId="100" applyFont="1" applyFill="1" applyBorder="1" applyAlignment="1">
      <alignment horizontal="center" vertical="center"/>
    </xf>
    <xf numFmtId="0" fontId="73" fillId="39" borderId="40" xfId="100" applyFont="1" applyFill="1" applyBorder="1" applyAlignment="1">
      <alignment horizontal="center" vertical="center"/>
    </xf>
    <xf numFmtId="0" fontId="44" fillId="37" borderId="37" xfId="100" applyFont="1" applyFill="1" applyBorder="1" applyAlignment="1">
      <alignment horizontal="center" vertical="center"/>
    </xf>
    <xf numFmtId="0" fontId="44" fillId="37" borderId="37" xfId="100" applyFont="1" applyFill="1" applyBorder="1" applyAlignment="1">
      <alignment horizontal="center" vertical="center" wrapText="1"/>
    </xf>
    <xf numFmtId="0" fontId="44" fillId="37" borderId="38" xfId="100" applyFont="1" applyFill="1" applyBorder="1" applyAlignment="1">
      <alignment horizontal="center" vertical="center"/>
    </xf>
    <xf numFmtId="0" fontId="44" fillId="37" borderId="40" xfId="100" applyFont="1" applyFill="1" applyBorder="1" applyAlignment="1">
      <alignment horizontal="center" vertical="center"/>
    </xf>
    <xf numFmtId="0" fontId="44" fillId="38" borderId="37" xfId="100" applyFont="1" applyFill="1" applyBorder="1" applyAlignment="1">
      <alignment horizontal="center" vertical="center"/>
    </xf>
    <xf numFmtId="0" fontId="72" fillId="39" borderId="49" xfId="100" applyFont="1" applyFill="1" applyBorder="1" applyAlignment="1">
      <alignment horizontal="center" vertical="center"/>
    </xf>
    <xf numFmtId="0" fontId="72" fillId="39" borderId="18" xfId="100" applyFont="1" applyFill="1" applyBorder="1" applyAlignment="1">
      <alignment horizontal="center" vertical="center"/>
    </xf>
    <xf numFmtId="0" fontId="72" fillId="39" borderId="33" xfId="100" applyFont="1" applyFill="1" applyBorder="1" applyAlignment="1">
      <alignment horizontal="center" vertical="center"/>
    </xf>
    <xf numFmtId="0" fontId="48" fillId="30" borderId="49" xfId="100" applyFont="1" applyFill="1" applyBorder="1" applyAlignment="1">
      <alignment horizontal="center" vertical="center"/>
    </xf>
    <xf numFmtId="0" fontId="48" fillId="30" borderId="18" xfId="100" applyFont="1" applyFill="1" applyBorder="1" applyAlignment="1">
      <alignment horizontal="center" vertical="center"/>
    </xf>
    <xf numFmtId="0" fontId="48" fillId="30" borderId="33" xfId="100" applyFont="1" applyFill="1" applyBorder="1" applyAlignment="1">
      <alignment horizontal="center" vertical="center"/>
    </xf>
    <xf numFmtId="0" fontId="48" fillId="28" borderId="50" xfId="100" applyFont="1" applyFill="1" applyBorder="1" applyAlignment="1">
      <alignment horizontal="center" vertical="center"/>
    </xf>
    <xf numFmtId="0" fontId="48" fillId="28" borderId="51" xfId="100" applyFont="1" applyFill="1" applyBorder="1" applyAlignment="1">
      <alignment horizontal="center" vertical="center"/>
    </xf>
    <xf numFmtId="0" fontId="48" fillId="28" borderId="52" xfId="100" applyFont="1" applyFill="1" applyBorder="1" applyAlignment="1">
      <alignment horizontal="center" vertical="center"/>
    </xf>
    <xf numFmtId="0" fontId="44" fillId="35" borderId="37" xfId="100" applyFont="1" applyFill="1" applyBorder="1" applyAlignment="1">
      <alignment horizontal="center" vertical="center"/>
    </xf>
    <xf numFmtId="0" fontId="44" fillId="35" borderId="37" xfId="100" applyFont="1" applyFill="1" applyBorder="1" applyAlignment="1">
      <alignment horizontal="center" vertical="center" wrapText="1"/>
    </xf>
    <xf numFmtId="0" fontId="44" fillId="35" borderId="38" xfId="100" applyFont="1" applyFill="1" applyBorder="1" applyAlignment="1">
      <alignment horizontal="center" vertical="center"/>
    </xf>
    <xf numFmtId="0" fontId="44" fillId="35" borderId="40" xfId="100" applyFont="1" applyFill="1" applyBorder="1" applyAlignment="1">
      <alignment horizontal="center" vertical="center"/>
    </xf>
    <xf numFmtId="0" fontId="44" fillId="36" borderId="37" xfId="100" applyFont="1" applyFill="1" applyBorder="1" applyAlignment="1">
      <alignment horizontal="center" vertical="center"/>
    </xf>
    <xf numFmtId="0" fontId="44" fillId="36" borderId="37" xfId="100" applyFont="1" applyFill="1" applyBorder="1" applyAlignment="1">
      <alignment horizontal="center" vertical="center" wrapText="1"/>
    </xf>
    <xf numFmtId="0" fontId="44" fillId="0" borderId="38" xfId="100" applyFont="1" applyBorder="1" applyAlignment="1">
      <alignment horizontal="center" vertical="center"/>
    </xf>
    <xf numFmtId="0" fontId="44" fillId="0" borderId="40" xfId="100" applyFont="1" applyBorder="1" applyAlignment="1">
      <alignment horizontal="center" vertical="center"/>
    </xf>
    <xf numFmtId="0" fontId="44" fillId="0" borderId="48" xfId="100" applyFont="1" applyBorder="1" applyAlignment="1">
      <alignment horizontal="center" vertical="center"/>
    </xf>
    <xf numFmtId="0" fontId="44" fillId="0" borderId="31" xfId="100" applyFont="1" applyBorder="1" applyAlignment="1">
      <alignment horizontal="center" vertical="center"/>
    </xf>
    <xf numFmtId="0" fontId="48" fillId="35" borderId="49" xfId="100" applyFont="1" applyFill="1" applyBorder="1" applyAlignment="1">
      <alignment horizontal="center" vertical="center"/>
    </xf>
    <xf numFmtId="0" fontId="48" fillId="35" borderId="18" xfId="100" applyFont="1" applyFill="1" applyBorder="1" applyAlignment="1">
      <alignment horizontal="center" vertical="center"/>
    </xf>
    <xf numFmtId="0" fontId="48" fillId="35" borderId="33" xfId="100" applyFont="1" applyFill="1" applyBorder="1" applyAlignment="1">
      <alignment horizontal="center" vertical="center"/>
    </xf>
    <xf numFmtId="0" fontId="48" fillId="36" borderId="49" xfId="100" applyFont="1" applyFill="1" applyBorder="1" applyAlignment="1">
      <alignment horizontal="center" vertical="center"/>
    </xf>
    <xf numFmtId="0" fontId="48" fillId="36" borderId="18" xfId="100" applyFont="1" applyFill="1" applyBorder="1" applyAlignment="1">
      <alignment horizontal="center" vertical="center"/>
    </xf>
    <xf numFmtId="0" fontId="48" fillId="36" borderId="33" xfId="100" applyFont="1" applyFill="1" applyBorder="1" applyAlignment="1">
      <alignment horizontal="center" vertical="center"/>
    </xf>
    <xf numFmtId="0" fontId="48" fillId="37" borderId="49" xfId="100" applyFont="1" applyFill="1" applyBorder="1" applyAlignment="1">
      <alignment horizontal="center" vertical="center"/>
    </xf>
    <xf numFmtId="0" fontId="48" fillId="37" borderId="18" xfId="100" applyFont="1" applyFill="1" applyBorder="1" applyAlignment="1">
      <alignment horizontal="center" vertical="center"/>
    </xf>
    <xf numFmtId="0" fontId="48" fillId="37" borderId="33" xfId="100" applyFont="1" applyFill="1" applyBorder="1" applyAlignment="1">
      <alignment horizontal="center" vertical="center"/>
    </xf>
    <xf numFmtId="0" fontId="48" fillId="38" borderId="49" xfId="100" applyFont="1" applyFill="1" applyBorder="1" applyAlignment="1">
      <alignment horizontal="center" vertical="center"/>
    </xf>
    <xf numFmtId="0" fontId="48" fillId="38" borderId="18" xfId="100" applyFont="1" applyFill="1" applyBorder="1" applyAlignment="1">
      <alignment horizontal="center" vertical="center"/>
    </xf>
    <xf numFmtId="0" fontId="48" fillId="38" borderId="33" xfId="100" applyFont="1" applyFill="1" applyBorder="1" applyAlignment="1">
      <alignment horizontal="center" vertical="center"/>
    </xf>
    <xf numFmtId="0" fontId="44" fillId="36" borderId="38" xfId="100" applyFont="1" applyFill="1" applyBorder="1" applyAlignment="1">
      <alignment horizontal="center" vertical="center"/>
    </xf>
    <xf numFmtId="0" fontId="44" fillId="36" borderId="40" xfId="100" applyFont="1" applyFill="1" applyBorder="1" applyAlignment="1">
      <alignment horizontal="center" vertical="center"/>
    </xf>
    <xf numFmtId="0" fontId="49" fillId="0" borderId="0" xfId="100" applyFont="1" applyAlignment="1">
      <alignment horizontal="right"/>
    </xf>
    <xf numFmtId="0" fontId="48" fillId="0" borderId="0" xfId="100" applyFont="1" applyAlignment="1">
      <alignment horizontal="center" vertical="center"/>
    </xf>
    <xf numFmtId="0" fontId="64" fillId="0" borderId="0" xfId="100" applyFont="1" applyAlignment="1">
      <alignment horizontal="center" vertical="center"/>
    </xf>
    <xf numFmtId="0" fontId="44" fillId="0" borderId="36" xfId="100" applyFont="1" applyBorder="1" applyAlignment="1">
      <alignment horizontal="center" vertical="center"/>
    </xf>
    <xf numFmtId="0" fontId="44" fillId="0" borderId="39" xfId="100" applyFont="1" applyBorder="1" applyAlignment="1">
      <alignment horizontal="center" vertical="center"/>
    </xf>
    <xf numFmtId="0" fontId="44" fillId="0" borderId="37" xfId="100" applyFont="1" applyBorder="1" applyAlignment="1">
      <alignment horizontal="center" vertical="center"/>
    </xf>
    <xf numFmtId="0" fontId="44" fillId="0" borderId="32" xfId="100" applyFont="1" applyBorder="1" applyAlignment="1">
      <alignment horizontal="center" vertical="center"/>
    </xf>
    <xf numFmtId="0" fontId="44" fillId="0" borderId="37" xfId="100" applyFont="1" applyBorder="1" applyAlignment="1">
      <alignment horizontal="center" vertical="center" wrapText="1"/>
    </xf>
    <xf numFmtId="0" fontId="44" fillId="0" borderId="32" xfId="100" applyFont="1" applyBorder="1" applyAlignment="1">
      <alignment horizontal="center" vertical="center" wrapText="1"/>
    </xf>
    <xf numFmtId="0" fontId="48" fillId="32" borderId="49" xfId="100" applyFont="1" applyFill="1" applyBorder="1" applyAlignment="1">
      <alignment horizontal="center" vertical="center" wrapText="1"/>
    </xf>
    <xf numFmtId="0" fontId="48" fillId="32" borderId="18" xfId="100" applyFont="1" applyFill="1" applyBorder="1" applyAlignment="1">
      <alignment horizontal="center" vertical="center" wrapText="1"/>
    </xf>
    <xf numFmtId="0" fontId="48" fillId="32" borderId="33" xfId="100" applyFont="1" applyFill="1" applyBorder="1" applyAlignment="1">
      <alignment horizontal="center" vertical="center" wrapText="1"/>
    </xf>
    <xf numFmtId="0" fontId="44" fillId="30" borderId="81" xfId="100" applyFont="1" applyFill="1" applyBorder="1" applyAlignment="1">
      <alignment horizontal="center" vertical="center"/>
    </xf>
    <xf numFmtId="0" fontId="44" fillId="30" borderId="48" xfId="100" applyFont="1" applyFill="1" applyBorder="1" applyAlignment="1">
      <alignment horizontal="center" vertical="center"/>
    </xf>
    <xf numFmtId="0" fontId="44" fillId="30" borderId="81" xfId="100" applyFont="1" applyFill="1" applyBorder="1" applyAlignment="1">
      <alignment horizontal="center" vertical="center" wrapText="1"/>
    </xf>
    <xf numFmtId="0" fontId="44" fillId="30" borderId="48" xfId="100" applyFont="1" applyFill="1" applyBorder="1" applyAlignment="1">
      <alignment horizontal="center" vertical="center" wrapText="1"/>
    </xf>
    <xf numFmtId="0" fontId="44" fillId="30" borderId="50" xfId="100" applyFont="1" applyFill="1" applyBorder="1" applyAlignment="1">
      <alignment horizontal="center" vertical="center"/>
    </xf>
    <xf numFmtId="0" fontId="44" fillId="30" borderId="44" xfId="100" applyFont="1" applyFill="1" applyBorder="1" applyAlignment="1">
      <alignment horizontal="center" vertical="center"/>
    </xf>
    <xf numFmtId="0" fontId="48" fillId="28" borderId="77" xfId="100" applyFont="1" applyFill="1" applyBorder="1" applyAlignment="1">
      <alignment horizontal="center" vertical="center"/>
    </xf>
    <xf numFmtId="0" fontId="48" fillId="28" borderId="78" xfId="100" applyFont="1" applyFill="1" applyBorder="1" applyAlignment="1">
      <alignment horizontal="center" vertical="center"/>
    </xf>
    <xf numFmtId="0" fontId="48" fillId="28" borderId="79" xfId="100" applyFont="1" applyFill="1" applyBorder="1" applyAlignment="1">
      <alignment horizontal="center" vertical="center"/>
    </xf>
    <xf numFmtId="0" fontId="48" fillId="32" borderId="49" xfId="100" applyFont="1" applyFill="1" applyBorder="1" applyAlignment="1">
      <alignment horizontal="center" vertical="center"/>
    </xf>
    <xf numFmtId="0" fontId="48" fillId="32" borderId="18" xfId="100" applyFont="1" applyFill="1" applyBorder="1" applyAlignment="1">
      <alignment horizontal="center" vertical="center"/>
    </xf>
    <xf numFmtId="0" fontId="48" fillId="32" borderId="33" xfId="100" applyFont="1" applyFill="1" applyBorder="1" applyAlignment="1">
      <alignment horizontal="center" vertical="center"/>
    </xf>
  </cellXfs>
  <cellStyles count="105">
    <cellStyle name="_x000d__x000a_JournalTemplate=C:\COMFO\CTALK\JOURSTD.TPL_x000d__x000a_LbStateAddress=3 3 0 251 1 89 2 311_x000d__x000a_LbStateJou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lculation" xfId="27" xr:uid="{00000000-0005-0000-0000-00001A000000}"/>
    <cellStyle name="Calculation 2" xfId="56" xr:uid="{00000000-0005-0000-0000-00001B000000}"/>
    <cellStyle name="Check Cell" xfId="28" xr:uid="{00000000-0005-0000-0000-00001C000000}"/>
    <cellStyle name="Explanatory Text" xfId="29" xr:uid="{00000000-0005-0000-0000-00001D000000}"/>
    <cellStyle name="Good" xfId="30" xr:uid="{00000000-0005-0000-0000-00001E000000}"/>
    <cellStyle name="Heading 1" xfId="31" xr:uid="{00000000-0005-0000-0000-00001F000000}"/>
    <cellStyle name="Heading 2" xfId="32" xr:uid="{00000000-0005-0000-0000-000020000000}"/>
    <cellStyle name="Heading 3" xfId="33" xr:uid="{00000000-0005-0000-0000-000021000000}"/>
    <cellStyle name="Heading 4" xfId="34" xr:uid="{00000000-0005-0000-0000-000022000000}"/>
    <cellStyle name="Input" xfId="35" xr:uid="{00000000-0005-0000-0000-000023000000}"/>
    <cellStyle name="Input 2" xfId="57" xr:uid="{00000000-0005-0000-0000-000024000000}"/>
    <cellStyle name="Linked Cell" xfId="36" xr:uid="{00000000-0005-0000-0000-000025000000}"/>
    <cellStyle name="Neutral" xfId="37" xr:uid="{00000000-0005-0000-0000-000026000000}"/>
    <cellStyle name="Normal 2" xfId="38" xr:uid="{00000000-0005-0000-0000-000027000000}"/>
    <cellStyle name="Normal 2 2" xfId="58" xr:uid="{00000000-0005-0000-0000-000028000000}"/>
    <cellStyle name="Normal_AMSD" xfId="76" xr:uid="{00000000-0005-0000-0000-000029000000}"/>
    <cellStyle name="Normal_B7087BudgetRev1A10(2).02.00" xfId="101" xr:uid="{36578987-AEDB-431B-923B-580146941E4A}"/>
    <cellStyle name="Note" xfId="39" xr:uid="{00000000-0005-0000-0000-00002A000000}"/>
    <cellStyle name="Note 2" xfId="59" xr:uid="{00000000-0005-0000-0000-00002B000000}"/>
    <cellStyle name="Output" xfId="40" xr:uid="{00000000-0005-0000-0000-00002C000000}"/>
    <cellStyle name="Output 2" xfId="60" xr:uid="{00000000-0005-0000-0000-00002D000000}"/>
    <cellStyle name="Style 1" xfId="77" xr:uid="{00000000-0005-0000-0000-00002E000000}"/>
    <cellStyle name="Title" xfId="41" xr:uid="{00000000-0005-0000-0000-00002F000000}"/>
    <cellStyle name="Total" xfId="42" xr:uid="{00000000-0005-0000-0000-000030000000}"/>
    <cellStyle name="Total 2" xfId="61" xr:uid="{00000000-0005-0000-0000-000031000000}"/>
    <cellStyle name="Warning Text" xfId="43" xr:uid="{00000000-0005-0000-0000-000032000000}"/>
    <cellStyle name="Денежный 2" xfId="78" xr:uid="{00000000-0005-0000-0000-000033000000}"/>
    <cellStyle name="Обычный" xfId="0" builtinId="0"/>
    <cellStyle name="Обычный 2" xfId="44" xr:uid="{00000000-0005-0000-0000-000035000000}"/>
    <cellStyle name="Обычный 2 2" xfId="79" xr:uid="{00000000-0005-0000-0000-000036000000}"/>
    <cellStyle name="Обычный 2 2 2" xfId="80" xr:uid="{00000000-0005-0000-0000-000037000000}"/>
    <cellStyle name="Обычный 2 2 2 2" xfId="81" xr:uid="{00000000-0005-0000-0000-000038000000}"/>
    <cellStyle name="Обычный 2 2 2 3" xfId="82" xr:uid="{00000000-0005-0000-0000-000039000000}"/>
    <cellStyle name="Обычный 2 2 2 4" xfId="83" xr:uid="{00000000-0005-0000-0000-00003A000000}"/>
    <cellStyle name="Обычный 2 2 3" xfId="53" xr:uid="{00000000-0005-0000-0000-00003B000000}"/>
    <cellStyle name="Обычный 2 2 3 2" xfId="84" xr:uid="{00000000-0005-0000-0000-00003C000000}"/>
    <cellStyle name="Обычный 2 2 4" xfId="85" xr:uid="{00000000-0005-0000-0000-00003D000000}"/>
    <cellStyle name="Обычный 2 2 5" xfId="86" xr:uid="{00000000-0005-0000-0000-00003E000000}"/>
    <cellStyle name="Обычный 2 2 6" xfId="87" xr:uid="{00000000-0005-0000-0000-00003F000000}"/>
    <cellStyle name="Обычный 2 2 7" xfId="88" xr:uid="{00000000-0005-0000-0000-000040000000}"/>
    <cellStyle name="Обычный 2 3" xfId="89" xr:uid="{00000000-0005-0000-0000-000041000000}"/>
    <cellStyle name="Обычный 2 4" xfId="90" xr:uid="{00000000-0005-0000-0000-000042000000}"/>
    <cellStyle name="Обычный 2 4 4" xfId="102" xr:uid="{7E6CBE39-B19C-46B8-9309-1A6C51E0757E}"/>
    <cellStyle name="Обычный 2 5" xfId="54" xr:uid="{00000000-0005-0000-0000-000043000000}"/>
    <cellStyle name="Обычный 2 6 2 2" xfId="104" xr:uid="{12792963-2907-4CC4-93B9-785C5B046348}"/>
    <cellStyle name="Обычный 3" xfId="45" xr:uid="{00000000-0005-0000-0000-000044000000}"/>
    <cellStyle name="Обычный 3 2" xfId="62" xr:uid="{00000000-0005-0000-0000-000045000000}"/>
    <cellStyle name="Обычный 3 2 2" xfId="91" xr:uid="{00000000-0005-0000-0000-000046000000}"/>
    <cellStyle name="Обычный 3 3" xfId="74" xr:uid="{00000000-0005-0000-0000-000047000000}"/>
    <cellStyle name="Обычный 3 4" xfId="92" xr:uid="{00000000-0005-0000-0000-000048000000}"/>
    <cellStyle name="Обычный 4" xfId="55" xr:uid="{00000000-0005-0000-0000-000049000000}"/>
    <cellStyle name="Обычный 4 2" xfId="69" xr:uid="{00000000-0005-0000-0000-00004A000000}"/>
    <cellStyle name="Обычный 5" xfId="100" xr:uid="{042765E2-A700-432F-82B0-4309DE797026}"/>
    <cellStyle name="Обычный_3_31" xfId="71" xr:uid="{00000000-0005-0000-0000-00004B000000}"/>
    <cellStyle name="Обычный_W-30 СОЗП Периметр с коэф.1,2" xfId="73" xr:uid="{00000000-0005-0000-0000-00004C000000}"/>
    <cellStyle name="Обычный_Билибинская Атомная Станция СТН - СМР1этап+команд+транспорт КС-2, КС-3" xfId="72" xr:uid="{00000000-0005-0000-0000-00004D000000}"/>
    <cellStyle name="Обычный_КС_АГПТ_0210" xfId="93" xr:uid="{00000000-0005-0000-0000-00004E000000}"/>
    <cellStyle name="Обычный_КС-2,КС-3" xfId="70" xr:uid="{00000000-0005-0000-0000-00004F000000}"/>
    <cellStyle name="Обычный_КС-3-090104" xfId="94" xr:uid="{00000000-0005-0000-0000-000050000000}"/>
    <cellStyle name="Обычный_Смета к договору Красная Пресня д.26" xfId="96" xr:uid="{00000000-0005-0000-0000-000051000000}"/>
    <cellStyle name="Обычный_Смета к договору Красная Пресня д.26 2" xfId="98" xr:uid="{281D192F-FAA4-4299-8340-B7EF0AD41A80}"/>
    <cellStyle name="Обычный_Смета к договору Красная Пресня д.26 3" xfId="97" xr:uid="{6B029A2F-B2F0-4B67-B9BE-8E53A1EF382D}"/>
    <cellStyle name="Процентный 2" xfId="46" xr:uid="{00000000-0005-0000-0000-000052000000}"/>
    <cellStyle name="Процентный 2 2" xfId="47" xr:uid="{00000000-0005-0000-0000-000053000000}"/>
    <cellStyle name="Процентный 2 2 2" xfId="64" xr:uid="{00000000-0005-0000-0000-000054000000}"/>
    <cellStyle name="Процентный 2 3" xfId="63" xr:uid="{00000000-0005-0000-0000-000055000000}"/>
    <cellStyle name="Стиль 1" xfId="48" xr:uid="{00000000-0005-0000-0000-000056000000}"/>
    <cellStyle name="Финансовый" xfId="95" builtinId="3"/>
    <cellStyle name="Финансовый 14" xfId="52" xr:uid="{00000000-0005-0000-0000-000058000000}"/>
    <cellStyle name="Финансовый 14 2" xfId="68" xr:uid="{00000000-0005-0000-0000-000059000000}"/>
    <cellStyle name="Финансовый 2" xfId="49" xr:uid="{00000000-0005-0000-0000-00005A000000}"/>
    <cellStyle name="Финансовый 2 2" xfId="50" xr:uid="{00000000-0005-0000-0000-00005B000000}"/>
    <cellStyle name="Финансовый 2 2 2" xfId="66" xr:uid="{00000000-0005-0000-0000-00005C000000}"/>
    <cellStyle name="Финансовый 2 2 4" xfId="103" xr:uid="{C4A24E73-3BFC-43F3-8092-A852ED80C38B}"/>
    <cellStyle name="Финансовый 2 3" xfId="65" xr:uid="{00000000-0005-0000-0000-00005D000000}"/>
    <cellStyle name="Финансовый 3" xfId="51" xr:uid="{00000000-0005-0000-0000-00005E000000}"/>
    <cellStyle name="Финансовый 3 2" xfId="67" xr:uid="{00000000-0005-0000-0000-00005F000000}"/>
    <cellStyle name="Финансовый 4" xfId="75" xr:uid="{00000000-0005-0000-0000-000060000000}"/>
    <cellStyle name="Финансовый 5" xfId="99" xr:uid="{3C5C7F07-9F7C-4509-B747-A16FD679D4E1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2;&#1077;&#1085;&#1090;&#1088;&#1080;&#1089;_&#1052;&#1042;&#1052;_&#1050;&#1057;2_&#1050;&#1057;3_&#1040;&#1057;3_20240523_&#8470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</sheetNames>
    <sheetDataSet>
      <sheetData sheetId="0"/>
      <sheetData sheetId="1">
        <row r="144">
          <cell r="K144">
            <v>9984</v>
          </cell>
        </row>
        <row r="151">
          <cell r="H151" t="str">
            <v>С.А. Ажнов</v>
          </cell>
        </row>
        <row r="157">
          <cell r="H157" t="str">
            <v>Е.А. Бусел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O49"/>
  <sheetViews>
    <sheetView topLeftCell="A13" zoomScaleNormal="100" workbookViewId="0">
      <selection activeCell="M31" sqref="M31"/>
    </sheetView>
  </sheetViews>
  <sheetFormatPr defaultRowHeight="13.5"/>
  <cols>
    <col min="1" max="1" width="11.7109375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9.28515625" style="93"/>
    <col min="11" max="11" width="9.7109375" style="93" customWidth="1"/>
    <col min="12" max="13" width="12.42578125" style="93" bestFit="1" customWidth="1"/>
    <col min="14" max="251" width="9.28515625" style="93"/>
    <col min="252" max="252" width="10.5703125" style="93" customWidth="1"/>
    <col min="253" max="253" width="48" style="93" customWidth="1"/>
    <col min="254" max="254" width="16.7109375" style="93" customWidth="1"/>
    <col min="255" max="255" width="6.5703125" style="93" customWidth="1"/>
    <col min="256" max="256" width="7.42578125" style="93" customWidth="1"/>
    <col min="257" max="257" width="13.42578125" style="93" customWidth="1"/>
    <col min="258" max="258" width="14.7109375" style="93" customWidth="1"/>
    <col min="259" max="259" width="18.42578125" style="93" customWidth="1"/>
    <col min="260" max="260" width="12.7109375" style="93" customWidth="1"/>
    <col min="261" max="261" width="6.5703125" style="93" customWidth="1"/>
    <col min="262" max="262" width="4" style="93" bestFit="1" customWidth="1"/>
    <col min="263" max="263" width="11.42578125" style="93" bestFit="1" customWidth="1"/>
    <col min="264" max="507" width="9.28515625" style="93"/>
    <col min="508" max="508" width="10.5703125" style="93" customWidth="1"/>
    <col min="509" max="509" width="48" style="93" customWidth="1"/>
    <col min="510" max="510" width="16.7109375" style="93" customWidth="1"/>
    <col min="511" max="511" width="6.5703125" style="93" customWidth="1"/>
    <col min="512" max="512" width="7.42578125" style="93" customWidth="1"/>
    <col min="513" max="513" width="13.42578125" style="93" customWidth="1"/>
    <col min="514" max="514" width="14.7109375" style="93" customWidth="1"/>
    <col min="515" max="515" width="18.42578125" style="93" customWidth="1"/>
    <col min="516" max="516" width="12.7109375" style="93" customWidth="1"/>
    <col min="517" max="517" width="6.5703125" style="93" customWidth="1"/>
    <col min="518" max="518" width="4" style="93" bestFit="1" customWidth="1"/>
    <col min="519" max="519" width="11.42578125" style="93" bestFit="1" customWidth="1"/>
    <col min="520" max="763" width="9.28515625" style="93"/>
    <col min="764" max="764" width="10.5703125" style="93" customWidth="1"/>
    <col min="765" max="765" width="48" style="93" customWidth="1"/>
    <col min="766" max="766" width="16.7109375" style="93" customWidth="1"/>
    <col min="767" max="767" width="6.5703125" style="93" customWidth="1"/>
    <col min="768" max="768" width="7.42578125" style="93" customWidth="1"/>
    <col min="769" max="769" width="13.42578125" style="93" customWidth="1"/>
    <col min="770" max="770" width="14.7109375" style="93" customWidth="1"/>
    <col min="771" max="771" width="18.42578125" style="93" customWidth="1"/>
    <col min="772" max="772" width="12.7109375" style="93" customWidth="1"/>
    <col min="773" max="773" width="6.5703125" style="93" customWidth="1"/>
    <col min="774" max="774" width="4" style="93" bestFit="1" customWidth="1"/>
    <col min="775" max="775" width="11.42578125" style="93" bestFit="1" customWidth="1"/>
    <col min="776" max="1019" width="9.28515625" style="93"/>
    <col min="1020" max="1020" width="10.5703125" style="93" customWidth="1"/>
    <col min="1021" max="1021" width="48" style="93" customWidth="1"/>
    <col min="1022" max="1022" width="16.7109375" style="93" customWidth="1"/>
    <col min="1023" max="1023" width="6.5703125" style="93" customWidth="1"/>
    <col min="1024" max="1024" width="7.42578125" style="93" customWidth="1"/>
    <col min="1025" max="1025" width="13.42578125" style="93" customWidth="1"/>
    <col min="1026" max="1026" width="14.7109375" style="93" customWidth="1"/>
    <col min="1027" max="1027" width="18.42578125" style="93" customWidth="1"/>
    <col min="1028" max="1028" width="12.7109375" style="93" customWidth="1"/>
    <col min="1029" max="1029" width="6.5703125" style="93" customWidth="1"/>
    <col min="1030" max="1030" width="4" style="93" bestFit="1" customWidth="1"/>
    <col min="1031" max="1031" width="11.42578125" style="93" bestFit="1" customWidth="1"/>
    <col min="1032" max="1275" width="9.28515625" style="93"/>
    <col min="1276" max="1276" width="10.5703125" style="93" customWidth="1"/>
    <col min="1277" max="1277" width="48" style="93" customWidth="1"/>
    <col min="1278" max="1278" width="16.7109375" style="93" customWidth="1"/>
    <col min="1279" max="1279" width="6.5703125" style="93" customWidth="1"/>
    <col min="1280" max="1280" width="7.42578125" style="93" customWidth="1"/>
    <col min="1281" max="1281" width="13.42578125" style="93" customWidth="1"/>
    <col min="1282" max="1282" width="14.7109375" style="93" customWidth="1"/>
    <col min="1283" max="1283" width="18.42578125" style="93" customWidth="1"/>
    <col min="1284" max="1284" width="12.7109375" style="93" customWidth="1"/>
    <col min="1285" max="1285" width="6.5703125" style="93" customWidth="1"/>
    <col min="1286" max="1286" width="4" style="93" bestFit="1" customWidth="1"/>
    <col min="1287" max="1287" width="11.42578125" style="93" bestFit="1" customWidth="1"/>
    <col min="1288" max="1531" width="9.28515625" style="93"/>
    <col min="1532" max="1532" width="10.5703125" style="93" customWidth="1"/>
    <col min="1533" max="1533" width="48" style="93" customWidth="1"/>
    <col min="1534" max="1534" width="16.7109375" style="93" customWidth="1"/>
    <col min="1535" max="1535" width="6.5703125" style="93" customWidth="1"/>
    <col min="1536" max="1536" width="7.42578125" style="93" customWidth="1"/>
    <col min="1537" max="1537" width="13.42578125" style="93" customWidth="1"/>
    <col min="1538" max="1538" width="14.7109375" style="93" customWidth="1"/>
    <col min="1539" max="1539" width="18.42578125" style="93" customWidth="1"/>
    <col min="1540" max="1540" width="12.7109375" style="93" customWidth="1"/>
    <col min="1541" max="1541" width="6.5703125" style="93" customWidth="1"/>
    <col min="1542" max="1542" width="4" style="93" bestFit="1" customWidth="1"/>
    <col min="1543" max="1543" width="11.42578125" style="93" bestFit="1" customWidth="1"/>
    <col min="1544" max="1787" width="9.28515625" style="93"/>
    <col min="1788" max="1788" width="10.5703125" style="93" customWidth="1"/>
    <col min="1789" max="1789" width="48" style="93" customWidth="1"/>
    <col min="1790" max="1790" width="16.7109375" style="93" customWidth="1"/>
    <col min="1791" max="1791" width="6.5703125" style="93" customWidth="1"/>
    <col min="1792" max="1792" width="7.42578125" style="93" customWidth="1"/>
    <col min="1793" max="1793" width="13.42578125" style="93" customWidth="1"/>
    <col min="1794" max="1794" width="14.7109375" style="93" customWidth="1"/>
    <col min="1795" max="1795" width="18.42578125" style="93" customWidth="1"/>
    <col min="1796" max="1796" width="12.7109375" style="93" customWidth="1"/>
    <col min="1797" max="1797" width="6.5703125" style="93" customWidth="1"/>
    <col min="1798" max="1798" width="4" style="93" bestFit="1" customWidth="1"/>
    <col min="1799" max="1799" width="11.42578125" style="93" bestFit="1" customWidth="1"/>
    <col min="1800" max="2043" width="9.28515625" style="93"/>
    <col min="2044" max="2044" width="10.5703125" style="93" customWidth="1"/>
    <col min="2045" max="2045" width="48" style="93" customWidth="1"/>
    <col min="2046" max="2046" width="16.7109375" style="93" customWidth="1"/>
    <col min="2047" max="2047" width="6.5703125" style="93" customWidth="1"/>
    <col min="2048" max="2048" width="7.42578125" style="93" customWidth="1"/>
    <col min="2049" max="2049" width="13.42578125" style="93" customWidth="1"/>
    <col min="2050" max="2050" width="14.7109375" style="93" customWidth="1"/>
    <col min="2051" max="2051" width="18.42578125" style="93" customWidth="1"/>
    <col min="2052" max="2052" width="12.7109375" style="93" customWidth="1"/>
    <col min="2053" max="2053" width="6.5703125" style="93" customWidth="1"/>
    <col min="2054" max="2054" width="4" style="93" bestFit="1" customWidth="1"/>
    <col min="2055" max="2055" width="11.42578125" style="93" bestFit="1" customWidth="1"/>
    <col min="2056" max="2299" width="9.28515625" style="93"/>
    <col min="2300" max="2300" width="10.5703125" style="93" customWidth="1"/>
    <col min="2301" max="2301" width="48" style="93" customWidth="1"/>
    <col min="2302" max="2302" width="16.7109375" style="93" customWidth="1"/>
    <col min="2303" max="2303" width="6.5703125" style="93" customWidth="1"/>
    <col min="2304" max="2304" width="7.42578125" style="93" customWidth="1"/>
    <col min="2305" max="2305" width="13.42578125" style="93" customWidth="1"/>
    <col min="2306" max="2306" width="14.7109375" style="93" customWidth="1"/>
    <col min="2307" max="2307" width="18.42578125" style="93" customWidth="1"/>
    <col min="2308" max="2308" width="12.7109375" style="93" customWidth="1"/>
    <col min="2309" max="2309" width="6.5703125" style="93" customWidth="1"/>
    <col min="2310" max="2310" width="4" style="93" bestFit="1" customWidth="1"/>
    <col min="2311" max="2311" width="11.42578125" style="93" bestFit="1" customWidth="1"/>
    <col min="2312" max="2555" width="9.28515625" style="93"/>
    <col min="2556" max="2556" width="10.5703125" style="93" customWidth="1"/>
    <col min="2557" max="2557" width="48" style="93" customWidth="1"/>
    <col min="2558" max="2558" width="16.7109375" style="93" customWidth="1"/>
    <col min="2559" max="2559" width="6.5703125" style="93" customWidth="1"/>
    <col min="2560" max="2560" width="7.42578125" style="93" customWidth="1"/>
    <col min="2561" max="2561" width="13.42578125" style="93" customWidth="1"/>
    <col min="2562" max="2562" width="14.7109375" style="93" customWidth="1"/>
    <col min="2563" max="2563" width="18.42578125" style="93" customWidth="1"/>
    <col min="2564" max="2564" width="12.7109375" style="93" customWidth="1"/>
    <col min="2565" max="2565" width="6.5703125" style="93" customWidth="1"/>
    <col min="2566" max="2566" width="4" style="93" bestFit="1" customWidth="1"/>
    <col min="2567" max="2567" width="11.42578125" style="93" bestFit="1" customWidth="1"/>
    <col min="2568" max="2811" width="9.28515625" style="93"/>
    <col min="2812" max="2812" width="10.5703125" style="93" customWidth="1"/>
    <col min="2813" max="2813" width="48" style="93" customWidth="1"/>
    <col min="2814" max="2814" width="16.7109375" style="93" customWidth="1"/>
    <col min="2815" max="2815" width="6.5703125" style="93" customWidth="1"/>
    <col min="2816" max="2816" width="7.42578125" style="93" customWidth="1"/>
    <col min="2817" max="2817" width="13.42578125" style="93" customWidth="1"/>
    <col min="2818" max="2818" width="14.7109375" style="93" customWidth="1"/>
    <col min="2819" max="2819" width="18.42578125" style="93" customWidth="1"/>
    <col min="2820" max="2820" width="12.7109375" style="93" customWidth="1"/>
    <col min="2821" max="2821" width="6.5703125" style="93" customWidth="1"/>
    <col min="2822" max="2822" width="4" style="93" bestFit="1" customWidth="1"/>
    <col min="2823" max="2823" width="11.42578125" style="93" bestFit="1" customWidth="1"/>
    <col min="2824" max="3067" width="9.28515625" style="93"/>
    <col min="3068" max="3068" width="10.5703125" style="93" customWidth="1"/>
    <col min="3069" max="3069" width="48" style="93" customWidth="1"/>
    <col min="3070" max="3070" width="16.7109375" style="93" customWidth="1"/>
    <col min="3071" max="3071" width="6.5703125" style="93" customWidth="1"/>
    <col min="3072" max="3072" width="7.42578125" style="93" customWidth="1"/>
    <col min="3073" max="3073" width="13.42578125" style="93" customWidth="1"/>
    <col min="3074" max="3074" width="14.7109375" style="93" customWidth="1"/>
    <col min="3075" max="3075" width="18.42578125" style="93" customWidth="1"/>
    <col min="3076" max="3076" width="12.7109375" style="93" customWidth="1"/>
    <col min="3077" max="3077" width="6.5703125" style="93" customWidth="1"/>
    <col min="3078" max="3078" width="4" style="93" bestFit="1" customWidth="1"/>
    <col min="3079" max="3079" width="11.42578125" style="93" bestFit="1" customWidth="1"/>
    <col min="3080" max="3323" width="9.28515625" style="93"/>
    <col min="3324" max="3324" width="10.5703125" style="93" customWidth="1"/>
    <col min="3325" max="3325" width="48" style="93" customWidth="1"/>
    <col min="3326" max="3326" width="16.7109375" style="93" customWidth="1"/>
    <col min="3327" max="3327" width="6.5703125" style="93" customWidth="1"/>
    <col min="3328" max="3328" width="7.42578125" style="93" customWidth="1"/>
    <col min="3329" max="3329" width="13.42578125" style="93" customWidth="1"/>
    <col min="3330" max="3330" width="14.7109375" style="93" customWidth="1"/>
    <col min="3331" max="3331" width="18.42578125" style="93" customWidth="1"/>
    <col min="3332" max="3332" width="12.7109375" style="93" customWidth="1"/>
    <col min="3333" max="3333" width="6.5703125" style="93" customWidth="1"/>
    <col min="3334" max="3334" width="4" style="93" bestFit="1" customWidth="1"/>
    <col min="3335" max="3335" width="11.42578125" style="93" bestFit="1" customWidth="1"/>
    <col min="3336" max="3579" width="9.28515625" style="93"/>
    <col min="3580" max="3580" width="10.5703125" style="93" customWidth="1"/>
    <col min="3581" max="3581" width="48" style="93" customWidth="1"/>
    <col min="3582" max="3582" width="16.7109375" style="93" customWidth="1"/>
    <col min="3583" max="3583" width="6.5703125" style="93" customWidth="1"/>
    <col min="3584" max="3584" width="7.42578125" style="93" customWidth="1"/>
    <col min="3585" max="3585" width="13.42578125" style="93" customWidth="1"/>
    <col min="3586" max="3586" width="14.7109375" style="93" customWidth="1"/>
    <col min="3587" max="3587" width="18.42578125" style="93" customWidth="1"/>
    <col min="3588" max="3588" width="12.7109375" style="93" customWidth="1"/>
    <col min="3589" max="3589" width="6.5703125" style="93" customWidth="1"/>
    <col min="3590" max="3590" width="4" style="93" bestFit="1" customWidth="1"/>
    <col min="3591" max="3591" width="11.42578125" style="93" bestFit="1" customWidth="1"/>
    <col min="3592" max="3835" width="9.28515625" style="93"/>
    <col min="3836" max="3836" width="10.5703125" style="93" customWidth="1"/>
    <col min="3837" max="3837" width="48" style="93" customWidth="1"/>
    <col min="3838" max="3838" width="16.7109375" style="93" customWidth="1"/>
    <col min="3839" max="3839" width="6.5703125" style="93" customWidth="1"/>
    <col min="3840" max="3840" width="7.42578125" style="93" customWidth="1"/>
    <col min="3841" max="3841" width="13.42578125" style="93" customWidth="1"/>
    <col min="3842" max="3842" width="14.7109375" style="93" customWidth="1"/>
    <col min="3843" max="3843" width="18.42578125" style="93" customWidth="1"/>
    <col min="3844" max="3844" width="12.7109375" style="93" customWidth="1"/>
    <col min="3845" max="3845" width="6.5703125" style="93" customWidth="1"/>
    <col min="3846" max="3846" width="4" style="93" bestFit="1" customWidth="1"/>
    <col min="3847" max="3847" width="11.42578125" style="93" bestFit="1" customWidth="1"/>
    <col min="3848" max="4091" width="9.28515625" style="93"/>
    <col min="4092" max="4092" width="10.5703125" style="93" customWidth="1"/>
    <col min="4093" max="4093" width="48" style="93" customWidth="1"/>
    <col min="4094" max="4094" width="16.7109375" style="93" customWidth="1"/>
    <col min="4095" max="4095" width="6.5703125" style="93" customWidth="1"/>
    <col min="4096" max="4096" width="7.42578125" style="93" customWidth="1"/>
    <col min="4097" max="4097" width="13.42578125" style="93" customWidth="1"/>
    <col min="4098" max="4098" width="14.7109375" style="93" customWidth="1"/>
    <col min="4099" max="4099" width="18.42578125" style="93" customWidth="1"/>
    <col min="4100" max="4100" width="12.7109375" style="93" customWidth="1"/>
    <col min="4101" max="4101" width="6.5703125" style="93" customWidth="1"/>
    <col min="4102" max="4102" width="4" style="93" bestFit="1" customWidth="1"/>
    <col min="4103" max="4103" width="11.42578125" style="93" bestFit="1" customWidth="1"/>
    <col min="4104" max="4347" width="9.28515625" style="93"/>
    <col min="4348" max="4348" width="10.5703125" style="93" customWidth="1"/>
    <col min="4349" max="4349" width="48" style="93" customWidth="1"/>
    <col min="4350" max="4350" width="16.7109375" style="93" customWidth="1"/>
    <col min="4351" max="4351" width="6.5703125" style="93" customWidth="1"/>
    <col min="4352" max="4352" width="7.42578125" style="93" customWidth="1"/>
    <col min="4353" max="4353" width="13.42578125" style="93" customWidth="1"/>
    <col min="4354" max="4354" width="14.7109375" style="93" customWidth="1"/>
    <col min="4355" max="4355" width="18.42578125" style="93" customWidth="1"/>
    <col min="4356" max="4356" width="12.7109375" style="93" customWidth="1"/>
    <col min="4357" max="4357" width="6.5703125" style="93" customWidth="1"/>
    <col min="4358" max="4358" width="4" style="93" bestFit="1" customWidth="1"/>
    <col min="4359" max="4359" width="11.42578125" style="93" bestFit="1" customWidth="1"/>
    <col min="4360" max="4603" width="9.28515625" style="93"/>
    <col min="4604" max="4604" width="10.5703125" style="93" customWidth="1"/>
    <col min="4605" max="4605" width="48" style="93" customWidth="1"/>
    <col min="4606" max="4606" width="16.7109375" style="93" customWidth="1"/>
    <col min="4607" max="4607" width="6.5703125" style="93" customWidth="1"/>
    <col min="4608" max="4608" width="7.42578125" style="93" customWidth="1"/>
    <col min="4609" max="4609" width="13.42578125" style="93" customWidth="1"/>
    <col min="4610" max="4610" width="14.7109375" style="93" customWidth="1"/>
    <col min="4611" max="4611" width="18.42578125" style="93" customWidth="1"/>
    <col min="4612" max="4612" width="12.7109375" style="93" customWidth="1"/>
    <col min="4613" max="4613" width="6.5703125" style="93" customWidth="1"/>
    <col min="4614" max="4614" width="4" style="93" bestFit="1" customWidth="1"/>
    <col min="4615" max="4615" width="11.42578125" style="93" bestFit="1" customWidth="1"/>
    <col min="4616" max="4859" width="9.28515625" style="93"/>
    <col min="4860" max="4860" width="10.5703125" style="93" customWidth="1"/>
    <col min="4861" max="4861" width="48" style="93" customWidth="1"/>
    <col min="4862" max="4862" width="16.7109375" style="93" customWidth="1"/>
    <col min="4863" max="4863" width="6.5703125" style="93" customWidth="1"/>
    <col min="4864" max="4864" width="7.42578125" style="93" customWidth="1"/>
    <col min="4865" max="4865" width="13.42578125" style="93" customWidth="1"/>
    <col min="4866" max="4866" width="14.7109375" style="93" customWidth="1"/>
    <col min="4867" max="4867" width="18.42578125" style="93" customWidth="1"/>
    <col min="4868" max="4868" width="12.7109375" style="93" customWidth="1"/>
    <col min="4869" max="4869" width="6.5703125" style="93" customWidth="1"/>
    <col min="4870" max="4870" width="4" style="93" bestFit="1" customWidth="1"/>
    <col min="4871" max="4871" width="11.42578125" style="93" bestFit="1" customWidth="1"/>
    <col min="4872" max="5115" width="9.28515625" style="93"/>
    <col min="5116" max="5116" width="10.5703125" style="93" customWidth="1"/>
    <col min="5117" max="5117" width="48" style="93" customWidth="1"/>
    <col min="5118" max="5118" width="16.7109375" style="93" customWidth="1"/>
    <col min="5119" max="5119" width="6.5703125" style="93" customWidth="1"/>
    <col min="5120" max="5120" width="7.42578125" style="93" customWidth="1"/>
    <col min="5121" max="5121" width="13.42578125" style="93" customWidth="1"/>
    <col min="5122" max="5122" width="14.7109375" style="93" customWidth="1"/>
    <col min="5123" max="5123" width="18.42578125" style="93" customWidth="1"/>
    <col min="5124" max="5124" width="12.7109375" style="93" customWidth="1"/>
    <col min="5125" max="5125" width="6.5703125" style="93" customWidth="1"/>
    <col min="5126" max="5126" width="4" style="93" bestFit="1" customWidth="1"/>
    <col min="5127" max="5127" width="11.42578125" style="93" bestFit="1" customWidth="1"/>
    <col min="5128" max="5371" width="9.28515625" style="93"/>
    <col min="5372" max="5372" width="10.5703125" style="93" customWidth="1"/>
    <col min="5373" max="5373" width="48" style="93" customWidth="1"/>
    <col min="5374" max="5374" width="16.7109375" style="93" customWidth="1"/>
    <col min="5375" max="5375" width="6.5703125" style="93" customWidth="1"/>
    <col min="5376" max="5376" width="7.42578125" style="93" customWidth="1"/>
    <col min="5377" max="5377" width="13.42578125" style="93" customWidth="1"/>
    <col min="5378" max="5378" width="14.7109375" style="93" customWidth="1"/>
    <col min="5379" max="5379" width="18.42578125" style="93" customWidth="1"/>
    <col min="5380" max="5380" width="12.7109375" style="93" customWidth="1"/>
    <col min="5381" max="5381" width="6.5703125" style="93" customWidth="1"/>
    <col min="5382" max="5382" width="4" style="93" bestFit="1" customWidth="1"/>
    <col min="5383" max="5383" width="11.42578125" style="93" bestFit="1" customWidth="1"/>
    <col min="5384" max="5627" width="9.28515625" style="93"/>
    <col min="5628" max="5628" width="10.5703125" style="93" customWidth="1"/>
    <col min="5629" max="5629" width="48" style="93" customWidth="1"/>
    <col min="5630" max="5630" width="16.7109375" style="93" customWidth="1"/>
    <col min="5631" max="5631" width="6.5703125" style="93" customWidth="1"/>
    <col min="5632" max="5632" width="7.42578125" style="93" customWidth="1"/>
    <col min="5633" max="5633" width="13.42578125" style="93" customWidth="1"/>
    <col min="5634" max="5634" width="14.7109375" style="93" customWidth="1"/>
    <col min="5635" max="5635" width="18.42578125" style="93" customWidth="1"/>
    <col min="5636" max="5636" width="12.7109375" style="93" customWidth="1"/>
    <col min="5637" max="5637" width="6.5703125" style="93" customWidth="1"/>
    <col min="5638" max="5638" width="4" style="93" bestFit="1" customWidth="1"/>
    <col min="5639" max="5639" width="11.42578125" style="93" bestFit="1" customWidth="1"/>
    <col min="5640" max="5883" width="9.28515625" style="93"/>
    <col min="5884" max="5884" width="10.5703125" style="93" customWidth="1"/>
    <col min="5885" max="5885" width="48" style="93" customWidth="1"/>
    <col min="5886" max="5886" width="16.7109375" style="93" customWidth="1"/>
    <col min="5887" max="5887" width="6.5703125" style="93" customWidth="1"/>
    <col min="5888" max="5888" width="7.42578125" style="93" customWidth="1"/>
    <col min="5889" max="5889" width="13.42578125" style="93" customWidth="1"/>
    <col min="5890" max="5890" width="14.7109375" style="93" customWidth="1"/>
    <col min="5891" max="5891" width="18.42578125" style="93" customWidth="1"/>
    <col min="5892" max="5892" width="12.7109375" style="93" customWidth="1"/>
    <col min="5893" max="5893" width="6.5703125" style="93" customWidth="1"/>
    <col min="5894" max="5894" width="4" style="93" bestFit="1" customWidth="1"/>
    <col min="5895" max="5895" width="11.42578125" style="93" bestFit="1" customWidth="1"/>
    <col min="5896" max="6139" width="9.28515625" style="93"/>
    <col min="6140" max="6140" width="10.5703125" style="93" customWidth="1"/>
    <col min="6141" max="6141" width="48" style="93" customWidth="1"/>
    <col min="6142" max="6142" width="16.7109375" style="93" customWidth="1"/>
    <col min="6143" max="6143" width="6.5703125" style="93" customWidth="1"/>
    <col min="6144" max="6144" width="7.42578125" style="93" customWidth="1"/>
    <col min="6145" max="6145" width="13.42578125" style="93" customWidth="1"/>
    <col min="6146" max="6146" width="14.7109375" style="93" customWidth="1"/>
    <col min="6147" max="6147" width="18.42578125" style="93" customWidth="1"/>
    <col min="6148" max="6148" width="12.7109375" style="93" customWidth="1"/>
    <col min="6149" max="6149" width="6.5703125" style="93" customWidth="1"/>
    <col min="6150" max="6150" width="4" style="93" bestFit="1" customWidth="1"/>
    <col min="6151" max="6151" width="11.42578125" style="93" bestFit="1" customWidth="1"/>
    <col min="6152" max="6395" width="9.28515625" style="93"/>
    <col min="6396" max="6396" width="10.5703125" style="93" customWidth="1"/>
    <col min="6397" max="6397" width="48" style="93" customWidth="1"/>
    <col min="6398" max="6398" width="16.7109375" style="93" customWidth="1"/>
    <col min="6399" max="6399" width="6.5703125" style="93" customWidth="1"/>
    <col min="6400" max="6400" width="7.42578125" style="93" customWidth="1"/>
    <col min="6401" max="6401" width="13.42578125" style="93" customWidth="1"/>
    <col min="6402" max="6402" width="14.7109375" style="93" customWidth="1"/>
    <col min="6403" max="6403" width="18.42578125" style="93" customWidth="1"/>
    <col min="6404" max="6404" width="12.7109375" style="93" customWidth="1"/>
    <col min="6405" max="6405" width="6.5703125" style="93" customWidth="1"/>
    <col min="6406" max="6406" width="4" style="93" bestFit="1" customWidth="1"/>
    <col min="6407" max="6407" width="11.42578125" style="93" bestFit="1" customWidth="1"/>
    <col min="6408" max="6651" width="9.28515625" style="93"/>
    <col min="6652" max="6652" width="10.5703125" style="93" customWidth="1"/>
    <col min="6653" max="6653" width="48" style="93" customWidth="1"/>
    <col min="6654" max="6654" width="16.7109375" style="93" customWidth="1"/>
    <col min="6655" max="6655" width="6.5703125" style="93" customWidth="1"/>
    <col min="6656" max="6656" width="7.42578125" style="93" customWidth="1"/>
    <col min="6657" max="6657" width="13.42578125" style="93" customWidth="1"/>
    <col min="6658" max="6658" width="14.7109375" style="93" customWidth="1"/>
    <col min="6659" max="6659" width="18.42578125" style="93" customWidth="1"/>
    <col min="6660" max="6660" width="12.7109375" style="93" customWidth="1"/>
    <col min="6661" max="6661" width="6.5703125" style="93" customWidth="1"/>
    <col min="6662" max="6662" width="4" style="93" bestFit="1" customWidth="1"/>
    <col min="6663" max="6663" width="11.42578125" style="93" bestFit="1" customWidth="1"/>
    <col min="6664" max="6907" width="9.28515625" style="93"/>
    <col min="6908" max="6908" width="10.5703125" style="93" customWidth="1"/>
    <col min="6909" max="6909" width="48" style="93" customWidth="1"/>
    <col min="6910" max="6910" width="16.7109375" style="93" customWidth="1"/>
    <col min="6911" max="6911" width="6.5703125" style="93" customWidth="1"/>
    <col min="6912" max="6912" width="7.42578125" style="93" customWidth="1"/>
    <col min="6913" max="6913" width="13.42578125" style="93" customWidth="1"/>
    <col min="6914" max="6914" width="14.7109375" style="93" customWidth="1"/>
    <col min="6915" max="6915" width="18.42578125" style="93" customWidth="1"/>
    <col min="6916" max="6916" width="12.7109375" style="93" customWidth="1"/>
    <col min="6917" max="6917" width="6.5703125" style="93" customWidth="1"/>
    <col min="6918" max="6918" width="4" style="93" bestFit="1" customWidth="1"/>
    <col min="6919" max="6919" width="11.42578125" style="93" bestFit="1" customWidth="1"/>
    <col min="6920" max="7163" width="9.28515625" style="93"/>
    <col min="7164" max="7164" width="10.5703125" style="93" customWidth="1"/>
    <col min="7165" max="7165" width="48" style="93" customWidth="1"/>
    <col min="7166" max="7166" width="16.7109375" style="93" customWidth="1"/>
    <col min="7167" max="7167" width="6.5703125" style="93" customWidth="1"/>
    <col min="7168" max="7168" width="7.42578125" style="93" customWidth="1"/>
    <col min="7169" max="7169" width="13.42578125" style="93" customWidth="1"/>
    <col min="7170" max="7170" width="14.7109375" style="93" customWidth="1"/>
    <col min="7171" max="7171" width="18.42578125" style="93" customWidth="1"/>
    <col min="7172" max="7172" width="12.7109375" style="93" customWidth="1"/>
    <col min="7173" max="7173" width="6.5703125" style="93" customWidth="1"/>
    <col min="7174" max="7174" width="4" style="93" bestFit="1" customWidth="1"/>
    <col min="7175" max="7175" width="11.42578125" style="93" bestFit="1" customWidth="1"/>
    <col min="7176" max="7419" width="9.28515625" style="93"/>
    <col min="7420" max="7420" width="10.5703125" style="93" customWidth="1"/>
    <col min="7421" max="7421" width="48" style="93" customWidth="1"/>
    <col min="7422" max="7422" width="16.7109375" style="93" customWidth="1"/>
    <col min="7423" max="7423" width="6.5703125" style="93" customWidth="1"/>
    <col min="7424" max="7424" width="7.42578125" style="93" customWidth="1"/>
    <col min="7425" max="7425" width="13.42578125" style="93" customWidth="1"/>
    <col min="7426" max="7426" width="14.7109375" style="93" customWidth="1"/>
    <col min="7427" max="7427" width="18.42578125" style="93" customWidth="1"/>
    <col min="7428" max="7428" width="12.7109375" style="93" customWidth="1"/>
    <col min="7429" max="7429" width="6.5703125" style="93" customWidth="1"/>
    <col min="7430" max="7430" width="4" style="93" bestFit="1" customWidth="1"/>
    <col min="7431" max="7431" width="11.42578125" style="93" bestFit="1" customWidth="1"/>
    <col min="7432" max="7675" width="9.28515625" style="93"/>
    <col min="7676" max="7676" width="10.5703125" style="93" customWidth="1"/>
    <col min="7677" max="7677" width="48" style="93" customWidth="1"/>
    <col min="7678" max="7678" width="16.7109375" style="93" customWidth="1"/>
    <col min="7679" max="7679" width="6.5703125" style="93" customWidth="1"/>
    <col min="7680" max="7680" width="7.42578125" style="93" customWidth="1"/>
    <col min="7681" max="7681" width="13.42578125" style="93" customWidth="1"/>
    <col min="7682" max="7682" width="14.7109375" style="93" customWidth="1"/>
    <col min="7683" max="7683" width="18.42578125" style="93" customWidth="1"/>
    <col min="7684" max="7684" width="12.7109375" style="93" customWidth="1"/>
    <col min="7685" max="7685" width="6.5703125" style="93" customWidth="1"/>
    <col min="7686" max="7686" width="4" style="93" bestFit="1" customWidth="1"/>
    <col min="7687" max="7687" width="11.42578125" style="93" bestFit="1" customWidth="1"/>
    <col min="7688" max="7931" width="9.28515625" style="93"/>
    <col min="7932" max="7932" width="10.5703125" style="93" customWidth="1"/>
    <col min="7933" max="7933" width="48" style="93" customWidth="1"/>
    <col min="7934" max="7934" width="16.7109375" style="93" customWidth="1"/>
    <col min="7935" max="7935" width="6.5703125" style="93" customWidth="1"/>
    <col min="7936" max="7936" width="7.42578125" style="93" customWidth="1"/>
    <col min="7937" max="7937" width="13.42578125" style="93" customWidth="1"/>
    <col min="7938" max="7938" width="14.7109375" style="93" customWidth="1"/>
    <col min="7939" max="7939" width="18.42578125" style="93" customWidth="1"/>
    <col min="7940" max="7940" width="12.7109375" style="93" customWidth="1"/>
    <col min="7941" max="7941" width="6.5703125" style="93" customWidth="1"/>
    <col min="7942" max="7942" width="4" style="93" bestFit="1" customWidth="1"/>
    <col min="7943" max="7943" width="11.42578125" style="93" bestFit="1" customWidth="1"/>
    <col min="7944" max="8187" width="9.28515625" style="93"/>
    <col min="8188" max="8188" width="10.5703125" style="93" customWidth="1"/>
    <col min="8189" max="8189" width="48" style="93" customWidth="1"/>
    <col min="8190" max="8190" width="16.7109375" style="93" customWidth="1"/>
    <col min="8191" max="8191" width="6.5703125" style="93" customWidth="1"/>
    <col min="8192" max="8192" width="7.42578125" style="93" customWidth="1"/>
    <col min="8193" max="8193" width="13.42578125" style="93" customWidth="1"/>
    <col min="8194" max="8194" width="14.7109375" style="93" customWidth="1"/>
    <col min="8195" max="8195" width="18.42578125" style="93" customWidth="1"/>
    <col min="8196" max="8196" width="12.7109375" style="93" customWidth="1"/>
    <col min="8197" max="8197" width="6.5703125" style="93" customWidth="1"/>
    <col min="8198" max="8198" width="4" style="93" bestFit="1" customWidth="1"/>
    <col min="8199" max="8199" width="11.42578125" style="93" bestFit="1" customWidth="1"/>
    <col min="8200" max="8443" width="9.28515625" style="93"/>
    <col min="8444" max="8444" width="10.5703125" style="93" customWidth="1"/>
    <col min="8445" max="8445" width="48" style="93" customWidth="1"/>
    <col min="8446" max="8446" width="16.7109375" style="93" customWidth="1"/>
    <col min="8447" max="8447" width="6.5703125" style="93" customWidth="1"/>
    <col min="8448" max="8448" width="7.42578125" style="93" customWidth="1"/>
    <col min="8449" max="8449" width="13.42578125" style="93" customWidth="1"/>
    <col min="8450" max="8450" width="14.7109375" style="93" customWidth="1"/>
    <col min="8451" max="8451" width="18.42578125" style="93" customWidth="1"/>
    <col min="8452" max="8452" width="12.7109375" style="93" customWidth="1"/>
    <col min="8453" max="8453" width="6.5703125" style="93" customWidth="1"/>
    <col min="8454" max="8454" width="4" style="93" bestFit="1" customWidth="1"/>
    <col min="8455" max="8455" width="11.42578125" style="93" bestFit="1" customWidth="1"/>
    <col min="8456" max="8699" width="9.28515625" style="93"/>
    <col min="8700" max="8700" width="10.5703125" style="93" customWidth="1"/>
    <col min="8701" max="8701" width="48" style="93" customWidth="1"/>
    <col min="8702" max="8702" width="16.7109375" style="93" customWidth="1"/>
    <col min="8703" max="8703" width="6.5703125" style="93" customWidth="1"/>
    <col min="8704" max="8704" width="7.42578125" style="93" customWidth="1"/>
    <col min="8705" max="8705" width="13.42578125" style="93" customWidth="1"/>
    <col min="8706" max="8706" width="14.7109375" style="93" customWidth="1"/>
    <col min="8707" max="8707" width="18.42578125" style="93" customWidth="1"/>
    <col min="8708" max="8708" width="12.7109375" style="93" customWidth="1"/>
    <col min="8709" max="8709" width="6.5703125" style="93" customWidth="1"/>
    <col min="8710" max="8710" width="4" style="93" bestFit="1" customWidth="1"/>
    <col min="8711" max="8711" width="11.42578125" style="93" bestFit="1" customWidth="1"/>
    <col min="8712" max="8955" width="9.28515625" style="93"/>
    <col min="8956" max="8956" width="10.5703125" style="93" customWidth="1"/>
    <col min="8957" max="8957" width="48" style="93" customWidth="1"/>
    <col min="8958" max="8958" width="16.7109375" style="93" customWidth="1"/>
    <col min="8959" max="8959" width="6.5703125" style="93" customWidth="1"/>
    <col min="8960" max="8960" width="7.42578125" style="93" customWidth="1"/>
    <col min="8961" max="8961" width="13.42578125" style="93" customWidth="1"/>
    <col min="8962" max="8962" width="14.7109375" style="93" customWidth="1"/>
    <col min="8963" max="8963" width="18.42578125" style="93" customWidth="1"/>
    <col min="8964" max="8964" width="12.7109375" style="93" customWidth="1"/>
    <col min="8965" max="8965" width="6.5703125" style="93" customWidth="1"/>
    <col min="8966" max="8966" width="4" style="93" bestFit="1" customWidth="1"/>
    <col min="8967" max="8967" width="11.42578125" style="93" bestFit="1" customWidth="1"/>
    <col min="8968" max="9211" width="9.28515625" style="93"/>
    <col min="9212" max="9212" width="10.5703125" style="93" customWidth="1"/>
    <col min="9213" max="9213" width="48" style="93" customWidth="1"/>
    <col min="9214" max="9214" width="16.7109375" style="93" customWidth="1"/>
    <col min="9215" max="9215" width="6.5703125" style="93" customWidth="1"/>
    <col min="9216" max="9216" width="7.42578125" style="93" customWidth="1"/>
    <col min="9217" max="9217" width="13.42578125" style="93" customWidth="1"/>
    <col min="9218" max="9218" width="14.7109375" style="93" customWidth="1"/>
    <col min="9219" max="9219" width="18.42578125" style="93" customWidth="1"/>
    <col min="9220" max="9220" width="12.7109375" style="93" customWidth="1"/>
    <col min="9221" max="9221" width="6.5703125" style="93" customWidth="1"/>
    <col min="9222" max="9222" width="4" style="93" bestFit="1" customWidth="1"/>
    <col min="9223" max="9223" width="11.42578125" style="93" bestFit="1" customWidth="1"/>
    <col min="9224" max="9467" width="9.28515625" style="93"/>
    <col min="9468" max="9468" width="10.5703125" style="93" customWidth="1"/>
    <col min="9469" max="9469" width="48" style="93" customWidth="1"/>
    <col min="9470" max="9470" width="16.7109375" style="93" customWidth="1"/>
    <col min="9471" max="9471" width="6.5703125" style="93" customWidth="1"/>
    <col min="9472" max="9472" width="7.42578125" style="93" customWidth="1"/>
    <col min="9473" max="9473" width="13.42578125" style="93" customWidth="1"/>
    <col min="9474" max="9474" width="14.7109375" style="93" customWidth="1"/>
    <col min="9475" max="9475" width="18.42578125" style="93" customWidth="1"/>
    <col min="9476" max="9476" width="12.7109375" style="93" customWidth="1"/>
    <col min="9477" max="9477" width="6.5703125" style="93" customWidth="1"/>
    <col min="9478" max="9478" width="4" style="93" bestFit="1" customWidth="1"/>
    <col min="9479" max="9479" width="11.42578125" style="93" bestFit="1" customWidth="1"/>
    <col min="9480" max="9723" width="9.28515625" style="93"/>
    <col min="9724" max="9724" width="10.5703125" style="93" customWidth="1"/>
    <col min="9725" max="9725" width="48" style="93" customWidth="1"/>
    <col min="9726" max="9726" width="16.7109375" style="93" customWidth="1"/>
    <col min="9727" max="9727" width="6.5703125" style="93" customWidth="1"/>
    <col min="9728" max="9728" width="7.42578125" style="93" customWidth="1"/>
    <col min="9729" max="9729" width="13.42578125" style="93" customWidth="1"/>
    <col min="9730" max="9730" width="14.7109375" style="93" customWidth="1"/>
    <col min="9731" max="9731" width="18.42578125" style="93" customWidth="1"/>
    <col min="9732" max="9732" width="12.7109375" style="93" customWidth="1"/>
    <col min="9733" max="9733" width="6.5703125" style="93" customWidth="1"/>
    <col min="9734" max="9734" width="4" style="93" bestFit="1" customWidth="1"/>
    <col min="9735" max="9735" width="11.42578125" style="93" bestFit="1" customWidth="1"/>
    <col min="9736" max="9979" width="9.28515625" style="93"/>
    <col min="9980" max="9980" width="10.5703125" style="93" customWidth="1"/>
    <col min="9981" max="9981" width="48" style="93" customWidth="1"/>
    <col min="9982" max="9982" width="16.7109375" style="93" customWidth="1"/>
    <col min="9983" max="9983" width="6.5703125" style="93" customWidth="1"/>
    <col min="9984" max="9984" width="7.42578125" style="93" customWidth="1"/>
    <col min="9985" max="9985" width="13.42578125" style="93" customWidth="1"/>
    <col min="9986" max="9986" width="14.7109375" style="93" customWidth="1"/>
    <col min="9987" max="9987" width="18.42578125" style="93" customWidth="1"/>
    <col min="9988" max="9988" width="12.7109375" style="93" customWidth="1"/>
    <col min="9989" max="9989" width="6.5703125" style="93" customWidth="1"/>
    <col min="9990" max="9990" width="4" style="93" bestFit="1" customWidth="1"/>
    <col min="9991" max="9991" width="11.42578125" style="93" bestFit="1" customWidth="1"/>
    <col min="9992" max="10235" width="9.28515625" style="93"/>
    <col min="10236" max="10236" width="10.5703125" style="93" customWidth="1"/>
    <col min="10237" max="10237" width="48" style="93" customWidth="1"/>
    <col min="10238" max="10238" width="16.7109375" style="93" customWidth="1"/>
    <col min="10239" max="10239" width="6.5703125" style="93" customWidth="1"/>
    <col min="10240" max="10240" width="7.42578125" style="93" customWidth="1"/>
    <col min="10241" max="10241" width="13.42578125" style="93" customWidth="1"/>
    <col min="10242" max="10242" width="14.7109375" style="93" customWidth="1"/>
    <col min="10243" max="10243" width="18.42578125" style="93" customWidth="1"/>
    <col min="10244" max="10244" width="12.7109375" style="93" customWidth="1"/>
    <col min="10245" max="10245" width="6.5703125" style="93" customWidth="1"/>
    <col min="10246" max="10246" width="4" style="93" bestFit="1" customWidth="1"/>
    <col min="10247" max="10247" width="11.42578125" style="93" bestFit="1" customWidth="1"/>
    <col min="10248" max="10491" width="9.28515625" style="93"/>
    <col min="10492" max="10492" width="10.5703125" style="93" customWidth="1"/>
    <col min="10493" max="10493" width="48" style="93" customWidth="1"/>
    <col min="10494" max="10494" width="16.7109375" style="93" customWidth="1"/>
    <col min="10495" max="10495" width="6.5703125" style="93" customWidth="1"/>
    <col min="10496" max="10496" width="7.42578125" style="93" customWidth="1"/>
    <col min="10497" max="10497" width="13.42578125" style="93" customWidth="1"/>
    <col min="10498" max="10498" width="14.7109375" style="93" customWidth="1"/>
    <col min="10499" max="10499" width="18.42578125" style="93" customWidth="1"/>
    <col min="10500" max="10500" width="12.7109375" style="93" customWidth="1"/>
    <col min="10501" max="10501" width="6.5703125" style="93" customWidth="1"/>
    <col min="10502" max="10502" width="4" style="93" bestFit="1" customWidth="1"/>
    <col min="10503" max="10503" width="11.42578125" style="93" bestFit="1" customWidth="1"/>
    <col min="10504" max="10747" width="9.28515625" style="93"/>
    <col min="10748" max="10748" width="10.5703125" style="93" customWidth="1"/>
    <col min="10749" max="10749" width="48" style="93" customWidth="1"/>
    <col min="10750" max="10750" width="16.7109375" style="93" customWidth="1"/>
    <col min="10751" max="10751" width="6.5703125" style="93" customWidth="1"/>
    <col min="10752" max="10752" width="7.42578125" style="93" customWidth="1"/>
    <col min="10753" max="10753" width="13.42578125" style="93" customWidth="1"/>
    <col min="10754" max="10754" width="14.7109375" style="93" customWidth="1"/>
    <col min="10755" max="10755" width="18.42578125" style="93" customWidth="1"/>
    <col min="10756" max="10756" width="12.7109375" style="93" customWidth="1"/>
    <col min="10757" max="10757" width="6.5703125" style="93" customWidth="1"/>
    <col min="10758" max="10758" width="4" style="93" bestFit="1" customWidth="1"/>
    <col min="10759" max="10759" width="11.42578125" style="93" bestFit="1" customWidth="1"/>
    <col min="10760" max="11003" width="9.28515625" style="93"/>
    <col min="11004" max="11004" width="10.5703125" style="93" customWidth="1"/>
    <col min="11005" max="11005" width="48" style="93" customWidth="1"/>
    <col min="11006" max="11006" width="16.7109375" style="93" customWidth="1"/>
    <col min="11007" max="11007" width="6.5703125" style="93" customWidth="1"/>
    <col min="11008" max="11008" width="7.42578125" style="93" customWidth="1"/>
    <col min="11009" max="11009" width="13.42578125" style="93" customWidth="1"/>
    <col min="11010" max="11010" width="14.7109375" style="93" customWidth="1"/>
    <col min="11011" max="11011" width="18.42578125" style="93" customWidth="1"/>
    <col min="11012" max="11012" width="12.7109375" style="93" customWidth="1"/>
    <col min="11013" max="11013" width="6.5703125" style="93" customWidth="1"/>
    <col min="11014" max="11014" width="4" style="93" bestFit="1" customWidth="1"/>
    <col min="11015" max="11015" width="11.42578125" style="93" bestFit="1" customWidth="1"/>
    <col min="11016" max="11259" width="9.28515625" style="93"/>
    <col min="11260" max="11260" width="10.5703125" style="93" customWidth="1"/>
    <col min="11261" max="11261" width="48" style="93" customWidth="1"/>
    <col min="11262" max="11262" width="16.7109375" style="93" customWidth="1"/>
    <col min="11263" max="11263" width="6.5703125" style="93" customWidth="1"/>
    <col min="11264" max="11264" width="7.42578125" style="93" customWidth="1"/>
    <col min="11265" max="11265" width="13.42578125" style="93" customWidth="1"/>
    <col min="11266" max="11266" width="14.7109375" style="93" customWidth="1"/>
    <col min="11267" max="11267" width="18.42578125" style="93" customWidth="1"/>
    <col min="11268" max="11268" width="12.7109375" style="93" customWidth="1"/>
    <col min="11269" max="11269" width="6.5703125" style="93" customWidth="1"/>
    <col min="11270" max="11270" width="4" style="93" bestFit="1" customWidth="1"/>
    <col min="11271" max="11271" width="11.42578125" style="93" bestFit="1" customWidth="1"/>
    <col min="11272" max="11515" width="9.28515625" style="93"/>
    <col min="11516" max="11516" width="10.5703125" style="93" customWidth="1"/>
    <col min="11517" max="11517" width="48" style="93" customWidth="1"/>
    <col min="11518" max="11518" width="16.7109375" style="93" customWidth="1"/>
    <col min="11519" max="11519" width="6.5703125" style="93" customWidth="1"/>
    <col min="11520" max="11520" width="7.42578125" style="93" customWidth="1"/>
    <col min="11521" max="11521" width="13.42578125" style="93" customWidth="1"/>
    <col min="11522" max="11522" width="14.7109375" style="93" customWidth="1"/>
    <col min="11523" max="11523" width="18.42578125" style="93" customWidth="1"/>
    <col min="11524" max="11524" width="12.7109375" style="93" customWidth="1"/>
    <col min="11525" max="11525" width="6.5703125" style="93" customWidth="1"/>
    <col min="11526" max="11526" width="4" style="93" bestFit="1" customWidth="1"/>
    <col min="11527" max="11527" width="11.42578125" style="93" bestFit="1" customWidth="1"/>
    <col min="11528" max="11771" width="9.28515625" style="93"/>
    <col min="11772" max="11772" width="10.5703125" style="93" customWidth="1"/>
    <col min="11773" max="11773" width="48" style="93" customWidth="1"/>
    <col min="11774" max="11774" width="16.7109375" style="93" customWidth="1"/>
    <col min="11775" max="11775" width="6.5703125" style="93" customWidth="1"/>
    <col min="11776" max="11776" width="7.42578125" style="93" customWidth="1"/>
    <col min="11777" max="11777" width="13.42578125" style="93" customWidth="1"/>
    <col min="11778" max="11778" width="14.7109375" style="93" customWidth="1"/>
    <col min="11779" max="11779" width="18.42578125" style="93" customWidth="1"/>
    <col min="11780" max="11780" width="12.7109375" style="93" customWidth="1"/>
    <col min="11781" max="11781" width="6.5703125" style="93" customWidth="1"/>
    <col min="11782" max="11782" width="4" style="93" bestFit="1" customWidth="1"/>
    <col min="11783" max="11783" width="11.42578125" style="93" bestFit="1" customWidth="1"/>
    <col min="11784" max="12027" width="9.28515625" style="93"/>
    <col min="12028" max="12028" width="10.5703125" style="93" customWidth="1"/>
    <col min="12029" max="12029" width="48" style="93" customWidth="1"/>
    <col min="12030" max="12030" width="16.7109375" style="93" customWidth="1"/>
    <col min="12031" max="12031" width="6.5703125" style="93" customWidth="1"/>
    <col min="12032" max="12032" width="7.42578125" style="93" customWidth="1"/>
    <col min="12033" max="12033" width="13.42578125" style="93" customWidth="1"/>
    <col min="12034" max="12034" width="14.7109375" style="93" customWidth="1"/>
    <col min="12035" max="12035" width="18.42578125" style="93" customWidth="1"/>
    <col min="12036" max="12036" width="12.7109375" style="93" customWidth="1"/>
    <col min="12037" max="12037" width="6.5703125" style="93" customWidth="1"/>
    <col min="12038" max="12038" width="4" style="93" bestFit="1" customWidth="1"/>
    <col min="12039" max="12039" width="11.42578125" style="93" bestFit="1" customWidth="1"/>
    <col min="12040" max="12283" width="9.28515625" style="93"/>
    <col min="12284" max="12284" width="10.5703125" style="93" customWidth="1"/>
    <col min="12285" max="12285" width="48" style="93" customWidth="1"/>
    <col min="12286" max="12286" width="16.7109375" style="93" customWidth="1"/>
    <col min="12287" max="12287" width="6.5703125" style="93" customWidth="1"/>
    <col min="12288" max="12288" width="7.42578125" style="93" customWidth="1"/>
    <col min="12289" max="12289" width="13.42578125" style="93" customWidth="1"/>
    <col min="12290" max="12290" width="14.7109375" style="93" customWidth="1"/>
    <col min="12291" max="12291" width="18.42578125" style="93" customWidth="1"/>
    <col min="12292" max="12292" width="12.7109375" style="93" customWidth="1"/>
    <col min="12293" max="12293" width="6.5703125" style="93" customWidth="1"/>
    <col min="12294" max="12294" width="4" style="93" bestFit="1" customWidth="1"/>
    <col min="12295" max="12295" width="11.42578125" style="93" bestFit="1" customWidth="1"/>
    <col min="12296" max="12539" width="9.28515625" style="93"/>
    <col min="12540" max="12540" width="10.5703125" style="93" customWidth="1"/>
    <col min="12541" max="12541" width="48" style="93" customWidth="1"/>
    <col min="12542" max="12542" width="16.7109375" style="93" customWidth="1"/>
    <col min="12543" max="12543" width="6.5703125" style="93" customWidth="1"/>
    <col min="12544" max="12544" width="7.42578125" style="93" customWidth="1"/>
    <col min="12545" max="12545" width="13.42578125" style="93" customWidth="1"/>
    <col min="12546" max="12546" width="14.7109375" style="93" customWidth="1"/>
    <col min="12547" max="12547" width="18.42578125" style="93" customWidth="1"/>
    <col min="12548" max="12548" width="12.7109375" style="93" customWidth="1"/>
    <col min="12549" max="12549" width="6.5703125" style="93" customWidth="1"/>
    <col min="12550" max="12550" width="4" style="93" bestFit="1" customWidth="1"/>
    <col min="12551" max="12551" width="11.42578125" style="93" bestFit="1" customWidth="1"/>
    <col min="12552" max="12795" width="9.28515625" style="93"/>
    <col min="12796" max="12796" width="10.5703125" style="93" customWidth="1"/>
    <col min="12797" max="12797" width="48" style="93" customWidth="1"/>
    <col min="12798" max="12798" width="16.7109375" style="93" customWidth="1"/>
    <col min="12799" max="12799" width="6.5703125" style="93" customWidth="1"/>
    <col min="12800" max="12800" width="7.42578125" style="93" customWidth="1"/>
    <col min="12801" max="12801" width="13.42578125" style="93" customWidth="1"/>
    <col min="12802" max="12802" width="14.7109375" style="93" customWidth="1"/>
    <col min="12803" max="12803" width="18.42578125" style="93" customWidth="1"/>
    <col min="12804" max="12804" width="12.7109375" style="93" customWidth="1"/>
    <col min="12805" max="12805" width="6.5703125" style="93" customWidth="1"/>
    <col min="12806" max="12806" width="4" style="93" bestFit="1" customWidth="1"/>
    <col min="12807" max="12807" width="11.42578125" style="93" bestFit="1" customWidth="1"/>
    <col min="12808" max="13051" width="9.28515625" style="93"/>
    <col min="13052" max="13052" width="10.5703125" style="93" customWidth="1"/>
    <col min="13053" max="13053" width="48" style="93" customWidth="1"/>
    <col min="13054" max="13054" width="16.7109375" style="93" customWidth="1"/>
    <col min="13055" max="13055" width="6.5703125" style="93" customWidth="1"/>
    <col min="13056" max="13056" width="7.42578125" style="93" customWidth="1"/>
    <col min="13057" max="13057" width="13.42578125" style="93" customWidth="1"/>
    <col min="13058" max="13058" width="14.7109375" style="93" customWidth="1"/>
    <col min="13059" max="13059" width="18.42578125" style="93" customWidth="1"/>
    <col min="13060" max="13060" width="12.7109375" style="93" customWidth="1"/>
    <col min="13061" max="13061" width="6.5703125" style="93" customWidth="1"/>
    <col min="13062" max="13062" width="4" style="93" bestFit="1" customWidth="1"/>
    <col min="13063" max="13063" width="11.42578125" style="93" bestFit="1" customWidth="1"/>
    <col min="13064" max="13307" width="9.28515625" style="93"/>
    <col min="13308" max="13308" width="10.5703125" style="93" customWidth="1"/>
    <col min="13309" max="13309" width="48" style="93" customWidth="1"/>
    <col min="13310" max="13310" width="16.7109375" style="93" customWidth="1"/>
    <col min="13311" max="13311" width="6.5703125" style="93" customWidth="1"/>
    <col min="13312" max="13312" width="7.42578125" style="93" customWidth="1"/>
    <col min="13313" max="13313" width="13.42578125" style="93" customWidth="1"/>
    <col min="13314" max="13314" width="14.7109375" style="93" customWidth="1"/>
    <col min="13315" max="13315" width="18.42578125" style="93" customWidth="1"/>
    <col min="13316" max="13316" width="12.7109375" style="93" customWidth="1"/>
    <col min="13317" max="13317" width="6.5703125" style="93" customWidth="1"/>
    <col min="13318" max="13318" width="4" style="93" bestFit="1" customWidth="1"/>
    <col min="13319" max="13319" width="11.42578125" style="93" bestFit="1" customWidth="1"/>
    <col min="13320" max="13563" width="9.28515625" style="93"/>
    <col min="13564" max="13564" width="10.5703125" style="93" customWidth="1"/>
    <col min="13565" max="13565" width="48" style="93" customWidth="1"/>
    <col min="13566" max="13566" width="16.7109375" style="93" customWidth="1"/>
    <col min="13567" max="13567" width="6.5703125" style="93" customWidth="1"/>
    <col min="13568" max="13568" width="7.42578125" style="93" customWidth="1"/>
    <col min="13569" max="13569" width="13.42578125" style="93" customWidth="1"/>
    <col min="13570" max="13570" width="14.7109375" style="93" customWidth="1"/>
    <col min="13571" max="13571" width="18.42578125" style="93" customWidth="1"/>
    <col min="13572" max="13572" width="12.7109375" style="93" customWidth="1"/>
    <col min="13573" max="13573" width="6.5703125" style="93" customWidth="1"/>
    <col min="13574" max="13574" width="4" style="93" bestFit="1" customWidth="1"/>
    <col min="13575" max="13575" width="11.42578125" style="93" bestFit="1" customWidth="1"/>
    <col min="13576" max="13819" width="9.28515625" style="93"/>
    <col min="13820" max="13820" width="10.5703125" style="93" customWidth="1"/>
    <col min="13821" max="13821" width="48" style="93" customWidth="1"/>
    <col min="13822" max="13822" width="16.7109375" style="93" customWidth="1"/>
    <col min="13823" max="13823" width="6.5703125" style="93" customWidth="1"/>
    <col min="13824" max="13824" width="7.42578125" style="93" customWidth="1"/>
    <col min="13825" max="13825" width="13.42578125" style="93" customWidth="1"/>
    <col min="13826" max="13826" width="14.7109375" style="93" customWidth="1"/>
    <col min="13827" max="13827" width="18.42578125" style="93" customWidth="1"/>
    <col min="13828" max="13828" width="12.7109375" style="93" customWidth="1"/>
    <col min="13829" max="13829" width="6.5703125" style="93" customWidth="1"/>
    <col min="13830" max="13830" width="4" style="93" bestFit="1" customWidth="1"/>
    <col min="13831" max="13831" width="11.42578125" style="93" bestFit="1" customWidth="1"/>
    <col min="13832" max="14075" width="9.28515625" style="93"/>
    <col min="14076" max="14076" width="10.5703125" style="93" customWidth="1"/>
    <col min="14077" max="14077" width="48" style="93" customWidth="1"/>
    <col min="14078" max="14078" width="16.7109375" style="93" customWidth="1"/>
    <col min="14079" max="14079" width="6.5703125" style="93" customWidth="1"/>
    <col min="14080" max="14080" width="7.42578125" style="93" customWidth="1"/>
    <col min="14081" max="14081" width="13.42578125" style="93" customWidth="1"/>
    <col min="14082" max="14082" width="14.7109375" style="93" customWidth="1"/>
    <col min="14083" max="14083" width="18.42578125" style="93" customWidth="1"/>
    <col min="14084" max="14084" width="12.7109375" style="93" customWidth="1"/>
    <col min="14085" max="14085" width="6.5703125" style="93" customWidth="1"/>
    <col min="14086" max="14086" width="4" style="93" bestFit="1" customWidth="1"/>
    <col min="14087" max="14087" width="11.42578125" style="93" bestFit="1" customWidth="1"/>
    <col min="14088" max="14331" width="9.28515625" style="93"/>
    <col min="14332" max="14332" width="10.5703125" style="93" customWidth="1"/>
    <col min="14333" max="14333" width="48" style="93" customWidth="1"/>
    <col min="14334" max="14334" width="16.7109375" style="93" customWidth="1"/>
    <col min="14335" max="14335" width="6.5703125" style="93" customWidth="1"/>
    <col min="14336" max="14336" width="7.42578125" style="93" customWidth="1"/>
    <col min="14337" max="14337" width="13.42578125" style="93" customWidth="1"/>
    <col min="14338" max="14338" width="14.7109375" style="93" customWidth="1"/>
    <col min="14339" max="14339" width="18.42578125" style="93" customWidth="1"/>
    <col min="14340" max="14340" width="12.7109375" style="93" customWidth="1"/>
    <col min="14341" max="14341" width="6.5703125" style="93" customWidth="1"/>
    <col min="14342" max="14342" width="4" style="93" bestFit="1" customWidth="1"/>
    <col min="14343" max="14343" width="11.42578125" style="93" bestFit="1" customWidth="1"/>
    <col min="14344" max="14587" width="9.28515625" style="93"/>
    <col min="14588" max="14588" width="10.5703125" style="93" customWidth="1"/>
    <col min="14589" max="14589" width="48" style="93" customWidth="1"/>
    <col min="14590" max="14590" width="16.7109375" style="93" customWidth="1"/>
    <col min="14591" max="14591" width="6.5703125" style="93" customWidth="1"/>
    <col min="14592" max="14592" width="7.42578125" style="93" customWidth="1"/>
    <col min="14593" max="14593" width="13.42578125" style="93" customWidth="1"/>
    <col min="14594" max="14594" width="14.7109375" style="93" customWidth="1"/>
    <col min="14595" max="14595" width="18.42578125" style="93" customWidth="1"/>
    <col min="14596" max="14596" width="12.7109375" style="93" customWidth="1"/>
    <col min="14597" max="14597" width="6.5703125" style="93" customWidth="1"/>
    <col min="14598" max="14598" width="4" style="93" bestFit="1" customWidth="1"/>
    <col min="14599" max="14599" width="11.42578125" style="93" bestFit="1" customWidth="1"/>
    <col min="14600" max="14843" width="9.28515625" style="93"/>
    <col min="14844" max="14844" width="10.5703125" style="93" customWidth="1"/>
    <col min="14845" max="14845" width="48" style="93" customWidth="1"/>
    <col min="14846" max="14846" width="16.7109375" style="93" customWidth="1"/>
    <col min="14847" max="14847" width="6.5703125" style="93" customWidth="1"/>
    <col min="14848" max="14848" width="7.42578125" style="93" customWidth="1"/>
    <col min="14849" max="14849" width="13.42578125" style="93" customWidth="1"/>
    <col min="14850" max="14850" width="14.7109375" style="93" customWidth="1"/>
    <col min="14851" max="14851" width="18.42578125" style="93" customWidth="1"/>
    <col min="14852" max="14852" width="12.7109375" style="93" customWidth="1"/>
    <col min="14853" max="14853" width="6.5703125" style="93" customWidth="1"/>
    <col min="14854" max="14854" width="4" style="93" bestFit="1" customWidth="1"/>
    <col min="14855" max="14855" width="11.42578125" style="93" bestFit="1" customWidth="1"/>
    <col min="14856" max="15099" width="9.28515625" style="93"/>
    <col min="15100" max="15100" width="10.5703125" style="93" customWidth="1"/>
    <col min="15101" max="15101" width="48" style="93" customWidth="1"/>
    <col min="15102" max="15102" width="16.7109375" style="93" customWidth="1"/>
    <col min="15103" max="15103" width="6.5703125" style="93" customWidth="1"/>
    <col min="15104" max="15104" width="7.42578125" style="93" customWidth="1"/>
    <col min="15105" max="15105" width="13.42578125" style="93" customWidth="1"/>
    <col min="15106" max="15106" width="14.7109375" style="93" customWidth="1"/>
    <col min="15107" max="15107" width="18.42578125" style="93" customWidth="1"/>
    <col min="15108" max="15108" width="12.7109375" style="93" customWidth="1"/>
    <col min="15109" max="15109" width="6.5703125" style="93" customWidth="1"/>
    <col min="15110" max="15110" width="4" style="93" bestFit="1" customWidth="1"/>
    <col min="15111" max="15111" width="11.42578125" style="93" bestFit="1" customWidth="1"/>
    <col min="15112" max="15355" width="9.28515625" style="93"/>
    <col min="15356" max="15356" width="10.5703125" style="93" customWidth="1"/>
    <col min="15357" max="15357" width="48" style="93" customWidth="1"/>
    <col min="15358" max="15358" width="16.7109375" style="93" customWidth="1"/>
    <col min="15359" max="15359" width="6.5703125" style="93" customWidth="1"/>
    <col min="15360" max="15360" width="7.42578125" style="93" customWidth="1"/>
    <col min="15361" max="15361" width="13.42578125" style="93" customWidth="1"/>
    <col min="15362" max="15362" width="14.7109375" style="93" customWidth="1"/>
    <col min="15363" max="15363" width="18.42578125" style="93" customWidth="1"/>
    <col min="15364" max="15364" width="12.7109375" style="93" customWidth="1"/>
    <col min="15365" max="15365" width="6.5703125" style="93" customWidth="1"/>
    <col min="15366" max="15366" width="4" style="93" bestFit="1" customWidth="1"/>
    <col min="15367" max="15367" width="11.42578125" style="93" bestFit="1" customWidth="1"/>
    <col min="15368" max="15611" width="9.28515625" style="93"/>
    <col min="15612" max="15612" width="10.5703125" style="93" customWidth="1"/>
    <col min="15613" max="15613" width="48" style="93" customWidth="1"/>
    <col min="15614" max="15614" width="16.7109375" style="93" customWidth="1"/>
    <col min="15615" max="15615" width="6.5703125" style="93" customWidth="1"/>
    <col min="15616" max="15616" width="7.42578125" style="93" customWidth="1"/>
    <col min="15617" max="15617" width="13.42578125" style="93" customWidth="1"/>
    <col min="15618" max="15618" width="14.7109375" style="93" customWidth="1"/>
    <col min="15619" max="15619" width="18.42578125" style="93" customWidth="1"/>
    <col min="15620" max="15620" width="12.7109375" style="93" customWidth="1"/>
    <col min="15621" max="15621" width="6.5703125" style="93" customWidth="1"/>
    <col min="15622" max="15622" width="4" style="93" bestFit="1" customWidth="1"/>
    <col min="15623" max="15623" width="11.42578125" style="93" bestFit="1" customWidth="1"/>
    <col min="15624" max="15867" width="9.28515625" style="93"/>
    <col min="15868" max="15868" width="10.5703125" style="93" customWidth="1"/>
    <col min="15869" max="15869" width="48" style="93" customWidth="1"/>
    <col min="15870" max="15870" width="16.7109375" style="93" customWidth="1"/>
    <col min="15871" max="15871" width="6.5703125" style="93" customWidth="1"/>
    <col min="15872" max="15872" width="7.42578125" style="93" customWidth="1"/>
    <col min="15873" max="15873" width="13.42578125" style="93" customWidth="1"/>
    <col min="15874" max="15874" width="14.7109375" style="93" customWidth="1"/>
    <col min="15875" max="15875" width="18.42578125" style="93" customWidth="1"/>
    <col min="15876" max="15876" width="12.7109375" style="93" customWidth="1"/>
    <col min="15877" max="15877" width="6.5703125" style="93" customWidth="1"/>
    <col min="15878" max="15878" width="4" style="93" bestFit="1" customWidth="1"/>
    <col min="15879" max="15879" width="11.42578125" style="93" bestFit="1" customWidth="1"/>
    <col min="15880" max="16123" width="9.28515625" style="93"/>
    <col min="16124" max="16124" width="10.5703125" style="93" customWidth="1"/>
    <col min="16125" max="16125" width="48" style="93" customWidth="1"/>
    <col min="16126" max="16126" width="16.7109375" style="93" customWidth="1"/>
    <col min="16127" max="16127" width="6.5703125" style="93" customWidth="1"/>
    <col min="16128" max="16128" width="7.42578125" style="93" customWidth="1"/>
    <col min="16129" max="16129" width="13.42578125" style="93" customWidth="1"/>
    <col min="16130" max="16130" width="14.7109375" style="93" customWidth="1"/>
    <col min="16131" max="16131" width="18.42578125" style="93" customWidth="1"/>
    <col min="16132" max="16132" width="12.7109375" style="93" customWidth="1"/>
    <col min="16133" max="16133" width="6.5703125" style="93" customWidth="1"/>
    <col min="16134" max="16134" width="4" style="93" bestFit="1" customWidth="1"/>
    <col min="16135" max="16135" width="11.42578125" style="93" bestFit="1" customWidth="1"/>
    <col min="16136" max="16384" width="9.28515625" style="93"/>
  </cols>
  <sheetData>
    <row r="1" spans="1:12">
      <c r="A1" s="89"/>
      <c r="B1" s="89"/>
      <c r="C1" s="89"/>
      <c r="D1" s="89"/>
      <c r="E1" s="90"/>
      <c r="F1" s="91"/>
      <c r="G1" s="89"/>
      <c r="H1" s="90" t="s">
        <v>28</v>
      </c>
    </row>
    <row r="2" spans="1:12">
      <c r="A2" s="89"/>
      <c r="B2" s="89"/>
      <c r="C2" s="89"/>
      <c r="D2" s="89"/>
      <c r="E2" s="90"/>
      <c r="F2" s="91"/>
      <c r="G2" s="89"/>
      <c r="H2" s="90" t="s">
        <v>3</v>
      </c>
    </row>
    <row r="3" spans="1:12">
      <c r="A3" s="91"/>
      <c r="B3" s="91"/>
      <c r="C3" s="91"/>
      <c r="D3" s="91"/>
      <c r="E3" s="90"/>
      <c r="F3" s="91"/>
      <c r="G3" s="94"/>
      <c r="H3" s="90" t="s">
        <v>4</v>
      </c>
    </row>
    <row r="4" spans="1:12">
      <c r="A4" s="91"/>
      <c r="B4" s="91"/>
      <c r="C4" s="94"/>
      <c r="D4" s="94"/>
      <c r="E4" s="94"/>
      <c r="F4" s="95"/>
      <c r="G4" s="935" t="s">
        <v>5</v>
      </c>
      <c r="H4" s="936"/>
    </row>
    <row r="5" spans="1:12">
      <c r="A5" s="91"/>
      <c r="B5" s="91"/>
      <c r="C5" s="94"/>
      <c r="D5" s="94"/>
      <c r="E5" s="937" t="s">
        <v>6</v>
      </c>
      <c r="F5" s="938"/>
      <c r="G5" s="939" t="s">
        <v>29</v>
      </c>
      <c r="H5" s="940"/>
    </row>
    <row r="6" spans="1:12">
      <c r="A6" s="89" t="s">
        <v>7</v>
      </c>
      <c r="B6" s="941" t="s">
        <v>30</v>
      </c>
      <c r="C6" s="941"/>
      <c r="D6" s="89"/>
      <c r="E6" s="95"/>
      <c r="F6" s="97" t="s">
        <v>8</v>
      </c>
      <c r="G6" s="942" t="s">
        <v>30</v>
      </c>
      <c r="H6" s="943"/>
    </row>
    <row r="7" spans="1:12" ht="14.25">
      <c r="A7" s="89"/>
      <c r="B7" s="946" t="s">
        <v>31</v>
      </c>
      <c r="C7" s="946"/>
      <c r="D7" s="95"/>
      <c r="E7" s="95"/>
      <c r="F7" s="95"/>
      <c r="G7" s="944"/>
      <c r="H7" s="945"/>
    </row>
    <row r="8" spans="1:12" ht="13.5" customHeight="1">
      <c r="A8" s="98" t="s">
        <v>48</v>
      </c>
      <c r="B8" s="934" t="s">
        <v>84</v>
      </c>
      <c r="C8" s="934"/>
      <c r="D8" s="934"/>
      <c r="E8" s="99"/>
      <c r="F8" s="97" t="s">
        <v>8</v>
      </c>
      <c r="G8" s="942" t="s">
        <v>83</v>
      </c>
      <c r="H8" s="943"/>
    </row>
    <row r="9" spans="1:12">
      <c r="A9" s="100"/>
      <c r="B9" s="947" t="s">
        <v>31</v>
      </c>
      <c r="C9" s="947"/>
      <c r="D9" s="101"/>
      <c r="E9" s="102"/>
      <c r="F9" s="95"/>
      <c r="G9" s="948"/>
      <c r="H9" s="949"/>
    </row>
    <row r="10" spans="1:12" ht="16.899999999999999" customHeight="1">
      <c r="A10" s="98" t="s">
        <v>96</v>
      </c>
      <c r="B10" s="950" t="s">
        <v>59</v>
      </c>
      <c r="C10" s="950"/>
      <c r="D10" s="94"/>
      <c r="E10" s="99"/>
      <c r="F10" s="97" t="s">
        <v>8</v>
      </c>
      <c r="G10" s="948" t="s">
        <v>55</v>
      </c>
      <c r="H10" s="949"/>
    </row>
    <row r="11" spans="1:12">
      <c r="A11" s="100"/>
      <c r="B11" s="951" t="s">
        <v>31</v>
      </c>
      <c r="C11" s="951"/>
      <c r="D11" s="101"/>
      <c r="E11" s="95"/>
      <c r="F11" s="95"/>
      <c r="G11" s="942"/>
      <c r="H11" s="943"/>
    </row>
    <row r="12" spans="1:12">
      <c r="A12" s="100" t="s">
        <v>32</v>
      </c>
      <c r="B12" s="950" t="s">
        <v>97</v>
      </c>
      <c r="C12" s="950"/>
      <c r="D12" s="89"/>
      <c r="E12" s="103"/>
      <c r="F12" s="104"/>
      <c r="G12" s="944"/>
      <c r="H12" s="945"/>
    </row>
    <row r="13" spans="1:12" ht="14.25">
      <c r="A13" s="98"/>
      <c r="B13" s="952" t="s">
        <v>33</v>
      </c>
      <c r="C13" s="952"/>
      <c r="D13" s="95"/>
      <c r="E13" s="99"/>
      <c r="F13" s="102"/>
      <c r="G13" s="942"/>
      <c r="H13" s="943"/>
    </row>
    <row r="14" spans="1:12">
      <c r="A14" s="89"/>
      <c r="B14" s="94"/>
      <c r="C14" s="937" t="s">
        <v>11</v>
      </c>
      <c r="D14" s="937"/>
      <c r="E14" s="937"/>
      <c r="F14" s="938"/>
      <c r="G14" s="944"/>
      <c r="H14" s="945"/>
    </row>
    <row r="15" spans="1:12">
      <c r="A15" s="91"/>
      <c r="B15" s="937" t="s">
        <v>53</v>
      </c>
      <c r="C15" s="937"/>
      <c r="D15" s="937"/>
      <c r="E15" s="938"/>
      <c r="F15" s="96" t="s">
        <v>12</v>
      </c>
      <c r="G15" s="953" t="s">
        <v>85</v>
      </c>
      <c r="H15" s="954"/>
    </row>
    <row r="16" spans="1:12">
      <c r="A16" s="91"/>
      <c r="B16" s="95"/>
      <c r="C16" s="91"/>
      <c r="D16" s="91"/>
      <c r="E16" s="89"/>
      <c r="F16" s="96" t="s">
        <v>13</v>
      </c>
      <c r="G16" s="955">
        <v>45198</v>
      </c>
      <c r="H16" s="949"/>
      <c r="K16" s="105" t="s">
        <v>88</v>
      </c>
      <c r="L16" s="105" t="s">
        <v>125</v>
      </c>
    </row>
    <row r="17" spans="1:15">
      <c r="A17" s="91"/>
      <c r="B17" s="95"/>
      <c r="C17" s="91"/>
      <c r="D17" s="91"/>
      <c r="E17" s="90" t="s">
        <v>111</v>
      </c>
      <c r="F17" s="96" t="s">
        <v>12</v>
      </c>
      <c r="G17" s="964" t="s">
        <v>161</v>
      </c>
      <c r="H17" s="965"/>
      <c r="K17" s="105"/>
    </row>
    <row r="18" spans="1:15">
      <c r="A18" s="91"/>
      <c r="B18" s="95"/>
      <c r="C18" s="91"/>
      <c r="D18" s="91"/>
      <c r="E18" s="89"/>
      <c r="F18" s="96" t="s">
        <v>13</v>
      </c>
      <c r="G18" s="966">
        <v>45414</v>
      </c>
      <c r="H18" s="967"/>
      <c r="K18" s="105"/>
    </row>
    <row r="19" spans="1:15">
      <c r="A19" s="89"/>
      <c r="B19" s="91"/>
      <c r="C19" s="94"/>
      <c r="D19" s="94"/>
      <c r="E19" s="94"/>
      <c r="F19" s="90" t="s">
        <v>34</v>
      </c>
      <c r="G19" s="939"/>
      <c r="H19" s="940"/>
    </row>
    <row r="20" spans="1:15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</row>
    <row r="21" spans="1:15">
      <c r="A21" s="89"/>
      <c r="B21" s="89"/>
      <c r="C21" s="956" t="s">
        <v>35</v>
      </c>
      <c r="D21" s="109"/>
      <c r="E21" s="958" t="s">
        <v>36</v>
      </c>
      <c r="F21" s="959"/>
      <c r="G21" s="962" t="s">
        <v>16</v>
      </c>
      <c r="H21" s="963"/>
      <c r="J21" s="110" t="s">
        <v>79</v>
      </c>
      <c r="K21" s="108">
        <f>41062194.04+6000000</f>
        <v>47062194.039999999</v>
      </c>
      <c r="L21" s="108">
        <f>41062194.04+6000000+5000000</f>
        <v>52062194.039999999</v>
      </c>
    </row>
    <row r="22" spans="1:15">
      <c r="A22" s="89"/>
      <c r="B22" s="89"/>
      <c r="C22" s="957"/>
      <c r="D22" s="109"/>
      <c r="E22" s="960"/>
      <c r="F22" s="961"/>
      <c r="G22" s="111" t="s">
        <v>20</v>
      </c>
      <c r="H22" s="111" t="s">
        <v>21</v>
      </c>
      <c r="J22" s="107"/>
      <c r="K22" s="108"/>
    </row>
    <row r="23" spans="1:15">
      <c r="A23" s="89"/>
      <c r="B23" s="112" t="s">
        <v>37</v>
      </c>
      <c r="C23" s="113" t="s">
        <v>100</v>
      </c>
      <c r="D23" s="114"/>
      <c r="E23" s="962" t="s">
        <v>112</v>
      </c>
      <c r="F23" s="968"/>
      <c r="G23" s="216">
        <v>45372</v>
      </c>
      <c r="H23" s="166" t="str">
        <f>$E$23</f>
        <v>02.05.2024</v>
      </c>
      <c r="J23" s="115" t="s">
        <v>89</v>
      </c>
      <c r="K23" s="116">
        <f>K21/K20</f>
        <v>0.79420348908084826</v>
      </c>
      <c r="L23" s="116">
        <f>L21/L20</f>
        <v>0.74220204161647696</v>
      </c>
    </row>
    <row r="24" spans="1:15">
      <c r="A24" s="94"/>
      <c r="B24" s="95" t="s">
        <v>39</v>
      </c>
      <c r="C24" s="95"/>
      <c r="D24" s="95"/>
      <c r="E24" s="95"/>
      <c r="F24" s="969"/>
      <c r="G24" s="969"/>
      <c r="H24" s="95"/>
      <c r="J24" s="110" t="s">
        <v>80</v>
      </c>
      <c r="K24" s="108">
        <f>H37</f>
        <v>2649492.89094288</v>
      </c>
      <c r="L24" s="108">
        <f>L23*L25</f>
        <v>2649500.17907053</v>
      </c>
    </row>
    <row r="25" spans="1:15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H36</f>
        <v>3569782.9304</v>
      </c>
      <c r="L25" s="108">
        <f>H36</f>
        <v>3569782.9304</v>
      </c>
    </row>
    <row r="26" spans="1:15">
      <c r="A26" s="956" t="s">
        <v>40</v>
      </c>
      <c r="B26" s="958" t="s">
        <v>41</v>
      </c>
      <c r="C26" s="959"/>
      <c r="D26" s="958" t="s">
        <v>5</v>
      </c>
      <c r="E26" s="959"/>
      <c r="F26" s="973" t="s">
        <v>77</v>
      </c>
      <c r="G26" s="974"/>
      <c r="H26" s="936"/>
      <c r="J26" s="117"/>
    </row>
    <row r="27" spans="1:15">
      <c r="A27" s="970"/>
      <c r="B27" s="971"/>
      <c r="C27" s="972"/>
      <c r="D27" s="971"/>
      <c r="E27" s="972"/>
      <c r="F27" s="956" t="s">
        <v>42</v>
      </c>
      <c r="G27" s="956" t="s">
        <v>43</v>
      </c>
      <c r="H27" s="956" t="s">
        <v>44</v>
      </c>
      <c r="J27" s="107"/>
      <c r="K27" s="107"/>
    </row>
    <row r="28" spans="1:15">
      <c r="A28" s="970"/>
      <c r="B28" s="971"/>
      <c r="C28" s="972"/>
      <c r="D28" s="971"/>
      <c r="E28" s="972"/>
      <c r="F28" s="970"/>
      <c r="G28" s="970"/>
      <c r="H28" s="970"/>
      <c r="J28" s="933" t="s">
        <v>1387</v>
      </c>
      <c r="K28" s="933"/>
    </row>
    <row r="29" spans="1:15" s="120" customFormat="1">
      <c r="A29" s="118">
        <v>1</v>
      </c>
      <c r="B29" s="976">
        <v>2</v>
      </c>
      <c r="C29" s="977"/>
      <c r="D29" s="976">
        <v>3</v>
      </c>
      <c r="E29" s="977"/>
      <c r="F29" s="118">
        <v>4</v>
      </c>
      <c r="G29" s="118">
        <v>5</v>
      </c>
      <c r="H29" s="118">
        <v>6</v>
      </c>
      <c r="I29" s="119"/>
      <c r="J29" s="335" t="s">
        <v>389</v>
      </c>
      <c r="K29" s="335" t="s">
        <v>390</v>
      </c>
      <c r="L29" s="213"/>
      <c r="M29" s="93"/>
      <c r="N29" s="93"/>
    </row>
    <row r="30" spans="1:15">
      <c r="A30" s="121"/>
      <c r="B30" s="978" t="s">
        <v>45</v>
      </c>
      <c r="C30" s="979"/>
      <c r="D30" s="980"/>
      <c r="E30" s="981"/>
      <c r="F30" s="218">
        <f>SUM(F32:F33)</f>
        <v>10458509.938666668</v>
      </c>
      <c r="G30" s="218">
        <f>F30</f>
        <v>10458509.938666668</v>
      </c>
      <c r="H30" s="122">
        <f>H33</f>
        <v>2974819.1086666668</v>
      </c>
      <c r="J30" s="339">
        <v>7483690.8300000001</v>
      </c>
      <c r="K30" s="339">
        <f>'КС-2 №2'!K58/1.2</f>
        <v>2974819.1086666668</v>
      </c>
      <c r="L30" s="214"/>
      <c r="M30" s="92"/>
      <c r="O30" s="92"/>
    </row>
    <row r="31" spans="1:15">
      <c r="A31" s="123"/>
      <c r="B31" s="982" t="s">
        <v>46</v>
      </c>
      <c r="C31" s="983"/>
      <c r="D31" s="984"/>
      <c r="E31" s="985"/>
      <c r="F31" s="122"/>
      <c r="G31" s="122"/>
      <c r="H31" s="122"/>
      <c r="J31" s="120"/>
      <c r="K31" s="120"/>
    </row>
    <row r="32" spans="1:15">
      <c r="A32" s="123" t="s">
        <v>38</v>
      </c>
      <c r="B32" s="217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120"/>
      <c r="K32" s="120"/>
    </row>
    <row r="33" spans="1:15">
      <c r="A33" s="123" t="s">
        <v>100</v>
      </c>
      <c r="B33" s="124" t="s">
        <v>124</v>
      </c>
      <c r="C33" s="125"/>
      <c r="D33" s="986"/>
      <c r="E33" s="987"/>
      <c r="F33" s="122">
        <f>K30</f>
        <v>2974819.1086666668</v>
      </c>
      <c r="G33" s="122">
        <f>F33</f>
        <v>2974819.1086666668</v>
      </c>
      <c r="H33" s="122">
        <f>G33</f>
        <v>2974819.1086666668</v>
      </c>
      <c r="J33" s="120"/>
      <c r="K33" s="120"/>
    </row>
    <row r="34" spans="1:15">
      <c r="A34" s="126"/>
      <c r="B34" s="127"/>
      <c r="C34" s="126"/>
      <c r="D34" s="126"/>
      <c r="E34" s="126"/>
      <c r="F34" s="126"/>
      <c r="G34" s="128" t="s">
        <v>47</v>
      </c>
      <c r="H34" s="129">
        <f>SUM(H33:H33)</f>
        <v>2974819.1086666668</v>
      </c>
      <c r="J34" s="120"/>
      <c r="K34" s="120"/>
    </row>
    <row r="35" spans="1:15">
      <c r="A35" s="102"/>
      <c r="B35" s="130"/>
      <c r="C35" s="102"/>
      <c r="D35" s="102"/>
      <c r="E35" s="102"/>
      <c r="F35" s="102"/>
      <c r="G35" s="131" t="s">
        <v>57</v>
      </c>
      <c r="H35" s="129">
        <f>H36-H34</f>
        <v>594963.82173333317</v>
      </c>
      <c r="J35" s="120"/>
      <c r="K35" s="120"/>
      <c r="O35" s="132"/>
    </row>
    <row r="36" spans="1:15">
      <c r="A36" s="102"/>
      <c r="B36" s="130"/>
      <c r="C36" s="102"/>
      <c r="D36" s="102"/>
      <c r="E36" s="102"/>
      <c r="F36" s="133"/>
      <c r="G36" s="134" t="s">
        <v>58</v>
      </c>
      <c r="H36" s="135">
        <f>H34*1.2</f>
        <v>3569782.9304</v>
      </c>
      <c r="J36" s="120"/>
      <c r="K36" s="120"/>
    </row>
    <row r="37" spans="1:15">
      <c r="A37" s="102"/>
      <c r="B37" s="130"/>
      <c r="C37" s="102"/>
      <c r="D37" s="102"/>
      <c r="E37" s="102"/>
      <c r="F37" s="136"/>
      <c r="G37" s="137" t="s">
        <v>1390</v>
      </c>
      <c r="H37" s="334">
        <f>H36*0.7422</f>
        <v>2649492.89094288</v>
      </c>
      <c r="J37" s="116">
        <f>L23</f>
        <v>0.74220204161647696</v>
      </c>
      <c r="K37" s="120"/>
      <c r="L37" s="107"/>
      <c r="M37" s="132"/>
      <c r="N37" s="132"/>
      <c r="O37" s="132"/>
    </row>
    <row r="38" spans="1:15" s="132" customFormat="1" ht="13.5" hidden="1" customHeight="1">
      <c r="A38" s="138"/>
      <c r="B38" s="139"/>
      <c r="C38" s="138"/>
      <c r="D38" s="138"/>
      <c r="E38" s="140"/>
      <c r="F38" s="141"/>
      <c r="G38" s="141" t="s">
        <v>82</v>
      </c>
      <c r="H38" s="135" t="e">
        <f>H35-H37-#REF!</f>
        <v>#REF!</v>
      </c>
      <c r="I38" s="142"/>
      <c r="J38" s="120"/>
      <c r="K38" s="120"/>
      <c r="L38" s="143"/>
      <c r="M38" s="93"/>
      <c r="N38" s="93"/>
      <c r="O38" s="93"/>
    </row>
    <row r="39" spans="1:15">
      <c r="A39" s="102"/>
      <c r="B39" s="130"/>
      <c r="C39" s="102"/>
      <c r="D39" s="102"/>
      <c r="E39" s="133"/>
      <c r="F39" s="136"/>
      <c r="G39" s="141" t="s">
        <v>82</v>
      </c>
      <c r="H39" s="135">
        <f>H36-H37</f>
        <v>920290.03945712</v>
      </c>
      <c r="J39" s="120"/>
      <c r="K39" s="120"/>
      <c r="L39" s="144"/>
      <c r="M39" s="132"/>
      <c r="N39" s="132"/>
      <c r="O39" s="132"/>
    </row>
    <row r="40" spans="1:15">
      <c r="A40" s="102"/>
      <c r="B40" s="130"/>
      <c r="C40" s="102"/>
      <c r="D40" s="102"/>
      <c r="E40" s="133"/>
      <c r="F40" s="141"/>
      <c r="G40" s="141"/>
      <c r="H40" s="145"/>
      <c r="J40" s="120"/>
      <c r="K40" s="120"/>
    </row>
    <row r="41" spans="1:15" s="132" customFormat="1">
      <c r="A41" s="146" t="s">
        <v>99</v>
      </c>
      <c r="B41" s="147"/>
      <c r="C41" s="148"/>
      <c r="D41" s="148"/>
      <c r="E41" s="148"/>
      <c r="F41" s="149"/>
      <c r="G41" s="147"/>
      <c r="H41" s="147"/>
      <c r="I41" s="142"/>
      <c r="J41" s="120"/>
      <c r="K41" s="120"/>
    </row>
    <row r="42" spans="1:15" s="132" customFormat="1" ht="13.5" customHeight="1">
      <c r="A42" s="146" t="s">
        <v>2</v>
      </c>
      <c r="B42" s="150" t="s">
        <v>56</v>
      </c>
      <c r="C42" s="148"/>
      <c r="D42" s="988"/>
      <c r="E42" s="988"/>
      <c r="F42" s="149"/>
      <c r="G42" s="151" t="str">
        <f>'КС-2 №2'!H63</f>
        <v>С.А. Ажнов</v>
      </c>
      <c r="H42" s="147"/>
      <c r="I42" s="142"/>
      <c r="J42" s="120"/>
      <c r="K42" s="120"/>
    </row>
    <row r="43" spans="1:15" s="120" customFormat="1">
      <c r="A43" s="84"/>
      <c r="B43" s="152" t="s">
        <v>49</v>
      </c>
      <c r="C43" s="152"/>
      <c r="D43" s="975" t="s">
        <v>50</v>
      </c>
      <c r="E43" s="975"/>
      <c r="F43" s="153"/>
      <c r="G43" s="153" t="s">
        <v>51</v>
      </c>
      <c r="H43" s="94"/>
      <c r="I43" s="119"/>
    </row>
    <row r="44" spans="1:15" s="120" customFormat="1" ht="12.75" customHeight="1">
      <c r="A44" s="84"/>
      <c r="B44" s="152"/>
      <c r="C44" s="152"/>
      <c r="D44" s="152"/>
      <c r="E44" s="152"/>
      <c r="F44" s="153"/>
      <c r="G44" s="153"/>
      <c r="H44" s="153"/>
      <c r="I44" s="119"/>
    </row>
    <row r="45" spans="1:15">
      <c r="A45" s="91"/>
      <c r="B45" s="89"/>
      <c r="C45" s="89" t="s">
        <v>52</v>
      </c>
      <c r="D45" s="89"/>
      <c r="E45" s="89"/>
      <c r="F45" s="89"/>
      <c r="G45" s="89"/>
      <c r="H45" s="154"/>
    </row>
    <row r="46" spans="1:15" s="132" customFormat="1" ht="12.75">
      <c r="A46" s="146" t="s">
        <v>9</v>
      </c>
      <c r="B46" s="146"/>
      <c r="C46" s="146"/>
      <c r="D46" s="146"/>
      <c r="E46" s="146"/>
      <c r="F46" s="146"/>
      <c r="G46" s="146"/>
      <c r="H46" s="146"/>
      <c r="I46" s="142"/>
    </row>
    <row r="47" spans="1:15" s="132" customFormat="1" ht="14.25" customHeight="1">
      <c r="A47" s="146" t="s">
        <v>2</v>
      </c>
      <c r="B47" s="150" t="s">
        <v>87</v>
      </c>
      <c r="C47" s="147"/>
      <c r="D47" s="989"/>
      <c r="E47" s="989"/>
      <c r="F47" s="149"/>
      <c r="G47" s="151" t="str">
        <f>'КС-2 №2'!H69</f>
        <v>Е.А. Бусел</v>
      </c>
      <c r="H47" s="146"/>
      <c r="I47" s="142"/>
    </row>
    <row r="48" spans="1:15" s="120" customFormat="1">
      <c r="A48" s="84"/>
      <c r="B48" s="152" t="s">
        <v>49</v>
      </c>
      <c r="C48" s="152"/>
      <c r="D48" s="975" t="s">
        <v>50</v>
      </c>
      <c r="E48" s="975"/>
      <c r="F48" s="153"/>
      <c r="G48" s="153" t="s">
        <v>51</v>
      </c>
      <c r="H48" s="89"/>
      <c r="I48" s="119"/>
    </row>
    <row r="49" spans="1:8">
      <c r="A49" s="91"/>
      <c r="B49" s="95"/>
      <c r="C49" s="95"/>
      <c r="D49" s="95"/>
      <c r="E49" s="95"/>
      <c r="F49" s="94"/>
      <c r="G49" s="94"/>
      <c r="H49" s="89"/>
    </row>
  </sheetData>
  <mergeCells count="48">
    <mergeCell ref="D48:E48"/>
    <mergeCell ref="B29:C29"/>
    <mergeCell ref="D29:E29"/>
    <mergeCell ref="B30:C30"/>
    <mergeCell ref="D30:E30"/>
    <mergeCell ref="B31:C31"/>
    <mergeCell ref="D31:E31"/>
    <mergeCell ref="D33:E33"/>
    <mergeCell ref="D42:E42"/>
    <mergeCell ref="D43:E43"/>
    <mergeCell ref="D47:E47"/>
    <mergeCell ref="E23:F23"/>
    <mergeCell ref="F24:G24"/>
    <mergeCell ref="A26:A28"/>
    <mergeCell ref="B26:C28"/>
    <mergeCell ref="D26:E28"/>
    <mergeCell ref="F26:H26"/>
    <mergeCell ref="F27:F28"/>
    <mergeCell ref="G27:G28"/>
    <mergeCell ref="H27:H28"/>
    <mergeCell ref="G16:H16"/>
    <mergeCell ref="G19:H19"/>
    <mergeCell ref="C21:C22"/>
    <mergeCell ref="E21:F22"/>
    <mergeCell ref="G21:H21"/>
    <mergeCell ref="G17:H17"/>
    <mergeCell ref="G18:H18"/>
    <mergeCell ref="B13:C13"/>
    <mergeCell ref="G13:H14"/>
    <mergeCell ref="C14:F14"/>
    <mergeCell ref="B15:E15"/>
    <mergeCell ref="G15:H15"/>
    <mergeCell ref="J28:K28"/>
    <mergeCell ref="B8:D8"/>
    <mergeCell ref="G4:H4"/>
    <mergeCell ref="E5:F5"/>
    <mergeCell ref="G5:H5"/>
    <mergeCell ref="B6:C6"/>
    <mergeCell ref="G6:H7"/>
    <mergeCell ref="B7:C7"/>
    <mergeCell ref="G8:H8"/>
    <mergeCell ref="B9:C9"/>
    <mergeCell ref="G9:H9"/>
    <mergeCell ref="B10:C10"/>
    <mergeCell ref="G10:H10"/>
    <mergeCell ref="B11:C11"/>
    <mergeCell ref="G11:H12"/>
    <mergeCell ref="B12:C12"/>
  </mergeCells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G8 G5:H7 G9:H10 H8" numberStoredAsText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01B6-941E-49C0-93F4-CADDF6712CC0}">
  <sheetPr>
    <tabColor rgb="FFFF0000"/>
    <pageSetUpPr fitToPage="1"/>
  </sheetPr>
  <dimension ref="A1:BH614"/>
  <sheetViews>
    <sheetView tabSelected="1" zoomScale="80" zoomScaleNormal="80" workbookViewId="0">
      <pane ySplit="10" topLeftCell="A47" activePane="bottomLeft" state="frozen"/>
      <selection pane="bottomLeft" activeCell="AS603" sqref="AS603:AY603"/>
    </sheetView>
  </sheetViews>
  <sheetFormatPr defaultColWidth="8.5703125" defaultRowHeight="16.5" outlineLevelCol="1"/>
  <cols>
    <col min="1" max="1" width="7.42578125" style="243" customWidth="1"/>
    <col min="2" max="2" width="58" style="243" customWidth="1"/>
    <col min="3" max="3" width="18" style="244" hidden="1" customWidth="1"/>
    <col min="4" max="4" width="6.85546875" style="243" customWidth="1"/>
    <col min="5" max="5" width="6.7109375" style="243" customWidth="1"/>
    <col min="6" max="10" width="14.5703125" style="243" customWidth="1"/>
    <col min="11" max="11" width="17.42578125" style="242" hidden="1" customWidth="1"/>
    <col min="12" max="12" width="12" style="246" customWidth="1"/>
    <col min="13" max="16" width="14.5703125" style="243" hidden="1" customWidth="1" outlineLevel="1"/>
    <col min="17" max="17" width="14.5703125" style="243" customWidth="1" collapsed="1"/>
    <col min="18" max="18" width="13.140625" style="246" customWidth="1"/>
    <col min="19" max="22" width="14.5703125" style="243" hidden="1" customWidth="1" outlineLevel="1"/>
    <col min="23" max="23" width="14.5703125" style="243" customWidth="1" collapsed="1"/>
    <col min="24" max="24" width="11.7109375" style="246" customWidth="1"/>
    <col min="25" max="28" width="14.5703125" style="243" hidden="1" customWidth="1" outlineLevel="1"/>
    <col min="29" max="29" width="14.5703125" style="243" customWidth="1" collapsed="1"/>
    <col min="30" max="30" width="10.7109375" style="246" customWidth="1"/>
    <col min="31" max="34" width="14.5703125" style="243" hidden="1" customWidth="1" outlineLevel="1"/>
    <col min="35" max="35" width="14.5703125" style="243" customWidth="1" collapsed="1"/>
    <col min="36" max="36" width="12.85546875" style="364" customWidth="1"/>
    <col min="37" max="40" width="14.5703125" style="243" hidden="1" customWidth="1" outlineLevel="1"/>
    <col min="41" max="41" width="14.5703125" style="243" customWidth="1" collapsed="1"/>
    <col min="42" max="42" width="12.85546875" style="364" customWidth="1"/>
    <col min="43" max="45" width="14.5703125" style="243" hidden="1" customWidth="1" outlineLevel="1"/>
    <col min="46" max="46" width="14.5703125" style="243" customWidth="1" outlineLevel="1"/>
    <col min="47" max="47" width="12.85546875" style="364" customWidth="1"/>
    <col min="48" max="50" width="14.5703125" style="243" hidden="1" customWidth="1" outlineLevel="1"/>
    <col min="51" max="51" width="14.5703125" style="243" customWidth="1" outlineLevel="1"/>
    <col min="52" max="52" width="12.85546875" style="364" customWidth="1"/>
    <col min="53" max="56" width="14.5703125" style="243" hidden="1" customWidth="1" outlineLevel="1"/>
    <col min="57" max="57" width="14.5703125" style="243" customWidth="1" collapsed="1"/>
    <col min="58" max="58" width="11.7109375" style="246" bestFit="1" customWidth="1"/>
    <col min="59" max="59" width="10.85546875" style="243" bestFit="1" customWidth="1"/>
    <col min="60" max="60" width="11.85546875" style="243" customWidth="1"/>
    <col min="61" max="16384" width="8.5703125" style="243"/>
  </cols>
  <sheetData>
    <row r="1" spans="1:60">
      <c r="A1" s="1053" t="s">
        <v>400</v>
      </c>
      <c r="B1" s="1053"/>
      <c r="C1" s="1053"/>
      <c r="D1" s="1053"/>
      <c r="E1" s="1053"/>
      <c r="F1" s="1053"/>
      <c r="G1" s="1053"/>
      <c r="H1" s="1053"/>
      <c r="I1" s="1053"/>
      <c r="J1" s="1053"/>
      <c r="M1" s="246"/>
      <c r="N1" s="246"/>
      <c r="O1" s="246"/>
      <c r="P1" s="246"/>
      <c r="Q1" s="246"/>
      <c r="S1" s="246"/>
      <c r="T1" s="246"/>
      <c r="U1" s="246"/>
      <c r="V1" s="246"/>
      <c r="W1" s="246"/>
      <c r="Y1" s="246"/>
      <c r="Z1" s="246"/>
      <c r="AA1" s="246"/>
      <c r="AB1" s="246"/>
      <c r="AC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</row>
    <row r="2" spans="1:60">
      <c r="AJ2" s="246"/>
      <c r="AP2" s="246"/>
      <c r="AU2" s="246"/>
      <c r="AZ2" s="246"/>
    </row>
    <row r="3" spans="1:60">
      <c r="J3" s="245" t="s">
        <v>401</v>
      </c>
      <c r="Q3" s="245"/>
      <c r="W3" s="245"/>
      <c r="AC3" s="245"/>
      <c r="AI3" s="245"/>
      <c r="AJ3" s="246"/>
      <c r="AO3" s="245"/>
      <c r="AP3" s="246"/>
      <c r="AU3" s="246"/>
      <c r="AZ3" s="246"/>
      <c r="BE3" s="245"/>
    </row>
    <row r="4" spans="1:60">
      <c r="A4" s="246"/>
      <c r="I4" s="247"/>
      <c r="J4" s="245" t="s">
        <v>402</v>
      </c>
      <c r="P4" s="247"/>
      <c r="Q4" s="245"/>
      <c r="V4" s="247"/>
      <c r="W4" s="245"/>
      <c r="AB4" s="247"/>
      <c r="AC4" s="245"/>
      <c r="AH4" s="247"/>
      <c r="AI4" s="245"/>
      <c r="AJ4" s="246"/>
      <c r="AN4" s="247"/>
      <c r="AO4" s="245"/>
      <c r="AP4" s="246"/>
      <c r="AT4" s="247"/>
      <c r="AU4" s="246"/>
      <c r="AY4" s="247"/>
      <c r="AZ4" s="246"/>
      <c r="BD4" s="247"/>
      <c r="BE4" s="245"/>
    </row>
    <row r="5" spans="1:60">
      <c r="A5" s="246"/>
      <c r="I5" s="247"/>
      <c r="J5" s="245" t="s">
        <v>403</v>
      </c>
      <c r="P5" s="247"/>
      <c r="Q5" s="245"/>
      <c r="V5" s="247"/>
      <c r="W5" s="245"/>
      <c r="AB5" s="247"/>
      <c r="AC5" s="245"/>
      <c r="AH5" s="247"/>
      <c r="AI5" s="245"/>
      <c r="AJ5" s="246"/>
      <c r="AN5" s="247"/>
      <c r="AO5" s="245"/>
      <c r="AP5" s="246"/>
      <c r="AT5" s="247"/>
      <c r="AU5" s="246"/>
      <c r="AY5" s="247"/>
      <c r="AZ5" s="246"/>
      <c r="BD5" s="247"/>
      <c r="BE5" s="245"/>
    </row>
    <row r="6" spans="1:60">
      <c r="A6" s="1054"/>
      <c r="B6" s="1054"/>
      <c r="C6" s="1054"/>
      <c r="D6" s="1054"/>
      <c r="E6" s="1054"/>
      <c r="F6" s="1054"/>
      <c r="G6" s="1054"/>
      <c r="H6" s="1054"/>
      <c r="I6" s="1054"/>
      <c r="J6" s="1054"/>
      <c r="M6" s="246"/>
      <c r="N6" s="246"/>
      <c r="O6" s="246"/>
      <c r="P6" s="246"/>
      <c r="Q6" s="246"/>
      <c r="S6" s="246"/>
      <c r="T6" s="246"/>
      <c r="U6" s="246"/>
      <c r="V6" s="246"/>
      <c r="W6" s="246"/>
      <c r="Y6" s="246"/>
      <c r="Z6" s="246"/>
      <c r="AA6" s="246"/>
      <c r="AB6" s="246"/>
      <c r="AC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6"/>
      <c r="AU6" s="246"/>
      <c r="AV6" s="246"/>
      <c r="AW6" s="246"/>
      <c r="AX6" s="246"/>
      <c r="AY6" s="246"/>
      <c r="AZ6" s="246"/>
      <c r="BA6" s="246"/>
      <c r="BB6" s="246"/>
      <c r="BC6" s="246"/>
      <c r="BD6" s="246"/>
      <c r="BE6" s="246"/>
    </row>
    <row r="7" spans="1:60">
      <c r="A7" s="1055" t="s">
        <v>404</v>
      </c>
      <c r="B7" s="1055"/>
      <c r="C7" s="1055"/>
      <c r="D7" s="1055"/>
      <c r="E7" s="1055"/>
      <c r="F7" s="1055"/>
      <c r="G7" s="1055"/>
      <c r="H7" s="1055"/>
      <c r="I7" s="1055"/>
      <c r="J7" s="1055"/>
      <c r="K7" s="1055"/>
      <c r="M7" s="246"/>
      <c r="N7" s="246"/>
      <c r="O7" s="246"/>
      <c r="P7" s="246"/>
      <c r="Q7" s="246"/>
      <c r="S7" s="246"/>
      <c r="T7" s="246"/>
      <c r="U7" s="246"/>
      <c r="V7" s="246"/>
      <c r="W7" s="246"/>
      <c r="Y7" s="246"/>
      <c r="Z7" s="246"/>
      <c r="AA7" s="246"/>
      <c r="AB7" s="246"/>
      <c r="AC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</row>
    <row r="8" spans="1:60" ht="17.25" thickBot="1">
      <c r="AJ8" s="246"/>
      <c r="AP8" s="246"/>
      <c r="AU8" s="246"/>
      <c r="AZ8" s="246"/>
    </row>
    <row r="9" spans="1:60" s="248" customFormat="1" ht="13.5" customHeight="1">
      <c r="A9" s="1056" t="s">
        <v>405</v>
      </c>
      <c r="B9" s="1058" t="s">
        <v>406</v>
      </c>
      <c r="C9" s="1060" t="s">
        <v>407</v>
      </c>
      <c r="D9" s="1058" t="s">
        <v>408</v>
      </c>
      <c r="E9" s="1058" t="s">
        <v>68</v>
      </c>
      <c r="F9" s="1058" t="s">
        <v>409</v>
      </c>
      <c r="G9" s="1058"/>
      <c r="H9" s="1060" t="s">
        <v>410</v>
      </c>
      <c r="I9" s="1060"/>
      <c r="J9" s="1035" t="s">
        <v>411</v>
      </c>
      <c r="K9" s="1037" t="s">
        <v>412</v>
      </c>
      <c r="L9" s="1039" t="s">
        <v>1381</v>
      </c>
      <c r="M9" s="1029" t="s">
        <v>409</v>
      </c>
      <c r="N9" s="1029"/>
      <c r="O9" s="1030" t="s">
        <v>410</v>
      </c>
      <c r="P9" s="1030"/>
      <c r="Q9" s="1031" t="s">
        <v>411</v>
      </c>
      <c r="R9" s="1042" t="s">
        <v>1382</v>
      </c>
      <c r="S9" s="1033" t="s">
        <v>409</v>
      </c>
      <c r="T9" s="1033"/>
      <c r="U9" s="1034" t="s">
        <v>410</v>
      </c>
      <c r="V9" s="1034"/>
      <c r="W9" s="1051" t="s">
        <v>411</v>
      </c>
      <c r="X9" s="1045" t="s">
        <v>1383</v>
      </c>
      <c r="Y9" s="1015" t="s">
        <v>409</v>
      </c>
      <c r="Z9" s="1015"/>
      <c r="AA9" s="1016" t="s">
        <v>410</v>
      </c>
      <c r="AB9" s="1016"/>
      <c r="AC9" s="1017" t="s">
        <v>411</v>
      </c>
      <c r="AD9" s="1048" t="s">
        <v>1392</v>
      </c>
      <c r="AE9" s="1019" t="s">
        <v>409</v>
      </c>
      <c r="AF9" s="1019"/>
      <c r="AG9" s="1008" t="s">
        <v>410</v>
      </c>
      <c r="AH9" s="1008"/>
      <c r="AI9" s="1009" t="s">
        <v>411</v>
      </c>
      <c r="AJ9" s="1020" t="s">
        <v>1395</v>
      </c>
      <c r="AK9" s="1011" t="s">
        <v>409</v>
      </c>
      <c r="AL9" s="1011"/>
      <c r="AM9" s="1012" t="s">
        <v>410</v>
      </c>
      <c r="AN9" s="1012"/>
      <c r="AO9" s="1013" t="s">
        <v>411</v>
      </c>
      <c r="AP9" s="1023" t="s">
        <v>1408</v>
      </c>
      <c r="AQ9" s="1003" t="s">
        <v>409</v>
      </c>
      <c r="AR9" s="1003"/>
      <c r="AS9" s="1004" t="s">
        <v>410</v>
      </c>
      <c r="AT9" s="1004"/>
      <c r="AU9" s="1023" t="s">
        <v>2085</v>
      </c>
      <c r="AV9" s="1003" t="s">
        <v>409</v>
      </c>
      <c r="AW9" s="1003"/>
      <c r="AX9" s="1004" t="s">
        <v>410</v>
      </c>
      <c r="AY9" s="1004"/>
      <c r="AZ9" s="1023" t="s">
        <v>2086</v>
      </c>
      <c r="BA9" s="1003" t="s">
        <v>409</v>
      </c>
      <c r="BB9" s="1003"/>
      <c r="BC9" s="1004" t="s">
        <v>410</v>
      </c>
      <c r="BD9" s="1004"/>
      <c r="BE9" s="1005" t="s">
        <v>411</v>
      </c>
      <c r="BF9" s="1026" t="s">
        <v>399</v>
      </c>
    </row>
    <row r="10" spans="1:60" s="248" customFormat="1" ht="13.5" customHeight="1">
      <c r="A10" s="1057"/>
      <c r="B10" s="1059"/>
      <c r="C10" s="1061"/>
      <c r="D10" s="1059"/>
      <c r="E10" s="1059"/>
      <c r="F10" s="383" t="s">
        <v>74</v>
      </c>
      <c r="G10" s="383" t="s">
        <v>75</v>
      </c>
      <c r="H10" s="383" t="s">
        <v>413</v>
      </c>
      <c r="I10" s="383" t="s">
        <v>75</v>
      </c>
      <c r="J10" s="1036"/>
      <c r="K10" s="1038"/>
      <c r="L10" s="1040"/>
      <c r="M10" s="423" t="s">
        <v>74</v>
      </c>
      <c r="N10" s="423" t="s">
        <v>75</v>
      </c>
      <c r="O10" s="423" t="s">
        <v>413</v>
      </c>
      <c r="P10" s="423" t="s">
        <v>75</v>
      </c>
      <c r="Q10" s="1032"/>
      <c r="R10" s="1043"/>
      <c r="S10" s="441" t="s">
        <v>74</v>
      </c>
      <c r="T10" s="441" t="s">
        <v>75</v>
      </c>
      <c r="U10" s="441" t="s">
        <v>413</v>
      </c>
      <c r="V10" s="441" t="s">
        <v>75</v>
      </c>
      <c r="W10" s="1052"/>
      <c r="X10" s="1046"/>
      <c r="Y10" s="468" t="s">
        <v>74</v>
      </c>
      <c r="Z10" s="468" t="s">
        <v>75</v>
      </c>
      <c r="AA10" s="468" t="s">
        <v>413</v>
      </c>
      <c r="AB10" s="468" t="s">
        <v>75</v>
      </c>
      <c r="AC10" s="1018"/>
      <c r="AD10" s="1049"/>
      <c r="AE10" s="485" t="s">
        <v>74</v>
      </c>
      <c r="AF10" s="485" t="s">
        <v>75</v>
      </c>
      <c r="AG10" s="485" t="s">
        <v>413</v>
      </c>
      <c r="AH10" s="485" t="s">
        <v>75</v>
      </c>
      <c r="AI10" s="1010"/>
      <c r="AJ10" s="1021"/>
      <c r="AK10" s="519" t="s">
        <v>74</v>
      </c>
      <c r="AL10" s="519" t="s">
        <v>75</v>
      </c>
      <c r="AM10" s="519" t="s">
        <v>413</v>
      </c>
      <c r="AN10" s="519" t="s">
        <v>75</v>
      </c>
      <c r="AO10" s="1014"/>
      <c r="AP10" s="1024"/>
      <c r="AQ10" s="536" t="s">
        <v>74</v>
      </c>
      <c r="AR10" s="536" t="s">
        <v>75</v>
      </c>
      <c r="AS10" s="536" t="s">
        <v>413</v>
      </c>
      <c r="AT10" s="536" t="s">
        <v>75</v>
      </c>
      <c r="AU10" s="1024"/>
      <c r="AV10" s="536" t="s">
        <v>74</v>
      </c>
      <c r="AW10" s="536" t="s">
        <v>75</v>
      </c>
      <c r="AX10" s="536" t="s">
        <v>413</v>
      </c>
      <c r="AY10" s="536" t="s">
        <v>75</v>
      </c>
      <c r="AZ10" s="1024"/>
      <c r="BA10" s="536" t="s">
        <v>74</v>
      </c>
      <c r="BB10" s="536" t="s">
        <v>75</v>
      </c>
      <c r="BC10" s="536" t="s">
        <v>413</v>
      </c>
      <c r="BD10" s="536" t="s">
        <v>75</v>
      </c>
      <c r="BE10" s="1006"/>
      <c r="BF10" s="1027"/>
    </row>
    <row r="11" spans="1:60" s="249" customFormat="1" ht="13.5" customHeight="1" thickBot="1">
      <c r="A11" s="299"/>
      <c r="B11" s="293"/>
      <c r="C11" s="294"/>
      <c r="D11" s="293"/>
      <c r="E11" s="293"/>
      <c r="F11" s="295"/>
      <c r="G11" s="295"/>
      <c r="H11" s="295"/>
      <c r="I11" s="295"/>
      <c r="J11" s="300"/>
      <c r="K11" s="296"/>
      <c r="L11" s="1041"/>
      <c r="M11" s="424"/>
      <c r="N11" s="424"/>
      <c r="O11" s="424"/>
      <c r="P11" s="424"/>
      <c r="Q11" s="425"/>
      <c r="R11" s="1044"/>
      <c r="S11" s="442"/>
      <c r="T11" s="442"/>
      <c r="U11" s="442"/>
      <c r="V11" s="442"/>
      <c r="W11" s="443"/>
      <c r="X11" s="1047"/>
      <c r="Y11" s="469"/>
      <c r="Z11" s="469"/>
      <c r="AA11" s="469"/>
      <c r="AB11" s="469"/>
      <c r="AC11" s="470"/>
      <c r="AD11" s="1050"/>
      <c r="AE11" s="486"/>
      <c r="AF11" s="486"/>
      <c r="AG11" s="486"/>
      <c r="AH11" s="486"/>
      <c r="AI11" s="487"/>
      <c r="AJ11" s="1022"/>
      <c r="AK11" s="520"/>
      <c r="AL11" s="520"/>
      <c r="AM11" s="520"/>
      <c r="AN11" s="520"/>
      <c r="AO11" s="521"/>
      <c r="AP11" s="1025"/>
      <c r="AQ11" s="537"/>
      <c r="AR11" s="537"/>
      <c r="AS11" s="537"/>
      <c r="AT11" s="537"/>
      <c r="AU11" s="1025"/>
      <c r="AV11" s="537"/>
      <c r="AW11" s="537"/>
      <c r="AX11" s="537"/>
      <c r="AY11" s="537"/>
      <c r="AZ11" s="1025"/>
      <c r="BA11" s="537"/>
      <c r="BB11" s="537"/>
      <c r="BC11" s="537"/>
      <c r="BD11" s="537"/>
      <c r="BE11" s="538"/>
      <c r="BF11" s="1028"/>
    </row>
    <row r="12" spans="1:60" s="459" customFormat="1" ht="13.5" thickTop="1">
      <c r="A12" s="301">
        <v>1</v>
      </c>
      <c r="B12" s="288" t="s">
        <v>108</v>
      </c>
      <c r="C12" s="554"/>
      <c r="D12" s="290"/>
      <c r="E12" s="291"/>
      <c r="F12" s="292"/>
      <c r="G12" s="292"/>
      <c r="H12" s="292"/>
      <c r="I12" s="292"/>
      <c r="J12" s="302">
        <f>SUM(J14:J204)</f>
        <v>33146864.259799991</v>
      </c>
      <c r="K12" s="297"/>
      <c r="L12" s="457"/>
      <c r="M12" s="426"/>
      <c r="N12" s="426"/>
      <c r="O12" s="426"/>
      <c r="P12" s="426"/>
      <c r="Q12" s="302">
        <f>SUM(Q14:Q204)</f>
        <v>8310548.9476000005</v>
      </c>
      <c r="R12" s="457"/>
      <c r="S12" s="292"/>
      <c r="T12" s="292"/>
      <c r="U12" s="292"/>
      <c r="V12" s="292"/>
      <c r="W12" s="302">
        <f>SUM(W14:W204)</f>
        <v>2671970.9304</v>
      </c>
      <c r="X12" s="457"/>
      <c r="Y12" s="471"/>
      <c r="Z12" s="471"/>
      <c r="AA12" s="471"/>
      <c r="AB12" s="471"/>
      <c r="AC12" s="302">
        <f>SUM(AC14:AC204)</f>
        <v>15136895.651799999</v>
      </c>
      <c r="AD12" s="457"/>
      <c r="AE12" s="488"/>
      <c r="AF12" s="488"/>
      <c r="AG12" s="488"/>
      <c r="AH12" s="488"/>
      <c r="AI12" s="302">
        <f>SUM(AI14:AI204)</f>
        <v>2678508.7059999993</v>
      </c>
      <c r="AJ12" s="573"/>
      <c r="AK12" s="522"/>
      <c r="AL12" s="522"/>
      <c r="AM12" s="522"/>
      <c r="AN12" s="522"/>
      <c r="AO12" s="302">
        <f>SUM(AO14:AO204)</f>
        <v>0</v>
      </c>
      <c r="AP12" s="457"/>
      <c r="AQ12" s="539"/>
      <c r="AR12" s="539"/>
      <c r="AS12" s="539"/>
      <c r="AT12" s="539"/>
      <c r="AU12" s="457"/>
      <c r="AV12" s="539"/>
      <c r="AW12" s="539"/>
      <c r="AX12" s="539"/>
      <c r="AY12" s="539"/>
      <c r="AZ12" s="457"/>
      <c r="BA12" s="539"/>
      <c r="BB12" s="539"/>
      <c r="BC12" s="539"/>
      <c r="BD12" s="539"/>
      <c r="BE12" s="302">
        <f>SUM(BE14:BE204)</f>
        <v>0</v>
      </c>
      <c r="BF12" s="458"/>
      <c r="BH12" s="460"/>
    </row>
    <row r="13" spans="1:60" s="254" customFormat="1" ht="12.75">
      <c r="A13" s="303" t="s">
        <v>414</v>
      </c>
      <c r="B13" s="342" t="s">
        <v>415</v>
      </c>
      <c r="C13" s="187"/>
      <c r="D13" s="261"/>
      <c r="E13" s="261"/>
      <c r="F13" s="404"/>
      <c r="G13" s="404"/>
      <c r="H13" s="404"/>
      <c r="I13" s="344"/>
      <c r="J13" s="405"/>
      <c r="K13" s="406"/>
      <c r="L13" s="427"/>
      <c r="M13" s="428"/>
      <c r="N13" s="428"/>
      <c r="O13" s="428"/>
      <c r="P13" s="429"/>
      <c r="Q13" s="430"/>
      <c r="R13" s="444"/>
      <c r="S13" s="445"/>
      <c r="T13" s="445"/>
      <c r="U13" s="445"/>
      <c r="V13" s="446"/>
      <c r="W13" s="447"/>
      <c r="X13" s="472"/>
      <c r="Y13" s="473"/>
      <c r="Z13" s="473"/>
      <c r="AA13" s="473"/>
      <c r="AB13" s="474"/>
      <c r="AC13" s="475"/>
      <c r="AD13" s="489"/>
      <c r="AE13" s="490"/>
      <c r="AF13" s="490"/>
      <c r="AG13" s="490"/>
      <c r="AH13" s="491"/>
      <c r="AI13" s="492"/>
      <c r="AJ13" s="523"/>
      <c r="AK13" s="524"/>
      <c r="AL13" s="524"/>
      <c r="AM13" s="524"/>
      <c r="AN13" s="525"/>
      <c r="AO13" s="526"/>
      <c r="AP13" s="540"/>
      <c r="AQ13" s="541"/>
      <c r="AR13" s="541"/>
      <c r="AS13" s="541"/>
      <c r="AT13" s="542"/>
      <c r="AU13" s="540"/>
      <c r="AV13" s="541"/>
      <c r="AW13" s="541"/>
      <c r="AX13" s="541"/>
      <c r="AY13" s="542"/>
      <c r="AZ13" s="540"/>
      <c r="BA13" s="541"/>
      <c r="BB13" s="541"/>
      <c r="BC13" s="541"/>
      <c r="BD13" s="542"/>
      <c r="BE13" s="543">
        <f t="shared" ref="BE13:BE21" si="0">BB13+BD13</f>
        <v>0</v>
      </c>
      <c r="BF13" s="397"/>
      <c r="BH13" s="275"/>
    </row>
    <row r="14" spans="1:60" s="254" customFormat="1" ht="12.75">
      <c r="A14" s="303" t="s">
        <v>416</v>
      </c>
      <c r="B14" s="343" t="s">
        <v>417</v>
      </c>
      <c r="C14" s="187"/>
      <c r="D14" s="261" t="s">
        <v>141</v>
      </c>
      <c r="E14" s="261">
        <v>0.44</v>
      </c>
      <c r="F14" s="344">
        <v>35355</v>
      </c>
      <c r="G14" s="190">
        <f t="shared" ref="G14:G20" si="1">E14*F14</f>
        <v>15556.2</v>
      </c>
      <c r="H14" s="344">
        <v>0</v>
      </c>
      <c r="I14" s="190">
        <f t="shared" ref="I14:I20" si="2">E14*H14</f>
        <v>0</v>
      </c>
      <c r="J14" s="345">
        <f>G14+I14</f>
        <v>15556.2</v>
      </c>
      <c r="K14" s="406"/>
      <c r="L14" s="427">
        <v>0.44</v>
      </c>
      <c r="M14" s="429">
        <v>35355</v>
      </c>
      <c r="N14" s="431">
        <f>L14*M14</f>
        <v>15556.2</v>
      </c>
      <c r="O14" s="429">
        <v>0</v>
      </c>
      <c r="P14" s="431">
        <f>L14*O14</f>
        <v>0</v>
      </c>
      <c r="Q14" s="432">
        <f>N14+P14</f>
        <v>15556.2</v>
      </c>
      <c r="R14" s="444"/>
      <c r="S14" s="446">
        <v>35355</v>
      </c>
      <c r="T14" s="448">
        <f>R14*S14</f>
        <v>0</v>
      </c>
      <c r="U14" s="446">
        <v>0</v>
      </c>
      <c r="V14" s="448">
        <f>R14*U14</f>
        <v>0</v>
      </c>
      <c r="W14" s="449">
        <f>T14+V14</f>
        <v>0</v>
      </c>
      <c r="X14" s="472"/>
      <c r="Y14" s="474">
        <v>35355</v>
      </c>
      <c r="Z14" s="476">
        <f>X14*Y14</f>
        <v>0</v>
      </c>
      <c r="AA14" s="474">
        <v>0</v>
      </c>
      <c r="AB14" s="476">
        <f>X14*AA14</f>
        <v>0</v>
      </c>
      <c r="AC14" s="477">
        <f>Z14+AB14</f>
        <v>0</v>
      </c>
      <c r="AD14" s="489"/>
      <c r="AE14" s="491">
        <v>35355</v>
      </c>
      <c r="AF14" s="493">
        <f>AD14*AE14</f>
        <v>0</v>
      </c>
      <c r="AG14" s="491">
        <v>0</v>
      </c>
      <c r="AH14" s="493">
        <f>AD14*AG14</f>
        <v>0</v>
      </c>
      <c r="AI14" s="494">
        <f>AF14+AH14</f>
        <v>0</v>
      </c>
      <c r="AJ14" s="523"/>
      <c r="AK14" s="525">
        <v>35355</v>
      </c>
      <c r="AL14" s="527">
        <f>AJ14*AK14</f>
        <v>0</v>
      </c>
      <c r="AM14" s="525">
        <v>0</v>
      </c>
      <c r="AN14" s="527">
        <f>AJ14*AM14</f>
        <v>0</v>
      </c>
      <c r="AO14" s="528">
        <f>AL14+AN14</f>
        <v>0</v>
      </c>
      <c r="AP14" s="540"/>
      <c r="AQ14" s="542">
        <v>35355</v>
      </c>
      <c r="AR14" s="544">
        <f>AP14*AQ14</f>
        <v>0</v>
      </c>
      <c r="AS14" s="542">
        <v>0</v>
      </c>
      <c r="AT14" s="544">
        <f>AP14*AS14</f>
        <v>0</v>
      </c>
      <c r="AU14" s="540"/>
      <c r="AV14" s="542">
        <v>35355</v>
      </c>
      <c r="AW14" s="544">
        <f>AU14*AV14</f>
        <v>0</v>
      </c>
      <c r="AX14" s="542">
        <v>0</v>
      </c>
      <c r="AY14" s="544">
        <f>AU14*AX14</f>
        <v>0</v>
      </c>
      <c r="AZ14" s="540"/>
      <c r="BA14" s="542">
        <v>35355</v>
      </c>
      <c r="BB14" s="544">
        <f>AZ14*BA14</f>
        <v>0</v>
      </c>
      <c r="BC14" s="542">
        <v>0</v>
      </c>
      <c r="BD14" s="544">
        <f>AZ14*BC14</f>
        <v>0</v>
      </c>
      <c r="BE14" s="545">
        <f t="shared" si="0"/>
        <v>0</v>
      </c>
      <c r="BF14" s="398">
        <f>E14-L14-R14-X14-AD14-AJ14-AP14-AU14-AZ14</f>
        <v>0</v>
      </c>
      <c r="BG14" s="254">
        <f>L14+R14+X14+AD14+AJ14+AP14+AU14+AZ14</f>
        <v>0.44</v>
      </c>
      <c r="BH14" s="275">
        <f>E14-BG14</f>
        <v>0</v>
      </c>
    </row>
    <row r="15" spans="1:60" s="254" customFormat="1" ht="12.75">
      <c r="A15" s="303" t="s">
        <v>418</v>
      </c>
      <c r="B15" s="343" t="s">
        <v>419</v>
      </c>
      <c r="C15" s="187"/>
      <c r="D15" s="261" t="s">
        <v>90</v>
      </c>
      <c r="E15" s="261">
        <v>389.4</v>
      </c>
      <c r="F15" s="344">
        <v>756</v>
      </c>
      <c r="G15" s="190">
        <f t="shared" si="1"/>
        <v>294386.39999999997</v>
      </c>
      <c r="H15" s="344">
        <v>0</v>
      </c>
      <c r="I15" s="190">
        <f t="shared" si="2"/>
        <v>0</v>
      </c>
      <c r="J15" s="345">
        <f t="shared" ref="J15:J78" si="3">G15+I15</f>
        <v>294386.39999999997</v>
      </c>
      <c r="K15" s="406"/>
      <c r="L15" s="427">
        <v>389.4</v>
      </c>
      <c r="M15" s="429">
        <v>756</v>
      </c>
      <c r="N15" s="431">
        <f t="shared" ref="N15:N78" si="4">L15*M15</f>
        <v>294386.39999999997</v>
      </c>
      <c r="O15" s="429">
        <v>0</v>
      </c>
      <c r="P15" s="431">
        <f t="shared" ref="P15:P78" si="5">L15*O15</f>
        <v>0</v>
      </c>
      <c r="Q15" s="432">
        <f t="shared" ref="Q15:Q78" si="6">N15+P15</f>
        <v>294386.39999999997</v>
      </c>
      <c r="R15" s="444"/>
      <c r="S15" s="446">
        <v>756</v>
      </c>
      <c r="T15" s="448">
        <f t="shared" ref="T15:T78" si="7">R15*S15</f>
        <v>0</v>
      </c>
      <c r="U15" s="446">
        <v>0</v>
      </c>
      <c r="V15" s="448">
        <f t="shared" ref="V15:V78" si="8">R15*U15</f>
        <v>0</v>
      </c>
      <c r="W15" s="449">
        <f t="shared" ref="W15:W22" si="9">T15+V15</f>
        <v>0</v>
      </c>
      <c r="X15" s="472"/>
      <c r="Y15" s="474">
        <v>756</v>
      </c>
      <c r="Z15" s="476">
        <f t="shared" ref="Z15:Z78" si="10">X15*Y15</f>
        <v>0</v>
      </c>
      <c r="AA15" s="474">
        <v>0</v>
      </c>
      <c r="AB15" s="476">
        <f t="shared" ref="AB15:AB78" si="11">X15*AA15</f>
        <v>0</v>
      </c>
      <c r="AC15" s="477">
        <f t="shared" ref="AC15:AC41" si="12">Z15+AB15</f>
        <v>0</v>
      </c>
      <c r="AD15" s="489"/>
      <c r="AE15" s="491">
        <v>756</v>
      </c>
      <c r="AF15" s="493">
        <f t="shared" ref="AF15:AF78" si="13">AD15*AE15</f>
        <v>0</v>
      </c>
      <c r="AG15" s="491">
        <v>0</v>
      </c>
      <c r="AH15" s="493">
        <f t="shared" ref="AH15:AH78" si="14">AD15*AG15</f>
        <v>0</v>
      </c>
      <c r="AI15" s="494">
        <f t="shared" ref="AI15:AI67" si="15">AF15+AH15</f>
        <v>0</v>
      </c>
      <c r="AJ15" s="523"/>
      <c r="AK15" s="525">
        <v>756</v>
      </c>
      <c r="AL15" s="527">
        <f t="shared" ref="AL15:AL78" si="16">AJ15*AK15</f>
        <v>0</v>
      </c>
      <c r="AM15" s="525">
        <v>0</v>
      </c>
      <c r="AN15" s="527">
        <f t="shared" ref="AN15:AN78" si="17">AJ15*AM15</f>
        <v>0</v>
      </c>
      <c r="AO15" s="528">
        <f t="shared" ref="AO15:AO78" si="18">AL15+AN15</f>
        <v>0</v>
      </c>
      <c r="AP15" s="540"/>
      <c r="AQ15" s="542">
        <v>756</v>
      </c>
      <c r="AR15" s="544">
        <f t="shared" ref="AR15:AR78" si="19">AP15*AQ15</f>
        <v>0</v>
      </c>
      <c r="AS15" s="542">
        <v>0</v>
      </c>
      <c r="AT15" s="544">
        <f t="shared" ref="AT15:AT78" si="20">AP15*AS15</f>
        <v>0</v>
      </c>
      <c r="AU15" s="540"/>
      <c r="AV15" s="542">
        <v>756</v>
      </c>
      <c r="AW15" s="544">
        <f t="shared" ref="AW15:AW78" si="21">AU15*AV15</f>
        <v>0</v>
      </c>
      <c r="AX15" s="542">
        <v>0</v>
      </c>
      <c r="AY15" s="544">
        <f t="shared" ref="AY15:AY78" si="22">AU15*AX15</f>
        <v>0</v>
      </c>
      <c r="AZ15" s="540"/>
      <c r="BA15" s="542">
        <v>756</v>
      </c>
      <c r="BB15" s="544">
        <f t="shared" ref="BB15:BB78" si="23">AZ15*BA15</f>
        <v>0</v>
      </c>
      <c r="BC15" s="542">
        <v>0</v>
      </c>
      <c r="BD15" s="544">
        <f t="shared" ref="BD15:BD78" si="24">AZ15*BC15</f>
        <v>0</v>
      </c>
      <c r="BE15" s="545">
        <f t="shared" si="0"/>
        <v>0</v>
      </c>
      <c r="BF15" s="398">
        <f t="shared" ref="BF15:BF78" si="25">E15-L15-R15-X15-AD15-AJ15-AP15-AU15-AZ15</f>
        <v>0</v>
      </c>
      <c r="BG15" s="254">
        <f t="shared" ref="BG15:BG78" si="26">L15+R15+X15+AD15+AJ15+AP15+AU15+AZ15</f>
        <v>389.4</v>
      </c>
      <c r="BH15" s="275">
        <f t="shared" ref="BH15:BH78" si="27">E15-BG15</f>
        <v>0</v>
      </c>
    </row>
    <row r="16" spans="1:60" s="259" customFormat="1" ht="12.75">
      <c r="A16" s="305" t="s">
        <v>420</v>
      </c>
      <c r="B16" s="342" t="s">
        <v>421</v>
      </c>
      <c r="C16" s="553"/>
      <c r="D16" s="347" t="s">
        <v>141</v>
      </c>
      <c r="E16" s="347">
        <v>0.34</v>
      </c>
      <c r="F16" s="348">
        <v>71610</v>
      </c>
      <c r="G16" s="349">
        <f t="shared" si="1"/>
        <v>24347.4</v>
      </c>
      <c r="H16" s="348">
        <f>I16/E16</f>
        <v>166521.88235294117</v>
      </c>
      <c r="I16" s="349">
        <v>56617.440000000002</v>
      </c>
      <c r="J16" s="350">
        <f t="shared" si="3"/>
        <v>80964.84</v>
      </c>
      <c r="K16" s="407"/>
      <c r="L16" s="433"/>
      <c r="M16" s="434">
        <v>71610</v>
      </c>
      <c r="N16" s="431">
        <f t="shared" si="4"/>
        <v>0</v>
      </c>
      <c r="O16" s="434">
        <v>166521.88235294117</v>
      </c>
      <c r="P16" s="431">
        <f t="shared" si="5"/>
        <v>0</v>
      </c>
      <c r="Q16" s="432">
        <f t="shared" si="6"/>
        <v>0</v>
      </c>
      <c r="R16" s="450"/>
      <c r="S16" s="451">
        <v>71610</v>
      </c>
      <c r="T16" s="448">
        <f t="shared" si="7"/>
        <v>0</v>
      </c>
      <c r="U16" s="451">
        <v>166521.88235294117</v>
      </c>
      <c r="V16" s="448">
        <f t="shared" si="8"/>
        <v>0</v>
      </c>
      <c r="W16" s="449">
        <f t="shared" si="9"/>
        <v>0</v>
      </c>
      <c r="X16" s="478"/>
      <c r="Y16" s="479">
        <v>71610</v>
      </c>
      <c r="Z16" s="476">
        <f t="shared" si="10"/>
        <v>0</v>
      </c>
      <c r="AA16" s="479">
        <v>166521.88235294117</v>
      </c>
      <c r="AB16" s="476">
        <f t="shared" si="11"/>
        <v>0</v>
      </c>
      <c r="AC16" s="477">
        <f t="shared" si="12"/>
        <v>0</v>
      </c>
      <c r="AD16" s="495"/>
      <c r="AE16" s="496">
        <v>71610</v>
      </c>
      <c r="AF16" s="493">
        <f t="shared" si="13"/>
        <v>0</v>
      </c>
      <c r="AG16" s="496">
        <v>166521.88235294117</v>
      </c>
      <c r="AH16" s="493">
        <f t="shared" si="14"/>
        <v>0</v>
      </c>
      <c r="AI16" s="494">
        <f t="shared" si="15"/>
        <v>0</v>
      </c>
      <c r="AJ16" s="529"/>
      <c r="AK16" s="530">
        <v>71610</v>
      </c>
      <c r="AL16" s="527">
        <f t="shared" si="16"/>
        <v>0</v>
      </c>
      <c r="AM16" s="530">
        <v>166521.88235294117</v>
      </c>
      <c r="AN16" s="527">
        <f t="shared" si="17"/>
        <v>0</v>
      </c>
      <c r="AO16" s="528">
        <f t="shared" si="18"/>
        <v>0</v>
      </c>
      <c r="AP16" s="546"/>
      <c r="AQ16" s="547">
        <v>71610</v>
      </c>
      <c r="AR16" s="544">
        <f t="shared" si="19"/>
        <v>0</v>
      </c>
      <c r="AS16" s="547">
        <v>166521.88235294117</v>
      </c>
      <c r="AT16" s="544">
        <f t="shared" si="20"/>
        <v>0</v>
      </c>
      <c r="AU16" s="546"/>
      <c r="AV16" s="547">
        <v>71610</v>
      </c>
      <c r="AW16" s="544">
        <f t="shared" si="21"/>
        <v>0</v>
      </c>
      <c r="AX16" s="547">
        <v>166521.88235294117</v>
      </c>
      <c r="AY16" s="544">
        <f t="shared" si="22"/>
        <v>0</v>
      </c>
      <c r="AZ16" s="546"/>
      <c r="BA16" s="547">
        <v>71610</v>
      </c>
      <c r="BB16" s="544">
        <f t="shared" si="23"/>
        <v>0</v>
      </c>
      <c r="BC16" s="547">
        <v>166521.88235294117</v>
      </c>
      <c r="BD16" s="544">
        <f t="shared" si="24"/>
        <v>0</v>
      </c>
      <c r="BE16" s="545">
        <f t="shared" si="0"/>
        <v>0</v>
      </c>
      <c r="BF16" s="398">
        <f t="shared" si="25"/>
        <v>0.34</v>
      </c>
      <c r="BG16" s="254">
        <f t="shared" si="26"/>
        <v>0</v>
      </c>
      <c r="BH16" s="275">
        <f t="shared" si="27"/>
        <v>0.34</v>
      </c>
    </row>
    <row r="17" spans="1:60" s="254" customFormat="1" ht="12.75">
      <c r="A17" s="303" t="s">
        <v>422</v>
      </c>
      <c r="B17" s="343" t="s">
        <v>423</v>
      </c>
      <c r="C17" s="187"/>
      <c r="D17" s="261" t="s">
        <v>424</v>
      </c>
      <c r="E17" s="261">
        <v>30.2</v>
      </c>
      <c r="F17" s="344">
        <v>0</v>
      </c>
      <c r="G17" s="190">
        <f t="shared" si="1"/>
        <v>0</v>
      </c>
      <c r="H17" s="344">
        <v>0</v>
      </c>
      <c r="I17" s="190">
        <f t="shared" si="2"/>
        <v>0</v>
      </c>
      <c r="J17" s="345">
        <f t="shared" si="3"/>
        <v>0</v>
      </c>
      <c r="K17" s="406"/>
      <c r="L17" s="427"/>
      <c r="M17" s="429">
        <v>0</v>
      </c>
      <c r="N17" s="431">
        <f t="shared" si="4"/>
        <v>0</v>
      </c>
      <c r="O17" s="429">
        <v>0</v>
      </c>
      <c r="P17" s="431">
        <f t="shared" si="5"/>
        <v>0</v>
      </c>
      <c r="Q17" s="432">
        <f t="shared" si="6"/>
        <v>0</v>
      </c>
      <c r="R17" s="444"/>
      <c r="S17" s="446">
        <v>0</v>
      </c>
      <c r="T17" s="448">
        <f t="shared" si="7"/>
        <v>0</v>
      </c>
      <c r="U17" s="446">
        <v>0</v>
      </c>
      <c r="V17" s="448">
        <f t="shared" si="8"/>
        <v>0</v>
      </c>
      <c r="W17" s="449">
        <f t="shared" si="9"/>
        <v>0</v>
      </c>
      <c r="X17" s="472"/>
      <c r="Y17" s="474">
        <v>0</v>
      </c>
      <c r="Z17" s="476">
        <f t="shared" si="10"/>
        <v>0</v>
      </c>
      <c r="AA17" s="474">
        <v>0</v>
      </c>
      <c r="AB17" s="476">
        <f t="shared" si="11"/>
        <v>0</v>
      </c>
      <c r="AC17" s="477">
        <f t="shared" si="12"/>
        <v>0</v>
      </c>
      <c r="AD17" s="489"/>
      <c r="AE17" s="491">
        <v>0</v>
      </c>
      <c r="AF17" s="493">
        <f t="shared" si="13"/>
        <v>0</v>
      </c>
      <c r="AG17" s="491">
        <v>0</v>
      </c>
      <c r="AH17" s="493">
        <f t="shared" si="14"/>
        <v>0</v>
      </c>
      <c r="AI17" s="494">
        <f t="shared" si="15"/>
        <v>0</v>
      </c>
      <c r="AJ17" s="523"/>
      <c r="AK17" s="525">
        <v>0</v>
      </c>
      <c r="AL17" s="527">
        <f t="shared" si="16"/>
        <v>0</v>
      </c>
      <c r="AM17" s="525">
        <v>0</v>
      </c>
      <c r="AN17" s="527">
        <f t="shared" si="17"/>
        <v>0</v>
      </c>
      <c r="AO17" s="528">
        <f t="shared" si="18"/>
        <v>0</v>
      </c>
      <c r="AP17" s="540"/>
      <c r="AQ17" s="542">
        <v>0</v>
      </c>
      <c r="AR17" s="544">
        <f t="shared" si="19"/>
        <v>0</v>
      </c>
      <c r="AS17" s="542">
        <v>0</v>
      </c>
      <c r="AT17" s="544">
        <f t="shared" si="20"/>
        <v>0</v>
      </c>
      <c r="AU17" s="540"/>
      <c r="AV17" s="542">
        <v>0</v>
      </c>
      <c r="AW17" s="544">
        <f t="shared" si="21"/>
        <v>0</v>
      </c>
      <c r="AX17" s="542">
        <v>0</v>
      </c>
      <c r="AY17" s="544">
        <f t="shared" si="22"/>
        <v>0</v>
      </c>
      <c r="AZ17" s="540"/>
      <c r="BA17" s="542">
        <v>0</v>
      </c>
      <c r="BB17" s="544">
        <f t="shared" si="23"/>
        <v>0</v>
      </c>
      <c r="BC17" s="542">
        <v>0</v>
      </c>
      <c r="BD17" s="544">
        <f t="shared" si="24"/>
        <v>0</v>
      </c>
      <c r="BE17" s="545">
        <f t="shared" si="0"/>
        <v>0</v>
      </c>
      <c r="BF17" s="398">
        <f t="shared" si="25"/>
        <v>30.2</v>
      </c>
      <c r="BG17" s="254">
        <f t="shared" si="26"/>
        <v>0</v>
      </c>
      <c r="BH17" s="275">
        <f t="shared" si="27"/>
        <v>30.2</v>
      </c>
    </row>
    <row r="18" spans="1:60" s="254" customFormat="1" ht="12.75">
      <c r="A18" s="303" t="s">
        <v>425</v>
      </c>
      <c r="B18" s="343" t="s">
        <v>426</v>
      </c>
      <c r="C18" s="187"/>
      <c r="D18" s="261" t="s">
        <v>424</v>
      </c>
      <c r="E18" s="261">
        <v>3.6</v>
      </c>
      <c r="F18" s="344">
        <v>0</v>
      </c>
      <c r="G18" s="190">
        <f t="shared" si="1"/>
        <v>0</v>
      </c>
      <c r="H18" s="344">
        <v>0</v>
      </c>
      <c r="I18" s="190">
        <f t="shared" si="2"/>
        <v>0</v>
      </c>
      <c r="J18" s="345">
        <f t="shared" si="3"/>
        <v>0</v>
      </c>
      <c r="K18" s="406"/>
      <c r="L18" s="427"/>
      <c r="M18" s="429">
        <v>0</v>
      </c>
      <c r="N18" s="431">
        <f t="shared" si="4"/>
        <v>0</v>
      </c>
      <c r="O18" s="429">
        <v>0</v>
      </c>
      <c r="P18" s="431">
        <f t="shared" si="5"/>
        <v>0</v>
      </c>
      <c r="Q18" s="432">
        <f t="shared" si="6"/>
        <v>0</v>
      </c>
      <c r="R18" s="444"/>
      <c r="S18" s="446">
        <v>0</v>
      </c>
      <c r="T18" s="448">
        <f t="shared" si="7"/>
        <v>0</v>
      </c>
      <c r="U18" s="446">
        <v>0</v>
      </c>
      <c r="V18" s="448">
        <f t="shared" si="8"/>
        <v>0</v>
      </c>
      <c r="W18" s="449">
        <f t="shared" si="9"/>
        <v>0</v>
      </c>
      <c r="X18" s="472"/>
      <c r="Y18" s="474">
        <v>0</v>
      </c>
      <c r="Z18" s="476">
        <f t="shared" si="10"/>
        <v>0</v>
      </c>
      <c r="AA18" s="474">
        <v>0</v>
      </c>
      <c r="AB18" s="476">
        <f t="shared" si="11"/>
        <v>0</v>
      </c>
      <c r="AC18" s="477">
        <f t="shared" si="12"/>
        <v>0</v>
      </c>
      <c r="AD18" s="489"/>
      <c r="AE18" s="491">
        <v>0</v>
      </c>
      <c r="AF18" s="493">
        <f t="shared" si="13"/>
        <v>0</v>
      </c>
      <c r="AG18" s="491">
        <v>0</v>
      </c>
      <c r="AH18" s="493">
        <f t="shared" si="14"/>
        <v>0</v>
      </c>
      <c r="AI18" s="494">
        <f t="shared" si="15"/>
        <v>0</v>
      </c>
      <c r="AJ18" s="523"/>
      <c r="AK18" s="525">
        <v>0</v>
      </c>
      <c r="AL18" s="527">
        <f t="shared" si="16"/>
        <v>0</v>
      </c>
      <c r="AM18" s="525">
        <v>0</v>
      </c>
      <c r="AN18" s="527">
        <f t="shared" si="17"/>
        <v>0</v>
      </c>
      <c r="AO18" s="528">
        <f t="shared" si="18"/>
        <v>0</v>
      </c>
      <c r="AP18" s="540"/>
      <c r="AQ18" s="542">
        <v>0</v>
      </c>
      <c r="AR18" s="544">
        <f t="shared" si="19"/>
        <v>0</v>
      </c>
      <c r="AS18" s="542">
        <v>0</v>
      </c>
      <c r="AT18" s="544">
        <f t="shared" si="20"/>
        <v>0</v>
      </c>
      <c r="AU18" s="540"/>
      <c r="AV18" s="542">
        <v>0</v>
      </c>
      <c r="AW18" s="544">
        <f t="shared" si="21"/>
        <v>0</v>
      </c>
      <c r="AX18" s="542">
        <v>0</v>
      </c>
      <c r="AY18" s="544">
        <f t="shared" si="22"/>
        <v>0</v>
      </c>
      <c r="AZ18" s="540"/>
      <c r="BA18" s="542">
        <v>0</v>
      </c>
      <c r="BB18" s="544">
        <f t="shared" si="23"/>
        <v>0</v>
      </c>
      <c r="BC18" s="542">
        <v>0</v>
      </c>
      <c r="BD18" s="544">
        <f t="shared" si="24"/>
        <v>0</v>
      </c>
      <c r="BE18" s="545">
        <f t="shared" si="0"/>
        <v>0</v>
      </c>
      <c r="BF18" s="398">
        <f t="shared" si="25"/>
        <v>3.6</v>
      </c>
      <c r="BG18" s="254">
        <f t="shared" si="26"/>
        <v>0</v>
      </c>
      <c r="BH18" s="275">
        <f t="shared" si="27"/>
        <v>3.6</v>
      </c>
    </row>
    <row r="19" spans="1:60" s="254" customFormat="1" ht="12.75">
      <c r="A19" s="303" t="s">
        <v>427</v>
      </c>
      <c r="B19" s="343" t="s">
        <v>428</v>
      </c>
      <c r="C19" s="187"/>
      <c r="D19" s="261" t="s">
        <v>90</v>
      </c>
      <c r="E19" s="261">
        <v>0.38</v>
      </c>
      <c r="F19" s="344">
        <v>0</v>
      </c>
      <c r="G19" s="190">
        <f t="shared" si="1"/>
        <v>0</v>
      </c>
      <c r="H19" s="344">
        <v>0</v>
      </c>
      <c r="I19" s="190">
        <f t="shared" si="2"/>
        <v>0</v>
      </c>
      <c r="J19" s="345">
        <f t="shared" si="3"/>
        <v>0</v>
      </c>
      <c r="K19" s="406"/>
      <c r="L19" s="427"/>
      <c r="M19" s="429">
        <v>0</v>
      </c>
      <c r="N19" s="431">
        <f t="shared" si="4"/>
        <v>0</v>
      </c>
      <c r="O19" s="429">
        <v>0</v>
      </c>
      <c r="P19" s="431">
        <f t="shared" si="5"/>
        <v>0</v>
      </c>
      <c r="Q19" s="432">
        <f t="shared" si="6"/>
        <v>0</v>
      </c>
      <c r="R19" s="444"/>
      <c r="S19" s="446">
        <v>0</v>
      </c>
      <c r="T19" s="448">
        <f t="shared" si="7"/>
        <v>0</v>
      </c>
      <c r="U19" s="446">
        <v>0</v>
      </c>
      <c r="V19" s="448">
        <f t="shared" si="8"/>
        <v>0</v>
      </c>
      <c r="W19" s="449">
        <f t="shared" si="9"/>
        <v>0</v>
      </c>
      <c r="X19" s="472"/>
      <c r="Y19" s="474">
        <v>0</v>
      </c>
      <c r="Z19" s="476">
        <f t="shared" si="10"/>
        <v>0</v>
      </c>
      <c r="AA19" s="474">
        <v>0</v>
      </c>
      <c r="AB19" s="476">
        <f t="shared" si="11"/>
        <v>0</v>
      </c>
      <c r="AC19" s="477">
        <f t="shared" si="12"/>
        <v>0</v>
      </c>
      <c r="AD19" s="489"/>
      <c r="AE19" s="491">
        <v>0</v>
      </c>
      <c r="AF19" s="493">
        <f t="shared" si="13"/>
        <v>0</v>
      </c>
      <c r="AG19" s="491">
        <v>0</v>
      </c>
      <c r="AH19" s="493">
        <f t="shared" si="14"/>
        <v>0</v>
      </c>
      <c r="AI19" s="494">
        <f t="shared" si="15"/>
        <v>0</v>
      </c>
      <c r="AJ19" s="523"/>
      <c r="AK19" s="525">
        <v>0</v>
      </c>
      <c r="AL19" s="527">
        <f t="shared" si="16"/>
        <v>0</v>
      </c>
      <c r="AM19" s="525">
        <v>0</v>
      </c>
      <c r="AN19" s="527">
        <f t="shared" si="17"/>
        <v>0</v>
      </c>
      <c r="AO19" s="528">
        <f t="shared" si="18"/>
        <v>0</v>
      </c>
      <c r="AP19" s="540"/>
      <c r="AQ19" s="542">
        <v>0</v>
      </c>
      <c r="AR19" s="544">
        <f t="shared" si="19"/>
        <v>0</v>
      </c>
      <c r="AS19" s="542">
        <v>0</v>
      </c>
      <c r="AT19" s="544">
        <f t="shared" si="20"/>
        <v>0</v>
      </c>
      <c r="AU19" s="540"/>
      <c r="AV19" s="542">
        <v>0</v>
      </c>
      <c r="AW19" s="544">
        <f t="shared" si="21"/>
        <v>0</v>
      </c>
      <c r="AX19" s="542">
        <v>0</v>
      </c>
      <c r="AY19" s="544">
        <f t="shared" si="22"/>
        <v>0</v>
      </c>
      <c r="AZ19" s="540"/>
      <c r="BA19" s="542">
        <v>0</v>
      </c>
      <c r="BB19" s="544">
        <f t="shared" si="23"/>
        <v>0</v>
      </c>
      <c r="BC19" s="542">
        <v>0</v>
      </c>
      <c r="BD19" s="544">
        <f t="shared" si="24"/>
        <v>0</v>
      </c>
      <c r="BE19" s="545">
        <f t="shared" si="0"/>
        <v>0</v>
      </c>
      <c r="BF19" s="398">
        <f t="shared" si="25"/>
        <v>0.38</v>
      </c>
      <c r="BG19" s="254">
        <f t="shared" si="26"/>
        <v>0</v>
      </c>
      <c r="BH19" s="275">
        <f t="shared" si="27"/>
        <v>0.38</v>
      </c>
    </row>
    <row r="20" spans="1:60" s="254" customFormat="1" ht="12.75">
      <c r="A20" s="303" t="s">
        <v>429</v>
      </c>
      <c r="B20" s="342" t="s">
        <v>430</v>
      </c>
      <c r="C20" s="553"/>
      <c r="D20" s="347" t="s">
        <v>90</v>
      </c>
      <c r="E20" s="347">
        <v>389.4</v>
      </c>
      <c r="F20" s="348">
        <v>1443.75</v>
      </c>
      <c r="G20" s="349">
        <f t="shared" si="1"/>
        <v>562196.25</v>
      </c>
      <c r="H20" s="348">
        <v>4095.3</v>
      </c>
      <c r="I20" s="349">
        <f t="shared" si="2"/>
        <v>1594709.82</v>
      </c>
      <c r="J20" s="350">
        <f t="shared" si="3"/>
        <v>2156906.0700000003</v>
      </c>
      <c r="K20" s="406"/>
      <c r="L20" s="427">
        <v>389.4</v>
      </c>
      <c r="M20" s="434">
        <v>1443.75</v>
      </c>
      <c r="N20" s="431">
        <f t="shared" si="4"/>
        <v>562196.25</v>
      </c>
      <c r="O20" s="434">
        <v>4095.3</v>
      </c>
      <c r="P20" s="431">
        <f t="shared" si="5"/>
        <v>1594709.82</v>
      </c>
      <c r="Q20" s="432">
        <f t="shared" si="6"/>
        <v>2156906.0700000003</v>
      </c>
      <c r="R20" s="444"/>
      <c r="S20" s="451">
        <v>1443.75</v>
      </c>
      <c r="T20" s="448">
        <f t="shared" si="7"/>
        <v>0</v>
      </c>
      <c r="U20" s="451">
        <v>4095.3</v>
      </c>
      <c r="V20" s="448">
        <f t="shared" si="8"/>
        <v>0</v>
      </c>
      <c r="W20" s="449">
        <f t="shared" si="9"/>
        <v>0</v>
      </c>
      <c r="X20" s="472"/>
      <c r="Y20" s="479">
        <v>1443.75</v>
      </c>
      <c r="Z20" s="476">
        <f t="shared" si="10"/>
        <v>0</v>
      </c>
      <c r="AA20" s="479">
        <v>4095.3</v>
      </c>
      <c r="AB20" s="476">
        <f t="shared" si="11"/>
        <v>0</v>
      </c>
      <c r="AC20" s="477">
        <f t="shared" si="12"/>
        <v>0</v>
      </c>
      <c r="AD20" s="489"/>
      <c r="AE20" s="496">
        <v>1443.75</v>
      </c>
      <c r="AF20" s="493">
        <f t="shared" si="13"/>
        <v>0</v>
      </c>
      <c r="AG20" s="496">
        <v>4095.3</v>
      </c>
      <c r="AH20" s="493">
        <f t="shared" si="14"/>
        <v>0</v>
      </c>
      <c r="AI20" s="494">
        <f t="shared" si="15"/>
        <v>0</v>
      </c>
      <c r="AJ20" s="523"/>
      <c r="AK20" s="530">
        <v>1443.75</v>
      </c>
      <c r="AL20" s="527">
        <f t="shared" si="16"/>
        <v>0</v>
      </c>
      <c r="AM20" s="530">
        <v>4095.3</v>
      </c>
      <c r="AN20" s="527">
        <f t="shared" si="17"/>
        <v>0</v>
      </c>
      <c r="AO20" s="528">
        <f t="shared" si="18"/>
        <v>0</v>
      </c>
      <c r="AP20" s="540"/>
      <c r="AQ20" s="547">
        <v>1443.75</v>
      </c>
      <c r="AR20" s="544">
        <f t="shared" si="19"/>
        <v>0</v>
      </c>
      <c r="AS20" s="547">
        <v>4095.3</v>
      </c>
      <c r="AT20" s="544">
        <f t="shared" si="20"/>
        <v>0</v>
      </c>
      <c r="AU20" s="540"/>
      <c r="AV20" s="547">
        <v>1443.75</v>
      </c>
      <c r="AW20" s="544">
        <f t="shared" si="21"/>
        <v>0</v>
      </c>
      <c r="AX20" s="547">
        <v>4095.3</v>
      </c>
      <c r="AY20" s="544">
        <f t="shared" si="22"/>
        <v>0</v>
      </c>
      <c r="AZ20" s="540"/>
      <c r="BA20" s="547">
        <v>1443.75</v>
      </c>
      <c r="BB20" s="544">
        <f t="shared" si="23"/>
        <v>0</v>
      </c>
      <c r="BC20" s="547">
        <v>4095.3</v>
      </c>
      <c r="BD20" s="544">
        <f t="shared" si="24"/>
        <v>0</v>
      </c>
      <c r="BE20" s="545">
        <f t="shared" si="0"/>
        <v>0</v>
      </c>
      <c r="BF20" s="398">
        <f t="shared" si="25"/>
        <v>0</v>
      </c>
      <c r="BG20" s="254">
        <f t="shared" si="26"/>
        <v>389.4</v>
      </c>
      <c r="BH20" s="275">
        <f t="shared" si="27"/>
        <v>0</v>
      </c>
    </row>
    <row r="21" spans="1:60" s="254" customFormat="1" ht="12.75">
      <c r="A21" s="305" t="s">
        <v>91</v>
      </c>
      <c r="B21" s="342" t="s">
        <v>92</v>
      </c>
      <c r="C21" s="187"/>
      <c r="D21" s="343"/>
      <c r="E21" s="343"/>
      <c r="F21" s="344">
        <v>0</v>
      </c>
      <c r="G21" s="190"/>
      <c r="H21" s="344">
        <v>0</v>
      </c>
      <c r="I21" s="190"/>
      <c r="J21" s="345"/>
      <c r="K21" s="406"/>
      <c r="L21" s="427"/>
      <c r="M21" s="429">
        <v>0</v>
      </c>
      <c r="N21" s="431">
        <f t="shared" si="4"/>
        <v>0</v>
      </c>
      <c r="O21" s="429">
        <v>0</v>
      </c>
      <c r="P21" s="431">
        <f t="shared" si="5"/>
        <v>0</v>
      </c>
      <c r="Q21" s="432">
        <f t="shared" si="6"/>
        <v>0</v>
      </c>
      <c r="R21" s="444"/>
      <c r="S21" s="446">
        <v>0</v>
      </c>
      <c r="T21" s="448">
        <f t="shared" si="7"/>
        <v>0</v>
      </c>
      <c r="U21" s="446">
        <v>0</v>
      </c>
      <c r="V21" s="448">
        <f t="shared" si="8"/>
        <v>0</v>
      </c>
      <c r="W21" s="449">
        <f t="shared" si="9"/>
        <v>0</v>
      </c>
      <c r="X21" s="472"/>
      <c r="Y21" s="474">
        <v>0</v>
      </c>
      <c r="Z21" s="476">
        <f t="shared" si="10"/>
        <v>0</v>
      </c>
      <c r="AA21" s="474">
        <v>0</v>
      </c>
      <c r="AB21" s="476">
        <f t="shared" si="11"/>
        <v>0</v>
      </c>
      <c r="AC21" s="477">
        <f t="shared" si="12"/>
        <v>0</v>
      </c>
      <c r="AD21" s="489"/>
      <c r="AE21" s="491">
        <v>0</v>
      </c>
      <c r="AF21" s="493">
        <f t="shared" si="13"/>
        <v>0</v>
      </c>
      <c r="AG21" s="491">
        <v>0</v>
      </c>
      <c r="AH21" s="493">
        <f t="shared" si="14"/>
        <v>0</v>
      </c>
      <c r="AI21" s="494">
        <f t="shared" si="15"/>
        <v>0</v>
      </c>
      <c r="AJ21" s="523"/>
      <c r="AK21" s="525">
        <v>0</v>
      </c>
      <c r="AL21" s="527">
        <f t="shared" si="16"/>
        <v>0</v>
      </c>
      <c r="AM21" s="525">
        <v>0</v>
      </c>
      <c r="AN21" s="527">
        <f t="shared" si="17"/>
        <v>0</v>
      </c>
      <c r="AO21" s="528">
        <f t="shared" si="18"/>
        <v>0</v>
      </c>
      <c r="AP21" s="540"/>
      <c r="AQ21" s="542">
        <v>0</v>
      </c>
      <c r="AR21" s="544">
        <f t="shared" si="19"/>
        <v>0</v>
      </c>
      <c r="AS21" s="542">
        <v>0</v>
      </c>
      <c r="AT21" s="544">
        <f t="shared" si="20"/>
        <v>0</v>
      </c>
      <c r="AU21" s="540"/>
      <c r="AV21" s="542">
        <v>0</v>
      </c>
      <c r="AW21" s="544">
        <f t="shared" si="21"/>
        <v>0</v>
      </c>
      <c r="AX21" s="542">
        <v>0</v>
      </c>
      <c r="AY21" s="544">
        <f t="shared" si="22"/>
        <v>0</v>
      </c>
      <c r="AZ21" s="540"/>
      <c r="BA21" s="542">
        <v>0</v>
      </c>
      <c r="BB21" s="544">
        <f t="shared" si="23"/>
        <v>0</v>
      </c>
      <c r="BC21" s="542">
        <v>0</v>
      </c>
      <c r="BD21" s="544">
        <f t="shared" si="24"/>
        <v>0</v>
      </c>
      <c r="BE21" s="545">
        <f t="shared" si="0"/>
        <v>0</v>
      </c>
      <c r="BF21" s="398">
        <f t="shared" si="25"/>
        <v>0</v>
      </c>
      <c r="BG21" s="254">
        <f t="shared" si="26"/>
        <v>0</v>
      </c>
      <c r="BH21" s="275">
        <f t="shared" si="27"/>
        <v>0</v>
      </c>
    </row>
    <row r="22" spans="1:60" s="254" customFormat="1" ht="51">
      <c r="A22" s="303" t="s">
        <v>431</v>
      </c>
      <c r="B22" s="264" t="s">
        <v>94</v>
      </c>
      <c r="C22" s="187"/>
      <c r="D22" s="261" t="s">
        <v>90</v>
      </c>
      <c r="E22" s="261">
        <v>536</v>
      </c>
      <c r="F22" s="344">
        <v>1640.1</v>
      </c>
      <c r="G22" s="190">
        <f>E22*F22</f>
        <v>879093.6</v>
      </c>
      <c r="H22" s="344">
        <v>4250.1400000000003</v>
      </c>
      <c r="I22" s="190">
        <f>E22*H22</f>
        <v>2278075.04</v>
      </c>
      <c r="J22" s="345">
        <f t="shared" si="3"/>
        <v>3157168.64</v>
      </c>
      <c r="K22" s="406"/>
      <c r="L22" s="427">
        <v>428.8</v>
      </c>
      <c r="M22" s="429">
        <v>1640.1</v>
      </c>
      <c r="N22" s="431">
        <f t="shared" si="4"/>
        <v>703274.88</v>
      </c>
      <c r="O22" s="429">
        <v>4250.1400000000003</v>
      </c>
      <c r="P22" s="431">
        <f t="shared" si="5"/>
        <v>1822460.0320000001</v>
      </c>
      <c r="Q22" s="432">
        <f t="shared" si="6"/>
        <v>2525734.912</v>
      </c>
      <c r="R22" s="444">
        <v>96.96</v>
      </c>
      <c r="S22" s="446">
        <v>1640.1</v>
      </c>
      <c r="T22" s="448">
        <f t="shared" si="7"/>
        <v>159024.09599999999</v>
      </c>
      <c r="U22" s="446">
        <v>4250.1400000000003</v>
      </c>
      <c r="V22" s="448">
        <f t="shared" si="8"/>
        <v>412093.57439999998</v>
      </c>
      <c r="W22" s="449">
        <f t="shared" si="9"/>
        <v>571117.67039999994</v>
      </c>
      <c r="X22" s="472"/>
      <c r="Y22" s="474">
        <v>1640.1</v>
      </c>
      <c r="Z22" s="476">
        <f t="shared" si="10"/>
        <v>0</v>
      </c>
      <c r="AA22" s="474">
        <v>4250.1400000000003</v>
      </c>
      <c r="AB22" s="476">
        <f t="shared" si="11"/>
        <v>0</v>
      </c>
      <c r="AC22" s="477">
        <f t="shared" si="12"/>
        <v>0</v>
      </c>
      <c r="AD22" s="489"/>
      <c r="AE22" s="491">
        <v>1640.1</v>
      </c>
      <c r="AF22" s="493">
        <f t="shared" si="13"/>
        <v>0</v>
      </c>
      <c r="AG22" s="491">
        <v>4250.1400000000003</v>
      </c>
      <c r="AH22" s="493">
        <f t="shared" si="14"/>
        <v>0</v>
      </c>
      <c r="AI22" s="494">
        <f t="shared" si="15"/>
        <v>0</v>
      </c>
      <c r="AJ22" s="523"/>
      <c r="AK22" s="525">
        <v>1640.1</v>
      </c>
      <c r="AL22" s="527">
        <f t="shared" si="16"/>
        <v>0</v>
      </c>
      <c r="AM22" s="525">
        <v>4250.1400000000003</v>
      </c>
      <c r="AN22" s="527">
        <f t="shared" si="17"/>
        <v>0</v>
      </c>
      <c r="AO22" s="528">
        <f t="shared" si="18"/>
        <v>0</v>
      </c>
      <c r="AP22" s="540"/>
      <c r="AQ22" s="542">
        <v>1640.1</v>
      </c>
      <c r="AR22" s="544">
        <f t="shared" si="19"/>
        <v>0</v>
      </c>
      <c r="AS22" s="542">
        <v>4250.1400000000003</v>
      </c>
      <c r="AT22" s="544">
        <f t="shared" si="20"/>
        <v>0</v>
      </c>
      <c r="AU22" s="540"/>
      <c r="AV22" s="542">
        <v>1640.1</v>
      </c>
      <c r="AW22" s="544">
        <f t="shared" si="21"/>
        <v>0</v>
      </c>
      <c r="AX22" s="542">
        <v>4250.1400000000003</v>
      </c>
      <c r="AY22" s="544">
        <f t="shared" si="22"/>
        <v>0</v>
      </c>
      <c r="AZ22" s="540"/>
      <c r="BA22" s="542">
        <v>1640.1</v>
      </c>
      <c r="BB22" s="544">
        <f t="shared" si="23"/>
        <v>0</v>
      </c>
      <c r="BC22" s="542">
        <v>4250.1400000000003</v>
      </c>
      <c r="BD22" s="544">
        <f t="shared" si="24"/>
        <v>0</v>
      </c>
      <c r="BE22" s="545">
        <f t="shared" ref="BE22:BE78" si="28">BB22+BD22</f>
        <v>0</v>
      </c>
      <c r="BF22" s="398">
        <f t="shared" si="25"/>
        <v>10.239999999999995</v>
      </c>
      <c r="BG22" s="254">
        <f t="shared" si="26"/>
        <v>525.76</v>
      </c>
      <c r="BH22" s="275">
        <f t="shared" si="27"/>
        <v>10.240000000000009</v>
      </c>
    </row>
    <row r="23" spans="1:60" s="260" customFormat="1" ht="12.75">
      <c r="A23" s="305" t="s">
        <v>432</v>
      </c>
      <c r="B23" s="346" t="s">
        <v>433</v>
      </c>
      <c r="C23" s="553"/>
      <c r="D23" s="347" t="s">
        <v>142</v>
      </c>
      <c r="E23" s="347">
        <v>2</v>
      </c>
      <c r="F23" s="348">
        <f>G23/E23</f>
        <v>6548</v>
      </c>
      <c r="G23" s="349">
        <v>13096</v>
      </c>
      <c r="H23" s="348">
        <f>I23/E23</f>
        <v>3582.52</v>
      </c>
      <c r="I23" s="349">
        <v>7165.04</v>
      </c>
      <c r="J23" s="350">
        <f>G23+I23</f>
        <v>20261.04</v>
      </c>
      <c r="K23" s="408"/>
      <c r="L23" s="433"/>
      <c r="M23" s="434">
        <v>6548</v>
      </c>
      <c r="N23" s="431">
        <f t="shared" si="4"/>
        <v>0</v>
      </c>
      <c r="O23" s="434">
        <v>3582.52</v>
      </c>
      <c r="P23" s="431">
        <f t="shared" si="5"/>
        <v>0</v>
      </c>
      <c r="Q23" s="432">
        <f t="shared" si="6"/>
        <v>0</v>
      </c>
      <c r="R23" s="450"/>
      <c r="S23" s="451">
        <v>6548</v>
      </c>
      <c r="T23" s="448">
        <f t="shared" si="7"/>
        <v>0</v>
      </c>
      <c r="U23" s="451">
        <v>3582.52</v>
      </c>
      <c r="V23" s="448">
        <f t="shared" si="8"/>
        <v>0</v>
      </c>
      <c r="W23" s="449">
        <f t="shared" ref="W23:W78" si="29">T23+V23</f>
        <v>0</v>
      </c>
      <c r="X23" s="478"/>
      <c r="Y23" s="479">
        <v>6548</v>
      </c>
      <c r="Z23" s="476">
        <f t="shared" si="10"/>
        <v>0</v>
      </c>
      <c r="AA23" s="479">
        <v>3582.52</v>
      </c>
      <c r="AB23" s="476">
        <f t="shared" si="11"/>
        <v>0</v>
      </c>
      <c r="AC23" s="477">
        <f t="shared" si="12"/>
        <v>0</v>
      </c>
      <c r="AD23" s="497"/>
      <c r="AE23" s="496">
        <v>6548</v>
      </c>
      <c r="AF23" s="493">
        <f t="shared" si="13"/>
        <v>0</v>
      </c>
      <c r="AG23" s="496">
        <v>3582.52</v>
      </c>
      <c r="AH23" s="493">
        <f t="shared" si="14"/>
        <v>0</v>
      </c>
      <c r="AI23" s="494">
        <f t="shared" si="15"/>
        <v>0</v>
      </c>
      <c r="AJ23" s="529"/>
      <c r="AK23" s="530">
        <v>6548</v>
      </c>
      <c r="AL23" s="527">
        <f t="shared" si="16"/>
        <v>0</v>
      </c>
      <c r="AM23" s="530">
        <v>3582.52</v>
      </c>
      <c r="AN23" s="527">
        <f t="shared" si="17"/>
        <v>0</v>
      </c>
      <c r="AO23" s="528">
        <f t="shared" si="18"/>
        <v>0</v>
      </c>
      <c r="AP23" s="546"/>
      <c r="AQ23" s="547">
        <v>6548</v>
      </c>
      <c r="AR23" s="544">
        <f t="shared" si="19"/>
        <v>0</v>
      </c>
      <c r="AS23" s="547">
        <v>3582.52</v>
      </c>
      <c r="AT23" s="544">
        <f t="shared" si="20"/>
        <v>0</v>
      </c>
      <c r="AU23" s="546"/>
      <c r="AV23" s="547">
        <v>6548</v>
      </c>
      <c r="AW23" s="544">
        <f t="shared" si="21"/>
        <v>0</v>
      </c>
      <c r="AX23" s="547">
        <v>3582.52</v>
      </c>
      <c r="AY23" s="544">
        <f t="shared" si="22"/>
        <v>0</v>
      </c>
      <c r="AZ23" s="546"/>
      <c r="BA23" s="547">
        <v>6548</v>
      </c>
      <c r="BB23" s="544">
        <f t="shared" si="23"/>
        <v>0</v>
      </c>
      <c r="BC23" s="547">
        <v>3582.52</v>
      </c>
      <c r="BD23" s="544">
        <f t="shared" si="24"/>
        <v>0</v>
      </c>
      <c r="BE23" s="545">
        <f t="shared" si="28"/>
        <v>0</v>
      </c>
      <c r="BF23" s="398">
        <f t="shared" si="25"/>
        <v>2</v>
      </c>
      <c r="BG23" s="254">
        <f t="shared" si="26"/>
        <v>0</v>
      </c>
      <c r="BH23" s="275">
        <f t="shared" si="27"/>
        <v>2</v>
      </c>
    </row>
    <row r="24" spans="1:60" s="254" customFormat="1" ht="12.75">
      <c r="A24" s="303" t="s">
        <v>434</v>
      </c>
      <c r="B24" s="264" t="s">
        <v>435</v>
      </c>
      <c r="C24" s="187"/>
      <c r="D24" s="261" t="s">
        <v>142</v>
      </c>
      <c r="E24" s="261">
        <v>1</v>
      </c>
      <c r="F24" s="344">
        <v>0</v>
      </c>
      <c r="G24" s="190">
        <f>E24*F24</f>
        <v>0</v>
      </c>
      <c r="H24" s="344">
        <v>0</v>
      </c>
      <c r="I24" s="190">
        <f>E24*H24</f>
        <v>0</v>
      </c>
      <c r="J24" s="345">
        <f t="shared" si="3"/>
        <v>0</v>
      </c>
      <c r="K24" s="406"/>
      <c r="L24" s="427"/>
      <c r="M24" s="429">
        <v>0</v>
      </c>
      <c r="N24" s="431">
        <f t="shared" si="4"/>
        <v>0</v>
      </c>
      <c r="O24" s="429">
        <v>0</v>
      </c>
      <c r="P24" s="431">
        <f t="shared" si="5"/>
        <v>0</v>
      </c>
      <c r="Q24" s="432">
        <f t="shared" si="6"/>
        <v>0</v>
      </c>
      <c r="R24" s="444"/>
      <c r="S24" s="446">
        <v>0</v>
      </c>
      <c r="T24" s="448">
        <f t="shared" si="7"/>
        <v>0</v>
      </c>
      <c r="U24" s="446">
        <v>0</v>
      </c>
      <c r="V24" s="448">
        <f t="shared" si="8"/>
        <v>0</v>
      </c>
      <c r="W24" s="449">
        <f t="shared" si="29"/>
        <v>0</v>
      </c>
      <c r="X24" s="472"/>
      <c r="Y24" s="474">
        <v>0</v>
      </c>
      <c r="Z24" s="476">
        <f t="shared" si="10"/>
        <v>0</v>
      </c>
      <c r="AA24" s="474">
        <v>0</v>
      </c>
      <c r="AB24" s="476">
        <f t="shared" si="11"/>
        <v>0</v>
      </c>
      <c r="AC24" s="477">
        <f t="shared" si="12"/>
        <v>0</v>
      </c>
      <c r="AD24" s="489"/>
      <c r="AE24" s="491">
        <v>0</v>
      </c>
      <c r="AF24" s="493">
        <f t="shared" si="13"/>
        <v>0</v>
      </c>
      <c r="AG24" s="491">
        <v>0</v>
      </c>
      <c r="AH24" s="493">
        <f t="shared" si="14"/>
        <v>0</v>
      </c>
      <c r="AI24" s="494">
        <f t="shared" si="15"/>
        <v>0</v>
      </c>
      <c r="AJ24" s="523"/>
      <c r="AK24" s="525">
        <v>0</v>
      </c>
      <c r="AL24" s="527">
        <f t="shared" si="16"/>
        <v>0</v>
      </c>
      <c r="AM24" s="525">
        <v>0</v>
      </c>
      <c r="AN24" s="527">
        <f t="shared" si="17"/>
        <v>0</v>
      </c>
      <c r="AO24" s="528">
        <f t="shared" si="18"/>
        <v>0</v>
      </c>
      <c r="AP24" s="540"/>
      <c r="AQ24" s="542">
        <v>0</v>
      </c>
      <c r="AR24" s="544">
        <f t="shared" si="19"/>
        <v>0</v>
      </c>
      <c r="AS24" s="542">
        <v>0</v>
      </c>
      <c r="AT24" s="544">
        <f t="shared" si="20"/>
        <v>0</v>
      </c>
      <c r="AU24" s="540"/>
      <c r="AV24" s="542">
        <v>0</v>
      </c>
      <c r="AW24" s="544">
        <f t="shared" si="21"/>
        <v>0</v>
      </c>
      <c r="AX24" s="542">
        <v>0</v>
      </c>
      <c r="AY24" s="544">
        <f t="shared" si="22"/>
        <v>0</v>
      </c>
      <c r="AZ24" s="540"/>
      <c r="BA24" s="542">
        <v>0</v>
      </c>
      <c r="BB24" s="544">
        <f t="shared" si="23"/>
        <v>0</v>
      </c>
      <c r="BC24" s="542">
        <v>0</v>
      </c>
      <c r="BD24" s="544">
        <f t="shared" si="24"/>
        <v>0</v>
      </c>
      <c r="BE24" s="545">
        <f t="shared" si="28"/>
        <v>0</v>
      </c>
      <c r="BF24" s="398">
        <f t="shared" si="25"/>
        <v>1</v>
      </c>
      <c r="BG24" s="254">
        <f t="shared" si="26"/>
        <v>0</v>
      </c>
      <c r="BH24" s="275">
        <f t="shared" si="27"/>
        <v>1</v>
      </c>
    </row>
    <row r="25" spans="1:60" s="254" customFormat="1" ht="12.75">
      <c r="A25" s="303" t="s">
        <v>436</v>
      </c>
      <c r="B25" s="264" t="s">
        <v>437</v>
      </c>
      <c r="C25" s="187"/>
      <c r="D25" s="261" t="s">
        <v>142</v>
      </c>
      <c r="E25" s="261">
        <v>1</v>
      </c>
      <c r="F25" s="344">
        <v>0</v>
      </c>
      <c r="G25" s="190">
        <f>E25*F25</f>
        <v>0</v>
      </c>
      <c r="H25" s="344">
        <v>0</v>
      </c>
      <c r="I25" s="190">
        <f>E25*H25</f>
        <v>0</v>
      </c>
      <c r="J25" s="345">
        <f t="shared" si="3"/>
        <v>0</v>
      </c>
      <c r="K25" s="406"/>
      <c r="L25" s="427"/>
      <c r="M25" s="429">
        <v>0</v>
      </c>
      <c r="N25" s="431">
        <f t="shared" si="4"/>
        <v>0</v>
      </c>
      <c r="O25" s="429">
        <v>0</v>
      </c>
      <c r="P25" s="431">
        <f t="shared" si="5"/>
        <v>0</v>
      </c>
      <c r="Q25" s="432">
        <f t="shared" si="6"/>
        <v>0</v>
      </c>
      <c r="R25" s="444"/>
      <c r="S25" s="446">
        <v>0</v>
      </c>
      <c r="T25" s="448">
        <f t="shared" si="7"/>
        <v>0</v>
      </c>
      <c r="U25" s="446">
        <v>0</v>
      </c>
      <c r="V25" s="448">
        <f t="shared" si="8"/>
        <v>0</v>
      </c>
      <c r="W25" s="449">
        <f t="shared" si="29"/>
        <v>0</v>
      </c>
      <c r="X25" s="472"/>
      <c r="Y25" s="474">
        <v>0</v>
      </c>
      <c r="Z25" s="476">
        <f t="shared" si="10"/>
        <v>0</v>
      </c>
      <c r="AA25" s="474">
        <v>0</v>
      </c>
      <c r="AB25" s="476">
        <f t="shared" si="11"/>
        <v>0</v>
      </c>
      <c r="AC25" s="477">
        <f t="shared" si="12"/>
        <v>0</v>
      </c>
      <c r="AD25" s="489"/>
      <c r="AE25" s="491">
        <v>0</v>
      </c>
      <c r="AF25" s="493">
        <f t="shared" si="13"/>
        <v>0</v>
      </c>
      <c r="AG25" s="491">
        <v>0</v>
      </c>
      <c r="AH25" s="493">
        <f t="shared" si="14"/>
        <v>0</v>
      </c>
      <c r="AI25" s="494">
        <f t="shared" si="15"/>
        <v>0</v>
      </c>
      <c r="AJ25" s="523"/>
      <c r="AK25" s="525">
        <v>0</v>
      </c>
      <c r="AL25" s="527">
        <f t="shared" si="16"/>
        <v>0</v>
      </c>
      <c r="AM25" s="525">
        <v>0</v>
      </c>
      <c r="AN25" s="527">
        <f t="shared" si="17"/>
        <v>0</v>
      </c>
      <c r="AO25" s="528">
        <f t="shared" si="18"/>
        <v>0</v>
      </c>
      <c r="AP25" s="540"/>
      <c r="AQ25" s="542">
        <v>0</v>
      </c>
      <c r="AR25" s="544">
        <f t="shared" si="19"/>
        <v>0</v>
      </c>
      <c r="AS25" s="542">
        <v>0</v>
      </c>
      <c r="AT25" s="544">
        <f t="shared" si="20"/>
        <v>0</v>
      </c>
      <c r="AU25" s="540"/>
      <c r="AV25" s="542">
        <v>0</v>
      </c>
      <c r="AW25" s="544">
        <f t="shared" si="21"/>
        <v>0</v>
      </c>
      <c r="AX25" s="542">
        <v>0</v>
      </c>
      <c r="AY25" s="544">
        <f t="shared" si="22"/>
        <v>0</v>
      </c>
      <c r="AZ25" s="540"/>
      <c r="BA25" s="542">
        <v>0</v>
      </c>
      <c r="BB25" s="544">
        <f t="shared" si="23"/>
        <v>0</v>
      </c>
      <c r="BC25" s="542">
        <v>0</v>
      </c>
      <c r="BD25" s="544">
        <f t="shared" si="24"/>
        <v>0</v>
      </c>
      <c r="BE25" s="545">
        <f t="shared" si="28"/>
        <v>0</v>
      </c>
      <c r="BF25" s="398">
        <f t="shared" si="25"/>
        <v>1</v>
      </c>
      <c r="BG25" s="254">
        <f t="shared" si="26"/>
        <v>0</v>
      </c>
      <c r="BH25" s="275">
        <f t="shared" si="27"/>
        <v>1</v>
      </c>
    </row>
    <row r="26" spans="1:60" s="254" customFormat="1" ht="12.75">
      <c r="A26" s="303" t="s">
        <v>438</v>
      </c>
      <c r="B26" s="264" t="s">
        <v>439</v>
      </c>
      <c r="C26" s="187"/>
      <c r="D26" s="261" t="s">
        <v>141</v>
      </c>
      <c r="E26" s="261">
        <v>0.08</v>
      </c>
      <c r="F26" s="344">
        <v>0</v>
      </c>
      <c r="G26" s="190">
        <f>E26*F26</f>
        <v>0</v>
      </c>
      <c r="H26" s="344">
        <v>0</v>
      </c>
      <c r="I26" s="190">
        <f>E26*H26</f>
        <v>0</v>
      </c>
      <c r="J26" s="345">
        <f t="shared" si="3"/>
        <v>0</v>
      </c>
      <c r="K26" s="406"/>
      <c r="L26" s="427"/>
      <c r="M26" s="429">
        <v>0</v>
      </c>
      <c r="N26" s="431">
        <f t="shared" si="4"/>
        <v>0</v>
      </c>
      <c r="O26" s="429">
        <v>0</v>
      </c>
      <c r="P26" s="431">
        <f t="shared" si="5"/>
        <v>0</v>
      </c>
      <c r="Q26" s="432">
        <f t="shared" si="6"/>
        <v>0</v>
      </c>
      <c r="R26" s="444"/>
      <c r="S26" s="446">
        <v>0</v>
      </c>
      <c r="T26" s="448">
        <f t="shared" si="7"/>
        <v>0</v>
      </c>
      <c r="U26" s="446">
        <v>0</v>
      </c>
      <c r="V26" s="448">
        <f t="shared" si="8"/>
        <v>0</v>
      </c>
      <c r="W26" s="449">
        <f t="shared" si="29"/>
        <v>0</v>
      </c>
      <c r="X26" s="472"/>
      <c r="Y26" s="474">
        <v>0</v>
      </c>
      <c r="Z26" s="476">
        <f t="shared" si="10"/>
        <v>0</v>
      </c>
      <c r="AA26" s="474">
        <v>0</v>
      </c>
      <c r="AB26" s="476">
        <f t="shared" si="11"/>
        <v>0</v>
      </c>
      <c r="AC26" s="477">
        <f t="shared" si="12"/>
        <v>0</v>
      </c>
      <c r="AD26" s="489"/>
      <c r="AE26" s="491">
        <v>0</v>
      </c>
      <c r="AF26" s="493">
        <f t="shared" si="13"/>
        <v>0</v>
      </c>
      <c r="AG26" s="491">
        <v>0</v>
      </c>
      <c r="AH26" s="493">
        <f t="shared" si="14"/>
        <v>0</v>
      </c>
      <c r="AI26" s="494">
        <f t="shared" si="15"/>
        <v>0</v>
      </c>
      <c r="AJ26" s="523"/>
      <c r="AK26" s="525">
        <v>0</v>
      </c>
      <c r="AL26" s="527">
        <f t="shared" si="16"/>
        <v>0</v>
      </c>
      <c r="AM26" s="525">
        <v>0</v>
      </c>
      <c r="AN26" s="527">
        <f t="shared" si="17"/>
        <v>0</v>
      </c>
      <c r="AO26" s="528">
        <f t="shared" si="18"/>
        <v>0</v>
      </c>
      <c r="AP26" s="540"/>
      <c r="AQ26" s="542">
        <v>0</v>
      </c>
      <c r="AR26" s="544">
        <f t="shared" si="19"/>
        <v>0</v>
      </c>
      <c r="AS26" s="542">
        <v>0</v>
      </c>
      <c r="AT26" s="544">
        <f t="shared" si="20"/>
        <v>0</v>
      </c>
      <c r="AU26" s="540"/>
      <c r="AV26" s="542">
        <v>0</v>
      </c>
      <c r="AW26" s="544">
        <f t="shared" si="21"/>
        <v>0</v>
      </c>
      <c r="AX26" s="542">
        <v>0</v>
      </c>
      <c r="AY26" s="544">
        <f t="shared" si="22"/>
        <v>0</v>
      </c>
      <c r="AZ26" s="540"/>
      <c r="BA26" s="542">
        <v>0</v>
      </c>
      <c r="BB26" s="544">
        <f t="shared" si="23"/>
        <v>0</v>
      </c>
      <c r="BC26" s="542">
        <v>0</v>
      </c>
      <c r="BD26" s="544">
        <f t="shared" si="24"/>
        <v>0</v>
      </c>
      <c r="BE26" s="545">
        <f t="shared" si="28"/>
        <v>0</v>
      </c>
      <c r="BF26" s="398">
        <f t="shared" si="25"/>
        <v>0.08</v>
      </c>
      <c r="BG26" s="254">
        <f t="shared" si="26"/>
        <v>0</v>
      </c>
      <c r="BH26" s="275">
        <f t="shared" si="27"/>
        <v>0.08</v>
      </c>
    </row>
    <row r="27" spans="1:60" s="254" customFormat="1" ht="12.75">
      <c r="A27" s="303" t="s">
        <v>174</v>
      </c>
      <c r="B27" s="342" t="s">
        <v>175</v>
      </c>
      <c r="C27" s="187"/>
      <c r="D27" s="261"/>
      <c r="E27" s="261"/>
      <c r="F27" s="344">
        <v>0</v>
      </c>
      <c r="G27" s="190"/>
      <c r="H27" s="344">
        <v>0</v>
      </c>
      <c r="I27" s="190"/>
      <c r="J27" s="345"/>
      <c r="K27" s="406"/>
      <c r="L27" s="427"/>
      <c r="M27" s="429">
        <v>0</v>
      </c>
      <c r="N27" s="431">
        <f t="shared" si="4"/>
        <v>0</v>
      </c>
      <c r="O27" s="429">
        <v>0</v>
      </c>
      <c r="P27" s="431">
        <f t="shared" si="5"/>
        <v>0</v>
      </c>
      <c r="Q27" s="432">
        <f t="shared" si="6"/>
        <v>0</v>
      </c>
      <c r="R27" s="444"/>
      <c r="S27" s="446">
        <v>0</v>
      </c>
      <c r="T27" s="448">
        <f t="shared" si="7"/>
        <v>0</v>
      </c>
      <c r="U27" s="446">
        <v>0</v>
      </c>
      <c r="V27" s="448">
        <f t="shared" si="8"/>
        <v>0</v>
      </c>
      <c r="W27" s="449">
        <f t="shared" si="29"/>
        <v>0</v>
      </c>
      <c r="X27" s="472"/>
      <c r="Y27" s="474">
        <v>0</v>
      </c>
      <c r="Z27" s="476">
        <f t="shared" si="10"/>
        <v>0</v>
      </c>
      <c r="AA27" s="474">
        <v>0</v>
      </c>
      <c r="AB27" s="476">
        <f t="shared" si="11"/>
        <v>0</v>
      </c>
      <c r="AC27" s="477">
        <f t="shared" si="12"/>
        <v>0</v>
      </c>
      <c r="AD27" s="489"/>
      <c r="AE27" s="491">
        <v>0</v>
      </c>
      <c r="AF27" s="493">
        <f t="shared" si="13"/>
        <v>0</v>
      </c>
      <c r="AG27" s="491">
        <v>0</v>
      </c>
      <c r="AH27" s="493">
        <f t="shared" si="14"/>
        <v>0</v>
      </c>
      <c r="AI27" s="494">
        <f t="shared" si="15"/>
        <v>0</v>
      </c>
      <c r="AJ27" s="523"/>
      <c r="AK27" s="525">
        <v>0</v>
      </c>
      <c r="AL27" s="527">
        <f t="shared" si="16"/>
        <v>0</v>
      </c>
      <c r="AM27" s="525">
        <v>0</v>
      </c>
      <c r="AN27" s="527">
        <f t="shared" si="17"/>
        <v>0</v>
      </c>
      <c r="AO27" s="528">
        <f t="shared" si="18"/>
        <v>0</v>
      </c>
      <c r="AP27" s="540"/>
      <c r="AQ27" s="542">
        <v>0</v>
      </c>
      <c r="AR27" s="544">
        <f t="shared" si="19"/>
        <v>0</v>
      </c>
      <c r="AS27" s="542">
        <v>0</v>
      </c>
      <c r="AT27" s="544">
        <f t="shared" si="20"/>
        <v>0</v>
      </c>
      <c r="AU27" s="540"/>
      <c r="AV27" s="542">
        <v>0</v>
      </c>
      <c r="AW27" s="544">
        <f t="shared" si="21"/>
        <v>0</v>
      </c>
      <c r="AX27" s="542">
        <v>0</v>
      </c>
      <c r="AY27" s="544">
        <f t="shared" si="22"/>
        <v>0</v>
      </c>
      <c r="AZ27" s="540"/>
      <c r="BA27" s="542">
        <v>0</v>
      </c>
      <c r="BB27" s="544">
        <f t="shared" si="23"/>
        <v>0</v>
      </c>
      <c r="BC27" s="542">
        <v>0</v>
      </c>
      <c r="BD27" s="544">
        <f t="shared" si="24"/>
        <v>0</v>
      </c>
      <c r="BE27" s="545">
        <f t="shared" si="28"/>
        <v>0</v>
      </c>
      <c r="BF27" s="398">
        <f t="shared" si="25"/>
        <v>0</v>
      </c>
      <c r="BG27" s="254">
        <f t="shared" si="26"/>
        <v>0</v>
      </c>
      <c r="BH27" s="275">
        <f t="shared" si="27"/>
        <v>0</v>
      </c>
    </row>
    <row r="28" spans="1:60" s="254" customFormat="1" ht="12.75">
      <c r="A28" s="303" t="s">
        <v>176</v>
      </c>
      <c r="B28" s="343" t="s">
        <v>177</v>
      </c>
      <c r="C28" s="187"/>
      <c r="D28" s="261" t="s">
        <v>90</v>
      </c>
      <c r="E28" s="261">
        <v>301.39999999999998</v>
      </c>
      <c r="F28" s="344">
        <v>863.94</v>
      </c>
      <c r="G28" s="190">
        <f t="shared" ref="G28:G35" si="30">E28*F28</f>
        <v>260391.516</v>
      </c>
      <c r="H28" s="344">
        <v>2173.31</v>
      </c>
      <c r="I28" s="190">
        <f t="shared" ref="I28:I35" si="31">E28*H28</f>
        <v>655035.63399999996</v>
      </c>
      <c r="J28" s="345">
        <f t="shared" si="3"/>
        <v>915427.14999999991</v>
      </c>
      <c r="K28" s="406"/>
      <c r="L28" s="427"/>
      <c r="M28" s="429">
        <v>863.94</v>
      </c>
      <c r="N28" s="431">
        <f t="shared" si="4"/>
        <v>0</v>
      </c>
      <c r="O28" s="429">
        <v>2173.31</v>
      </c>
      <c r="P28" s="431">
        <f t="shared" si="5"/>
        <v>0</v>
      </c>
      <c r="Q28" s="432">
        <f t="shared" si="6"/>
        <v>0</v>
      </c>
      <c r="R28" s="444"/>
      <c r="S28" s="446">
        <v>863.94</v>
      </c>
      <c r="T28" s="448">
        <f t="shared" si="7"/>
        <v>0</v>
      </c>
      <c r="U28" s="446">
        <v>2173.31</v>
      </c>
      <c r="V28" s="448">
        <f t="shared" si="8"/>
        <v>0</v>
      </c>
      <c r="W28" s="449">
        <f t="shared" si="29"/>
        <v>0</v>
      </c>
      <c r="X28" s="472">
        <v>301.39999999999998</v>
      </c>
      <c r="Y28" s="474">
        <v>863.94</v>
      </c>
      <c r="Z28" s="476">
        <f t="shared" si="10"/>
        <v>260391.516</v>
      </c>
      <c r="AA28" s="474">
        <v>2173.31</v>
      </c>
      <c r="AB28" s="476">
        <f t="shared" si="11"/>
        <v>655035.63399999996</v>
      </c>
      <c r="AC28" s="477">
        <f t="shared" si="12"/>
        <v>915427.14999999991</v>
      </c>
      <c r="AD28" s="489"/>
      <c r="AE28" s="491">
        <v>863.94</v>
      </c>
      <c r="AF28" s="493">
        <f t="shared" si="13"/>
        <v>0</v>
      </c>
      <c r="AG28" s="491">
        <v>2173.31</v>
      </c>
      <c r="AH28" s="493">
        <f t="shared" si="14"/>
        <v>0</v>
      </c>
      <c r="AI28" s="494">
        <f t="shared" si="15"/>
        <v>0</v>
      </c>
      <c r="AJ28" s="523"/>
      <c r="AK28" s="525">
        <v>863.94</v>
      </c>
      <c r="AL28" s="527">
        <f t="shared" si="16"/>
        <v>0</v>
      </c>
      <c r="AM28" s="525">
        <v>2173.31</v>
      </c>
      <c r="AN28" s="527">
        <f t="shared" si="17"/>
        <v>0</v>
      </c>
      <c r="AO28" s="528">
        <f t="shared" si="18"/>
        <v>0</v>
      </c>
      <c r="AP28" s="540"/>
      <c r="AQ28" s="542">
        <v>863.94</v>
      </c>
      <c r="AR28" s="544">
        <f t="shared" si="19"/>
        <v>0</v>
      </c>
      <c r="AS28" s="542">
        <v>2173.31</v>
      </c>
      <c r="AT28" s="544">
        <f t="shared" si="20"/>
        <v>0</v>
      </c>
      <c r="AU28" s="540"/>
      <c r="AV28" s="542">
        <v>863.94</v>
      </c>
      <c r="AW28" s="544">
        <f t="shared" si="21"/>
        <v>0</v>
      </c>
      <c r="AX28" s="542">
        <v>2173.31</v>
      </c>
      <c r="AY28" s="544">
        <f t="shared" si="22"/>
        <v>0</v>
      </c>
      <c r="AZ28" s="540"/>
      <c r="BA28" s="542">
        <v>863.94</v>
      </c>
      <c r="BB28" s="544">
        <f t="shared" si="23"/>
        <v>0</v>
      </c>
      <c r="BC28" s="542">
        <v>2173.31</v>
      </c>
      <c r="BD28" s="544">
        <f t="shared" si="24"/>
        <v>0</v>
      </c>
      <c r="BE28" s="545">
        <f t="shared" si="28"/>
        <v>0</v>
      </c>
      <c r="BF28" s="398">
        <f t="shared" si="25"/>
        <v>0</v>
      </c>
      <c r="BG28" s="254">
        <f t="shared" si="26"/>
        <v>301.39999999999998</v>
      </c>
      <c r="BH28" s="275">
        <f t="shared" si="27"/>
        <v>0</v>
      </c>
    </row>
    <row r="29" spans="1:60" s="254" customFormat="1" ht="12.75">
      <c r="A29" s="303" t="s">
        <v>178</v>
      </c>
      <c r="B29" s="343" t="s">
        <v>179</v>
      </c>
      <c r="C29" s="187"/>
      <c r="D29" s="261" t="s">
        <v>90</v>
      </c>
      <c r="E29" s="261">
        <v>168.8</v>
      </c>
      <c r="F29" s="344">
        <v>863.94</v>
      </c>
      <c r="G29" s="190">
        <f t="shared" si="30"/>
        <v>145833.07200000001</v>
      </c>
      <c r="H29" s="344">
        <v>2347.2199999999998</v>
      </c>
      <c r="I29" s="190">
        <f t="shared" si="31"/>
        <v>396210.73599999998</v>
      </c>
      <c r="J29" s="345">
        <f t="shared" si="3"/>
        <v>542043.80799999996</v>
      </c>
      <c r="K29" s="406"/>
      <c r="L29" s="427"/>
      <c r="M29" s="429">
        <v>863.94</v>
      </c>
      <c r="N29" s="431">
        <f t="shared" si="4"/>
        <v>0</v>
      </c>
      <c r="O29" s="429">
        <v>2347.2199999999998</v>
      </c>
      <c r="P29" s="431">
        <f t="shared" si="5"/>
        <v>0</v>
      </c>
      <c r="Q29" s="432">
        <f t="shared" si="6"/>
        <v>0</v>
      </c>
      <c r="R29" s="444"/>
      <c r="S29" s="446">
        <v>863.94</v>
      </c>
      <c r="T29" s="448">
        <f t="shared" si="7"/>
        <v>0</v>
      </c>
      <c r="U29" s="446">
        <v>2347.2199999999998</v>
      </c>
      <c r="V29" s="448">
        <f t="shared" si="8"/>
        <v>0</v>
      </c>
      <c r="W29" s="449">
        <f t="shared" si="29"/>
        <v>0</v>
      </c>
      <c r="X29" s="472">
        <v>168.8</v>
      </c>
      <c r="Y29" s="474">
        <v>863.94</v>
      </c>
      <c r="Z29" s="476">
        <f t="shared" si="10"/>
        <v>145833.07200000001</v>
      </c>
      <c r="AA29" s="474">
        <v>2347.2199999999998</v>
      </c>
      <c r="AB29" s="476">
        <f t="shared" si="11"/>
        <v>396210.73599999998</v>
      </c>
      <c r="AC29" s="477">
        <f t="shared" si="12"/>
        <v>542043.80799999996</v>
      </c>
      <c r="AD29" s="489"/>
      <c r="AE29" s="491">
        <v>863.94</v>
      </c>
      <c r="AF29" s="493">
        <f t="shared" si="13"/>
        <v>0</v>
      </c>
      <c r="AG29" s="491">
        <v>2347.2199999999998</v>
      </c>
      <c r="AH29" s="493">
        <f t="shared" si="14"/>
        <v>0</v>
      </c>
      <c r="AI29" s="494">
        <f t="shared" si="15"/>
        <v>0</v>
      </c>
      <c r="AJ29" s="523"/>
      <c r="AK29" s="525">
        <v>863.94</v>
      </c>
      <c r="AL29" s="527">
        <f t="shared" si="16"/>
        <v>0</v>
      </c>
      <c r="AM29" s="525">
        <v>2347.2199999999998</v>
      </c>
      <c r="AN29" s="527">
        <f t="shared" si="17"/>
        <v>0</v>
      </c>
      <c r="AO29" s="528">
        <f t="shared" si="18"/>
        <v>0</v>
      </c>
      <c r="AP29" s="540"/>
      <c r="AQ29" s="542">
        <v>863.94</v>
      </c>
      <c r="AR29" s="544">
        <f t="shared" si="19"/>
        <v>0</v>
      </c>
      <c r="AS29" s="542">
        <v>2347.2199999999998</v>
      </c>
      <c r="AT29" s="544">
        <f t="shared" si="20"/>
        <v>0</v>
      </c>
      <c r="AU29" s="540"/>
      <c r="AV29" s="542">
        <v>863.94</v>
      </c>
      <c r="AW29" s="544">
        <f t="shared" si="21"/>
        <v>0</v>
      </c>
      <c r="AX29" s="542">
        <v>2347.2199999999998</v>
      </c>
      <c r="AY29" s="544">
        <f t="shared" si="22"/>
        <v>0</v>
      </c>
      <c r="AZ29" s="540"/>
      <c r="BA29" s="542">
        <v>863.94</v>
      </c>
      <c r="BB29" s="544">
        <f t="shared" si="23"/>
        <v>0</v>
      </c>
      <c r="BC29" s="542">
        <v>2347.2199999999998</v>
      </c>
      <c r="BD29" s="544">
        <f t="shared" si="24"/>
        <v>0</v>
      </c>
      <c r="BE29" s="545">
        <f t="shared" si="28"/>
        <v>0</v>
      </c>
      <c r="BF29" s="398">
        <f t="shared" si="25"/>
        <v>0</v>
      </c>
      <c r="BG29" s="254">
        <f t="shared" si="26"/>
        <v>168.8</v>
      </c>
      <c r="BH29" s="275">
        <f t="shared" si="27"/>
        <v>0</v>
      </c>
    </row>
    <row r="30" spans="1:60" s="254" customFormat="1" ht="12.75">
      <c r="A30" s="303" t="s">
        <v>180</v>
      </c>
      <c r="B30" s="343" t="s">
        <v>181</v>
      </c>
      <c r="C30" s="187"/>
      <c r="D30" s="261" t="s">
        <v>90</v>
      </c>
      <c r="E30" s="261">
        <v>111.8</v>
      </c>
      <c r="F30" s="344">
        <v>1039.5</v>
      </c>
      <c r="G30" s="190">
        <f t="shared" si="30"/>
        <v>116216.09999999999</v>
      </c>
      <c r="H30" s="344">
        <v>5020.95</v>
      </c>
      <c r="I30" s="190">
        <f t="shared" si="31"/>
        <v>561342.21</v>
      </c>
      <c r="J30" s="345">
        <f t="shared" si="3"/>
        <v>677558.30999999994</v>
      </c>
      <c r="K30" s="406"/>
      <c r="L30" s="427"/>
      <c r="M30" s="429">
        <v>1039.5</v>
      </c>
      <c r="N30" s="431">
        <f t="shared" si="4"/>
        <v>0</v>
      </c>
      <c r="O30" s="429">
        <v>5020.95</v>
      </c>
      <c r="P30" s="431">
        <f t="shared" si="5"/>
        <v>0</v>
      </c>
      <c r="Q30" s="432">
        <f t="shared" si="6"/>
        <v>0</v>
      </c>
      <c r="R30" s="444"/>
      <c r="S30" s="446">
        <v>1039.5</v>
      </c>
      <c r="T30" s="448">
        <f t="shared" si="7"/>
        <v>0</v>
      </c>
      <c r="U30" s="446">
        <v>5020.95</v>
      </c>
      <c r="V30" s="448">
        <f t="shared" si="8"/>
        <v>0</v>
      </c>
      <c r="W30" s="449">
        <f t="shared" si="29"/>
        <v>0</v>
      </c>
      <c r="X30" s="472">
        <v>111.8</v>
      </c>
      <c r="Y30" s="474">
        <v>1039.5</v>
      </c>
      <c r="Z30" s="476">
        <f t="shared" si="10"/>
        <v>116216.09999999999</v>
      </c>
      <c r="AA30" s="474">
        <v>5020.95</v>
      </c>
      <c r="AB30" s="476">
        <f t="shared" si="11"/>
        <v>561342.21</v>
      </c>
      <c r="AC30" s="477">
        <f t="shared" si="12"/>
        <v>677558.30999999994</v>
      </c>
      <c r="AD30" s="489"/>
      <c r="AE30" s="491">
        <v>1039.5</v>
      </c>
      <c r="AF30" s="493">
        <f t="shared" si="13"/>
        <v>0</v>
      </c>
      <c r="AG30" s="491">
        <v>5020.95</v>
      </c>
      <c r="AH30" s="493">
        <f t="shared" si="14"/>
        <v>0</v>
      </c>
      <c r="AI30" s="494">
        <f t="shared" si="15"/>
        <v>0</v>
      </c>
      <c r="AJ30" s="523"/>
      <c r="AK30" s="525">
        <v>1039.5</v>
      </c>
      <c r="AL30" s="527">
        <f t="shared" si="16"/>
        <v>0</v>
      </c>
      <c r="AM30" s="525">
        <v>5020.95</v>
      </c>
      <c r="AN30" s="527">
        <f t="shared" si="17"/>
        <v>0</v>
      </c>
      <c r="AO30" s="528">
        <f t="shared" si="18"/>
        <v>0</v>
      </c>
      <c r="AP30" s="540"/>
      <c r="AQ30" s="542">
        <v>1039.5</v>
      </c>
      <c r="AR30" s="544">
        <f t="shared" si="19"/>
        <v>0</v>
      </c>
      <c r="AS30" s="542">
        <v>5020.95</v>
      </c>
      <c r="AT30" s="544">
        <f t="shared" si="20"/>
        <v>0</v>
      </c>
      <c r="AU30" s="540"/>
      <c r="AV30" s="542">
        <v>1039.5</v>
      </c>
      <c r="AW30" s="544">
        <f t="shared" si="21"/>
        <v>0</v>
      </c>
      <c r="AX30" s="542">
        <v>5020.95</v>
      </c>
      <c r="AY30" s="544">
        <f t="shared" si="22"/>
        <v>0</v>
      </c>
      <c r="AZ30" s="540"/>
      <c r="BA30" s="542">
        <v>1039.5</v>
      </c>
      <c r="BB30" s="544">
        <f t="shared" si="23"/>
        <v>0</v>
      </c>
      <c r="BC30" s="542">
        <v>5020.95</v>
      </c>
      <c r="BD30" s="544">
        <f t="shared" si="24"/>
        <v>0</v>
      </c>
      <c r="BE30" s="545">
        <f t="shared" si="28"/>
        <v>0</v>
      </c>
      <c r="BF30" s="398">
        <f t="shared" si="25"/>
        <v>0</v>
      </c>
      <c r="BG30" s="254">
        <f t="shared" si="26"/>
        <v>111.8</v>
      </c>
      <c r="BH30" s="275">
        <f t="shared" si="27"/>
        <v>0</v>
      </c>
    </row>
    <row r="31" spans="1:60" s="254" customFormat="1" ht="12.75">
      <c r="A31" s="303" t="s">
        <v>440</v>
      </c>
      <c r="B31" s="343" t="s">
        <v>441</v>
      </c>
      <c r="C31" s="187"/>
      <c r="D31" s="261" t="s">
        <v>90</v>
      </c>
      <c r="E31" s="261">
        <v>206.75</v>
      </c>
      <c r="F31" s="344">
        <v>866.25</v>
      </c>
      <c r="G31" s="190">
        <f t="shared" si="30"/>
        <v>179097.1875</v>
      </c>
      <c r="H31" s="344">
        <v>553.15</v>
      </c>
      <c r="I31" s="190">
        <f t="shared" si="31"/>
        <v>114363.7625</v>
      </c>
      <c r="J31" s="345">
        <f t="shared" si="3"/>
        <v>293460.95</v>
      </c>
      <c r="K31" s="406"/>
      <c r="L31" s="427"/>
      <c r="M31" s="429">
        <v>866.25</v>
      </c>
      <c r="N31" s="431">
        <f t="shared" si="4"/>
        <v>0</v>
      </c>
      <c r="O31" s="429">
        <v>553.15</v>
      </c>
      <c r="P31" s="431">
        <f t="shared" si="5"/>
        <v>0</v>
      </c>
      <c r="Q31" s="432">
        <f t="shared" si="6"/>
        <v>0</v>
      </c>
      <c r="R31" s="444"/>
      <c r="S31" s="446">
        <v>866.25</v>
      </c>
      <c r="T31" s="448">
        <f t="shared" si="7"/>
        <v>0</v>
      </c>
      <c r="U31" s="446">
        <v>553.15</v>
      </c>
      <c r="V31" s="448">
        <f t="shared" si="8"/>
        <v>0</v>
      </c>
      <c r="W31" s="449">
        <f t="shared" si="29"/>
        <v>0</v>
      </c>
      <c r="X31" s="472"/>
      <c r="Y31" s="474">
        <v>866.25</v>
      </c>
      <c r="Z31" s="476">
        <f t="shared" si="10"/>
        <v>0</v>
      </c>
      <c r="AA31" s="474">
        <v>553.15</v>
      </c>
      <c r="AB31" s="476">
        <f t="shared" si="11"/>
        <v>0</v>
      </c>
      <c r="AC31" s="477">
        <f t="shared" si="12"/>
        <v>0</v>
      </c>
      <c r="AD31" s="489"/>
      <c r="AE31" s="491">
        <v>866.25</v>
      </c>
      <c r="AF31" s="493">
        <f t="shared" si="13"/>
        <v>0</v>
      </c>
      <c r="AG31" s="491">
        <v>553.15</v>
      </c>
      <c r="AH31" s="493">
        <f t="shared" si="14"/>
        <v>0</v>
      </c>
      <c r="AI31" s="494">
        <f t="shared" si="15"/>
        <v>0</v>
      </c>
      <c r="AJ31" s="523"/>
      <c r="AK31" s="525">
        <v>866.25</v>
      </c>
      <c r="AL31" s="527">
        <f t="shared" si="16"/>
        <v>0</v>
      </c>
      <c r="AM31" s="525">
        <v>553.15</v>
      </c>
      <c r="AN31" s="527">
        <f t="shared" si="17"/>
        <v>0</v>
      </c>
      <c r="AO31" s="528">
        <f t="shared" si="18"/>
        <v>0</v>
      </c>
      <c r="AP31" s="540"/>
      <c r="AQ31" s="542">
        <v>866.25</v>
      </c>
      <c r="AR31" s="544">
        <f t="shared" si="19"/>
        <v>0</v>
      </c>
      <c r="AS31" s="542">
        <v>553.15</v>
      </c>
      <c r="AT31" s="544">
        <f t="shared" si="20"/>
        <v>0</v>
      </c>
      <c r="AU31" s="540"/>
      <c r="AV31" s="542">
        <v>866.25</v>
      </c>
      <c r="AW31" s="544">
        <f t="shared" si="21"/>
        <v>0</v>
      </c>
      <c r="AX31" s="542">
        <v>553.15</v>
      </c>
      <c r="AY31" s="544">
        <f t="shared" si="22"/>
        <v>0</v>
      </c>
      <c r="AZ31" s="540"/>
      <c r="BA31" s="542">
        <v>866.25</v>
      </c>
      <c r="BB31" s="544">
        <f t="shared" si="23"/>
        <v>0</v>
      </c>
      <c r="BC31" s="542">
        <v>553.15</v>
      </c>
      <c r="BD31" s="544">
        <f t="shared" si="24"/>
        <v>0</v>
      </c>
      <c r="BE31" s="545">
        <f t="shared" si="28"/>
        <v>0</v>
      </c>
      <c r="BF31" s="398">
        <f t="shared" si="25"/>
        <v>206.75</v>
      </c>
      <c r="BG31" s="254">
        <f t="shared" si="26"/>
        <v>0</v>
      </c>
      <c r="BH31" s="275">
        <f t="shared" si="27"/>
        <v>206.75</v>
      </c>
    </row>
    <row r="32" spans="1:60" s="254" customFormat="1" ht="12.75">
      <c r="A32" s="303" t="s">
        <v>442</v>
      </c>
      <c r="B32" s="343" t="s">
        <v>443</v>
      </c>
      <c r="C32" s="187"/>
      <c r="D32" s="261" t="s">
        <v>90</v>
      </c>
      <c r="E32" s="261">
        <v>69.400000000000006</v>
      </c>
      <c r="F32" s="344">
        <v>678</v>
      </c>
      <c r="G32" s="190">
        <f t="shared" si="30"/>
        <v>47053.200000000004</v>
      </c>
      <c r="H32" s="344">
        <v>356</v>
      </c>
      <c r="I32" s="190">
        <f t="shared" si="31"/>
        <v>24706.400000000001</v>
      </c>
      <c r="J32" s="345">
        <f t="shared" si="3"/>
        <v>71759.600000000006</v>
      </c>
      <c r="K32" s="406"/>
      <c r="L32" s="427"/>
      <c r="M32" s="429">
        <v>678</v>
      </c>
      <c r="N32" s="431">
        <f t="shared" si="4"/>
        <v>0</v>
      </c>
      <c r="O32" s="429">
        <v>356</v>
      </c>
      <c r="P32" s="431">
        <f t="shared" si="5"/>
        <v>0</v>
      </c>
      <c r="Q32" s="432">
        <f t="shared" si="6"/>
        <v>0</v>
      </c>
      <c r="R32" s="444"/>
      <c r="S32" s="446">
        <v>678</v>
      </c>
      <c r="T32" s="448">
        <f t="shared" si="7"/>
        <v>0</v>
      </c>
      <c r="U32" s="446">
        <v>356</v>
      </c>
      <c r="V32" s="448">
        <f t="shared" si="8"/>
        <v>0</v>
      </c>
      <c r="W32" s="449">
        <f t="shared" si="29"/>
        <v>0</v>
      </c>
      <c r="X32" s="472"/>
      <c r="Y32" s="474">
        <v>678</v>
      </c>
      <c r="Z32" s="476">
        <f t="shared" si="10"/>
        <v>0</v>
      </c>
      <c r="AA32" s="474">
        <v>356</v>
      </c>
      <c r="AB32" s="476">
        <f t="shared" si="11"/>
        <v>0</v>
      </c>
      <c r="AC32" s="477">
        <f t="shared" si="12"/>
        <v>0</v>
      </c>
      <c r="AD32" s="489"/>
      <c r="AE32" s="491">
        <v>678</v>
      </c>
      <c r="AF32" s="493">
        <f t="shared" si="13"/>
        <v>0</v>
      </c>
      <c r="AG32" s="491">
        <v>356</v>
      </c>
      <c r="AH32" s="493">
        <f t="shared" si="14"/>
        <v>0</v>
      </c>
      <c r="AI32" s="494">
        <f t="shared" si="15"/>
        <v>0</v>
      </c>
      <c r="AJ32" s="523"/>
      <c r="AK32" s="525">
        <v>678</v>
      </c>
      <c r="AL32" s="527">
        <f t="shared" si="16"/>
        <v>0</v>
      </c>
      <c r="AM32" s="525">
        <v>356</v>
      </c>
      <c r="AN32" s="527">
        <f t="shared" si="17"/>
        <v>0</v>
      </c>
      <c r="AO32" s="528">
        <f t="shared" si="18"/>
        <v>0</v>
      </c>
      <c r="AP32" s="540"/>
      <c r="AQ32" s="542">
        <v>678</v>
      </c>
      <c r="AR32" s="544">
        <f t="shared" si="19"/>
        <v>0</v>
      </c>
      <c r="AS32" s="542">
        <v>356</v>
      </c>
      <c r="AT32" s="544">
        <f t="shared" si="20"/>
        <v>0</v>
      </c>
      <c r="AU32" s="540"/>
      <c r="AV32" s="542">
        <v>678</v>
      </c>
      <c r="AW32" s="544">
        <f t="shared" si="21"/>
        <v>0</v>
      </c>
      <c r="AX32" s="542">
        <v>356</v>
      </c>
      <c r="AY32" s="544">
        <f t="shared" si="22"/>
        <v>0</v>
      </c>
      <c r="AZ32" s="540"/>
      <c r="BA32" s="542">
        <v>678</v>
      </c>
      <c r="BB32" s="544">
        <f t="shared" si="23"/>
        <v>0</v>
      </c>
      <c r="BC32" s="542">
        <v>356</v>
      </c>
      <c r="BD32" s="544">
        <f t="shared" si="24"/>
        <v>0</v>
      </c>
      <c r="BE32" s="545">
        <f t="shared" si="28"/>
        <v>0</v>
      </c>
      <c r="BF32" s="398">
        <f t="shared" si="25"/>
        <v>69.400000000000006</v>
      </c>
      <c r="BG32" s="254">
        <f t="shared" si="26"/>
        <v>0</v>
      </c>
      <c r="BH32" s="275">
        <f t="shared" si="27"/>
        <v>69.400000000000006</v>
      </c>
    </row>
    <row r="33" spans="1:60" s="254" customFormat="1" ht="12.75">
      <c r="A33" s="303" t="s">
        <v>444</v>
      </c>
      <c r="B33" s="343" t="s">
        <v>445</v>
      </c>
      <c r="C33" s="187"/>
      <c r="D33" s="261" t="s">
        <v>90</v>
      </c>
      <c r="E33" s="261">
        <v>69.400000000000006</v>
      </c>
      <c r="F33" s="344">
        <v>975</v>
      </c>
      <c r="G33" s="190">
        <f t="shared" si="30"/>
        <v>67665</v>
      </c>
      <c r="H33" s="344">
        <v>305.99</v>
      </c>
      <c r="I33" s="190">
        <f t="shared" si="31"/>
        <v>21235.706000000002</v>
      </c>
      <c r="J33" s="345">
        <f t="shared" si="3"/>
        <v>88900.706000000006</v>
      </c>
      <c r="K33" s="406"/>
      <c r="L33" s="427"/>
      <c r="M33" s="429">
        <v>975</v>
      </c>
      <c r="N33" s="431">
        <f t="shared" si="4"/>
        <v>0</v>
      </c>
      <c r="O33" s="429">
        <v>305.99</v>
      </c>
      <c r="P33" s="431">
        <f t="shared" si="5"/>
        <v>0</v>
      </c>
      <c r="Q33" s="432">
        <f t="shared" si="6"/>
        <v>0</v>
      </c>
      <c r="R33" s="444"/>
      <c r="S33" s="446">
        <v>975</v>
      </c>
      <c r="T33" s="448">
        <f t="shared" si="7"/>
        <v>0</v>
      </c>
      <c r="U33" s="446">
        <v>305.99</v>
      </c>
      <c r="V33" s="448">
        <f t="shared" si="8"/>
        <v>0</v>
      </c>
      <c r="W33" s="449">
        <f t="shared" si="29"/>
        <v>0</v>
      </c>
      <c r="X33" s="472"/>
      <c r="Y33" s="474">
        <v>975</v>
      </c>
      <c r="Z33" s="476">
        <f t="shared" si="10"/>
        <v>0</v>
      </c>
      <c r="AA33" s="474">
        <v>305.99</v>
      </c>
      <c r="AB33" s="476">
        <f t="shared" si="11"/>
        <v>0</v>
      </c>
      <c r="AC33" s="477">
        <f t="shared" si="12"/>
        <v>0</v>
      </c>
      <c r="AD33" s="489"/>
      <c r="AE33" s="491">
        <v>975</v>
      </c>
      <c r="AF33" s="493">
        <f t="shared" si="13"/>
        <v>0</v>
      </c>
      <c r="AG33" s="491">
        <v>305.99</v>
      </c>
      <c r="AH33" s="493">
        <f t="shared" si="14"/>
        <v>0</v>
      </c>
      <c r="AI33" s="494">
        <f t="shared" si="15"/>
        <v>0</v>
      </c>
      <c r="AJ33" s="523"/>
      <c r="AK33" s="525">
        <v>975</v>
      </c>
      <c r="AL33" s="527">
        <f t="shared" si="16"/>
        <v>0</v>
      </c>
      <c r="AM33" s="525">
        <v>305.99</v>
      </c>
      <c r="AN33" s="527">
        <f t="shared" si="17"/>
        <v>0</v>
      </c>
      <c r="AO33" s="528">
        <f t="shared" si="18"/>
        <v>0</v>
      </c>
      <c r="AP33" s="540"/>
      <c r="AQ33" s="542">
        <v>975</v>
      </c>
      <c r="AR33" s="544">
        <f t="shared" si="19"/>
        <v>0</v>
      </c>
      <c r="AS33" s="542">
        <v>305.99</v>
      </c>
      <c r="AT33" s="544">
        <f t="shared" si="20"/>
        <v>0</v>
      </c>
      <c r="AU33" s="540"/>
      <c r="AV33" s="542">
        <v>975</v>
      </c>
      <c r="AW33" s="544">
        <f t="shared" si="21"/>
        <v>0</v>
      </c>
      <c r="AX33" s="542">
        <v>305.99</v>
      </c>
      <c r="AY33" s="544">
        <f t="shared" si="22"/>
        <v>0</v>
      </c>
      <c r="AZ33" s="540"/>
      <c r="BA33" s="542">
        <v>975</v>
      </c>
      <c r="BB33" s="544">
        <f t="shared" si="23"/>
        <v>0</v>
      </c>
      <c r="BC33" s="542">
        <v>305.99</v>
      </c>
      <c r="BD33" s="544">
        <f t="shared" si="24"/>
        <v>0</v>
      </c>
      <c r="BE33" s="545">
        <f t="shared" si="28"/>
        <v>0</v>
      </c>
      <c r="BF33" s="398">
        <f t="shared" si="25"/>
        <v>69.400000000000006</v>
      </c>
      <c r="BG33" s="254">
        <f t="shared" si="26"/>
        <v>0</v>
      </c>
      <c r="BH33" s="275">
        <f t="shared" si="27"/>
        <v>69.400000000000006</v>
      </c>
    </row>
    <row r="34" spans="1:60" s="254" customFormat="1" ht="12.75">
      <c r="A34" s="303" t="s">
        <v>446</v>
      </c>
      <c r="B34" s="343" t="s">
        <v>447</v>
      </c>
      <c r="C34" s="187"/>
      <c r="D34" s="261" t="s">
        <v>90</v>
      </c>
      <c r="E34" s="261">
        <v>69.400000000000006</v>
      </c>
      <c r="F34" s="344">
        <v>485.1</v>
      </c>
      <c r="G34" s="190">
        <f t="shared" si="30"/>
        <v>33665.94</v>
      </c>
      <c r="H34" s="344">
        <v>569.98</v>
      </c>
      <c r="I34" s="190">
        <f t="shared" si="31"/>
        <v>39556.612000000001</v>
      </c>
      <c r="J34" s="345">
        <f t="shared" si="3"/>
        <v>73222.551999999996</v>
      </c>
      <c r="K34" s="406"/>
      <c r="L34" s="427"/>
      <c r="M34" s="429">
        <v>485.1</v>
      </c>
      <c r="N34" s="431">
        <f t="shared" si="4"/>
        <v>0</v>
      </c>
      <c r="O34" s="429">
        <v>569.98</v>
      </c>
      <c r="P34" s="431">
        <f t="shared" si="5"/>
        <v>0</v>
      </c>
      <c r="Q34" s="432">
        <f t="shared" si="6"/>
        <v>0</v>
      </c>
      <c r="R34" s="444"/>
      <c r="S34" s="446">
        <v>485.1</v>
      </c>
      <c r="T34" s="448">
        <f t="shared" si="7"/>
        <v>0</v>
      </c>
      <c r="U34" s="446">
        <v>569.98</v>
      </c>
      <c r="V34" s="448">
        <f t="shared" si="8"/>
        <v>0</v>
      </c>
      <c r="W34" s="449">
        <f t="shared" si="29"/>
        <v>0</v>
      </c>
      <c r="X34" s="472"/>
      <c r="Y34" s="474">
        <v>485.1</v>
      </c>
      <c r="Z34" s="476">
        <f t="shared" si="10"/>
        <v>0</v>
      </c>
      <c r="AA34" s="474">
        <v>569.98</v>
      </c>
      <c r="AB34" s="476">
        <f t="shared" si="11"/>
        <v>0</v>
      </c>
      <c r="AC34" s="477">
        <f t="shared" si="12"/>
        <v>0</v>
      </c>
      <c r="AD34" s="489"/>
      <c r="AE34" s="491">
        <v>485.1</v>
      </c>
      <c r="AF34" s="493">
        <f t="shared" si="13"/>
        <v>0</v>
      </c>
      <c r="AG34" s="491">
        <v>569.98</v>
      </c>
      <c r="AH34" s="493">
        <f t="shared" si="14"/>
        <v>0</v>
      </c>
      <c r="AI34" s="494">
        <f t="shared" si="15"/>
        <v>0</v>
      </c>
      <c r="AJ34" s="523"/>
      <c r="AK34" s="525">
        <v>485.1</v>
      </c>
      <c r="AL34" s="527">
        <f t="shared" si="16"/>
        <v>0</v>
      </c>
      <c r="AM34" s="525">
        <v>569.98</v>
      </c>
      <c r="AN34" s="527">
        <f t="shared" si="17"/>
        <v>0</v>
      </c>
      <c r="AO34" s="528">
        <f t="shared" si="18"/>
        <v>0</v>
      </c>
      <c r="AP34" s="540"/>
      <c r="AQ34" s="542">
        <v>485.1</v>
      </c>
      <c r="AR34" s="544">
        <f t="shared" si="19"/>
        <v>0</v>
      </c>
      <c r="AS34" s="542">
        <v>569.98</v>
      </c>
      <c r="AT34" s="544">
        <f t="shared" si="20"/>
        <v>0</v>
      </c>
      <c r="AU34" s="540"/>
      <c r="AV34" s="542">
        <v>485.1</v>
      </c>
      <c r="AW34" s="544">
        <f t="shared" si="21"/>
        <v>0</v>
      </c>
      <c r="AX34" s="542">
        <v>569.98</v>
      </c>
      <c r="AY34" s="544">
        <f t="shared" si="22"/>
        <v>0</v>
      </c>
      <c r="AZ34" s="540"/>
      <c r="BA34" s="542">
        <v>485.1</v>
      </c>
      <c r="BB34" s="544">
        <f t="shared" si="23"/>
        <v>0</v>
      </c>
      <c r="BC34" s="542">
        <v>569.98</v>
      </c>
      <c r="BD34" s="544">
        <f t="shared" si="24"/>
        <v>0</v>
      </c>
      <c r="BE34" s="545">
        <f t="shared" si="28"/>
        <v>0</v>
      </c>
      <c r="BF34" s="398">
        <f t="shared" si="25"/>
        <v>69.400000000000006</v>
      </c>
      <c r="BG34" s="254">
        <f t="shared" si="26"/>
        <v>0</v>
      </c>
      <c r="BH34" s="275">
        <f t="shared" si="27"/>
        <v>69.400000000000006</v>
      </c>
    </row>
    <row r="35" spans="1:60" s="254" customFormat="1" ht="12.75">
      <c r="A35" s="303" t="s">
        <v>448</v>
      </c>
      <c r="B35" s="343" t="s">
        <v>449</v>
      </c>
      <c r="C35" s="187"/>
      <c r="D35" s="261" t="s">
        <v>90</v>
      </c>
      <c r="E35" s="261">
        <v>69.400000000000006</v>
      </c>
      <c r="F35" s="344">
        <v>57.75</v>
      </c>
      <c r="G35" s="190">
        <f t="shared" si="30"/>
        <v>4007.8500000000004</v>
      </c>
      <c r="H35" s="344">
        <v>32.54</v>
      </c>
      <c r="I35" s="190">
        <f t="shared" si="31"/>
        <v>2258.2760000000003</v>
      </c>
      <c r="J35" s="345">
        <f t="shared" si="3"/>
        <v>6266.1260000000002</v>
      </c>
      <c r="K35" s="406"/>
      <c r="L35" s="427"/>
      <c r="M35" s="429">
        <v>57.75</v>
      </c>
      <c r="N35" s="431">
        <f t="shared" si="4"/>
        <v>0</v>
      </c>
      <c r="O35" s="429">
        <v>32.54</v>
      </c>
      <c r="P35" s="431">
        <f t="shared" si="5"/>
        <v>0</v>
      </c>
      <c r="Q35" s="432">
        <f t="shared" si="6"/>
        <v>0</v>
      </c>
      <c r="R35" s="444"/>
      <c r="S35" s="446">
        <v>57.75</v>
      </c>
      <c r="T35" s="448">
        <f t="shared" si="7"/>
        <v>0</v>
      </c>
      <c r="U35" s="446">
        <v>32.54</v>
      </c>
      <c r="V35" s="448">
        <f t="shared" si="8"/>
        <v>0</v>
      </c>
      <c r="W35" s="449">
        <f t="shared" si="29"/>
        <v>0</v>
      </c>
      <c r="X35" s="472"/>
      <c r="Y35" s="474">
        <v>57.75</v>
      </c>
      <c r="Z35" s="476">
        <f t="shared" si="10"/>
        <v>0</v>
      </c>
      <c r="AA35" s="474">
        <v>32.54</v>
      </c>
      <c r="AB35" s="476">
        <f t="shared" si="11"/>
        <v>0</v>
      </c>
      <c r="AC35" s="477">
        <f t="shared" si="12"/>
        <v>0</v>
      </c>
      <c r="AD35" s="489"/>
      <c r="AE35" s="491">
        <v>57.75</v>
      </c>
      <c r="AF35" s="493">
        <f t="shared" si="13"/>
        <v>0</v>
      </c>
      <c r="AG35" s="491">
        <v>32.54</v>
      </c>
      <c r="AH35" s="493">
        <f t="shared" si="14"/>
        <v>0</v>
      </c>
      <c r="AI35" s="494">
        <f t="shared" si="15"/>
        <v>0</v>
      </c>
      <c r="AJ35" s="523"/>
      <c r="AK35" s="525">
        <v>57.75</v>
      </c>
      <c r="AL35" s="527">
        <f t="shared" si="16"/>
        <v>0</v>
      </c>
      <c r="AM35" s="525">
        <v>32.54</v>
      </c>
      <c r="AN35" s="527">
        <f t="shared" si="17"/>
        <v>0</v>
      </c>
      <c r="AO35" s="528">
        <f t="shared" si="18"/>
        <v>0</v>
      </c>
      <c r="AP35" s="540"/>
      <c r="AQ35" s="542">
        <v>57.75</v>
      </c>
      <c r="AR35" s="544">
        <f t="shared" si="19"/>
        <v>0</v>
      </c>
      <c r="AS35" s="542">
        <v>32.54</v>
      </c>
      <c r="AT35" s="544">
        <f t="shared" si="20"/>
        <v>0</v>
      </c>
      <c r="AU35" s="540"/>
      <c r="AV35" s="542">
        <v>57.75</v>
      </c>
      <c r="AW35" s="544">
        <f t="shared" si="21"/>
        <v>0</v>
      </c>
      <c r="AX35" s="542">
        <v>32.54</v>
      </c>
      <c r="AY35" s="544">
        <f t="shared" si="22"/>
        <v>0</v>
      </c>
      <c r="AZ35" s="540"/>
      <c r="BA35" s="542">
        <v>57.75</v>
      </c>
      <c r="BB35" s="544">
        <f t="shared" si="23"/>
        <v>0</v>
      </c>
      <c r="BC35" s="542">
        <v>32.54</v>
      </c>
      <c r="BD35" s="544">
        <f t="shared" si="24"/>
        <v>0</v>
      </c>
      <c r="BE35" s="545">
        <f t="shared" si="28"/>
        <v>0</v>
      </c>
      <c r="BF35" s="398">
        <f t="shared" si="25"/>
        <v>69.400000000000006</v>
      </c>
      <c r="BG35" s="254">
        <f t="shared" si="26"/>
        <v>0</v>
      </c>
      <c r="BH35" s="275">
        <f t="shared" si="27"/>
        <v>69.400000000000006</v>
      </c>
    </row>
    <row r="36" spans="1:60" s="254" customFormat="1" ht="12.75">
      <c r="A36" s="303" t="s">
        <v>182</v>
      </c>
      <c r="B36" s="342" t="s">
        <v>183</v>
      </c>
      <c r="C36" s="187"/>
      <c r="D36" s="261"/>
      <c r="E36" s="261"/>
      <c r="F36" s="344">
        <v>0</v>
      </c>
      <c r="G36" s="190"/>
      <c r="H36" s="344">
        <v>0</v>
      </c>
      <c r="I36" s="190"/>
      <c r="J36" s="345"/>
      <c r="K36" s="406"/>
      <c r="L36" s="427"/>
      <c r="M36" s="429">
        <v>0</v>
      </c>
      <c r="N36" s="431">
        <f t="shared" si="4"/>
        <v>0</v>
      </c>
      <c r="O36" s="429">
        <v>0</v>
      </c>
      <c r="P36" s="431">
        <f t="shared" si="5"/>
        <v>0</v>
      </c>
      <c r="Q36" s="432">
        <f t="shared" si="6"/>
        <v>0</v>
      </c>
      <c r="R36" s="444"/>
      <c r="S36" s="446">
        <v>0</v>
      </c>
      <c r="T36" s="448">
        <f t="shared" si="7"/>
        <v>0</v>
      </c>
      <c r="U36" s="446">
        <v>0</v>
      </c>
      <c r="V36" s="448">
        <f t="shared" si="8"/>
        <v>0</v>
      </c>
      <c r="W36" s="449">
        <f t="shared" si="29"/>
        <v>0</v>
      </c>
      <c r="X36" s="472"/>
      <c r="Y36" s="474">
        <v>0</v>
      </c>
      <c r="Z36" s="476">
        <f t="shared" si="10"/>
        <v>0</v>
      </c>
      <c r="AA36" s="474">
        <v>0</v>
      </c>
      <c r="AB36" s="476">
        <f t="shared" si="11"/>
        <v>0</v>
      </c>
      <c r="AC36" s="477">
        <f t="shared" si="12"/>
        <v>0</v>
      </c>
      <c r="AD36" s="489"/>
      <c r="AE36" s="491">
        <v>0</v>
      </c>
      <c r="AF36" s="493">
        <f t="shared" si="13"/>
        <v>0</v>
      </c>
      <c r="AG36" s="491">
        <v>0</v>
      </c>
      <c r="AH36" s="493">
        <f t="shared" si="14"/>
        <v>0</v>
      </c>
      <c r="AI36" s="494">
        <f t="shared" si="15"/>
        <v>0</v>
      </c>
      <c r="AJ36" s="523"/>
      <c r="AK36" s="525">
        <v>0</v>
      </c>
      <c r="AL36" s="527">
        <f t="shared" si="16"/>
        <v>0</v>
      </c>
      <c r="AM36" s="525">
        <v>0</v>
      </c>
      <c r="AN36" s="527">
        <f t="shared" si="17"/>
        <v>0</v>
      </c>
      <c r="AO36" s="528">
        <f t="shared" si="18"/>
        <v>0</v>
      </c>
      <c r="AP36" s="540"/>
      <c r="AQ36" s="542">
        <v>0</v>
      </c>
      <c r="AR36" s="544">
        <f t="shared" si="19"/>
        <v>0</v>
      </c>
      <c r="AS36" s="542">
        <v>0</v>
      </c>
      <c r="AT36" s="544">
        <f t="shared" si="20"/>
        <v>0</v>
      </c>
      <c r="AU36" s="540"/>
      <c r="AV36" s="542">
        <v>0</v>
      </c>
      <c r="AW36" s="544">
        <f t="shared" si="21"/>
        <v>0</v>
      </c>
      <c r="AX36" s="542">
        <v>0</v>
      </c>
      <c r="AY36" s="544">
        <f t="shared" si="22"/>
        <v>0</v>
      </c>
      <c r="AZ36" s="540"/>
      <c r="BA36" s="542">
        <v>0</v>
      </c>
      <c r="BB36" s="544">
        <f t="shared" si="23"/>
        <v>0</v>
      </c>
      <c r="BC36" s="542">
        <v>0</v>
      </c>
      <c r="BD36" s="544">
        <f t="shared" si="24"/>
        <v>0</v>
      </c>
      <c r="BE36" s="545">
        <f t="shared" si="28"/>
        <v>0</v>
      </c>
      <c r="BF36" s="398">
        <f t="shared" si="25"/>
        <v>0</v>
      </c>
      <c r="BG36" s="254">
        <f t="shared" si="26"/>
        <v>0</v>
      </c>
      <c r="BH36" s="275">
        <f t="shared" si="27"/>
        <v>0</v>
      </c>
    </row>
    <row r="37" spans="1:60" s="254" customFormat="1" ht="12.75">
      <c r="A37" s="303" t="s">
        <v>450</v>
      </c>
      <c r="B37" s="343" t="s">
        <v>451</v>
      </c>
      <c r="C37" s="187"/>
      <c r="D37" s="261" t="s">
        <v>90</v>
      </c>
      <c r="E37" s="261">
        <v>352.5</v>
      </c>
      <c r="F37" s="344">
        <v>288.75</v>
      </c>
      <c r="G37" s="190">
        <f t="shared" ref="G37:G46" si="32">E37*F37</f>
        <v>101784.375</v>
      </c>
      <c r="H37" s="344">
        <v>56.1</v>
      </c>
      <c r="I37" s="190">
        <f t="shared" ref="I37:I46" si="33">E37*H37</f>
        <v>19775.25</v>
      </c>
      <c r="J37" s="345">
        <f t="shared" si="3"/>
        <v>121559.625</v>
      </c>
      <c r="K37" s="406"/>
      <c r="L37" s="427">
        <v>352.5</v>
      </c>
      <c r="M37" s="429">
        <v>288.75</v>
      </c>
      <c r="N37" s="431">
        <f t="shared" si="4"/>
        <v>101784.375</v>
      </c>
      <c r="O37" s="429">
        <v>56.1</v>
      </c>
      <c r="P37" s="431">
        <f t="shared" si="5"/>
        <v>19775.25</v>
      </c>
      <c r="Q37" s="432">
        <f t="shared" si="6"/>
        <v>121559.625</v>
      </c>
      <c r="R37" s="444"/>
      <c r="S37" s="446">
        <v>288.75</v>
      </c>
      <c r="T37" s="448">
        <f t="shared" si="7"/>
        <v>0</v>
      </c>
      <c r="U37" s="446">
        <v>56.1</v>
      </c>
      <c r="V37" s="448">
        <f t="shared" si="8"/>
        <v>0</v>
      </c>
      <c r="W37" s="449">
        <f t="shared" si="29"/>
        <v>0</v>
      </c>
      <c r="X37" s="472"/>
      <c r="Y37" s="474">
        <v>288.75</v>
      </c>
      <c r="Z37" s="476">
        <f t="shared" si="10"/>
        <v>0</v>
      </c>
      <c r="AA37" s="474">
        <v>56.1</v>
      </c>
      <c r="AB37" s="476">
        <f t="shared" si="11"/>
        <v>0</v>
      </c>
      <c r="AC37" s="477">
        <f t="shared" si="12"/>
        <v>0</v>
      </c>
      <c r="AD37" s="489"/>
      <c r="AE37" s="491">
        <v>288.75</v>
      </c>
      <c r="AF37" s="493">
        <f t="shared" si="13"/>
        <v>0</v>
      </c>
      <c r="AG37" s="491">
        <v>56.1</v>
      </c>
      <c r="AH37" s="493">
        <f t="shared" si="14"/>
        <v>0</v>
      </c>
      <c r="AI37" s="494">
        <f t="shared" si="15"/>
        <v>0</v>
      </c>
      <c r="AJ37" s="523"/>
      <c r="AK37" s="525">
        <v>288.75</v>
      </c>
      <c r="AL37" s="527">
        <f t="shared" si="16"/>
        <v>0</v>
      </c>
      <c r="AM37" s="525">
        <v>56.1</v>
      </c>
      <c r="AN37" s="527">
        <f t="shared" si="17"/>
        <v>0</v>
      </c>
      <c r="AO37" s="528">
        <f t="shared" si="18"/>
        <v>0</v>
      </c>
      <c r="AP37" s="540"/>
      <c r="AQ37" s="542">
        <v>288.75</v>
      </c>
      <c r="AR37" s="544">
        <f t="shared" si="19"/>
        <v>0</v>
      </c>
      <c r="AS37" s="542">
        <v>56.1</v>
      </c>
      <c r="AT37" s="544">
        <f t="shared" si="20"/>
        <v>0</v>
      </c>
      <c r="AU37" s="540"/>
      <c r="AV37" s="542">
        <v>288.75</v>
      </c>
      <c r="AW37" s="544">
        <f t="shared" si="21"/>
        <v>0</v>
      </c>
      <c r="AX37" s="542">
        <v>56.1</v>
      </c>
      <c r="AY37" s="544">
        <f t="shared" si="22"/>
        <v>0</v>
      </c>
      <c r="AZ37" s="540"/>
      <c r="BA37" s="542">
        <v>288.75</v>
      </c>
      <c r="BB37" s="544">
        <f t="shared" si="23"/>
        <v>0</v>
      </c>
      <c r="BC37" s="542">
        <v>56.1</v>
      </c>
      <c r="BD37" s="544">
        <f t="shared" si="24"/>
        <v>0</v>
      </c>
      <c r="BE37" s="545">
        <f t="shared" si="28"/>
        <v>0</v>
      </c>
      <c r="BF37" s="398">
        <f t="shared" si="25"/>
        <v>0</v>
      </c>
      <c r="BG37" s="254">
        <f t="shared" si="26"/>
        <v>352.5</v>
      </c>
      <c r="BH37" s="275">
        <f t="shared" si="27"/>
        <v>0</v>
      </c>
    </row>
    <row r="38" spans="1:60" s="254" customFormat="1" ht="12.75">
      <c r="A38" s="303" t="s">
        <v>452</v>
      </c>
      <c r="B38" s="343" t="s">
        <v>453</v>
      </c>
      <c r="C38" s="187"/>
      <c r="D38" s="261" t="s">
        <v>140</v>
      </c>
      <c r="E38" s="261">
        <v>7.87</v>
      </c>
      <c r="F38" s="344">
        <v>12127.5</v>
      </c>
      <c r="G38" s="190">
        <f t="shared" si="32"/>
        <v>95443.425000000003</v>
      </c>
      <c r="H38" s="344">
        <v>9537</v>
      </c>
      <c r="I38" s="190">
        <f t="shared" si="33"/>
        <v>75056.19</v>
      </c>
      <c r="J38" s="345">
        <f t="shared" si="3"/>
        <v>170499.61499999999</v>
      </c>
      <c r="K38" s="406"/>
      <c r="L38" s="427">
        <v>7.87</v>
      </c>
      <c r="M38" s="429">
        <v>12127.5</v>
      </c>
      <c r="N38" s="431">
        <f t="shared" si="4"/>
        <v>95443.425000000003</v>
      </c>
      <c r="O38" s="429">
        <v>9537</v>
      </c>
      <c r="P38" s="431">
        <f t="shared" si="5"/>
        <v>75056.19</v>
      </c>
      <c r="Q38" s="432">
        <f t="shared" si="6"/>
        <v>170499.61499999999</v>
      </c>
      <c r="R38" s="444"/>
      <c r="S38" s="446">
        <v>12127.5</v>
      </c>
      <c r="T38" s="448">
        <f t="shared" si="7"/>
        <v>0</v>
      </c>
      <c r="U38" s="446">
        <v>9537</v>
      </c>
      <c r="V38" s="448">
        <f t="shared" si="8"/>
        <v>0</v>
      </c>
      <c r="W38" s="449">
        <f t="shared" si="29"/>
        <v>0</v>
      </c>
      <c r="X38" s="472"/>
      <c r="Y38" s="474">
        <v>12127.5</v>
      </c>
      <c r="Z38" s="476">
        <f t="shared" si="10"/>
        <v>0</v>
      </c>
      <c r="AA38" s="474">
        <v>9537</v>
      </c>
      <c r="AB38" s="476">
        <f t="shared" si="11"/>
        <v>0</v>
      </c>
      <c r="AC38" s="477">
        <f t="shared" si="12"/>
        <v>0</v>
      </c>
      <c r="AD38" s="489"/>
      <c r="AE38" s="491">
        <v>12127.5</v>
      </c>
      <c r="AF38" s="493">
        <f t="shared" si="13"/>
        <v>0</v>
      </c>
      <c r="AG38" s="491">
        <v>9537</v>
      </c>
      <c r="AH38" s="493">
        <f t="shared" si="14"/>
        <v>0</v>
      </c>
      <c r="AI38" s="494">
        <f t="shared" si="15"/>
        <v>0</v>
      </c>
      <c r="AJ38" s="523"/>
      <c r="AK38" s="525">
        <v>12127.5</v>
      </c>
      <c r="AL38" s="527">
        <f t="shared" si="16"/>
        <v>0</v>
      </c>
      <c r="AM38" s="525">
        <v>9537</v>
      </c>
      <c r="AN38" s="527">
        <f t="shared" si="17"/>
        <v>0</v>
      </c>
      <c r="AO38" s="528">
        <f t="shared" si="18"/>
        <v>0</v>
      </c>
      <c r="AP38" s="540"/>
      <c r="AQ38" s="542">
        <v>12127.5</v>
      </c>
      <c r="AR38" s="544">
        <f t="shared" si="19"/>
        <v>0</v>
      </c>
      <c r="AS38" s="542">
        <v>9537</v>
      </c>
      <c r="AT38" s="544">
        <f t="shared" si="20"/>
        <v>0</v>
      </c>
      <c r="AU38" s="540"/>
      <c r="AV38" s="542">
        <v>12127.5</v>
      </c>
      <c r="AW38" s="544">
        <f t="shared" si="21"/>
        <v>0</v>
      </c>
      <c r="AX38" s="542">
        <v>9537</v>
      </c>
      <c r="AY38" s="544">
        <f t="shared" si="22"/>
        <v>0</v>
      </c>
      <c r="AZ38" s="540"/>
      <c r="BA38" s="542">
        <v>12127.5</v>
      </c>
      <c r="BB38" s="544">
        <f t="shared" si="23"/>
        <v>0</v>
      </c>
      <c r="BC38" s="542">
        <v>9537</v>
      </c>
      <c r="BD38" s="544">
        <f t="shared" si="24"/>
        <v>0</v>
      </c>
      <c r="BE38" s="545">
        <f t="shared" si="28"/>
        <v>0</v>
      </c>
      <c r="BF38" s="398">
        <f t="shared" si="25"/>
        <v>0</v>
      </c>
      <c r="BG38" s="254">
        <f t="shared" si="26"/>
        <v>7.87</v>
      </c>
      <c r="BH38" s="275">
        <f t="shared" si="27"/>
        <v>0</v>
      </c>
    </row>
    <row r="39" spans="1:60" s="254" customFormat="1" ht="12.75">
      <c r="A39" s="303" t="s">
        <v>184</v>
      </c>
      <c r="B39" s="343" t="s">
        <v>185</v>
      </c>
      <c r="C39" s="187"/>
      <c r="D39" s="261" t="s">
        <v>90</v>
      </c>
      <c r="E39" s="261">
        <v>187.8</v>
      </c>
      <c r="F39" s="344">
        <v>1640.1</v>
      </c>
      <c r="G39" s="190">
        <f t="shared" si="32"/>
        <v>308010.78000000003</v>
      </c>
      <c r="H39" s="344">
        <v>3023.79</v>
      </c>
      <c r="I39" s="190">
        <f t="shared" si="33"/>
        <v>567867.76199999999</v>
      </c>
      <c r="J39" s="345">
        <f t="shared" si="3"/>
        <v>875878.54200000002</v>
      </c>
      <c r="K39" s="406"/>
      <c r="L39" s="427"/>
      <c r="M39" s="429">
        <v>1640.1</v>
      </c>
      <c r="N39" s="431">
        <f t="shared" si="4"/>
        <v>0</v>
      </c>
      <c r="O39" s="429">
        <v>3023.79</v>
      </c>
      <c r="P39" s="431">
        <f t="shared" si="5"/>
        <v>0</v>
      </c>
      <c r="Q39" s="432">
        <f t="shared" si="6"/>
        <v>0</v>
      </c>
      <c r="R39" s="444"/>
      <c r="S39" s="446">
        <v>1640.1</v>
      </c>
      <c r="T39" s="448">
        <f t="shared" si="7"/>
        <v>0</v>
      </c>
      <c r="U39" s="446">
        <v>3023.79</v>
      </c>
      <c r="V39" s="448">
        <f t="shared" si="8"/>
        <v>0</v>
      </c>
      <c r="W39" s="449">
        <f t="shared" si="29"/>
        <v>0</v>
      </c>
      <c r="X39" s="472">
        <v>187.8</v>
      </c>
      <c r="Y39" s="474">
        <v>1640.1</v>
      </c>
      <c r="Z39" s="476">
        <f t="shared" si="10"/>
        <v>308010.78000000003</v>
      </c>
      <c r="AA39" s="474">
        <v>3023.79</v>
      </c>
      <c r="AB39" s="476">
        <f t="shared" si="11"/>
        <v>567867.76199999999</v>
      </c>
      <c r="AC39" s="477">
        <f t="shared" si="12"/>
        <v>875878.54200000002</v>
      </c>
      <c r="AD39" s="489"/>
      <c r="AE39" s="491">
        <v>1640.1</v>
      </c>
      <c r="AF39" s="493">
        <f t="shared" si="13"/>
        <v>0</v>
      </c>
      <c r="AG39" s="491">
        <v>3023.79</v>
      </c>
      <c r="AH39" s="493">
        <f t="shared" si="14"/>
        <v>0</v>
      </c>
      <c r="AI39" s="494">
        <f t="shared" si="15"/>
        <v>0</v>
      </c>
      <c r="AJ39" s="523"/>
      <c r="AK39" s="525">
        <v>1640.1</v>
      </c>
      <c r="AL39" s="527">
        <f t="shared" si="16"/>
        <v>0</v>
      </c>
      <c r="AM39" s="525">
        <v>3023.79</v>
      </c>
      <c r="AN39" s="527">
        <f t="shared" si="17"/>
        <v>0</v>
      </c>
      <c r="AO39" s="528">
        <f t="shared" si="18"/>
        <v>0</v>
      </c>
      <c r="AP39" s="540"/>
      <c r="AQ39" s="542">
        <v>1640.1</v>
      </c>
      <c r="AR39" s="544">
        <f t="shared" si="19"/>
        <v>0</v>
      </c>
      <c r="AS39" s="542">
        <v>3023.79</v>
      </c>
      <c r="AT39" s="544">
        <f t="shared" si="20"/>
        <v>0</v>
      </c>
      <c r="AU39" s="540"/>
      <c r="AV39" s="542">
        <v>1640.1</v>
      </c>
      <c r="AW39" s="544">
        <f t="shared" si="21"/>
        <v>0</v>
      </c>
      <c r="AX39" s="542">
        <v>3023.79</v>
      </c>
      <c r="AY39" s="544">
        <f t="shared" si="22"/>
        <v>0</v>
      </c>
      <c r="AZ39" s="540"/>
      <c r="BA39" s="542">
        <v>1640.1</v>
      </c>
      <c r="BB39" s="544">
        <f t="shared" si="23"/>
        <v>0</v>
      </c>
      <c r="BC39" s="542">
        <v>3023.79</v>
      </c>
      <c r="BD39" s="544">
        <f t="shared" si="24"/>
        <v>0</v>
      </c>
      <c r="BE39" s="545">
        <f t="shared" si="28"/>
        <v>0</v>
      </c>
      <c r="BF39" s="398">
        <f t="shared" si="25"/>
        <v>0</v>
      </c>
      <c r="BG39" s="254">
        <f t="shared" si="26"/>
        <v>187.8</v>
      </c>
      <c r="BH39" s="275">
        <f t="shared" si="27"/>
        <v>0</v>
      </c>
    </row>
    <row r="40" spans="1:60" s="254" customFormat="1" ht="12.75">
      <c r="A40" s="303" t="s">
        <v>454</v>
      </c>
      <c r="B40" s="343" t="s">
        <v>455</v>
      </c>
      <c r="C40" s="187"/>
      <c r="D40" s="261" t="s">
        <v>90</v>
      </c>
      <c r="E40" s="261">
        <v>332.1</v>
      </c>
      <c r="F40" s="344">
        <v>1640.1</v>
      </c>
      <c r="G40" s="190">
        <f t="shared" si="32"/>
        <v>544677.21</v>
      </c>
      <c r="H40" s="344">
        <v>3023.79</v>
      </c>
      <c r="I40" s="190">
        <f t="shared" si="33"/>
        <v>1004200.6590000001</v>
      </c>
      <c r="J40" s="345">
        <f t="shared" si="3"/>
        <v>1548877.8689999999</v>
      </c>
      <c r="K40" s="406"/>
      <c r="L40" s="427"/>
      <c r="M40" s="429">
        <v>1640.1</v>
      </c>
      <c r="N40" s="431">
        <f t="shared" si="4"/>
        <v>0</v>
      </c>
      <c r="O40" s="429">
        <v>3023.79</v>
      </c>
      <c r="P40" s="431">
        <f t="shared" si="5"/>
        <v>0</v>
      </c>
      <c r="Q40" s="432">
        <f t="shared" si="6"/>
        <v>0</v>
      </c>
      <c r="R40" s="444"/>
      <c r="S40" s="446">
        <v>1640.1</v>
      </c>
      <c r="T40" s="448">
        <f t="shared" si="7"/>
        <v>0</v>
      </c>
      <c r="U40" s="446">
        <v>3023.79</v>
      </c>
      <c r="V40" s="448">
        <f t="shared" si="8"/>
        <v>0</v>
      </c>
      <c r="W40" s="449">
        <f t="shared" si="29"/>
        <v>0</v>
      </c>
      <c r="X40" s="472"/>
      <c r="Y40" s="474">
        <v>1640.1</v>
      </c>
      <c r="Z40" s="476">
        <f t="shared" si="10"/>
        <v>0</v>
      </c>
      <c r="AA40" s="474">
        <v>3023.79</v>
      </c>
      <c r="AB40" s="476">
        <f t="shared" si="11"/>
        <v>0</v>
      </c>
      <c r="AC40" s="477">
        <f t="shared" si="12"/>
        <v>0</v>
      </c>
      <c r="AD40" s="489"/>
      <c r="AE40" s="491">
        <v>1640.1</v>
      </c>
      <c r="AF40" s="493">
        <f t="shared" si="13"/>
        <v>0</v>
      </c>
      <c r="AG40" s="491">
        <v>3023.79</v>
      </c>
      <c r="AH40" s="493">
        <f t="shared" si="14"/>
        <v>0</v>
      </c>
      <c r="AI40" s="494">
        <f t="shared" si="15"/>
        <v>0</v>
      </c>
      <c r="AJ40" s="523"/>
      <c r="AK40" s="525">
        <v>1640.1</v>
      </c>
      <c r="AL40" s="527">
        <f t="shared" si="16"/>
        <v>0</v>
      </c>
      <c r="AM40" s="525">
        <v>3023.79</v>
      </c>
      <c r="AN40" s="527">
        <f t="shared" si="17"/>
        <v>0</v>
      </c>
      <c r="AO40" s="528">
        <f t="shared" si="18"/>
        <v>0</v>
      </c>
      <c r="AP40" s="540"/>
      <c r="AQ40" s="542">
        <v>1640.1</v>
      </c>
      <c r="AR40" s="544">
        <f t="shared" si="19"/>
        <v>0</v>
      </c>
      <c r="AS40" s="542">
        <v>3023.79</v>
      </c>
      <c r="AT40" s="544">
        <f t="shared" si="20"/>
        <v>0</v>
      </c>
      <c r="AU40" s="540"/>
      <c r="AV40" s="542">
        <v>1640.1</v>
      </c>
      <c r="AW40" s="544">
        <f t="shared" si="21"/>
        <v>0</v>
      </c>
      <c r="AX40" s="542">
        <v>3023.79</v>
      </c>
      <c r="AY40" s="544">
        <f t="shared" si="22"/>
        <v>0</v>
      </c>
      <c r="AZ40" s="540"/>
      <c r="BA40" s="542">
        <v>1640.1</v>
      </c>
      <c r="BB40" s="544">
        <f t="shared" si="23"/>
        <v>0</v>
      </c>
      <c r="BC40" s="542">
        <v>3023.79</v>
      </c>
      <c r="BD40" s="544">
        <f t="shared" si="24"/>
        <v>0</v>
      </c>
      <c r="BE40" s="545">
        <f t="shared" si="28"/>
        <v>0</v>
      </c>
      <c r="BF40" s="398">
        <f t="shared" si="25"/>
        <v>332.1</v>
      </c>
      <c r="BG40" s="254">
        <f t="shared" si="26"/>
        <v>0</v>
      </c>
      <c r="BH40" s="275">
        <f t="shared" si="27"/>
        <v>332.1</v>
      </c>
    </row>
    <row r="41" spans="1:60" s="254" customFormat="1" ht="12.75">
      <c r="A41" s="303" t="s">
        <v>186</v>
      </c>
      <c r="B41" s="343" t="s">
        <v>187</v>
      </c>
      <c r="C41" s="187"/>
      <c r="D41" s="261" t="s">
        <v>90</v>
      </c>
      <c r="E41" s="261">
        <v>121.8</v>
      </c>
      <c r="F41" s="344">
        <v>540.54</v>
      </c>
      <c r="G41" s="190">
        <f t="shared" si="32"/>
        <v>65837.771999999997</v>
      </c>
      <c r="H41" s="344">
        <v>2031.94</v>
      </c>
      <c r="I41" s="190">
        <f t="shared" si="33"/>
        <v>247490.29199999999</v>
      </c>
      <c r="J41" s="345">
        <f t="shared" si="3"/>
        <v>313328.06400000001</v>
      </c>
      <c r="K41" s="406"/>
      <c r="L41" s="427"/>
      <c r="M41" s="429">
        <v>540.54</v>
      </c>
      <c r="N41" s="431">
        <f t="shared" si="4"/>
        <v>0</v>
      </c>
      <c r="O41" s="429">
        <v>2031.94</v>
      </c>
      <c r="P41" s="431">
        <f t="shared" si="5"/>
        <v>0</v>
      </c>
      <c r="Q41" s="432">
        <f t="shared" si="6"/>
        <v>0</v>
      </c>
      <c r="R41" s="444"/>
      <c r="S41" s="446">
        <v>540.54</v>
      </c>
      <c r="T41" s="448">
        <f t="shared" si="7"/>
        <v>0</v>
      </c>
      <c r="U41" s="446">
        <v>2031.94</v>
      </c>
      <c r="V41" s="448">
        <f t="shared" si="8"/>
        <v>0</v>
      </c>
      <c r="W41" s="449">
        <f t="shared" si="29"/>
        <v>0</v>
      </c>
      <c r="X41" s="472">
        <v>121.8</v>
      </c>
      <c r="Y41" s="474">
        <v>540.54</v>
      </c>
      <c r="Z41" s="476">
        <f t="shared" si="10"/>
        <v>65837.771999999997</v>
      </c>
      <c r="AA41" s="474">
        <v>2031.94</v>
      </c>
      <c r="AB41" s="476">
        <f t="shared" si="11"/>
        <v>247490.29199999999</v>
      </c>
      <c r="AC41" s="477">
        <f t="shared" si="12"/>
        <v>313328.06400000001</v>
      </c>
      <c r="AD41" s="489"/>
      <c r="AE41" s="491">
        <v>540.54</v>
      </c>
      <c r="AF41" s="493">
        <f t="shared" si="13"/>
        <v>0</v>
      </c>
      <c r="AG41" s="491">
        <v>2031.94</v>
      </c>
      <c r="AH41" s="493">
        <f t="shared" si="14"/>
        <v>0</v>
      </c>
      <c r="AI41" s="494">
        <f t="shared" si="15"/>
        <v>0</v>
      </c>
      <c r="AJ41" s="523"/>
      <c r="AK41" s="525">
        <v>540.54</v>
      </c>
      <c r="AL41" s="527">
        <f t="shared" si="16"/>
        <v>0</v>
      </c>
      <c r="AM41" s="525">
        <v>2031.94</v>
      </c>
      <c r="AN41" s="527">
        <f t="shared" si="17"/>
        <v>0</v>
      </c>
      <c r="AO41" s="528">
        <f t="shared" si="18"/>
        <v>0</v>
      </c>
      <c r="AP41" s="540"/>
      <c r="AQ41" s="542">
        <v>540.54</v>
      </c>
      <c r="AR41" s="544">
        <f t="shared" si="19"/>
        <v>0</v>
      </c>
      <c r="AS41" s="542">
        <v>2031.94</v>
      </c>
      <c r="AT41" s="544">
        <f t="shared" si="20"/>
        <v>0</v>
      </c>
      <c r="AU41" s="540"/>
      <c r="AV41" s="542">
        <v>540.54</v>
      </c>
      <c r="AW41" s="544">
        <f t="shared" si="21"/>
        <v>0</v>
      </c>
      <c r="AX41" s="542">
        <v>2031.94</v>
      </c>
      <c r="AY41" s="544">
        <f t="shared" si="22"/>
        <v>0</v>
      </c>
      <c r="AZ41" s="540"/>
      <c r="BA41" s="542">
        <v>540.54</v>
      </c>
      <c r="BB41" s="544">
        <f t="shared" si="23"/>
        <v>0</v>
      </c>
      <c r="BC41" s="542">
        <v>2031.94</v>
      </c>
      <c r="BD41" s="544">
        <f t="shared" si="24"/>
        <v>0</v>
      </c>
      <c r="BE41" s="545">
        <f t="shared" si="28"/>
        <v>0</v>
      </c>
      <c r="BF41" s="398">
        <f t="shared" si="25"/>
        <v>0</v>
      </c>
      <c r="BG41" s="254">
        <f t="shared" si="26"/>
        <v>121.8</v>
      </c>
      <c r="BH41" s="275">
        <f t="shared" si="27"/>
        <v>0</v>
      </c>
    </row>
    <row r="42" spans="1:60" s="254" customFormat="1" ht="12.75">
      <c r="A42" s="303" t="s">
        <v>188</v>
      </c>
      <c r="B42" s="343" t="s">
        <v>189</v>
      </c>
      <c r="C42" s="187"/>
      <c r="D42" s="261" t="s">
        <v>90</v>
      </c>
      <c r="E42" s="261">
        <v>141.30000000000001</v>
      </c>
      <c r="F42" s="344">
        <v>519.75</v>
      </c>
      <c r="G42" s="190">
        <f t="shared" si="32"/>
        <v>73440.675000000003</v>
      </c>
      <c r="H42" s="344">
        <v>833.65</v>
      </c>
      <c r="I42" s="190">
        <f t="shared" si="33"/>
        <v>117794.74500000001</v>
      </c>
      <c r="J42" s="345">
        <f t="shared" si="3"/>
        <v>191235.42</v>
      </c>
      <c r="K42" s="406"/>
      <c r="L42" s="427"/>
      <c r="M42" s="429">
        <v>519.75</v>
      </c>
      <c r="N42" s="431">
        <f t="shared" si="4"/>
        <v>0</v>
      </c>
      <c r="O42" s="429">
        <v>833.65</v>
      </c>
      <c r="P42" s="431">
        <f t="shared" si="5"/>
        <v>0</v>
      </c>
      <c r="Q42" s="432">
        <f t="shared" si="6"/>
        <v>0</v>
      </c>
      <c r="R42" s="444"/>
      <c r="S42" s="446">
        <v>519.75</v>
      </c>
      <c r="T42" s="448">
        <f t="shared" si="7"/>
        <v>0</v>
      </c>
      <c r="U42" s="446">
        <v>833.65</v>
      </c>
      <c r="V42" s="448">
        <f t="shared" si="8"/>
        <v>0</v>
      </c>
      <c r="W42" s="449">
        <f t="shared" si="29"/>
        <v>0</v>
      </c>
      <c r="X42" s="472">
        <v>141.30000000000001</v>
      </c>
      <c r="Y42" s="474">
        <v>519.75</v>
      </c>
      <c r="Z42" s="476">
        <f t="shared" si="10"/>
        <v>73440.675000000003</v>
      </c>
      <c r="AA42" s="474">
        <v>833.65</v>
      </c>
      <c r="AB42" s="476">
        <f t="shared" si="11"/>
        <v>117794.74500000001</v>
      </c>
      <c r="AC42" s="477">
        <f t="shared" ref="AC42:AC78" si="34">Z42+AB42</f>
        <v>191235.42</v>
      </c>
      <c r="AD42" s="489"/>
      <c r="AE42" s="491">
        <v>519.75</v>
      </c>
      <c r="AF42" s="493">
        <f t="shared" si="13"/>
        <v>0</v>
      </c>
      <c r="AG42" s="491">
        <v>833.65</v>
      </c>
      <c r="AH42" s="493">
        <f t="shared" si="14"/>
        <v>0</v>
      </c>
      <c r="AI42" s="494">
        <f t="shared" si="15"/>
        <v>0</v>
      </c>
      <c r="AJ42" s="523"/>
      <c r="AK42" s="525">
        <v>519.75</v>
      </c>
      <c r="AL42" s="527">
        <f t="shared" si="16"/>
        <v>0</v>
      </c>
      <c r="AM42" s="525">
        <v>833.65</v>
      </c>
      <c r="AN42" s="527">
        <f t="shared" si="17"/>
        <v>0</v>
      </c>
      <c r="AO42" s="528">
        <f t="shared" si="18"/>
        <v>0</v>
      </c>
      <c r="AP42" s="540"/>
      <c r="AQ42" s="542">
        <v>519.75</v>
      </c>
      <c r="AR42" s="544">
        <f t="shared" si="19"/>
        <v>0</v>
      </c>
      <c r="AS42" s="542">
        <v>833.65</v>
      </c>
      <c r="AT42" s="544">
        <f t="shared" si="20"/>
        <v>0</v>
      </c>
      <c r="AU42" s="540"/>
      <c r="AV42" s="542">
        <v>519.75</v>
      </c>
      <c r="AW42" s="544">
        <f t="shared" si="21"/>
        <v>0</v>
      </c>
      <c r="AX42" s="542">
        <v>833.65</v>
      </c>
      <c r="AY42" s="544">
        <f t="shared" si="22"/>
        <v>0</v>
      </c>
      <c r="AZ42" s="540"/>
      <c r="BA42" s="542">
        <v>519.75</v>
      </c>
      <c r="BB42" s="544">
        <f t="shared" si="23"/>
        <v>0</v>
      </c>
      <c r="BC42" s="542">
        <v>833.65</v>
      </c>
      <c r="BD42" s="544">
        <f t="shared" si="24"/>
        <v>0</v>
      </c>
      <c r="BE42" s="545">
        <f t="shared" si="28"/>
        <v>0</v>
      </c>
      <c r="BF42" s="398">
        <f t="shared" si="25"/>
        <v>0</v>
      </c>
      <c r="BG42" s="254">
        <f t="shared" si="26"/>
        <v>141.30000000000001</v>
      </c>
      <c r="BH42" s="275">
        <f t="shared" si="27"/>
        <v>0</v>
      </c>
    </row>
    <row r="43" spans="1:60" s="254" customFormat="1" ht="12.75">
      <c r="A43" s="303" t="s">
        <v>190</v>
      </c>
      <c r="B43" s="343" t="s">
        <v>191</v>
      </c>
      <c r="C43" s="187"/>
      <c r="D43" s="261" t="s">
        <v>90</v>
      </c>
      <c r="E43" s="261">
        <v>355.6</v>
      </c>
      <c r="F43" s="344">
        <v>981.75</v>
      </c>
      <c r="G43" s="190">
        <f t="shared" si="32"/>
        <v>349110.30000000005</v>
      </c>
      <c r="H43" s="344">
        <v>1869.25</v>
      </c>
      <c r="I43" s="190">
        <f t="shared" si="33"/>
        <v>664705.30000000005</v>
      </c>
      <c r="J43" s="345">
        <f t="shared" si="3"/>
        <v>1013815.6000000001</v>
      </c>
      <c r="K43" s="406"/>
      <c r="L43" s="427"/>
      <c r="M43" s="429">
        <v>981.75</v>
      </c>
      <c r="N43" s="431">
        <f t="shared" si="4"/>
        <v>0</v>
      </c>
      <c r="O43" s="429">
        <v>1869.25</v>
      </c>
      <c r="P43" s="431">
        <f t="shared" si="5"/>
        <v>0</v>
      </c>
      <c r="Q43" s="432">
        <f t="shared" si="6"/>
        <v>0</v>
      </c>
      <c r="R43" s="444"/>
      <c r="S43" s="446">
        <v>981.75</v>
      </c>
      <c r="T43" s="448">
        <f t="shared" si="7"/>
        <v>0</v>
      </c>
      <c r="U43" s="446">
        <v>1869.25</v>
      </c>
      <c r="V43" s="448">
        <f t="shared" si="8"/>
        <v>0</v>
      </c>
      <c r="W43" s="449">
        <f t="shared" si="29"/>
        <v>0</v>
      </c>
      <c r="X43" s="472">
        <v>355.6</v>
      </c>
      <c r="Y43" s="474">
        <v>981.75</v>
      </c>
      <c r="Z43" s="476">
        <f t="shared" si="10"/>
        <v>349110.30000000005</v>
      </c>
      <c r="AA43" s="474">
        <v>1869.25</v>
      </c>
      <c r="AB43" s="476">
        <f t="shared" si="11"/>
        <v>664705.30000000005</v>
      </c>
      <c r="AC43" s="477">
        <f t="shared" si="34"/>
        <v>1013815.6000000001</v>
      </c>
      <c r="AD43" s="489"/>
      <c r="AE43" s="491">
        <v>981.75</v>
      </c>
      <c r="AF43" s="493">
        <f t="shared" si="13"/>
        <v>0</v>
      </c>
      <c r="AG43" s="491">
        <v>1869.25</v>
      </c>
      <c r="AH43" s="493">
        <f t="shared" si="14"/>
        <v>0</v>
      </c>
      <c r="AI43" s="494">
        <f t="shared" si="15"/>
        <v>0</v>
      </c>
      <c r="AJ43" s="523"/>
      <c r="AK43" s="525">
        <v>981.75</v>
      </c>
      <c r="AL43" s="527">
        <f t="shared" si="16"/>
        <v>0</v>
      </c>
      <c r="AM43" s="525">
        <v>1869.25</v>
      </c>
      <c r="AN43" s="527">
        <f t="shared" si="17"/>
        <v>0</v>
      </c>
      <c r="AO43" s="528">
        <f t="shared" si="18"/>
        <v>0</v>
      </c>
      <c r="AP43" s="540"/>
      <c r="AQ43" s="542">
        <v>981.75</v>
      </c>
      <c r="AR43" s="544">
        <f t="shared" si="19"/>
        <v>0</v>
      </c>
      <c r="AS43" s="542">
        <v>1869.25</v>
      </c>
      <c r="AT43" s="544">
        <f t="shared" si="20"/>
        <v>0</v>
      </c>
      <c r="AU43" s="540"/>
      <c r="AV43" s="542">
        <v>981.75</v>
      </c>
      <c r="AW43" s="544">
        <f t="shared" si="21"/>
        <v>0</v>
      </c>
      <c r="AX43" s="542">
        <v>1869.25</v>
      </c>
      <c r="AY43" s="544">
        <f t="shared" si="22"/>
        <v>0</v>
      </c>
      <c r="AZ43" s="540"/>
      <c r="BA43" s="542">
        <v>981.75</v>
      </c>
      <c r="BB43" s="544">
        <f t="shared" si="23"/>
        <v>0</v>
      </c>
      <c r="BC43" s="542">
        <v>1869.25</v>
      </c>
      <c r="BD43" s="544">
        <f t="shared" si="24"/>
        <v>0</v>
      </c>
      <c r="BE43" s="545">
        <f t="shared" si="28"/>
        <v>0</v>
      </c>
      <c r="BF43" s="398">
        <f t="shared" si="25"/>
        <v>0</v>
      </c>
      <c r="BG43" s="254">
        <f t="shared" si="26"/>
        <v>355.6</v>
      </c>
      <c r="BH43" s="275">
        <f t="shared" si="27"/>
        <v>0</v>
      </c>
    </row>
    <row r="44" spans="1:60" s="254" customFormat="1" ht="12.75">
      <c r="A44" s="303" t="s">
        <v>456</v>
      </c>
      <c r="B44" s="343" t="s">
        <v>457</v>
      </c>
      <c r="C44" s="187"/>
      <c r="D44" s="261" t="s">
        <v>90</v>
      </c>
      <c r="E44" s="261">
        <v>2</v>
      </c>
      <c r="F44" s="344">
        <v>1640.1</v>
      </c>
      <c r="G44" s="190">
        <f t="shared" si="32"/>
        <v>3280.2</v>
      </c>
      <c r="H44" s="344">
        <v>3023.79</v>
      </c>
      <c r="I44" s="190">
        <f t="shared" si="33"/>
        <v>6047.58</v>
      </c>
      <c r="J44" s="345">
        <f t="shared" si="3"/>
        <v>9327.7799999999988</v>
      </c>
      <c r="K44" s="406"/>
      <c r="L44" s="427"/>
      <c r="M44" s="429">
        <v>1640.1</v>
      </c>
      <c r="N44" s="431">
        <f t="shared" si="4"/>
        <v>0</v>
      </c>
      <c r="O44" s="429">
        <v>3023.79</v>
      </c>
      <c r="P44" s="431">
        <f t="shared" si="5"/>
        <v>0</v>
      </c>
      <c r="Q44" s="432">
        <f t="shared" si="6"/>
        <v>0</v>
      </c>
      <c r="R44" s="444"/>
      <c r="S44" s="446">
        <v>1640.1</v>
      </c>
      <c r="T44" s="448">
        <f t="shared" si="7"/>
        <v>0</v>
      </c>
      <c r="U44" s="446">
        <v>3023.79</v>
      </c>
      <c r="V44" s="448">
        <f t="shared" si="8"/>
        <v>0</v>
      </c>
      <c r="W44" s="449">
        <f t="shared" si="29"/>
        <v>0</v>
      </c>
      <c r="X44" s="472"/>
      <c r="Y44" s="474">
        <v>1640.1</v>
      </c>
      <c r="Z44" s="476">
        <f t="shared" si="10"/>
        <v>0</v>
      </c>
      <c r="AA44" s="474">
        <v>3023.79</v>
      </c>
      <c r="AB44" s="476">
        <f t="shared" si="11"/>
        <v>0</v>
      </c>
      <c r="AC44" s="477">
        <f t="shared" si="34"/>
        <v>0</v>
      </c>
      <c r="AD44" s="489"/>
      <c r="AE44" s="491">
        <v>1640.1</v>
      </c>
      <c r="AF44" s="493">
        <f t="shared" si="13"/>
        <v>0</v>
      </c>
      <c r="AG44" s="491">
        <v>3023.79</v>
      </c>
      <c r="AH44" s="493">
        <f t="shared" si="14"/>
        <v>0</v>
      </c>
      <c r="AI44" s="494">
        <f t="shared" si="15"/>
        <v>0</v>
      </c>
      <c r="AJ44" s="523"/>
      <c r="AK44" s="525">
        <v>1640.1</v>
      </c>
      <c r="AL44" s="527">
        <f t="shared" si="16"/>
        <v>0</v>
      </c>
      <c r="AM44" s="525">
        <v>3023.79</v>
      </c>
      <c r="AN44" s="527">
        <f t="shared" si="17"/>
        <v>0</v>
      </c>
      <c r="AO44" s="528">
        <f t="shared" si="18"/>
        <v>0</v>
      </c>
      <c r="AP44" s="540"/>
      <c r="AQ44" s="542">
        <v>1640.1</v>
      </c>
      <c r="AR44" s="544">
        <f t="shared" si="19"/>
        <v>0</v>
      </c>
      <c r="AS44" s="542">
        <v>3023.79</v>
      </c>
      <c r="AT44" s="544">
        <f t="shared" si="20"/>
        <v>0</v>
      </c>
      <c r="AU44" s="540"/>
      <c r="AV44" s="542">
        <v>1640.1</v>
      </c>
      <c r="AW44" s="544">
        <f t="shared" si="21"/>
        <v>0</v>
      </c>
      <c r="AX44" s="542">
        <v>3023.79</v>
      </c>
      <c r="AY44" s="544">
        <f t="shared" si="22"/>
        <v>0</v>
      </c>
      <c r="AZ44" s="540"/>
      <c r="BA44" s="542">
        <v>1640.1</v>
      </c>
      <c r="BB44" s="544">
        <f t="shared" si="23"/>
        <v>0</v>
      </c>
      <c r="BC44" s="542">
        <v>3023.79</v>
      </c>
      <c r="BD44" s="544">
        <f t="shared" si="24"/>
        <v>0</v>
      </c>
      <c r="BE44" s="545">
        <f t="shared" si="28"/>
        <v>0</v>
      </c>
      <c r="BF44" s="398">
        <f t="shared" si="25"/>
        <v>2</v>
      </c>
      <c r="BG44" s="254">
        <f t="shared" si="26"/>
        <v>0</v>
      </c>
      <c r="BH44" s="275">
        <f t="shared" si="27"/>
        <v>2</v>
      </c>
    </row>
    <row r="45" spans="1:60" s="254" customFormat="1" ht="12.75">
      <c r="A45" s="303" t="s">
        <v>458</v>
      </c>
      <c r="B45" s="264" t="s">
        <v>459</v>
      </c>
      <c r="C45" s="187"/>
      <c r="D45" s="261" t="s">
        <v>90</v>
      </c>
      <c r="E45" s="261">
        <v>141.30000000000001</v>
      </c>
      <c r="F45" s="344">
        <v>1328.25</v>
      </c>
      <c r="G45" s="190">
        <f t="shared" si="32"/>
        <v>187681.72500000001</v>
      </c>
      <c r="H45" s="344">
        <v>3714.94</v>
      </c>
      <c r="I45" s="190">
        <f t="shared" si="33"/>
        <v>524921.022</v>
      </c>
      <c r="J45" s="345">
        <f t="shared" si="3"/>
        <v>712602.74699999997</v>
      </c>
      <c r="K45" s="406"/>
      <c r="L45" s="427"/>
      <c r="M45" s="429">
        <v>1328.25</v>
      </c>
      <c r="N45" s="431">
        <f t="shared" si="4"/>
        <v>0</v>
      </c>
      <c r="O45" s="429">
        <v>3714.94</v>
      </c>
      <c r="P45" s="431">
        <f t="shared" si="5"/>
        <v>0</v>
      </c>
      <c r="Q45" s="432">
        <f t="shared" si="6"/>
        <v>0</v>
      </c>
      <c r="R45" s="444"/>
      <c r="S45" s="446">
        <v>1328.25</v>
      </c>
      <c r="T45" s="448">
        <f t="shared" si="7"/>
        <v>0</v>
      </c>
      <c r="U45" s="446">
        <v>3714.94</v>
      </c>
      <c r="V45" s="448">
        <f t="shared" si="8"/>
        <v>0</v>
      </c>
      <c r="W45" s="449">
        <f t="shared" si="29"/>
        <v>0</v>
      </c>
      <c r="X45" s="472"/>
      <c r="Y45" s="474">
        <v>1328.25</v>
      </c>
      <c r="Z45" s="476">
        <f t="shared" si="10"/>
        <v>0</v>
      </c>
      <c r="AA45" s="474">
        <v>3714.94</v>
      </c>
      <c r="AB45" s="476">
        <f t="shared" si="11"/>
        <v>0</v>
      </c>
      <c r="AC45" s="477">
        <f t="shared" si="34"/>
        <v>0</v>
      </c>
      <c r="AD45" s="489">
        <v>141.30000000000001</v>
      </c>
      <c r="AE45" s="491">
        <v>1328.25</v>
      </c>
      <c r="AF45" s="493">
        <f t="shared" si="13"/>
        <v>187681.72500000001</v>
      </c>
      <c r="AG45" s="491">
        <v>3714.94</v>
      </c>
      <c r="AH45" s="493">
        <f t="shared" si="14"/>
        <v>524921.022</v>
      </c>
      <c r="AI45" s="494">
        <f t="shared" si="15"/>
        <v>712602.74699999997</v>
      </c>
      <c r="AJ45" s="523"/>
      <c r="AK45" s="525">
        <v>1328.25</v>
      </c>
      <c r="AL45" s="527">
        <f t="shared" si="16"/>
        <v>0</v>
      </c>
      <c r="AM45" s="525">
        <v>3714.94</v>
      </c>
      <c r="AN45" s="527">
        <f t="shared" si="17"/>
        <v>0</v>
      </c>
      <c r="AO45" s="528">
        <f t="shared" si="18"/>
        <v>0</v>
      </c>
      <c r="AP45" s="540"/>
      <c r="AQ45" s="542">
        <v>1328.25</v>
      </c>
      <c r="AR45" s="544">
        <f t="shared" si="19"/>
        <v>0</v>
      </c>
      <c r="AS45" s="542">
        <v>3714.94</v>
      </c>
      <c r="AT45" s="544">
        <f t="shared" si="20"/>
        <v>0</v>
      </c>
      <c r="AU45" s="540"/>
      <c r="AV45" s="542">
        <v>1328.25</v>
      </c>
      <c r="AW45" s="544">
        <f t="shared" si="21"/>
        <v>0</v>
      </c>
      <c r="AX45" s="542">
        <v>3714.94</v>
      </c>
      <c r="AY45" s="544">
        <f t="shared" si="22"/>
        <v>0</v>
      </c>
      <c r="AZ45" s="540"/>
      <c r="BA45" s="542">
        <v>1328.25</v>
      </c>
      <c r="BB45" s="544">
        <f t="shared" si="23"/>
        <v>0</v>
      </c>
      <c r="BC45" s="542">
        <v>3714.94</v>
      </c>
      <c r="BD45" s="544">
        <f t="shared" si="24"/>
        <v>0</v>
      </c>
      <c r="BE45" s="545">
        <f t="shared" si="28"/>
        <v>0</v>
      </c>
      <c r="BF45" s="398">
        <f t="shared" si="25"/>
        <v>0</v>
      </c>
      <c r="BG45" s="254">
        <f t="shared" si="26"/>
        <v>141.30000000000001</v>
      </c>
      <c r="BH45" s="275">
        <f t="shared" si="27"/>
        <v>0</v>
      </c>
    </row>
    <row r="46" spans="1:60" s="254" customFormat="1" ht="12.75">
      <c r="A46" s="303" t="s">
        <v>460</v>
      </c>
      <c r="B46" s="343" t="s">
        <v>461</v>
      </c>
      <c r="C46" s="187"/>
      <c r="D46" s="261" t="s">
        <v>90</v>
      </c>
      <c r="E46" s="261">
        <v>1140.5999999999999</v>
      </c>
      <c r="F46" s="344">
        <v>57.75</v>
      </c>
      <c r="G46" s="190">
        <f t="shared" si="32"/>
        <v>65869.649999999994</v>
      </c>
      <c r="H46" s="344">
        <v>32.54</v>
      </c>
      <c r="I46" s="190">
        <f t="shared" si="33"/>
        <v>37115.123999999996</v>
      </c>
      <c r="J46" s="345">
        <f t="shared" si="3"/>
        <v>102984.77399999999</v>
      </c>
      <c r="K46" s="406"/>
      <c r="L46" s="427"/>
      <c r="M46" s="429">
        <v>57.75</v>
      </c>
      <c r="N46" s="431">
        <f t="shared" si="4"/>
        <v>0</v>
      </c>
      <c r="O46" s="429">
        <v>32.54</v>
      </c>
      <c r="P46" s="431">
        <f t="shared" si="5"/>
        <v>0</v>
      </c>
      <c r="Q46" s="432">
        <f t="shared" si="6"/>
        <v>0</v>
      </c>
      <c r="R46" s="444"/>
      <c r="S46" s="446">
        <v>57.75</v>
      </c>
      <c r="T46" s="448">
        <f t="shared" si="7"/>
        <v>0</v>
      </c>
      <c r="U46" s="446">
        <v>32.54</v>
      </c>
      <c r="V46" s="448">
        <f t="shared" si="8"/>
        <v>0</v>
      </c>
      <c r="W46" s="449">
        <f t="shared" si="29"/>
        <v>0</v>
      </c>
      <c r="X46" s="472"/>
      <c r="Y46" s="474">
        <v>57.75</v>
      </c>
      <c r="Z46" s="476">
        <f t="shared" si="10"/>
        <v>0</v>
      </c>
      <c r="AA46" s="474">
        <v>32.54</v>
      </c>
      <c r="AB46" s="476">
        <f t="shared" si="11"/>
        <v>0</v>
      </c>
      <c r="AC46" s="477">
        <f t="shared" si="34"/>
        <v>0</v>
      </c>
      <c r="AD46" s="489">
        <v>500</v>
      </c>
      <c r="AE46" s="491">
        <v>57.75</v>
      </c>
      <c r="AF46" s="493">
        <f t="shared" si="13"/>
        <v>28875</v>
      </c>
      <c r="AG46" s="491">
        <v>32.54</v>
      </c>
      <c r="AH46" s="493">
        <f t="shared" si="14"/>
        <v>16270</v>
      </c>
      <c r="AI46" s="494">
        <f t="shared" si="15"/>
        <v>45145</v>
      </c>
      <c r="AJ46" s="523"/>
      <c r="AK46" s="525">
        <v>57.75</v>
      </c>
      <c r="AL46" s="527">
        <f t="shared" si="16"/>
        <v>0</v>
      </c>
      <c r="AM46" s="525">
        <v>32.54</v>
      </c>
      <c r="AN46" s="527">
        <f t="shared" si="17"/>
        <v>0</v>
      </c>
      <c r="AO46" s="528">
        <f t="shared" si="18"/>
        <v>0</v>
      </c>
      <c r="AP46" s="540"/>
      <c r="AQ46" s="542">
        <v>57.75</v>
      </c>
      <c r="AR46" s="544">
        <f t="shared" si="19"/>
        <v>0</v>
      </c>
      <c r="AS46" s="542">
        <v>32.54</v>
      </c>
      <c r="AT46" s="544">
        <f t="shared" si="20"/>
        <v>0</v>
      </c>
      <c r="AU46" s="540"/>
      <c r="AV46" s="542">
        <v>57.75</v>
      </c>
      <c r="AW46" s="544">
        <f t="shared" si="21"/>
        <v>0</v>
      </c>
      <c r="AX46" s="542">
        <v>32.54</v>
      </c>
      <c r="AY46" s="544">
        <f t="shared" si="22"/>
        <v>0</v>
      </c>
      <c r="AZ46" s="540"/>
      <c r="BA46" s="542">
        <v>57.75</v>
      </c>
      <c r="BB46" s="544">
        <f t="shared" si="23"/>
        <v>0</v>
      </c>
      <c r="BC46" s="542">
        <v>32.54</v>
      </c>
      <c r="BD46" s="544">
        <f t="shared" si="24"/>
        <v>0</v>
      </c>
      <c r="BE46" s="545">
        <f t="shared" si="28"/>
        <v>0</v>
      </c>
      <c r="BF46" s="398">
        <f t="shared" si="25"/>
        <v>640.59999999999991</v>
      </c>
      <c r="BG46" s="254">
        <f t="shared" si="26"/>
        <v>500</v>
      </c>
      <c r="BH46" s="275">
        <f t="shared" si="27"/>
        <v>640.59999999999991</v>
      </c>
    </row>
    <row r="47" spans="1:60" s="260" customFormat="1" ht="12.75">
      <c r="A47" s="305" t="s">
        <v>192</v>
      </c>
      <c r="B47" s="342" t="s">
        <v>193</v>
      </c>
      <c r="C47" s="553"/>
      <c r="D47" s="347" t="s">
        <v>90</v>
      </c>
      <c r="E47" s="347">
        <v>1194.52</v>
      </c>
      <c r="F47" s="348"/>
      <c r="G47" s="349"/>
      <c r="H47" s="348"/>
      <c r="I47" s="349"/>
      <c r="J47" s="350"/>
      <c r="K47" s="408"/>
      <c r="L47" s="433">
        <v>98.58</v>
      </c>
      <c r="M47" s="434"/>
      <c r="N47" s="431">
        <f t="shared" si="4"/>
        <v>0</v>
      </c>
      <c r="O47" s="434"/>
      <c r="P47" s="431">
        <f t="shared" si="5"/>
        <v>0</v>
      </c>
      <c r="Q47" s="432">
        <f t="shared" si="6"/>
        <v>0</v>
      </c>
      <c r="R47" s="450"/>
      <c r="S47" s="451"/>
      <c r="T47" s="448">
        <f t="shared" si="7"/>
        <v>0</v>
      </c>
      <c r="U47" s="451"/>
      <c r="V47" s="448">
        <f t="shared" si="8"/>
        <v>0</v>
      </c>
      <c r="W47" s="449">
        <f t="shared" si="29"/>
        <v>0</v>
      </c>
      <c r="X47" s="478">
        <v>1095.94</v>
      </c>
      <c r="Y47" s="479"/>
      <c r="Z47" s="476">
        <f t="shared" si="10"/>
        <v>0</v>
      </c>
      <c r="AA47" s="479"/>
      <c r="AB47" s="476">
        <f t="shared" si="11"/>
        <v>0</v>
      </c>
      <c r="AC47" s="477">
        <f t="shared" si="34"/>
        <v>0</v>
      </c>
      <c r="AD47" s="497"/>
      <c r="AE47" s="496"/>
      <c r="AF47" s="493">
        <f t="shared" si="13"/>
        <v>0</v>
      </c>
      <c r="AG47" s="496"/>
      <c r="AH47" s="493">
        <f t="shared" si="14"/>
        <v>0</v>
      </c>
      <c r="AI47" s="494">
        <f t="shared" si="15"/>
        <v>0</v>
      </c>
      <c r="AJ47" s="529"/>
      <c r="AK47" s="530"/>
      <c r="AL47" s="527">
        <f t="shared" si="16"/>
        <v>0</v>
      </c>
      <c r="AM47" s="530"/>
      <c r="AN47" s="527">
        <f t="shared" si="17"/>
        <v>0</v>
      </c>
      <c r="AO47" s="528">
        <f t="shared" si="18"/>
        <v>0</v>
      </c>
      <c r="AP47" s="546"/>
      <c r="AQ47" s="547"/>
      <c r="AR47" s="544">
        <f t="shared" si="19"/>
        <v>0</v>
      </c>
      <c r="AS47" s="547"/>
      <c r="AT47" s="544">
        <f t="shared" si="20"/>
        <v>0</v>
      </c>
      <c r="AU47" s="546"/>
      <c r="AV47" s="547"/>
      <c r="AW47" s="544">
        <f t="shared" si="21"/>
        <v>0</v>
      </c>
      <c r="AX47" s="547"/>
      <c r="AY47" s="544">
        <f t="shared" si="22"/>
        <v>0</v>
      </c>
      <c r="AZ47" s="546"/>
      <c r="BA47" s="547"/>
      <c r="BB47" s="544">
        <f t="shared" si="23"/>
        <v>0</v>
      </c>
      <c r="BC47" s="547"/>
      <c r="BD47" s="544">
        <f t="shared" si="24"/>
        <v>0</v>
      </c>
      <c r="BE47" s="545">
        <f t="shared" si="28"/>
        <v>0</v>
      </c>
      <c r="BF47" s="398">
        <f t="shared" si="25"/>
        <v>0</v>
      </c>
      <c r="BG47" s="254">
        <f t="shared" si="26"/>
        <v>1194.52</v>
      </c>
      <c r="BH47" s="275">
        <f t="shared" si="27"/>
        <v>0</v>
      </c>
    </row>
    <row r="48" spans="1:60" s="254" customFormat="1" ht="12.75">
      <c r="A48" s="303" t="s">
        <v>194</v>
      </c>
      <c r="B48" s="343" t="s">
        <v>195</v>
      </c>
      <c r="C48" s="187"/>
      <c r="D48" s="261" t="s">
        <v>90</v>
      </c>
      <c r="E48" s="261">
        <v>154.97</v>
      </c>
      <c r="F48" s="344">
        <v>866.25</v>
      </c>
      <c r="G48" s="190">
        <f t="shared" ref="G48:G68" si="35">E48*F48</f>
        <v>134242.76250000001</v>
      </c>
      <c r="H48" s="344">
        <v>829.16</v>
      </c>
      <c r="I48" s="190">
        <f t="shared" ref="I48:I58" si="36">E48*H48</f>
        <v>128494.9252</v>
      </c>
      <c r="J48" s="345">
        <f t="shared" si="3"/>
        <v>262737.68770000001</v>
      </c>
      <c r="K48" s="406"/>
      <c r="L48" s="427"/>
      <c r="M48" s="429">
        <v>866.25</v>
      </c>
      <c r="N48" s="431">
        <f t="shared" si="4"/>
        <v>0</v>
      </c>
      <c r="O48" s="429">
        <v>829.16</v>
      </c>
      <c r="P48" s="431">
        <f t="shared" si="5"/>
        <v>0</v>
      </c>
      <c r="Q48" s="432">
        <f t="shared" si="6"/>
        <v>0</v>
      </c>
      <c r="R48" s="444"/>
      <c r="S48" s="446">
        <v>866.25</v>
      </c>
      <c r="T48" s="448">
        <f t="shared" si="7"/>
        <v>0</v>
      </c>
      <c r="U48" s="446">
        <v>829.16</v>
      </c>
      <c r="V48" s="448">
        <f t="shared" si="8"/>
        <v>0</v>
      </c>
      <c r="W48" s="449">
        <f t="shared" si="29"/>
        <v>0</v>
      </c>
      <c r="X48" s="472">
        <v>154.97</v>
      </c>
      <c r="Y48" s="474">
        <v>866.25</v>
      </c>
      <c r="Z48" s="476">
        <f t="shared" si="10"/>
        <v>134242.76250000001</v>
      </c>
      <c r="AA48" s="474">
        <v>829.16</v>
      </c>
      <c r="AB48" s="476">
        <f t="shared" si="11"/>
        <v>128494.9252</v>
      </c>
      <c r="AC48" s="477">
        <f t="shared" si="34"/>
        <v>262737.68770000001</v>
      </c>
      <c r="AD48" s="489"/>
      <c r="AE48" s="491">
        <v>866.25</v>
      </c>
      <c r="AF48" s="493">
        <f t="shared" si="13"/>
        <v>0</v>
      </c>
      <c r="AG48" s="491">
        <v>829.16</v>
      </c>
      <c r="AH48" s="493">
        <f t="shared" si="14"/>
        <v>0</v>
      </c>
      <c r="AI48" s="494">
        <f t="shared" si="15"/>
        <v>0</v>
      </c>
      <c r="AJ48" s="523"/>
      <c r="AK48" s="525">
        <v>866.25</v>
      </c>
      <c r="AL48" s="527">
        <f t="shared" si="16"/>
        <v>0</v>
      </c>
      <c r="AM48" s="525">
        <v>829.16</v>
      </c>
      <c r="AN48" s="527">
        <f t="shared" si="17"/>
        <v>0</v>
      </c>
      <c r="AO48" s="528">
        <f t="shared" si="18"/>
        <v>0</v>
      </c>
      <c r="AP48" s="540"/>
      <c r="AQ48" s="542">
        <v>866.25</v>
      </c>
      <c r="AR48" s="544">
        <f t="shared" si="19"/>
        <v>0</v>
      </c>
      <c r="AS48" s="542">
        <v>829.16</v>
      </c>
      <c r="AT48" s="544">
        <f t="shared" si="20"/>
        <v>0</v>
      </c>
      <c r="AU48" s="540"/>
      <c r="AV48" s="542">
        <v>866.25</v>
      </c>
      <c r="AW48" s="544">
        <f t="shared" si="21"/>
        <v>0</v>
      </c>
      <c r="AX48" s="542">
        <v>829.16</v>
      </c>
      <c r="AY48" s="544">
        <f t="shared" si="22"/>
        <v>0</v>
      </c>
      <c r="AZ48" s="540"/>
      <c r="BA48" s="542">
        <v>866.25</v>
      </c>
      <c r="BB48" s="544">
        <f t="shared" si="23"/>
        <v>0</v>
      </c>
      <c r="BC48" s="542">
        <v>829.16</v>
      </c>
      <c r="BD48" s="544">
        <f t="shared" si="24"/>
        <v>0</v>
      </c>
      <c r="BE48" s="545">
        <f t="shared" si="28"/>
        <v>0</v>
      </c>
      <c r="BF48" s="398">
        <f t="shared" si="25"/>
        <v>0</v>
      </c>
      <c r="BG48" s="254">
        <f t="shared" si="26"/>
        <v>154.97</v>
      </c>
      <c r="BH48" s="275">
        <f t="shared" si="27"/>
        <v>0</v>
      </c>
    </row>
    <row r="49" spans="1:60" s="254" customFormat="1" ht="12.75">
      <c r="A49" s="303" t="s">
        <v>196</v>
      </c>
      <c r="B49" s="343" t="s">
        <v>197</v>
      </c>
      <c r="C49" s="187"/>
      <c r="D49" s="261" t="s">
        <v>90</v>
      </c>
      <c r="E49" s="261">
        <v>115.3</v>
      </c>
      <c r="F49" s="344">
        <v>2252.25</v>
      </c>
      <c r="G49" s="190">
        <f t="shared" si="35"/>
        <v>259684.42499999999</v>
      </c>
      <c r="H49" s="344">
        <v>2125.0700000000002</v>
      </c>
      <c r="I49" s="190">
        <f t="shared" si="36"/>
        <v>245020.57100000003</v>
      </c>
      <c r="J49" s="345">
        <f t="shared" si="3"/>
        <v>504704.99600000004</v>
      </c>
      <c r="K49" s="406"/>
      <c r="L49" s="427">
        <v>98.58</v>
      </c>
      <c r="M49" s="429">
        <v>2252.25</v>
      </c>
      <c r="N49" s="431">
        <f t="shared" si="4"/>
        <v>222026.80499999999</v>
      </c>
      <c r="O49" s="429">
        <v>2125.0700000000002</v>
      </c>
      <c r="P49" s="431">
        <f t="shared" si="5"/>
        <v>209489.40060000002</v>
      </c>
      <c r="Q49" s="432">
        <f t="shared" si="6"/>
        <v>431516.20559999999</v>
      </c>
      <c r="R49" s="444"/>
      <c r="S49" s="446">
        <v>2252.25</v>
      </c>
      <c r="T49" s="448">
        <f t="shared" si="7"/>
        <v>0</v>
      </c>
      <c r="U49" s="446">
        <v>2125.0700000000002</v>
      </c>
      <c r="V49" s="448">
        <f t="shared" si="8"/>
        <v>0</v>
      </c>
      <c r="W49" s="449">
        <f t="shared" si="29"/>
        <v>0</v>
      </c>
      <c r="X49" s="472">
        <v>16.72</v>
      </c>
      <c r="Y49" s="474">
        <v>2252.25</v>
      </c>
      <c r="Z49" s="476">
        <f t="shared" si="10"/>
        <v>37657.619999999995</v>
      </c>
      <c r="AA49" s="474">
        <v>2125.0700000000002</v>
      </c>
      <c r="AB49" s="476">
        <f t="shared" si="11"/>
        <v>35531.170400000003</v>
      </c>
      <c r="AC49" s="477">
        <f t="shared" si="34"/>
        <v>73188.790399999998</v>
      </c>
      <c r="AD49" s="489"/>
      <c r="AE49" s="491">
        <v>2252.25</v>
      </c>
      <c r="AF49" s="493">
        <f t="shared" si="13"/>
        <v>0</v>
      </c>
      <c r="AG49" s="491">
        <v>2125.0700000000002</v>
      </c>
      <c r="AH49" s="493">
        <f t="shared" si="14"/>
        <v>0</v>
      </c>
      <c r="AI49" s="494">
        <f t="shared" si="15"/>
        <v>0</v>
      </c>
      <c r="AJ49" s="523"/>
      <c r="AK49" s="525">
        <v>2252.25</v>
      </c>
      <c r="AL49" s="527">
        <f t="shared" si="16"/>
        <v>0</v>
      </c>
      <c r="AM49" s="525">
        <v>2125.0700000000002</v>
      </c>
      <c r="AN49" s="527">
        <f t="shared" si="17"/>
        <v>0</v>
      </c>
      <c r="AO49" s="528">
        <f t="shared" si="18"/>
        <v>0</v>
      </c>
      <c r="AP49" s="540"/>
      <c r="AQ49" s="542">
        <v>2252.25</v>
      </c>
      <c r="AR49" s="544">
        <f t="shared" si="19"/>
        <v>0</v>
      </c>
      <c r="AS49" s="542">
        <v>2125.0700000000002</v>
      </c>
      <c r="AT49" s="544">
        <f t="shared" si="20"/>
        <v>0</v>
      </c>
      <c r="AU49" s="540"/>
      <c r="AV49" s="542">
        <v>2252.25</v>
      </c>
      <c r="AW49" s="544">
        <f t="shared" si="21"/>
        <v>0</v>
      </c>
      <c r="AX49" s="542">
        <v>2125.0700000000002</v>
      </c>
      <c r="AY49" s="544">
        <f t="shared" si="22"/>
        <v>0</v>
      </c>
      <c r="AZ49" s="540"/>
      <c r="BA49" s="542">
        <v>2252.25</v>
      </c>
      <c r="BB49" s="544">
        <f t="shared" si="23"/>
        <v>0</v>
      </c>
      <c r="BC49" s="542">
        <v>2125.0700000000002</v>
      </c>
      <c r="BD49" s="544">
        <f t="shared" si="24"/>
        <v>0</v>
      </c>
      <c r="BE49" s="545">
        <f t="shared" si="28"/>
        <v>0</v>
      </c>
      <c r="BF49" s="398">
        <f t="shared" si="25"/>
        <v>0</v>
      </c>
      <c r="BG49" s="254">
        <f t="shared" si="26"/>
        <v>115.3</v>
      </c>
      <c r="BH49" s="275">
        <f t="shared" si="27"/>
        <v>0</v>
      </c>
    </row>
    <row r="50" spans="1:60" s="254" customFormat="1" ht="12.75">
      <c r="A50" s="303" t="s">
        <v>198</v>
      </c>
      <c r="B50" s="343" t="s">
        <v>199</v>
      </c>
      <c r="C50" s="187"/>
      <c r="D50" s="261" t="s">
        <v>90</v>
      </c>
      <c r="E50" s="261">
        <v>84.16</v>
      </c>
      <c r="F50" s="344">
        <v>2252.25</v>
      </c>
      <c r="G50" s="190">
        <f t="shared" si="35"/>
        <v>189549.36</v>
      </c>
      <c r="H50" s="344">
        <v>2470.64</v>
      </c>
      <c r="I50" s="190">
        <f t="shared" si="36"/>
        <v>207929.0624</v>
      </c>
      <c r="J50" s="345">
        <f t="shared" si="3"/>
        <v>397478.42239999998</v>
      </c>
      <c r="K50" s="406"/>
      <c r="L50" s="427"/>
      <c r="M50" s="429">
        <v>2252.25</v>
      </c>
      <c r="N50" s="431">
        <f t="shared" si="4"/>
        <v>0</v>
      </c>
      <c r="O50" s="429">
        <v>2470.64</v>
      </c>
      <c r="P50" s="431">
        <f t="shared" si="5"/>
        <v>0</v>
      </c>
      <c r="Q50" s="432">
        <f t="shared" si="6"/>
        <v>0</v>
      </c>
      <c r="R50" s="444"/>
      <c r="S50" s="446">
        <v>2252.25</v>
      </c>
      <c r="T50" s="448">
        <f t="shared" si="7"/>
        <v>0</v>
      </c>
      <c r="U50" s="446">
        <v>2470.64</v>
      </c>
      <c r="V50" s="448">
        <f t="shared" si="8"/>
        <v>0</v>
      </c>
      <c r="W50" s="449">
        <f t="shared" si="29"/>
        <v>0</v>
      </c>
      <c r="X50" s="472">
        <v>84.16</v>
      </c>
      <c r="Y50" s="474">
        <v>2252.25</v>
      </c>
      <c r="Z50" s="476">
        <f t="shared" si="10"/>
        <v>189549.36</v>
      </c>
      <c r="AA50" s="474">
        <v>2470.64</v>
      </c>
      <c r="AB50" s="476">
        <f t="shared" si="11"/>
        <v>207929.0624</v>
      </c>
      <c r="AC50" s="477">
        <f t="shared" si="34"/>
        <v>397478.42239999998</v>
      </c>
      <c r="AD50" s="489"/>
      <c r="AE50" s="491">
        <v>2252.25</v>
      </c>
      <c r="AF50" s="493">
        <f t="shared" si="13"/>
        <v>0</v>
      </c>
      <c r="AG50" s="491">
        <v>2470.64</v>
      </c>
      <c r="AH50" s="493">
        <f t="shared" si="14"/>
        <v>0</v>
      </c>
      <c r="AI50" s="494">
        <f t="shared" si="15"/>
        <v>0</v>
      </c>
      <c r="AJ50" s="523"/>
      <c r="AK50" s="525">
        <v>2252.25</v>
      </c>
      <c r="AL50" s="527">
        <f t="shared" si="16"/>
        <v>0</v>
      </c>
      <c r="AM50" s="525">
        <v>2470.64</v>
      </c>
      <c r="AN50" s="527">
        <f t="shared" si="17"/>
        <v>0</v>
      </c>
      <c r="AO50" s="528">
        <f t="shared" si="18"/>
        <v>0</v>
      </c>
      <c r="AP50" s="540"/>
      <c r="AQ50" s="542">
        <v>2252.25</v>
      </c>
      <c r="AR50" s="544">
        <f t="shared" si="19"/>
        <v>0</v>
      </c>
      <c r="AS50" s="542">
        <v>2470.64</v>
      </c>
      <c r="AT50" s="544">
        <f t="shared" si="20"/>
        <v>0</v>
      </c>
      <c r="AU50" s="540"/>
      <c r="AV50" s="542">
        <v>2252.25</v>
      </c>
      <c r="AW50" s="544">
        <f t="shared" si="21"/>
        <v>0</v>
      </c>
      <c r="AX50" s="542">
        <v>2470.64</v>
      </c>
      <c r="AY50" s="544">
        <f t="shared" si="22"/>
        <v>0</v>
      </c>
      <c r="AZ50" s="540"/>
      <c r="BA50" s="542">
        <v>2252.25</v>
      </c>
      <c r="BB50" s="544">
        <f t="shared" si="23"/>
        <v>0</v>
      </c>
      <c r="BC50" s="542">
        <v>2470.64</v>
      </c>
      <c r="BD50" s="544">
        <f t="shared" si="24"/>
        <v>0</v>
      </c>
      <c r="BE50" s="545">
        <f t="shared" si="28"/>
        <v>0</v>
      </c>
      <c r="BF50" s="398">
        <f t="shared" si="25"/>
        <v>0</v>
      </c>
      <c r="BG50" s="254">
        <f t="shared" si="26"/>
        <v>84.16</v>
      </c>
      <c r="BH50" s="275">
        <f t="shared" si="27"/>
        <v>0</v>
      </c>
    </row>
    <row r="51" spans="1:60" s="254" customFormat="1" ht="12.75">
      <c r="A51" s="303" t="s">
        <v>200</v>
      </c>
      <c r="B51" s="343" t="s">
        <v>201</v>
      </c>
      <c r="C51" s="187"/>
      <c r="D51" s="261" t="s">
        <v>90</v>
      </c>
      <c r="E51" s="261">
        <v>1194.52</v>
      </c>
      <c r="F51" s="344">
        <f>G51/E51</f>
        <v>156.6599973210997</v>
      </c>
      <c r="G51" s="190">
        <v>187133.5</v>
      </c>
      <c r="H51" s="344">
        <v>85.74</v>
      </c>
      <c r="I51" s="190">
        <f t="shared" si="36"/>
        <v>102418.14479999999</v>
      </c>
      <c r="J51" s="345">
        <f t="shared" si="3"/>
        <v>289551.64480000001</v>
      </c>
      <c r="K51" s="406"/>
      <c r="L51" s="427"/>
      <c r="M51" s="429">
        <v>156.6599973210997</v>
      </c>
      <c r="N51" s="431">
        <f t="shared" si="4"/>
        <v>0</v>
      </c>
      <c r="O51" s="429">
        <v>85.74</v>
      </c>
      <c r="P51" s="431">
        <f t="shared" si="5"/>
        <v>0</v>
      </c>
      <c r="Q51" s="432">
        <f t="shared" si="6"/>
        <v>0</v>
      </c>
      <c r="R51" s="444"/>
      <c r="S51" s="446">
        <v>156.6599973210997</v>
      </c>
      <c r="T51" s="448">
        <f t="shared" si="7"/>
        <v>0</v>
      </c>
      <c r="U51" s="446">
        <v>85.74</v>
      </c>
      <c r="V51" s="448">
        <f t="shared" si="8"/>
        <v>0</v>
      </c>
      <c r="W51" s="449">
        <f t="shared" si="29"/>
        <v>0</v>
      </c>
      <c r="X51" s="472">
        <v>1194.52</v>
      </c>
      <c r="Y51" s="474">
        <v>156.6599973210997</v>
      </c>
      <c r="Z51" s="476">
        <f t="shared" si="10"/>
        <v>187133.5</v>
      </c>
      <c r="AA51" s="474">
        <v>85.74</v>
      </c>
      <c r="AB51" s="476">
        <f t="shared" si="11"/>
        <v>102418.14479999999</v>
      </c>
      <c r="AC51" s="477">
        <f t="shared" si="34"/>
        <v>289551.64480000001</v>
      </c>
      <c r="AD51" s="489"/>
      <c r="AE51" s="491">
        <v>156.6599973210997</v>
      </c>
      <c r="AF51" s="493">
        <f t="shared" si="13"/>
        <v>0</v>
      </c>
      <c r="AG51" s="491">
        <v>85.74</v>
      </c>
      <c r="AH51" s="493">
        <f t="shared" si="14"/>
        <v>0</v>
      </c>
      <c r="AI51" s="494">
        <f t="shared" si="15"/>
        <v>0</v>
      </c>
      <c r="AJ51" s="523"/>
      <c r="AK51" s="525">
        <v>156.6599973210997</v>
      </c>
      <c r="AL51" s="527">
        <f t="shared" si="16"/>
        <v>0</v>
      </c>
      <c r="AM51" s="525">
        <v>85.74</v>
      </c>
      <c r="AN51" s="527">
        <f t="shared" si="17"/>
        <v>0</v>
      </c>
      <c r="AO51" s="528">
        <f t="shared" si="18"/>
        <v>0</v>
      </c>
      <c r="AP51" s="540"/>
      <c r="AQ51" s="542">
        <v>156.6599973210997</v>
      </c>
      <c r="AR51" s="544">
        <f t="shared" si="19"/>
        <v>0</v>
      </c>
      <c r="AS51" s="542">
        <v>85.74</v>
      </c>
      <c r="AT51" s="544">
        <f t="shared" si="20"/>
        <v>0</v>
      </c>
      <c r="AU51" s="540"/>
      <c r="AV51" s="542">
        <v>156.6599973210997</v>
      </c>
      <c r="AW51" s="544">
        <f t="shared" si="21"/>
        <v>0</v>
      </c>
      <c r="AX51" s="542">
        <v>85.74</v>
      </c>
      <c r="AY51" s="544">
        <f t="shared" si="22"/>
        <v>0</v>
      </c>
      <c r="AZ51" s="540"/>
      <c r="BA51" s="542">
        <v>156.6599973210997</v>
      </c>
      <c r="BB51" s="544">
        <f t="shared" si="23"/>
        <v>0</v>
      </c>
      <c r="BC51" s="542">
        <v>85.74</v>
      </c>
      <c r="BD51" s="544">
        <f t="shared" si="24"/>
        <v>0</v>
      </c>
      <c r="BE51" s="545">
        <f t="shared" si="28"/>
        <v>0</v>
      </c>
      <c r="BF51" s="398">
        <f t="shared" si="25"/>
        <v>0</v>
      </c>
      <c r="BG51" s="254">
        <f t="shared" si="26"/>
        <v>1194.52</v>
      </c>
      <c r="BH51" s="275">
        <f t="shared" si="27"/>
        <v>0</v>
      </c>
    </row>
    <row r="52" spans="1:60" s="254" customFormat="1" ht="12.75">
      <c r="A52" s="303" t="s">
        <v>202</v>
      </c>
      <c r="B52" s="343" t="s">
        <v>203</v>
      </c>
      <c r="C52" s="187"/>
      <c r="D52" s="261" t="s">
        <v>90</v>
      </c>
      <c r="E52" s="261">
        <v>1194.52</v>
      </c>
      <c r="F52" s="344">
        <f>G52/E52</f>
        <v>1653</v>
      </c>
      <c r="G52" s="190">
        <v>1974541.56</v>
      </c>
      <c r="H52" s="344">
        <f>I52/E52</f>
        <v>661.9899959816496</v>
      </c>
      <c r="I52" s="190">
        <v>790760.29</v>
      </c>
      <c r="J52" s="345">
        <f t="shared" si="3"/>
        <v>2765301.85</v>
      </c>
      <c r="K52" s="406"/>
      <c r="L52" s="427"/>
      <c r="M52" s="429">
        <v>1653</v>
      </c>
      <c r="N52" s="431">
        <f t="shared" si="4"/>
        <v>0</v>
      </c>
      <c r="O52" s="429">
        <v>661.9899959816496</v>
      </c>
      <c r="P52" s="431">
        <f t="shared" si="5"/>
        <v>0</v>
      </c>
      <c r="Q52" s="432">
        <f t="shared" si="6"/>
        <v>0</v>
      </c>
      <c r="R52" s="444"/>
      <c r="S52" s="446">
        <v>1653</v>
      </c>
      <c r="T52" s="448">
        <f t="shared" si="7"/>
        <v>0</v>
      </c>
      <c r="U52" s="446">
        <v>661.9899959816496</v>
      </c>
      <c r="V52" s="448">
        <f t="shared" si="8"/>
        <v>0</v>
      </c>
      <c r="W52" s="449">
        <f t="shared" si="29"/>
        <v>0</v>
      </c>
      <c r="X52" s="472">
        <v>1194.52</v>
      </c>
      <c r="Y52" s="474">
        <v>1653</v>
      </c>
      <c r="Z52" s="476">
        <f t="shared" si="10"/>
        <v>1974541.56</v>
      </c>
      <c r="AA52" s="474">
        <v>661.9899959816496</v>
      </c>
      <c r="AB52" s="476">
        <f t="shared" si="11"/>
        <v>790760.29</v>
      </c>
      <c r="AC52" s="477">
        <f t="shared" si="34"/>
        <v>2765301.85</v>
      </c>
      <c r="AD52" s="489"/>
      <c r="AE52" s="491">
        <v>1653</v>
      </c>
      <c r="AF52" s="493">
        <f t="shared" si="13"/>
        <v>0</v>
      </c>
      <c r="AG52" s="491">
        <v>661.9899959816496</v>
      </c>
      <c r="AH52" s="493">
        <f t="shared" si="14"/>
        <v>0</v>
      </c>
      <c r="AI52" s="494">
        <f t="shared" si="15"/>
        <v>0</v>
      </c>
      <c r="AJ52" s="523"/>
      <c r="AK52" s="525">
        <v>1653</v>
      </c>
      <c r="AL52" s="527">
        <f t="shared" si="16"/>
        <v>0</v>
      </c>
      <c r="AM52" s="525">
        <v>661.9899959816496</v>
      </c>
      <c r="AN52" s="527">
        <f t="shared" si="17"/>
        <v>0</v>
      </c>
      <c r="AO52" s="528">
        <f t="shared" si="18"/>
        <v>0</v>
      </c>
      <c r="AP52" s="540"/>
      <c r="AQ52" s="542">
        <v>1653</v>
      </c>
      <c r="AR52" s="544">
        <f t="shared" si="19"/>
        <v>0</v>
      </c>
      <c r="AS52" s="542">
        <v>661.9899959816496</v>
      </c>
      <c r="AT52" s="544">
        <f t="shared" si="20"/>
        <v>0</v>
      </c>
      <c r="AU52" s="540"/>
      <c r="AV52" s="542">
        <v>1653</v>
      </c>
      <c r="AW52" s="544">
        <f t="shared" si="21"/>
        <v>0</v>
      </c>
      <c r="AX52" s="542">
        <v>661.9899959816496</v>
      </c>
      <c r="AY52" s="544">
        <f t="shared" si="22"/>
        <v>0</v>
      </c>
      <c r="AZ52" s="540"/>
      <c r="BA52" s="542">
        <v>1653</v>
      </c>
      <c r="BB52" s="544">
        <f t="shared" si="23"/>
        <v>0</v>
      </c>
      <c r="BC52" s="542">
        <v>661.9899959816496</v>
      </c>
      <c r="BD52" s="544">
        <f t="shared" si="24"/>
        <v>0</v>
      </c>
      <c r="BE52" s="545">
        <f t="shared" si="28"/>
        <v>0</v>
      </c>
      <c r="BF52" s="398">
        <f t="shared" si="25"/>
        <v>0</v>
      </c>
      <c r="BG52" s="254">
        <f t="shared" si="26"/>
        <v>1194.52</v>
      </c>
      <c r="BH52" s="275">
        <f t="shared" si="27"/>
        <v>0</v>
      </c>
    </row>
    <row r="53" spans="1:60" s="254" customFormat="1" ht="12.75">
      <c r="A53" s="303" t="s">
        <v>204</v>
      </c>
      <c r="B53" s="343" t="s">
        <v>205</v>
      </c>
      <c r="C53" s="187"/>
      <c r="D53" s="261" t="s">
        <v>90</v>
      </c>
      <c r="E53" s="261">
        <v>717.03</v>
      </c>
      <c r="F53" s="344">
        <v>323.39999999999998</v>
      </c>
      <c r="G53" s="190">
        <f t="shared" ref="G53" si="37">E53*F53</f>
        <v>231887.50199999998</v>
      </c>
      <c r="H53" s="344">
        <v>342.21</v>
      </c>
      <c r="I53" s="190">
        <f t="shared" ref="I53" si="38">E53*H53</f>
        <v>245374.83629999997</v>
      </c>
      <c r="J53" s="345">
        <f t="shared" si="3"/>
        <v>477262.33829999994</v>
      </c>
      <c r="K53" s="406"/>
      <c r="L53" s="427"/>
      <c r="M53" s="429">
        <v>323.39999999999998</v>
      </c>
      <c r="N53" s="431">
        <f t="shared" si="4"/>
        <v>0</v>
      </c>
      <c r="O53" s="429">
        <v>342.21</v>
      </c>
      <c r="P53" s="431">
        <f t="shared" si="5"/>
        <v>0</v>
      </c>
      <c r="Q53" s="432">
        <f t="shared" si="6"/>
        <v>0</v>
      </c>
      <c r="R53" s="444"/>
      <c r="S53" s="446">
        <v>323.39999999999998</v>
      </c>
      <c r="T53" s="448">
        <f t="shared" si="7"/>
        <v>0</v>
      </c>
      <c r="U53" s="446">
        <v>342.21</v>
      </c>
      <c r="V53" s="448">
        <f t="shared" si="8"/>
        <v>0</v>
      </c>
      <c r="W53" s="449">
        <f t="shared" si="29"/>
        <v>0</v>
      </c>
      <c r="X53" s="472">
        <v>716.94</v>
      </c>
      <c r="Y53" s="474">
        <v>323.39999999999998</v>
      </c>
      <c r="Z53" s="476">
        <f t="shared" si="10"/>
        <v>231858.39600000001</v>
      </c>
      <c r="AA53" s="474">
        <v>342.21</v>
      </c>
      <c r="AB53" s="476">
        <f t="shared" si="11"/>
        <v>245344.0374</v>
      </c>
      <c r="AC53" s="477">
        <f t="shared" si="34"/>
        <v>477202.43339999998</v>
      </c>
      <c r="AD53" s="489"/>
      <c r="AE53" s="491">
        <v>323.39999999999998</v>
      </c>
      <c r="AF53" s="493">
        <f t="shared" si="13"/>
        <v>0</v>
      </c>
      <c r="AG53" s="491">
        <v>342.21</v>
      </c>
      <c r="AH53" s="493">
        <f t="shared" si="14"/>
        <v>0</v>
      </c>
      <c r="AI53" s="494">
        <f t="shared" si="15"/>
        <v>0</v>
      </c>
      <c r="AJ53" s="523"/>
      <c r="AK53" s="525">
        <v>323.39999999999998</v>
      </c>
      <c r="AL53" s="527">
        <f t="shared" si="16"/>
        <v>0</v>
      </c>
      <c r="AM53" s="525">
        <v>342.21</v>
      </c>
      <c r="AN53" s="527">
        <f t="shared" si="17"/>
        <v>0</v>
      </c>
      <c r="AO53" s="528">
        <f t="shared" si="18"/>
        <v>0</v>
      </c>
      <c r="AP53" s="540"/>
      <c r="AQ53" s="542">
        <v>323.39999999999998</v>
      </c>
      <c r="AR53" s="544">
        <f t="shared" si="19"/>
        <v>0</v>
      </c>
      <c r="AS53" s="542">
        <v>342.21</v>
      </c>
      <c r="AT53" s="544">
        <f t="shared" si="20"/>
        <v>0</v>
      </c>
      <c r="AU53" s="540"/>
      <c r="AV53" s="542">
        <v>323.39999999999998</v>
      </c>
      <c r="AW53" s="544">
        <f t="shared" si="21"/>
        <v>0</v>
      </c>
      <c r="AX53" s="542">
        <v>342.21</v>
      </c>
      <c r="AY53" s="544">
        <f t="shared" si="22"/>
        <v>0</v>
      </c>
      <c r="AZ53" s="540"/>
      <c r="BA53" s="542">
        <v>323.39999999999998</v>
      </c>
      <c r="BB53" s="544">
        <f t="shared" si="23"/>
        <v>0</v>
      </c>
      <c r="BC53" s="542">
        <v>342.21</v>
      </c>
      <c r="BD53" s="544">
        <f t="shared" si="24"/>
        <v>0</v>
      </c>
      <c r="BE53" s="545">
        <f t="shared" si="28"/>
        <v>0</v>
      </c>
      <c r="BF53" s="398">
        <f t="shared" si="25"/>
        <v>8.9999999999918145E-2</v>
      </c>
      <c r="BG53" s="254">
        <f t="shared" si="26"/>
        <v>716.94</v>
      </c>
      <c r="BH53" s="275">
        <f t="shared" si="27"/>
        <v>8.9999999999918145E-2</v>
      </c>
    </row>
    <row r="54" spans="1:60" s="254" customFormat="1" ht="12.75">
      <c r="A54" s="303" t="s">
        <v>206</v>
      </c>
      <c r="B54" s="343" t="s">
        <v>207</v>
      </c>
      <c r="C54" s="187"/>
      <c r="D54" s="261" t="s">
        <v>90</v>
      </c>
      <c r="E54" s="261">
        <v>420.6</v>
      </c>
      <c r="F54" s="344">
        <v>1848</v>
      </c>
      <c r="G54" s="190">
        <f t="shared" si="35"/>
        <v>777268.8</v>
      </c>
      <c r="H54" s="344">
        <v>3023.79</v>
      </c>
      <c r="I54" s="190">
        <f t="shared" si="36"/>
        <v>1271806.074</v>
      </c>
      <c r="J54" s="345">
        <f t="shared" si="3"/>
        <v>2049074.8740000001</v>
      </c>
      <c r="K54" s="406"/>
      <c r="L54" s="427"/>
      <c r="M54" s="429">
        <v>1848</v>
      </c>
      <c r="N54" s="431">
        <f t="shared" si="4"/>
        <v>0</v>
      </c>
      <c r="O54" s="429">
        <v>3023.79</v>
      </c>
      <c r="P54" s="431">
        <f t="shared" si="5"/>
        <v>0</v>
      </c>
      <c r="Q54" s="432">
        <f t="shared" si="6"/>
        <v>0</v>
      </c>
      <c r="R54" s="444"/>
      <c r="S54" s="446">
        <v>1848</v>
      </c>
      <c r="T54" s="448">
        <f t="shared" si="7"/>
        <v>0</v>
      </c>
      <c r="U54" s="446">
        <v>3023.79</v>
      </c>
      <c r="V54" s="448">
        <f t="shared" si="8"/>
        <v>0</v>
      </c>
      <c r="W54" s="449">
        <f t="shared" si="29"/>
        <v>0</v>
      </c>
      <c r="X54" s="472">
        <v>420.6</v>
      </c>
      <c r="Y54" s="474">
        <v>1848</v>
      </c>
      <c r="Z54" s="476">
        <f t="shared" si="10"/>
        <v>777268.8</v>
      </c>
      <c r="AA54" s="474">
        <v>3023.79</v>
      </c>
      <c r="AB54" s="476">
        <f t="shared" si="11"/>
        <v>1271806.074</v>
      </c>
      <c r="AC54" s="477">
        <f t="shared" si="34"/>
        <v>2049074.8740000001</v>
      </c>
      <c r="AD54" s="489"/>
      <c r="AE54" s="491">
        <v>1848</v>
      </c>
      <c r="AF54" s="493">
        <f t="shared" si="13"/>
        <v>0</v>
      </c>
      <c r="AG54" s="491">
        <v>3023.79</v>
      </c>
      <c r="AH54" s="493">
        <f t="shared" si="14"/>
        <v>0</v>
      </c>
      <c r="AI54" s="494">
        <f t="shared" si="15"/>
        <v>0</v>
      </c>
      <c r="AJ54" s="523"/>
      <c r="AK54" s="525">
        <v>1848</v>
      </c>
      <c r="AL54" s="527">
        <f t="shared" si="16"/>
        <v>0</v>
      </c>
      <c r="AM54" s="525">
        <v>3023.79</v>
      </c>
      <c r="AN54" s="527">
        <f t="shared" si="17"/>
        <v>0</v>
      </c>
      <c r="AO54" s="528">
        <f t="shared" si="18"/>
        <v>0</v>
      </c>
      <c r="AP54" s="540"/>
      <c r="AQ54" s="542">
        <v>1848</v>
      </c>
      <c r="AR54" s="544">
        <f t="shared" si="19"/>
        <v>0</v>
      </c>
      <c r="AS54" s="542">
        <v>3023.79</v>
      </c>
      <c r="AT54" s="544">
        <f t="shared" si="20"/>
        <v>0</v>
      </c>
      <c r="AU54" s="540"/>
      <c r="AV54" s="542">
        <v>1848</v>
      </c>
      <c r="AW54" s="544">
        <f t="shared" si="21"/>
        <v>0</v>
      </c>
      <c r="AX54" s="542">
        <v>3023.79</v>
      </c>
      <c r="AY54" s="544">
        <f t="shared" si="22"/>
        <v>0</v>
      </c>
      <c r="AZ54" s="540"/>
      <c r="BA54" s="542">
        <v>1848</v>
      </c>
      <c r="BB54" s="544">
        <f t="shared" si="23"/>
        <v>0</v>
      </c>
      <c r="BC54" s="542">
        <v>3023.79</v>
      </c>
      <c r="BD54" s="544">
        <f t="shared" si="24"/>
        <v>0</v>
      </c>
      <c r="BE54" s="545">
        <f t="shared" si="28"/>
        <v>0</v>
      </c>
      <c r="BF54" s="398">
        <f t="shared" si="25"/>
        <v>0</v>
      </c>
      <c r="BG54" s="254">
        <f t="shared" si="26"/>
        <v>420.6</v>
      </c>
      <c r="BH54" s="275">
        <f t="shared" si="27"/>
        <v>0</v>
      </c>
    </row>
    <row r="55" spans="1:60" s="254" customFormat="1" ht="12.75">
      <c r="A55" s="303" t="s">
        <v>208</v>
      </c>
      <c r="B55" s="343" t="s">
        <v>209</v>
      </c>
      <c r="C55" s="187"/>
      <c r="D55" s="261" t="s">
        <v>90</v>
      </c>
      <c r="E55" s="261">
        <v>297.2</v>
      </c>
      <c r="F55" s="344">
        <f>G55/E55</f>
        <v>785.40000000000009</v>
      </c>
      <c r="G55" s="190">
        <v>233420.88</v>
      </c>
      <c r="H55" s="344">
        <f>I55/E55</f>
        <v>975.01998654104989</v>
      </c>
      <c r="I55" s="190">
        <v>289775.94</v>
      </c>
      <c r="J55" s="345">
        <f t="shared" si="3"/>
        <v>523196.82</v>
      </c>
      <c r="K55" s="406"/>
      <c r="L55" s="427"/>
      <c r="M55" s="429">
        <v>785.40000000000009</v>
      </c>
      <c r="N55" s="431">
        <f t="shared" si="4"/>
        <v>0</v>
      </c>
      <c r="O55" s="429">
        <v>975.01998654104989</v>
      </c>
      <c r="P55" s="431">
        <f t="shared" si="5"/>
        <v>0</v>
      </c>
      <c r="Q55" s="432">
        <f t="shared" si="6"/>
        <v>0</v>
      </c>
      <c r="R55" s="444"/>
      <c r="S55" s="446">
        <v>785.40000000000009</v>
      </c>
      <c r="T55" s="448">
        <f t="shared" si="7"/>
        <v>0</v>
      </c>
      <c r="U55" s="446">
        <v>975.01998654104989</v>
      </c>
      <c r="V55" s="448">
        <f t="shared" si="8"/>
        <v>0</v>
      </c>
      <c r="W55" s="449">
        <f t="shared" si="29"/>
        <v>0</v>
      </c>
      <c r="X55" s="472">
        <v>297.2</v>
      </c>
      <c r="Y55" s="474">
        <v>785.40000000000009</v>
      </c>
      <c r="Z55" s="476">
        <f t="shared" si="10"/>
        <v>233420.88</v>
      </c>
      <c r="AA55" s="474">
        <v>975.01998654104989</v>
      </c>
      <c r="AB55" s="476">
        <f t="shared" si="11"/>
        <v>289775.94</v>
      </c>
      <c r="AC55" s="477">
        <f t="shared" si="34"/>
        <v>523196.82</v>
      </c>
      <c r="AD55" s="489"/>
      <c r="AE55" s="491">
        <v>785.40000000000009</v>
      </c>
      <c r="AF55" s="493">
        <f t="shared" si="13"/>
        <v>0</v>
      </c>
      <c r="AG55" s="491">
        <v>975.01998654104989</v>
      </c>
      <c r="AH55" s="493">
        <f t="shared" si="14"/>
        <v>0</v>
      </c>
      <c r="AI55" s="494">
        <f t="shared" si="15"/>
        <v>0</v>
      </c>
      <c r="AJ55" s="523"/>
      <c r="AK55" s="525">
        <v>785.40000000000009</v>
      </c>
      <c r="AL55" s="527">
        <f t="shared" si="16"/>
        <v>0</v>
      </c>
      <c r="AM55" s="525">
        <v>975.01998654104989</v>
      </c>
      <c r="AN55" s="527">
        <f t="shared" si="17"/>
        <v>0</v>
      </c>
      <c r="AO55" s="528">
        <f t="shared" si="18"/>
        <v>0</v>
      </c>
      <c r="AP55" s="540"/>
      <c r="AQ55" s="542">
        <v>785.40000000000009</v>
      </c>
      <c r="AR55" s="544">
        <f t="shared" si="19"/>
        <v>0</v>
      </c>
      <c r="AS55" s="542">
        <v>975.01998654104989</v>
      </c>
      <c r="AT55" s="544">
        <f t="shared" si="20"/>
        <v>0</v>
      </c>
      <c r="AU55" s="540"/>
      <c r="AV55" s="542">
        <v>785.40000000000009</v>
      </c>
      <c r="AW55" s="544">
        <f t="shared" si="21"/>
        <v>0</v>
      </c>
      <c r="AX55" s="542">
        <v>975.01998654104989</v>
      </c>
      <c r="AY55" s="544">
        <f t="shared" si="22"/>
        <v>0</v>
      </c>
      <c r="AZ55" s="540"/>
      <c r="BA55" s="542">
        <v>785.40000000000009</v>
      </c>
      <c r="BB55" s="544">
        <f t="shared" si="23"/>
        <v>0</v>
      </c>
      <c r="BC55" s="542">
        <v>975.01998654104989</v>
      </c>
      <c r="BD55" s="544">
        <f t="shared" si="24"/>
        <v>0</v>
      </c>
      <c r="BE55" s="545">
        <f t="shared" si="28"/>
        <v>0</v>
      </c>
      <c r="BF55" s="398">
        <f t="shared" si="25"/>
        <v>0</v>
      </c>
      <c r="BG55" s="254">
        <f t="shared" si="26"/>
        <v>297.2</v>
      </c>
      <c r="BH55" s="275">
        <f t="shared" si="27"/>
        <v>0</v>
      </c>
    </row>
    <row r="56" spans="1:60" s="254" customFormat="1" ht="12.75">
      <c r="A56" s="303" t="s">
        <v>210</v>
      </c>
      <c r="B56" s="343" t="s">
        <v>211</v>
      </c>
      <c r="C56" s="187"/>
      <c r="D56" s="261" t="s">
        <v>90</v>
      </c>
      <c r="E56" s="261">
        <v>211.32</v>
      </c>
      <c r="F56" s="344">
        <v>323.39999999999998</v>
      </c>
      <c r="G56" s="190">
        <f t="shared" ref="G56" si="39">E56*F56</f>
        <v>68340.887999999992</v>
      </c>
      <c r="H56" s="344">
        <v>569.98</v>
      </c>
      <c r="I56" s="190">
        <f t="shared" ref="I56" si="40">E56*H56</f>
        <v>120448.17359999999</v>
      </c>
      <c r="J56" s="345">
        <f t="shared" si="3"/>
        <v>188789.06159999999</v>
      </c>
      <c r="K56" s="406"/>
      <c r="L56" s="427"/>
      <c r="M56" s="429">
        <v>323.39999999999998</v>
      </c>
      <c r="N56" s="431">
        <f t="shared" si="4"/>
        <v>0</v>
      </c>
      <c r="O56" s="429">
        <v>569.98</v>
      </c>
      <c r="P56" s="431">
        <f t="shared" si="5"/>
        <v>0</v>
      </c>
      <c r="Q56" s="432">
        <f t="shared" si="6"/>
        <v>0</v>
      </c>
      <c r="R56" s="444"/>
      <c r="S56" s="446">
        <v>323.39999999999998</v>
      </c>
      <c r="T56" s="448">
        <f t="shared" si="7"/>
        <v>0</v>
      </c>
      <c r="U56" s="446">
        <v>569.98</v>
      </c>
      <c r="V56" s="448">
        <f t="shared" si="8"/>
        <v>0</v>
      </c>
      <c r="W56" s="449">
        <f t="shared" si="29"/>
        <v>0</v>
      </c>
      <c r="X56" s="472">
        <v>211.32</v>
      </c>
      <c r="Y56" s="474">
        <v>323.39999999999998</v>
      </c>
      <c r="Z56" s="476">
        <f t="shared" si="10"/>
        <v>68340.887999999992</v>
      </c>
      <c r="AA56" s="474">
        <v>569.98</v>
      </c>
      <c r="AB56" s="476">
        <f t="shared" si="11"/>
        <v>120448.17359999999</v>
      </c>
      <c r="AC56" s="477">
        <f t="shared" si="34"/>
        <v>188789.06159999999</v>
      </c>
      <c r="AD56" s="489"/>
      <c r="AE56" s="491">
        <v>323.39999999999998</v>
      </c>
      <c r="AF56" s="493">
        <f t="shared" si="13"/>
        <v>0</v>
      </c>
      <c r="AG56" s="491">
        <v>569.98</v>
      </c>
      <c r="AH56" s="493">
        <f t="shared" si="14"/>
        <v>0</v>
      </c>
      <c r="AI56" s="494">
        <f t="shared" si="15"/>
        <v>0</v>
      </c>
      <c r="AJ56" s="523"/>
      <c r="AK56" s="525">
        <v>323.39999999999998</v>
      </c>
      <c r="AL56" s="527">
        <f t="shared" si="16"/>
        <v>0</v>
      </c>
      <c r="AM56" s="525">
        <v>569.98</v>
      </c>
      <c r="AN56" s="527">
        <f t="shared" si="17"/>
        <v>0</v>
      </c>
      <c r="AO56" s="528">
        <f t="shared" si="18"/>
        <v>0</v>
      </c>
      <c r="AP56" s="540"/>
      <c r="AQ56" s="542">
        <v>323.39999999999998</v>
      </c>
      <c r="AR56" s="544">
        <f t="shared" si="19"/>
        <v>0</v>
      </c>
      <c r="AS56" s="542">
        <v>569.98</v>
      </c>
      <c r="AT56" s="544">
        <f t="shared" si="20"/>
        <v>0</v>
      </c>
      <c r="AU56" s="540"/>
      <c r="AV56" s="542">
        <v>323.39999999999998</v>
      </c>
      <c r="AW56" s="544">
        <f t="shared" si="21"/>
        <v>0</v>
      </c>
      <c r="AX56" s="542">
        <v>569.98</v>
      </c>
      <c r="AY56" s="544">
        <f t="shared" si="22"/>
        <v>0</v>
      </c>
      <c r="AZ56" s="540"/>
      <c r="BA56" s="542">
        <v>323.39999999999998</v>
      </c>
      <c r="BB56" s="544">
        <f t="shared" si="23"/>
        <v>0</v>
      </c>
      <c r="BC56" s="542">
        <v>569.98</v>
      </c>
      <c r="BD56" s="544">
        <f t="shared" si="24"/>
        <v>0</v>
      </c>
      <c r="BE56" s="545">
        <f t="shared" si="28"/>
        <v>0</v>
      </c>
      <c r="BF56" s="398">
        <f t="shared" si="25"/>
        <v>0</v>
      </c>
      <c r="BG56" s="254">
        <f t="shared" si="26"/>
        <v>211.32</v>
      </c>
      <c r="BH56" s="275">
        <f t="shared" si="27"/>
        <v>0</v>
      </c>
    </row>
    <row r="57" spans="1:60" s="254" customFormat="1" ht="12.75">
      <c r="A57" s="303" t="s">
        <v>212</v>
      </c>
      <c r="B57" s="342" t="s">
        <v>213</v>
      </c>
      <c r="C57" s="187"/>
      <c r="D57" s="261" t="s">
        <v>142</v>
      </c>
      <c r="E57" s="261">
        <v>11</v>
      </c>
      <c r="F57" s="344">
        <v>18480</v>
      </c>
      <c r="G57" s="190">
        <f t="shared" si="35"/>
        <v>203280</v>
      </c>
      <c r="H57" s="344">
        <v>69564</v>
      </c>
      <c r="I57" s="190">
        <f t="shared" si="36"/>
        <v>765204</v>
      </c>
      <c r="J57" s="345">
        <f t="shared" si="3"/>
        <v>968484</v>
      </c>
      <c r="K57" s="406"/>
      <c r="L57" s="427"/>
      <c r="M57" s="429">
        <v>18480</v>
      </c>
      <c r="N57" s="431">
        <f t="shared" si="4"/>
        <v>0</v>
      </c>
      <c r="O57" s="429">
        <v>69564</v>
      </c>
      <c r="P57" s="431">
        <f t="shared" si="5"/>
        <v>0</v>
      </c>
      <c r="Q57" s="432">
        <f t="shared" si="6"/>
        <v>0</v>
      </c>
      <c r="R57" s="444"/>
      <c r="S57" s="446">
        <v>18480</v>
      </c>
      <c r="T57" s="448">
        <f t="shared" si="7"/>
        <v>0</v>
      </c>
      <c r="U57" s="446">
        <v>69564</v>
      </c>
      <c r="V57" s="448">
        <f t="shared" si="8"/>
        <v>0</v>
      </c>
      <c r="W57" s="449">
        <f t="shared" si="29"/>
        <v>0</v>
      </c>
      <c r="X57" s="472">
        <v>11</v>
      </c>
      <c r="Y57" s="474">
        <v>18480</v>
      </c>
      <c r="Z57" s="476">
        <f t="shared" si="10"/>
        <v>203280</v>
      </c>
      <c r="AA57" s="474">
        <v>69564</v>
      </c>
      <c r="AB57" s="476">
        <f t="shared" si="11"/>
        <v>765204</v>
      </c>
      <c r="AC57" s="477">
        <f t="shared" si="34"/>
        <v>968484</v>
      </c>
      <c r="AD57" s="489"/>
      <c r="AE57" s="491">
        <v>18480</v>
      </c>
      <c r="AF57" s="493">
        <f t="shared" si="13"/>
        <v>0</v>
      </c>
      <c r="AG57" s="491">
        <v>69564</v>
      </c>
      <c r="AH57" s="493">
        <f t="shared" si="14"/>
        <v>0</v>
      </c>
      <c r="AI57" s="494">
        <f t="shared" si="15"/>
        <v>0</v>
      </c>
      <c r="AJ57" s="523"/>
      <c r="AK57" s="525">
        <v>18480</v>
      </c>
      <c r="AL57" s="527">
        <f t="shared" si="16"/>
        <v>0</v>
      </c>
      <c r="AM57" s="525">
        <v>69564</v>
      </c>
      <c r="AN57" s="527">
        <f t="shared" si="17"/>
        <v>0</v>
      </c>
      <c r="AO57" s="528">
        <f t="shared" si="18"/>
        <v>0</v>
      </c>
      <c r="AP57" s="540"/>
      <c r="AQ57" s="542">
        <v>18480</v>
      </c>
      <c r="AR57" s="544">
        <f t="shared" si="19"/>
        <v>0</v>
      </c>
      <c r="AS57" s="542">
        <v>69564</v>
      </c>
      <c r="AT57" s="544">
        <f t="shared" si="20"/>
        <v>0</v>
      </c>
      <c r="AU57" s="540"/>
      <c r="AV57" s="542">
        <v>18480</v>
      </c>
      <c r="AW57" s="544">
        <f t="shared" si="21"/>
        <v>0</v>
      </c>
      <c r="AX57" s="542">
        <v>69564</v>
      </c>
      <c r="AY57" s="544">
        <f t="shared" si="22"/>
        <v>0</v>
      </c>
      <c r="AZ57" s="540"/>
      <c r="BA57" s="542">
        <v>18480</v>
      </c>
      <c r="BB57" s="544">
        <f t="shared" si="23"/>
        <v>0</v>
      </c>
      <c r="BC57" s="542">
        <v>69564</v>
      </c>
      <c r="BD57" s="544">
        <f t="shared" si="24"/>
        <v>0</v>
      </c>
      <c r="BE57" s="545">
        <f t="shared" si="28"/>
        <v>0</v>
      </c>
      <c r="BF57" s="398">
        <f t="shared" si="25"/>
        <v>0</v>
      </c>
      <c r="BG57" s="254">
        <f t="shared" si="26"/>
        <v>11</v>
      </c>
      <c r="BH57" s="275">
        <f t="shared" si="27"/>
        <v>0</v>
      </c>
    </row>
    <row r="58" spans="1:60" s="254" customFormat="1" ht="12.75">
      <c r="A58" s="303" t="s">
        <v>214</v>
      </c>
      <c r="B58" s="342" t="s">
        <v>215</v>
      </c>
      <c r="C58" s="187"/>
      <c r="D58" s="261" t="s">
        <v>142</v>
      </c>
      <c r="E58" s="261">
        <v>6</v>
      </c>
      <c r="F58" s="344">
        <v>18480</v>
      </c>
      <c r="G58" s="190">
        <f t="shared" si="35"/>
        <v>110880</v>
      </c>
      <c r="H58" s="344">
        <v>69564</v>
      </c>
      <c r="I58" s="190">
        <f t="shared" si="36"/>
        <v>417384</v>
      </c>
      <c r="J58" s="345">
        <f t="shared" si="3"/>
        <v>528264</v>
      </c>
      <c r="K58" s="406"/>
      <c r="L58" s="427"/>
      <c r="M58" s="429">
        <v>18480</v>
      </c>
      <c r="N58" s="431">
        <f t="shared" si="4"/>
        <v>0</v>
      </c>
      <c r="O58" s="429">
        <v>69564</v>
      </c>
      <c r="P58" s="431">
        <f t="shared" si="5"/>
        <v>0</v>
      </c>
      <c r="Q58" s="432">
        <f t="shared" si="6"/>
        <v>0</v>
      </c>
      <c r="R58" s="452"/>
      <c r="S58" s="446">
        <v>18480</v>
      </c>
      <c r="T58" s="448">
        <f t="shared" si="7"/>
        <v>0</v>
      </c>
      <c r="U58" s="446">
        <v>69564</v>
      </c>
      <c r="V58" s="448">
        <f t="shared" si="8"/>
        <v>0</v>
      </c>
      <c r="W58" s="449">
        <f t="shared" si="29"/>
        <v>0</v>
      </c>
      <c r="X58" s="472">
        <v>6</v>
      </c>
      <c r="Y58" s="474">
        <v>18480</v>
      </c>
      <c r="Z58" s="476">
        <f t="shared" si="10"/>
        <v>110880</v>
      </c>
      <c r="AA58" s="474">
        <v>69564</v>
      </c>
      <c r="AB58" s="476">
        <f t="shared" si="11"/>
        <v>417384</v>
      </c>
      <c r="AC58" s="477">
        <f t="shared" si="34"/>
        <v>528264</v>
      </c>
      <c r="AD58" s="489"/>
      <c r="AE58" s="491">
        <v>18480</v>
      </c>
      <c r="AF58" s="493">
        <f t="shared" si="13"/>
        <v>0</v>
      </c>
      <c r="AG58" s="491">
        <v>69564</v>
      </c>
      <c r="AH58" s="493">
        <f t="shared" si="14"/>
        <v>0</v>
      </c>
      <c r="AI58" s="494">
        <f t="shared" si="15"/>
        <v>0</v>
      </c>
      <c r="AJ58" s="523"/>
      <c r="AK58" s="525">
        <v>18480</v>
      </c>
      <c r="AL58" s="527">
        <f t="shared" si="16"/>
        <v>0</v>
      </c>
      <c r="AM58" s="525">
        <v>69564</v>
      </c>
      <c r="AN58" s="527">
        <f t="shared" si="17"/>
        <v>0</v>
      </c>
      <c r="AO58" s="528">
        <f t="shared" si="18"/>
        <v>0</v>
      </c>
      <c r="AP58" s="540"/>
      <c r="AQ58" s="542">
        <v>18480</v>
      </c>
      <c r="AR58" s="544">
        <f t="shared" si="19"/>
        <v>0</v>
      </c>
      <c r="AS58" s="542">
        <v>69564</v>
      </c>
      <c r="AT58" s="544">
        <f t="shared" si="20"/>
        <v>0</v>
      </c>
      <c r="AU58" s="540"/>
      <c r="AV58" s="542">
        <v>18480</v>
      </c>
      <c r="AW58" s="544">
        <f t="shared" si="21"/>
        <v>0</v>
      </c>
      <c r="AX58" s="542">
        <v>69564</v>
      </c>
      <c r="AY58" s="544">
        <f t="shared" si="22"/>
        <v>0</v>
      </c>
      <c r="AZ58" s="540"/>
      <c r="BA58" s="542">
        <v>18480</v>
      </c>
      <c r="BB58" s="544">
        <f t="shared" si="23"/>
        <v>0</v>
      </c>
      <c r="BC58" s="542">
        <v>69564</v>
      </c>
      <c r="BD58" s="544">
        <f t="shared" si="24"/>
        <v>0</v>
      </c>
      <c r="BE58" s="545">
        <f t="shared" si="28"/>
        <v>0</v>
      </c>
      <c r="BF58" s="398">
        <f t="shared" si="25"/>
        <v>0</v>
      </c>
      <c r="BG58" s="254">
        <f t="shared" si="26"/>
        <v>6</v>
      </c>
      <c r="BH58" s="275">
        <f t="shared" si="27"/>
        <v>0</v>
      </c>
    </row>
    <row r="59" spans="1:60" s="254" customFormat="1" ht="12.75">
      <c r="A59" s="303" t="s">
        <v>216</v>
      </c>
      <c r="B59" s="342" t="s">
        <v>394</v>
      </c>
      <c r="C59" s="187"/>
      <c r="D59" s="347" t="s">
        <v>142</v>
      </c>
      <c r="E59" s="347">
        <v>42</v>
      </c>
      <c r="F59" s="344"/>
      <c r="G59" s="190"/>
      <c r="H59" s="344"/>
      <c r="I59" s="190"/>
      <c r="J59" s="345"/>
      <c r="K59" s="406"/>
      <c r="L59" s="435"/>
      <c r="M59" s="429"/>
      <c r="N59" s="431">
        <f t="shared" si="4"/>
        <v>0</v>
      </c>
      <c r="O59" s="429"/>
      <c r="P59" s="431">
        <f t="shared" si="5"/>
        <v>0</v>
      </c>
      <c r="Q59" s="432">
        <f t="shared" si="6"/>
        <v>0</v>
      </c>
      <c r="R59" s="444"/>
      <c r="S59" s="446"/>
      <c r="T59" s="448">
        <f t="shared" si="7"/>
        <v>0</v>
      </c>
      <c r="U59" s="446"/>
      <c r="V59" s="448">
        <f t="shared" si="8"/>
        <v>0</v>
      </c>
      <c r="W59" s="449">
        <f t="shared" si="29"/>
        <v>0</v>
      </c>
      <c r="X59" s="472">
        <v>5</v>
      </c>
      <c r="Y59" s="474"/>
      <c r="Z59" s="476">
        <f t="shared" si="10"/>
        <v>0</v>
      </c>
      <c r="AA59" s="474"/>
      <c r="AB59" s="476">
        <f t="shared" si="11"/>
        <v>0</v>
      </c>
      <c r="AC59" s="477">
        <f t="shared" si="34"/>
        <v>0</v>
      </c>
      <c r="AD59" s="489"/>
      <c r="AE59" s="491"/>
      <c r="AF59" s="493">
        <f t="shared" si="13"/>
        <v>0</v>
      </c>
      <c r="AG59" s="491"/>
      <c r="AH59" s="493">
        <f t="shared" si="14"/>
        <v>0</v>
      </c>
      <c r="AI59" s="494">
        <f t="shared" si="15"/>
        <v>0</v>
      </c>
      <c r="AJ59" s="523"/>
      <c r="AK59" s="525"/>
      <c r="AL59" s="527">
        <f t="shared" si="16"/>
        <v>0</v>
      </c>
      <c r="AM59" s="525"/>
      <c r="AN59" s="527">
        <f t="shared" si="17"/>
        <v>0</v>
      </c>
      <c r="AO59" s="528">
        <f t="shared" si="18"/>
        <v>0</v>
      </c>
      <c r="AP59" s="540"/>
      <c r="AQ59" s="542"/>
      <c r="AR59" s="544">
        <f t="shared" si="19"/>
        <v>0</v>
      </c>
      <c r="AS59" s="542"/>
      <c r="AT59" s="544">
        <f t="shared" si="20"/>
        <v>0</v>
      </c>
      <c r="AU59" s="540"/>
      <c r="AV59" s="542"/>
      <c r="AW59" s="544">
        <f t="shared" si="21"/>
        <v>0</v>
      </c>
      <c r="AX59" s="542"/>
      <c r="AY59" s="544">
        <f t="shared" si="22"/>
        <v>0</v>
      </c>
      <c r="AZ59" s="540"/>
      <c r="BA59" s="542"/>
      <c r="BB59" s="544">
        <f t="shared" si="23"/>
        <v>0</v>
      </c>
      <c r="BC59" s="542"/>
      <c r="BD59" s="544">
        <f t="shared" si="24"/>
        <v>0</v>
      </c>
      <c r="BE59" s="545">
        <f t="shared" si="28"/>
        <v>0</v>
      </c>
      <c r="BF59" s="398">
        <f t="shared" si="25"/>
        <v>37</v>
      </c>
      <c r="BG59" s="254">
        <f t="shared" si="26"/>
        <v>5</v>
      </c>
      <c r="BH59" s="275">
        <f t="shared" si="27"/>
        <v>37</v>
      </c>
    </row>
    <row r="60" spans="1:60" s="254" customFormat="1" ht="38.25">
      <c r="A60" s="303" t="s">
        <v>217</v>
      </c>
      <c r="B60" s="264" t="s">
        <v>218</v>
      </c>
      <c r="C60" s="187"/>
      <c r="D60" s="261" t="s">
        <v>142</v>
      </c>
      <c r="E60" s="261">
        <v>4</v>
      </c>
      <c r="F60" s="344">
        <v>5358.6224999999995</v>
      </c>
      <c r="G60" s="344">
        <f t="shared" si="35"/>
        <v>21434.489999999998</v>
      </c>
      <c r="H60" s="344">
        <v>44160.75</v>
      </c>
      <c r="I60" s="190">
        <f>E60*H60</f>
        <v>176643</v>
      </c>
      <c r="J60" s="345">
        <f>G60+I60</f>
        <v>198077.49</v>
      </c>
      <c r="K60" s="406"/>
      <c r="L60" s="427"/>
      <c r="M60" s="429">
        <v>5358.6224999999995</v>
      </c>
      <c r="N60" s="431">
        <f t="shared" si="4"/>
        <v>0</v>
      </c>
      <c r="O60" s="429">
        <v>44160.75</v>
      </c>
      <c r="P60" s="431">
        <f t="shared" si="5"/>
        <v>0</v>
      </c>
      <c r="Q60" s="432">
        <f t="shared" si="6"/>
        <v>0</v>
      </c>
      <c r="R60" s="444"/>
      <c r="S60" s="446">
        <v>5358.6224999999995</v>
      </c>
      <c r="T60" s="448">
        <f t="shared" si="7"/>
        <v>0</v>
      </c>
      <c r="U60" s="446">
        <v>44160.75</v>
      </c>
      <c r="V60" s="448">
        <f t="shared" si="8"/>
        <v>0</v>
      </c>
      <c r="W60" s="449">
        <f t="shared" si="29"/>
        <v>0</v>
      </c>
      <c r="X60" s="472">
        <v>4</v>
      </c>
      <c r="Y60" s="474">
        <v>5358.6224999999995</v>
      </c>
      <c r="Z60" s="476">
        <f t="shared" si="10"/>
        <v>21434.489999999998</v>
      </c>
      <c r="AA60" s="474">
        <v>44160.75</v>
      </c>
      <c r="AB60" s="476">
        <f t="shared" si="11"/>
        <v>176643</v>
      </c>
      <c r="AC60" s="477">
        <f t="shared" si="34"/>
        <v>198077.49</v>
      </c>
      <c r="AD60" s="489"/>
      <c r="AE60" s="491">
        <v>5358.6224999999995</v>
      </c>
      <c r="AF60" s="493">
        <f t="shared" si="13"/>
        <v>0</v>
      </c>
      <c r="AG60" s="491">
        <v>44160.75</v>
      </c>
      <c r="AH60" s="493">
        <f t="shared" si="14"/>
        <v>0</v>
      </c>
      <c r="AI60" s="494">
        <f t="shared" si="15"/>
        <v>0</v>
      </c>
      <c r="AJ60" s="523"/>
      <c r="AK60" s="525">
        <v>5358.6224999999995</v>
      </c>
      <c r="AL60" s="527">
        <f t="shared" si="16"/>
        <v>0</v>
      </c>
      <c r="AM60" s="525">
        <v>44160.75</v>
      </c>
      <c r="AN60" s="527">
        <f t="shared" si="17"/>
        <v>0</v>
      </c>
      <c r="AO60" s="528">
        <f t="shared" si="18"/>
        <v>0</v>
      </c>
      <c r="AP60" s="540"/>
      <c r="AQ60" s="542">
        <v>5358.6224999999995</v>
      </c>
      <c r="AR60" s="544">
        <f t="shared" si="19"/>
        <v>0</v>
      </c>
      <c r="AS60" s="542">
        <v>44160.75</v>
      </c>
      <c r="AT60" s="544">
        <f t="shared" si="20"/>
        <v>0</v>
      </c>
      <c r="AU60" s="540"/>
      <c r="AV60" s="542">
        <v>5358.6224999999995</v>
      </c>
      <c r="AW60" s="544">
        <f t="shared" si="21"/>
        <v>0</v>
      </c>
      <c r="AX60" s="542">
        <v>44160.75</v>
      </c>
      <c r="AY60" s="544">
        <f t="shared" si="22"/>
        <v>0</v>
      </c>
      <c r="AZ60" s="540"/>
      <c r="BA60" s="542">
        <v>5358.6224999999995</v>
      </c>
      <c r="BB60" s="544">
        <f t="shared" si="23"/>
        <v>0</v>
      </c>
      <c r="BC60" s="542">
        <v>44160.75</v>
      </c>
      <c r="BD60" s="544">
        <f t="shared" si="24"/>
        <v>0</v>
      </c>
      <c r="BE60" s="545">
        <f t="shared" si="28"/>
        <v>0</v>
      </c>
      <c r="BF60" s="398">
        <f t="shared" si="25"/>
        <v>0</v>
      </c>
      <c r="BG60" s="254">
        <f t="shared" si="26"/>
        <v>4</v>
      </c>
      <c r="BH60" s="275">
        <f t="shared" si="27"/>
        <v>0</v>
      </c>
    </row>
    <row r="61" spans="1:60" s="254" customFormat="1" ht="38.25">
      <c r="A61" s="303" t="s">
        <v>219</v>
      </c>
      <c r="B61" s="264" t="s">
        <v>220</v>
      </c>
      <c r="C61" s="187"/>
      <c r="D61" s="261" t="s">
        <v>142</v>
      </c>
      <c r="E61" s="261">
        <v>1</v>
      </c>
      <c r="F61" s="344">
        <v>5358.6224999999995</v>
      </c>
      <c r="G61" s="344">
        <f t="shared" si="35"/>
        <v>5358.6224999999995</v>
      </c>
      <c r="H61" s="344">
        <v>49325.749999999993</v>
      </c>
      <c r="I61" s="190">
        <f t="shared" ref="I61:I68" si="41">E61*H61</f>
        <v>49325.749999999993</v>
      </c>
      <c r="J61" s="345">
        <f t="shared" ref="J61:J68" si="42">G61+I61</f>
        <v>54684.37249999999</v>
      </c>
      <c r="K61" s="406"/>
      <c r="L61" s="427"/>
      <c r="M61" s="429">
        <v>5358.6224999999995</v>
      </c>
      <c r="N61" s="431">
        <f t="shared" si="4"/>
        <v>0</v>
      </c>
      <c r="O61" s="429">
        <v>49325.749999999993</v>
      </c>
      <c r="P61" s="431">
        <f t="shared" si="5"/>
        <v>0</v>
      </c>
      <c r="Q61" s="432">
        <f t="shared" si="6"/>
        <v>0</v>
      </c>
      <c r="R61" s="444"/>
      <c r="S61" s="446">
        <v>5358.6224999999995</v>
      </c>
      <c r="T61" s="448">
        <f t="shared" si="7"/>
        <v>0</v>
      </c>
      <c r="U61" s="446">
        <v>49325.749999999993</v>
      </c>
      <c r="V61" s="448">
        <f t="shared" si="8"/>
        <v>0</v>
      </c>
      <c r="W61" s="449">
        <f t="shared" si="29"/>
        <v>0</v>
      </c>
      <c r="X61" s="472">
        <v>1</v>
      </c>
      <c r="Y61" s="474">
        <v>5358.6224999999995</v>
      </c>
      <c r="Z61" s="476">
        <f t="shared" si="10"/>
        <v>5358.6224999999995</v>
      </c>
      <c r="AA61" s="474">
        <v>49325.749999999993</v>
      </c>
      <c r="AB61" s="476">
        <f t="shared" si="11"/>
        <v>49325.749999999993</v>
      </c>
      <c r="AC61" s="477">
        <f t="shared" si="34"/>
        <v>54684.37249999999</v>
      </c>
      <c r="AD61" s="489"/>
      <c r="AE61" s="491">
        <v>5358.6224999999995</v>
      </c>
      <c r="AF61" s="493">
        <f t="shared" si="13"/>
        <v>0</v>
      </c>
      <c r="AG61" s="491">
        <v>49325.749999999993</v>
      </c>
      <c r="AH61" s="493">
        <f t="shared" si="14"/>
        <v>0</v>
      </c>
      <c r="AI61" s="494">
        <f t="shared" si="15"/>
        <v>0</v>
      </c>
      <c r="AJ61" s="523"/>
      <c r="AK61" s="525">
        <v>5358.6224999999995</v>
      </c>
      <c r="AL61" s="527">
        <f t="shared" si="16"/>
        <v>0</v>
      </c>
      <c r="AM61" s="525">
        <v>49325.749999999993</v>
      </c>
      <c r="AN61" s="527">
        <f t="shared" si="17"/>
        <v>0</v>
      </c>
      <c r="AO61" s="528">
        <f t="shared" si="18"/>
        <v>0</v>
      </c>
      <c r="AP61" s="540"/>
      <c r="AQ61" s="542">
        <v>5358.6224999999995</v>
      </c>
      <c r="AR61" s="544">
        <f t="shared" si="19"/>
        <v>0</v>
      </c>
      <c r="AS61" s="542">
        <v>49325.749999999993</v>
      </c>
      <c r="AT61" s="544">
        <f t="shared" si="20"/>
        <v>0</v>
      </c>
      <c r="AU61" s="540"/>
      <c r="AV61" s="542">
        <v>5358.6224999999995</v>
      </c>
      <c r="AW61" s="544">
        <f t="shared" si="21"/>
        <v>0</v>
      </c>
      <c r="AX61" s="542">
        <v>49325.749999999993</v>
      </c>
      <c r="AY61" s="544">
        <f t="shared" si="22"/>
        <v>0</v>
      </c>
      <c r="AZ61" s="540"/>
      <c r="BA61" s="542">
        <v>5358.6224999999995</v>
      </c>
      <c r="BB61" s="544">
        <f t="shared" si="23"/>
        <v>0</v>
      </c>
      <c r="BC61" s="542">
        <v>49325.749999999993</v>
      </c>
      <c r="BD61" s="544">
        <f t="shared" si="24"/>
        <v>0</v>
      </c>
      <c r="BE61" s="545">
        <f t="shared" si="28"/>
        <v>0</v>
      </c>
      <c r="BF61" s="398">
        <f t="shared" si="25"/>
        <v>0</v>
      </c>
      <c r="BG61" s="254">
        <f t="shared" si="26"/>
        <v>1</v>
      </c>
      <c r="BH61" s="275">
        <f t="shared" si="27"/>
        <v>0</v>
      </c>
    </row>
    <row r="62" spans="1:60" s="254" customFormat="1" ht="12.75">
      <c r="A62" s="303" t="s">
        <v>462</v>
      </c>
      <c r="B62" s="343" t="s">
        <v>463</v>
      </c>
      <c r="C62" s="187"/>
      <c r="D62" s="261" t="s">
        <v>142</v>
      </c>
      <c r="E62" s="261">
        <v>7</v>
      </c>
      <c r="F62" s="344">
        <v>5358.6224999999995</v>
      </c>
      <c r="G62" s="344">
        <f t="shared" si="35"/>
        <v>37510.357499999998</v>
      </c>
      <c r="H62" s="344">
        <v>26496.449999999997</v>
      </c>
      <c r="I62" s="190">
        <f t="shared" si="41"/>
        <v>185475.14999999997</v>
      </c>
      <c r="J62" s="345">
        <f t="shared" si="42"/>
        <v>222985.50749999995</v>
      </c>
      <c r="K62" s="406"/>
      <c r="L62" s="436"/>
      <c r="M62" s="429">
        <v>5358.6224999999995</v>
      </c>
      <c r="N62" s="431">
        <f t="shared" si="4"/>
        <v>0</v>
      </c>
      <c r="O62" s="429">
        <v>26496.449999999997</v>
      </c>
      <c r="P62" s="431">
        <f t="shared" si="5"/>
        <v>0</v>
      </c>
      <c r="Q62" s="432">
        <f t="shared" si="6"/>
        <v>0</v>
      </c>
      <c r="R62" s="444"/>
      <c r="S62" s="446">
        <v>5358.6224999999995</v>
      </c>
      <c r="T62" s="448">
        <f t="shared" si="7"/>
        <v>0</v>
      </c>
      <c r="U62" s="446">
        <v>26496.449999999997</v>
      </c>
      <c r="V62" s="448">
        <f t="shared" si="8"/>
        <v>0</v>
      </c>
      <c r="W62" s="449">
        <f t="shared" si="29"/>
        <v>0</v>
      </c>
      <c r="X62" s="472"/>
      <c r="Y62" s="474">
        <v>5358.6224999999995</v>
      </c>
      <c r="Z62" s="476">
        <f t="shared" si="10"/>
        <v>0</v>
      </c>
      <c r="AA62" s="474">
        <v>26496.449999999997</v>
      </c>
      <c r="AB62" s="476">
        <f t="shared" si="11"/>
        <v>0</v>
      </c>
      <c r="AC62" s="477">
        <f t="shared" si="34"/>
        <v>0</v>
      </c>
      <c r="AD62" s="489"/>
      <c r="AE62" s="491">
        <v>5358.6224999999995</v>
      </c>
      <c r="AF62" s="493">
        <f t="shared" si="13"/>
        <v>0</v>
      </c>
      <c r="AG62" s="491">
        <v>26496.449999999997</v>
      </c>
      <c r="AH62" s="493">
        <f t="shared" si="14"/>
        <v>0</v>
      </c>
      <c r="AI62" s="494">
        <f t="shared" si="15"/>
        <v>0</v>
      </c>
      <c r="AJ62" s="523"/>
      <c r="AK62" s="525">
        <v>5358.6224999999995</v>
      </c>
      <c r="AL62" s="527">
        <f t="shared" si="16"/>
        <v>0</v>
      </c>
      <c r="AM62" s="525">
        <v>26496.449999999997</v>
      </c>
      <c r="AN62" s="527">
        <f t="shared" si="17"/>
        <v>0</v>
      </c>
      <c r="AO62" s="528">
        <f t="shared" si="18"/>
        <v>0</v>
      </c>
      <c r="AP62" s="540"/>
      <c r="AQ62" s="542">
        <v>5358.6224999999995</v>
      </c>
      <c r="AR62" s="544">
        <f t="shared" si="19"/>
        <v>0</v>
      </c>
      <c r="AS62" s="542">
        <v>26496.449999999997</v>
      </c>
      <c r="AT62" s="544">
        <f t="shared" si="20"/>
        <v>0</v>
      </c>
      <c r="AU62" s="540"/>
      <c r="AV62" s="542">
        <v>5358.6224999999995</v>
      </c>
      <c r="AW62" s="544">
        <f t="shared" si="21"/>
        <v>0</v>
      </c>
      <c r="AX62" s="542">
        <v>26496.449999999997</v>
      </c>
      <c r="AY62" s="544">
        <f t="shared" si="22"/>
        <v>0</v>
      </c>
      <c r="AZ62" s="540"/>
      <c r="BA62" s="542">
        <v>5358.6224999999995</v>
      </c>
      <c r="BB62" s="544">
        <f t="shared" si="23"/>
        <v>0</v>
      </c>
      <c r="BC62" s="542">
        <v>26496.449999999997</v>
      </c>
      <c r="BD62" s="544">
        <f t="shared" si="24"/>
        <v>0</v>
      </c>
      <c r="BE62" s="545">
        <f t="shared" si="28"/>
        <v>0</v>
      </c>
      <c r="BF62" s="398">
        <f t="shared" si="25"/>
        <v>7</v>
      </c>
      <c r="BG62" s="254">
        <f t="shared" si="26"/>
        <v>0</v>
      </c>
      <c r="BH62" s="275">
        <f t="shared" si="27"/>
        <v>7</v>
      </c>
    </row>
    <row r="63" spans="1:60" s="254" customFormat="1" ht="12.75">
      <c r="A63" s="303" t="s">
        <v>464</v>
      </c>
      <c r="B63" s="343" t="s">
        <v>465</v>
      </c>
      <c r="C63" s="187"/>
      <c r="D63" s="261" t="s">
        <v>142</v>
      </c>
      <c r="E63" s="261">
        <v>9</v>
      </c>
      <c r="F63" s="344">
        <v>5358.6224999999995</v>
      </c>
      <c r="G63" s="344">
        <f t="shared" si="35"/>
        <v>48227.602499999994</v>
      </c>
      <c r="H63" s="344">
        <v>26496.449999999997</v>
      </c>
      <c r="I63" s="190">
        <f t="shared" si="41"/>
        <v>238468.05</v>
      </c>
      <c r="J63" s="345">
        <f t="shared" si="42"/>
        <v>286695.65249999997</v>
      </c>
      <c r="K63" s="406"/>
      <c r="L63" s="436"/>
      <c r="M63" s="429">
        <v>5358.6224999999995</v>
      </c>
      <c r="N63" s="431">
        <f t="shared" si="4"/>
        <v>0</v>
      </c>
      <c r="O63" s="429">
        <v>26496.449999999997</v>
      </c>
      <c r="P63" s="431">
        <f t="shared" si="5"/>
        <v>0</v>
      </c>
      <c r="Q63" s="432">
        <f t="shared" si="6"/>
        <v>0</v>
      </c>
      <c r="R63" s="444"/>
      <c r="S63" s="446">
        <v>5358.6224999999995</v>
      </c>
      <c r="T63" s="448">
        <f t="shared" si="7"/>
        <v>0</v>
      </c>
      <c r="U63" s="446">
        <v>26496.449999999997</v>
      </c>
      <c r="V63" s="448">
        <f t="shared" si="8"/>
        <v>0</v>
      </c>
      <c r="W63" s="449">
        <f t="shared" si="29"/>
        <v>0</v>
      </c>
      <c r="X63" s="472"/>
      <c r="Y63" s="474">
        <v>5358.6224999999995</v>
      </c>
      <c r="Z63" s="476">
        <f t="shared" si="10"/>
        <v>0</v>
      </c>
      <c r="AA63" s="474">
        <v>26496.449999999997</v>
      </c>
      <c r="AB63" s="476">
        <f t="shared" si="11"/>
        <v>0</v>
      </c>
      <c r="AC63" s="477">
        <f t="shared" si="34"/>
        <v>0</v>
      </c>
      <c r="AD63" s="489"/>
      <c r="AE63" s="491">
        <v>5358.6224999999995</v>
      </c>
      <c r="AF63" s="493">
        <f t="shared" si="13"/>
        <v>0</v>
      </c>
      <c r="AG63" s="491">
        <v>26496.449999999997</v>
      </c>
      <c r="AH63" s="493">
        <f t="shared" si="14"/>
        <v>0</v>
      </c>
      <c r="AI63" s="494">
        <f t="shared" si="15"/>
        <v>0</v>
      </c>
      <c r="AJ63" s="523"/>
      <c r="AK63" s="525">
        <v>5358.6224999999995</v>
      </c>
      <c r="AL63" s="527">
        <f t="shared" si="16"/>
        <v>0</v>
      </c>
      <c r="AM63" s="525">
        <v>26496.449999999997</v>
      </c>
      <c r="AN63" s="527">
        <f t="shared" si="17"/>
        <v>0</v>
      </c>
      <c r="AO63" s="528">
        <f t="shared" si="18"/>
        <v>0</v>
      </c>
      <c r="AP63" s="540"/>
      <c r="AQ63" s="542">
        <v>5358.6224999999995</v>
      </c>
      <c r="AR63" s="544">
        <f t="shared" si="19"/>
        <v>0</v>
      </c>
      <c r="AS63" s="542">
        <v>26496.449999999997</v>
      </c>
      <c r="AT63" s="544">
        <f t="shared" si="20"/>
        <v>0</v>
      </c>
      <c r="AU63" s="540"/>
      <c r="AV63" s="542">
        <v>5358.6224999999995</v>
      </c>
      <c r="AW63" s="544">
        <f t="shared" si="21"/>
        <v>0</v>
      </c>
      <c r="AX63" s="542">
        <v>26496.449999999997</v>
      </c>
      <c r="AY63" s="544">
        <f t="shared" si="22"/>
        <v>0</v>
      </c>
      <c r="AZ63" s="540"/>
      <c r="BA63" s="542">
        <v>5358.6224999999995</v>
      </c>
      <c r="BB63" s="544">
        <f t="shared" si="23"/>
        <v>0</v>
      </c>
      <c r="BC63" s="542">
        <v>26496.449999999997</v>
      </c>
      <c r="BD63" s="544">
        <f t="shared" si="24"/>
        <v>0</v>
      </c>
      <c r="BE63" s="545">
        <f t="shared" si="28"/>
        <v>0</v>
      </c>
      <c r="BF63" s="398">
        <f t="shared" si="25"/>
        <v>9</v>
      </c>
      <c r="BG63" s="254">
        <f t="shared" si="26"/>
        <v>0</v>
      </c>
      <c r="BH63" s="275">
        <f t="shared" si="27"/>
        <v>9</v>
      </c>
    </row>
    <row r="64" spans="1:60" s="254" customFormat="1" ht="12.75">
      <c r="A64" s="303" t="s">
        <v>466</v>
      </c>
      <c r="B64" s="343" t="s">
        <v>467</v>
      </c>
      <c r="C64" s="187"/>
      <c r="D64" s="261" t="s">
        <v>142</v>
      </c>
      <c r="E64" s="261">
        <v>2</v>
      </c>
      <c r="F64" s="344">
        <v>5358.6224999999995</v>
      </c>
      <c r="G64" s="344">
        <f t="shared" si="35"/>
        <v>10717.244999999999</v>
      </c>
      <c r="H64" s="344">
        <v>28562.449999999997</v>
      </c>
      <c r="I64" s="190">
        <f t="shared" si="41"/>
        <v>57124.899999999994</v>
      </c>
      <c r="J64" s="345">
        <f t="shared" si="42"/>
        <v>67842.14499999999</v>
      </c>
      <c r="K64" s="406"/>
      <c r="L64" s="436"/>
      <c r="M64" s="429">
        <v>5358.6224999999995</v>
      </c>
      <c r="N64" s="431">
        <f t="shared" si="4"/>
        <v>0</v>
      </c>
      <c r="O64" s="429">
        <v>28562.449999999997</v>
      </c>
      <c r="P64" s="431">
        <f t="shared" si="5"/>
        <v>0</v>
      </c>
      <c r="Q64" s="432">
        <f t="shared" si="6"/>
        <v>0</v>
      </c>
      <c r="R64" s="444"/>
      <c r="S64" s="446">
        <v>5358.6224999999995</v>
      </c>
      <c r="T64" s="448">
        <f t="shared" si="7"/>
        <v>0</v>
      </c>
      <c r="U64" s="446">
        <v>28562.449999999997</v>
      </c>
      <c r="V64" s="448">
        <f t="shared" si="8"/>
        <v>0</v>
      </c>
      <c r="W64" s="449">
        <f t="shared" si="29"/>
        <v>0</v>
      </c>
      <c r="X64" s="472"/>
      <c r="Y64" s="474">
        <v>5358.6224999999995</v>
      </c>
      <c r="Z64" s="476">
        <f t="shared" si="10"/>
        <v>0</v>
      </c>
      <c r="AA64" s="474">
        <v>28562.449999999997</v>
      </c>
      <c r="AB64" s="476">
        <f t="shared" si="11"/>
        <v>0</v>
      </c>
      <c r="AC64" s="477">
        <f t="shared" si="34"/>
        <v>0</v>
      </c>
      <c r="AD64" s="489"/>
      <c r="AE64" s="491">
        <v>5358.6224999999995</v>
      </c>
      <c r="AF64" s="493">
        <f t="shared" si="13"/>
        <v>0</v>
      </c>
      <c r="AG64" s="491">
        <v>28562.449999999997</v>
      </c>
      <c r="AH64" s="493">
        <f t="shared" si="14"/>
        <v>0</v>
      </c>
      <c r="AI64" s="494">
        <f t="shared" si="15"/>
        <v>0</v>
      </c>
      <c r="AJ64" s="523"/>
      <c r="AK64" s="525">
        <v>5358.6224999999995</v>
      </c>
      <c r="AL64" s="527">
        <f t="shared" si="16"/>
        <v>0</v>
      </c>
      <c r="AM64" s="525">
        <v>28562.449999999997</v>
      </c>
      <c r="AN64" s="527">
        <f t="shared" si="17"/>
        <v>0</v>
      </c>
      <c r="AO64" s="528">
        <f t="shared" si="18"/>
        <v>0</v>
      </c>
      <c r="AP64" s="540"/>
      <c r="AQ64" s="542">
        <v>5358.6224999999995</v>
      </c>
      <c r="AR64" s="544">
        <f t="shared" si="19"/>
        <v>0</v>
      </c>
      <c r="AS64" s="542">
        <v>28562.449999999997</v>
      </c>
      <c r="AT64" s="544">
        <f t="shared" si="20"/>
        <v>0</v>
      </c>
      <c r="AU64" s="540"/>
      <c r="AV64" s="542">
        <v>5358.6224999999995</v>
      </c>
      <c r="AW64" s="544">
        <f t="shared" si="21"/>
        <v>0</v>
      </c>
      <c r="AX64" s="542">
        <v>28562.449999999997</v>
      </c>
      <c r="AY64" s="544">
        <f t="shared" si="22"/>
        <v>0</v>
      </c>
      <c r="AZ64" s="540"/>
      <c r="BA64" s="542">
        <v>5358.6224999999995</v>
      </c>
      <c r="BB64" s="544">
        <f t="shared" si="23"/>
        <v>0</v>
      </c>
      <c r="BC64" s="542">
        <v>28562.449999999997</v>
      </c>
      <c r="BD64" s="544">
        <f t="shared" si="24"/>
        <v>0</v>
      </c>
      <c r="BE64" s="545">
        <f t="shared" si="28"/>
        <v>0</v>
      </c>
      <c r="BF64" s="398">
        <f t="shared" si="25"/>
        <v>2</v>
      </c>
      <c r="BG64" s="254">
        <f t="shared" si="26"/>
        <v>0</v>
      </c>
      <c r="BH64" s="275">
        <f t="shared" si="27"/>
        <v>2</v>
      </c>
    </row>
    <row r="65" spans="1:60" s="254" customFormat="1" ht="12.75">
      <c r="A65" s="303" t="s">
        <v>468</v>
      </c>
      <c r="B65" s="343" t="s">
        <v>469</v>
      </c>
      <c r="C65" s="187"/>
      <c r="D65" s="261" t="s">
        <v>142</v>
      </c>
      <c r="E65" s="261">
        <v>1</v>
      </c>
      <c r="F65" s="344">
        <v>5358.6224999999995</v>
      </c>
      <c r="G65" s="344">
        <f t="shared" si="35"/>
        <v>5358.6224999999995</v>
      </c>
      <c r="H65" s="344">
        <v>24430.449999999997</v>
      </c>
      <c r="I65" s="190">
        <f t="shared" si="41"/>
        <v>24430.449999999997</v>
      </c>
      <c r="J65" s="345">
        <f t="shared" si="42"/>
        <v>29789.072499999995</v>
      </c>
      <c r="K65" s="406"/>
      <c r="L65" s="436"/>
      <c r="M65" s="429">
        <v>5358.6224999999995</v>
      </c>
      <c r="N65" s="431">
        <f t="shared" si="4"/>
        <v>0</v>
      </c>
      <c r="O65" s="429">
        <v>24430.449999999997</v>
      </c>
      <c r="P65" s="431">
        <f t="shared" si="5"/>
        <v>0</v>
      </c>
      <c r="Q65" s="432">
        <f t="shared" si="6"/>
        <v>0</v>
      </c>
      <c r="R65" s="444"/>
      <c r="S65" s="446">
        <v>5358.6224999999995</v>
      </c>
      <c r="T65" s="448">
        <f t="shared" si="7"/>
        <v>0</v>
      </c>
      <c r="U65" s="446">
        <v>24430.449999999997</v>
      </c>
      <c r="V65" s="448">
        <f t="shared" si="8"/>
        <v>0</v>
      </c>
      <c r="W65" s="449">
        <f t="shared" si="29"/>
        <v>0</v>
      </c>
      <c r="X65" s="472"/>
      <c r="Y65" s="474">
        <v>5358.6224999999995</v>
      </c>
      <c r="Z65" s="476">
        <f t="shared" si="10"/>
        <v>0</v>
      </c>
      <c r="AA65" s="474">
        <v>24430.449999999997</v>
      </c>
      <c r="AB65" s="476">
        <f t="shared" si="11"/>
        <v>0</v>
      </c>
      <c r="AC65" s="477">
        <f t="shared" si="34"/>
        <v>0</v>
      </c>
      <c r="AD65" s="489"/>
      <c r="AE65" s="491">
        <v>5358.6224999999995</v>
      </c>
      <c r="AF65" s="493">
        <f t="shared" si="13"/>
        <v>0</v>
      </c>
      <c r="AG65" s="491">
        <v>24430.449999999997</v>
      </c>
      <c r="AH65" s="493">
        <f t="shared" si="14"/>
        <v>0</v>
      </c>
      <c r="AI65" s="494">
        <f t="shared" si="15"/>
        <v>0</v>
      </c>
      <c r="AJ65" s="523"/>
      <c r="AK65" s="525">
        <v>5358.6224999999995</v>
      </c>
      <c r="AL65" s="527">
        <f t="shared" si="16"/>
        <v>0</v>
      </c>
      <c r="AM65" s="525">
        <v>24430.449999999997</v>
      </c>
      <c r="AN65" s="527">
        <f t="shared" si="17"/>
        <v>0</v>
      </c>
      <c r="AO65" s="528">
        <f t="shared" si="18"/>
        <v>0</v>
      </c>
      <c r="AP65" s="540"/>
      <c r="AQ65" s="542">
        <v>5358.6224999999995</v>
      </c>
      <c r="AR65" s="544">
        <f t="shared" si="19"/>
        <v>0</v>
      </c>
      <c r="AS65" s="542">
        <v>24430.449999999997</v>
      </c>
      <c r="AT65" s="544">
        <f t="shared" si="20"/>
        <v>0</v>
      </c>
      <c r="AU65" s="540"/>
      <c r="AV65" s="542">
        <v>5358.6224999999995</v>
      </c>
      <c r="AW65" s="544">
        <f t="shared" si="21"/>
        <v>0</v>
      </c>
      <c r="AX65" s="542">
        <v>24430.449999999997</v>
      </c>
      <c r="AY65" s="544">
        <f t="shared" si="22"/>
        <v>0</v>
      </c>
      <c r="AZ65" s="540"/>
      <c r="BA65" s="542">
        <v>5358.6224999999995</v>
      </c>
      <c r="BB65" s="544">
        <f t="shared" si="23"/>
        <v>0</v>
      </c>
      <c r="BC65" s="542">
        <v>24430.449999999997</v>
      </c>
      <c r="BD65" s="544">
        <f t="shared" si="24"/>
        <v>0</v>
      </c>
      <c r="BE65" s="545">
        <f t="shared" si="28"/>
        <v>0</v>
      </c>
      <c r="BF65" s="398">
        <f t="shared" si="25"/>
        <v>1</v>
      </c>
      <c r="BG65" s="254">
        <f t="shared" si="26"/>
        <v>0</v>
      </c>
      <c r="BH65" s="275">
        <f t="shared" si="27"/>
        <v>1</v>
      </c>
    </row>
    <row r="66" spans="1:60" s="254" customFormat="1" ht="12.75">
      <c r="A66" s="303" t="s">
        <v>470</v>
      </c>
      <c r="B66" s="343" t="s">
        <v>469</v>
      </c>
      <c r="C66" s="187"/>
      <c r="D66" s="261" t="s">
        <v>142</v>
      </c>
      <c r="E66" s="261">
        <v>4</v>
      </c>
      <c r="F66" s="344">
        <v>5358.6224999999995</v>
      </c>
      <c r="G66" s="344">
        <f t="shared" si="35"/>
        <v>21434.489999999998</v>
      </c>
      <c r="H66" s="344">
        <v>24430.449999999997</v>
      </c>
      <c r="I66" s="190">
        <f t="shared" si="41"/>
        <v>97721.799999999988</v>
      </c>
      <c r="J66" s="345">
        <f t="shared" si="42"/>
        <v>119156.28999999998</v>
      </c>
      <c r="K66" s="406"/>
      <c r="L66" s="436"/>
      <c r="M66" s="429">
        <v>5358.6224999999995</v>
      </c>
      <c r="N66" s="431">
        <f t="shared" si="4"/>
        <v>0</v>
      </c>
      <c r="O66" s="429">
        <v>24430.449999999997</v>
      </c>
      <c r="P66" s="431">
        <f t="shared" si="5"/>
        <v>0</v>
      </c>
      <c r="Q66" s="432">
        <f t="shared" si="6"/>
        <v>0</v>
      </c>
      <c r="R66" s="444"/>
      <c r="S66" s="446">
        <v>5358.6224999999995</v>
      </c>
      <c r="T66" s="448">
        <f t="shared" si="7"/>
        <v>0</v>
      </c>
      <c r="U66" s="446">
        <v>24430.449999999997</v>
      </c>
      <c r="V66" s="448">
        <f t="shared" si="8"/>
        <v>0</v>
      </c>
      <c r="W66" s="449">
        <f t="shared" si="29"/>
        <v>0</v>
      </c>
      <c r="X66" s="472"/>
      <c r="Y66" s="474">
        <v>5358.6224999999995</v>
      </c>
      <c r="Z66" s="476">
        <f t="shared" si="10"/>
        <v>0</v>
      </c>
      <c r="AA66" s="474">
        <v>24430.449999999997</v>
      </c>
      <c r="AB66" s="476">
        <f t="shared" si="11"/>
        <v>0</v>
      </c>
      <c r="AC66" s="477">
        <f t="shared" si="34"/>
        <v>0</v>
      </c>
      <c r="AD66" s="489"/>
      <c r="AE66" s="491">
        <v>5358.6224999999995</v>
      </c>
      <c r="AF66" s="493">
        <f t="shared" si="13"/>
        <v>0</v>
      </c>
      <c r="AG66" s="491">
        <v>24430.449999999997</v>
      </c>
      <c r="AH66" s="493">
        <f t="shared" si="14"/>
        <v>0</v>
      </c>
      <c r="AI66" s="494">
        <f t="shared" si="15"/>
        <v>0</v>
      </c>
      <c r="AJ66" s="523"/>
      <c r="AK66" s="525">
        <v>5358.6224999999995</v>
      </c>
      <c r="AL66" s="527">
        <f t="shared" si="16"/>
        <v>0</v>
      </c>
      <c r="AM66" s="525">
        <v>24430.449999999997</v>
      </c>
      <c r="AN66" s="527">
        <f t="shared" si="17"/>
        <v>0</v>
      </c>
      <c r="AO66" s="528">
        <f t="shared" si="18"/>
        <v>0</v>
      </c>
      <c r="AP66" s="540"/>
      <c r="AQ66" s="542">
        <v>5358.6224999999995</v>
      </c>
      <c r="AR66" s="544">
        <f t="shared" si="19"/>
        <v>0</v>
      </c>
      <c r="AS66" s="542">
        <v>24430.449999999997</v>
      </c>
      <c r="AT66" s="544">
        <f t="shared" si="20"/>
        <v>0</v>
      </c>
      <c r="AU66" s="540"/>
      <c r="AV66" s="542">
        <v>5358.6224999999995</v>
      </c>
      <c r="AW66" s="544">
        <f t="shared" si="21"/>
        <v>0</v>
      </c>
      <c r="AX66" s="542">
        <v>24430.449999999997</v>
      </c>
      <c r="AY66" s="544">
        <f t="shared" si="22"/>
        <v>0</v>
      </c>
      <c r="AZ66" s="540"/>
      <c r="BA66" s="542">
        <v>5358.6224999999995</v>
      </c>
      <c r="BB66" s="544">
        <f t="shared" si="23"/>
        <v>0</v>
      </c>
      <c r="BC66" s="542">
        <v>24430.449999999997</v>
      </c>
      <c r="BD66" s="544">
        <f t="shared" si="24"/>
        <v>0</v>
      </c>
      <c r="BE66" s="545">
        <f t="shared" si="28"/>
        <v>0</v>
      </c>
      <c r="BF66" s="398">
        <f t="shared" si="25"/>
        <v>4</v>
      </c>
      <c r="BG66" s="254">
        <f t="shared" si="26"/>
        <v>0</v>
      </c>
      <c r="BH66" s="275">
        <f t="shared" si="27"/>
        <v>4</v>
      </c>
    </row>
    <row r="67" spans="1:60" s="254" customFormat="1" ht="12.75">
      <c r="A67" s="303" t="s">
        <v>471</v>
      </c>
      <c r="B67" s="343" t="s">
        <v>472</v>
      </c>
      <c r="C67" s="187"/>
      <c r="D67" s="261" t="s">
        <v>142</v>
      </c>
      <c r="E67" s="261">
        <v>9</v>
      </c>
      <c r="F67" s="344">
        <v>5358.6224999999995</v>
      </c>
      <c r="G67" s="344">
        <f t="shared" si="35"/>
        <v>48227.602499999994</v>
      </c>
      <c r="H67" s="344">
        <v>25463.449999999997</v>
      </c>
      <c r="I67" s="190">
        <f t="shared" si="41"/>
        <v>229171.05</v>
      </c>
      <c r="J67" s="345">
        <f t="shared" si="42"/>
        <v>277398.65249999997</v>
      </c>
      <c r="K67" s="406"/>
      <c r="L67" s="436"/>
      <c r="M67" s="429">
        <v>5358.6224999999995</v>
      </c>
      <c r="N67" s="431">
        <f t="shared" si="4"/>
        <v>0</v>
      </c>
      <c r="O67" s="429">
        <v>25463.449999999997</v>
      </c>
      <c r="P67" s="431">
        <f t="shared" si="5"/>
        <v>0</v>
      </c>
      <c r="Q67" s="432">
        <f t="shared" si="6"/>
        <v>0</v>
      </c>
      <c r="R67" s="444"/>
      <c r="S67" s="446">
        <v>5358.6224999999995</v>
      </c>
      <c r="T67" s="448">
        <f t="shared" si="7"/>
        <v>0</v>
      </c>
      <c r="U67" s="446">
        <v>25463.449999999997</v>
      </c>
      <c r="V67" s="448">
        <f t="shared" si="8"/>
        <v>0</v>
      </c>
      <c r="W67" s="449">
        <f t="shared" si="29"/>
        <v>0</v>
      </c>
      <c r="X67" s="472"/>
      <c r="Y67" s="474">
        <v>5358.6224999999995</v>
      </c>
      <c r="Z67" s="476">
        <f t="shared" si="10"/>
        <v>0</v>
      </c>
      <c r="AA67" s="474">
        <v>25463.449999999997</v>
      </c>
      <c r="AB67" s="476">
        <f t="shared" si="11"/>
        <v>0</v>
      </c>
      <c r="AC67" s="477">
        <f t="shared" si="34"/>
        <v>0</v>
      </c>
      <c r="AD67" s="489"/>
      <c r="AE67" s="491">
        <v>5358.6224999999995</v>
      </c>
      <c r="AF67" s="493">
        <f t="shared" si="13"/>
        <v>0</v>
      </c>
      <c r="AG67" s="491">
        <v>25463.449999999997</v>
      </c>
      <c r="AH67" s="493">
        <f t="shared" si="14"/>
        <v>0</v>
      </c>
      <c r="AI67" s="494">
        <f t="shared" si="15"/>
        <v>0</v>
      </c>
      <c r="AJ67" s="523"/>
      <c r="AK67" s="525">
        <v>5358.6224999999995</v>
      </c>
      <c r="AL67" s="527">
        <f t="shared" si="16"/>
        <v>0</v>
      </c>
      <c r="AM67" s="525">
        <v>25463.449999999997</v>
      </c>
      <c r="AN67" s="527">
        <f t="shared" si="17"/>
        <v>0</v>
      </c>
      <c r="AO67" s="528">
        <f t="shared" si="18"/>
        <v>0</v>
      </c>
      <c r="AP67" s="540"/>
      <c r="AQ67" s="542">
        <v>5358.6224999999995</v>
      </c>
      <c r="AR67" s="544">
        <f t="shared" si="19"/>
        <v>0</v>
      </c>
      <c r="AS67" s="542">
        <v>25463.449999999997</v>
      </c>
      <c r="AT67" s="544">
        <f t="shared" si="20"/>
        <v>0</v>
      </c>
      <c r="AU67" s="540"/>
      <c r="AV67" s="542">
        <v>5358.6224999999995</v>
      </c>
      <c r="AW67" s="544">
        <f t="shared" si="21"/>
        <v>0</v>
      </c>
      <c r="AX67" s="542">
        <v>25463.449999999997</v>
      </c>
      <c r="AY67" s="544">
        <f t="shared" si="22"/>
        <v>0</v>
      </c>
      <c r="AZ67" s="540"/>
      <c r="BA67" s="542">
        <v>5358.6224999999995</v>
      </c>
      <c r="BB67" s="544">
        <f t="shared" si="23"/>
        <v>0</v>
      </c>
      <c r="BC67" s="542">
        <v>25463.449999999997</v>
      </c>
      <c r="BD67" s="544">
        <f t="shared" si="24"/>
        <v>0</v>
      </c>
      <c r="BE67" s="545">
        <f t="shared" si="28"/>
        <v>0</v>
      </c>
      <c r="BF67" s="398">
        <f t="shared" si="25"/>
        <v>9</v>
      </c>
      <c r="BG67" s="254">
        <f t="shared" si="26"/>
        <v>0</v>
      </c>
      <c r="BH67" s="275">
        <f t="shared" si="27"/>
        <v>9</v>
      </c>
    </row>
    <row r="68" spans="1:60" s="254" customFormat="1" ht="12.75">
      <c r="A68" s="303" t="s">
        <v>473</v>
      </c>
      <c r="B68" s="343" t="s">
        <v>472</v>
      </c>
      <c r="C68" s="187"/>
      <c r="D68" s="261" t="s">
        <v>142</v>
      </c>
      <c r="E68" s="261">
        <v>5</v>
      </c>
      <c r="F68" s="344">
        <v>5358.6224999999995</v>
      </c>
      <c r="G68" s="344">
        <f t="shared" si="35"/>
        <v>26793.112499999996</v>
      </c>
      <c r="H68" s="344">
        <v>25405</v>
      </c>
      <c r="I68" s="190">
        <f t="shared" si="41"/>
        <v>127025</v>
      </c>
      <c r="J68" s="345">
        <f t="shared" si="42"/>
        <v>153818.11249999999</v>
      </c>
      <c r="K68" s="406"/>
      <c r="L68" s="436"/>
      <c r="M68" s="429">
        <v>5358.6224999999995</v>
      </c>
      <c r="N68" s="431">
        <f t="shared" si="4"/>
        <v>0</v>
      </c>
      <c r="O68" s="429">
        <v>25405</v>
      </c>
      <c r="P68" s="431">
        <f t="shared" si="5"/>
        <v>0</v>
      </c>
      <c r="Q68" s="432">
        <f t="shared" si="6"/>
        <v>0</v>
      </c>
      <c r="R68" s="444"/>
      <c r="S68" s="446">
        <v>5358.6224999999995</v>
      </c>
      <c r="T68" s="448">
        <f t="shared" si="7"/>
        <v>0</v>
      </c>
      <c r="U68" s="446">
        <v>25405</v>
      </c>
      <c r="V68" s="448">
        <f t="shared" si="8"/>
        <v>0</v>
      </c>
      <c r="W68" s="449">
        <f t="shared" si="29"/>
        <v>0</v>
      </c>
      <c r="X68" s="472"/>
      <c r="Y68" s="474">
        <v>5358.6224999999995</v>
      </c>
      <c r="Z68" s="476">
        <f t="shared" si="10"/>
        <v>0</v>
      </c>
      <c r="AA68" s="474">
        <v>25405</v>
      </c>
      <c r="AB68" s="476">
        <f t="shared" si="11"/>
        <v>0</v>
      </c>
      <c r="AC68" s="477">
        <f t="shared" si="34"/>
        <v>0</v>
      </c>
      <c r="AD68" s="489"/>
      <c r="AE68" s="491">
        <v>5358.6224999999995</v>
      </c>
      <c r="AF68" s="493">
        <f t="shared" si="13"/>
        <v>0</v>
      </c>
      <c r="AG68" s="491">
        <v>25405</v>
      </c>
      <c r="AH68" s="493">
        <f t="shared" si="14"/>
        <v>0</v>
      </c>
      <c r="AI68" s="494">
        <f t="shared" ref="AI68:AI78" si="43">AF68+AH68</f>
        <v>0</v>
      </c>
      <c r="AJ68" s="523"/>
      <c r="AK68" s="525">
        <v>5358.6224999999995</v>
      </c>
      <c r="AL68" s="527">
        <f t="shared" si="16"/>
        <v>0</v>
      </c>
      <c r="AM68" s="525">
        <v>25405</v>
      </c>
      <c r="AN68" s="527">
        <f t="shared" si="17"/>
        <v>0</v>
      </c>
      <c r="AO68" s="528">
        <f t="shared" si="18"/>
        <v>0</v>
      </c>
      <c r="AP68" s="540"/>
      <c r="AQ68" s="542">
        <v>5358.6224999999995</v>
      </c>
      <c r="AR68" s="544">
        <f t="shared" si="19"/>
        <v>0</v>
      </c>
      <c r="AS68" s="542">
        <v>25405</v>
      </c>
      <c r="AT68" s="544">
        <f t="shared" si="20"/>
        <v>0</v>
      </c>
      <c r="AU68" s="540"/>
      <c r="AV68" s="542">
        <v>5358.6224999999995</v>
      </c>
      <c r="AW68" s="544">
        <f t="shared" si="21"/>
        <v>0</v>
      </c>
      <c r="AX68" s="542">
        <v>25405</v>
      </c>
      <c r="AY68" s="544">
        <f t="shared" si="22"/>
        <v>0</v>
      </c>
      <c r="AZ68" s="540"/>
      <c r="BA68" s="542">
        <v>5358.6224999999995</v>
      </c>
      <c r="BB68" s="544">
        <f t="shared" si="23"/>
        <v>0</v>
      </c>
      <c r="BC68" s="542">
        <v>25405</v>
      </c>
      <c r="BD68" s="544">
        <f t="shared" si="24"/>
        <v>0</v>
      </c>
      <c r="BE68" s="545">
        <f t="shared" si="28"/>
        <v>0</v>
      </c>
      <c r="BF68" s="398">
        <f t="shared" si="25"/>
        <v>5</v>
      </c>
      <c r="BG68" s="254">
        <f t="shared" si="26"/>
        <v>0</v>
      </c>
      <c r="BH68" s="275">
        <f t="shared" si="27"/>
        <v>5</v>
      </c>
    </row>
    <row r="69" spans="1:60" s="260" customFormat="1" ht="12.75">
      <c r="A69" s="305" t="s">
        <v>221</v>
      </c>
      <c r="B69" s="342" t="s">
        <v>222</v>
      </c>
      <c r="C69" s="553"/>
      <c r="D69" s="347" t="s">
        <v>142</v>
      </c>
      <c r="E69" s="347">
        <v>1</v>
      </c>
      <c r="F69" s="348">
        <f>G69/E69</f>
        <v>384952.9</v>
      </c>
      <c r="G69" s="349">
        <v>384952.9</v>
      </c>
      <c r="H69" s="348">
        <f>I69/E69</f>
        <v>657923.86</v>
      </c>
      <c r="I69" s="349">
        <v>657923.86</v>
      </c>
      <c r="J69" s="350">
        <f t="shared" si="3"/>
        <v>1042876.76</v>
      </c>
      <c r="K69" s="408"/>
      <c r="L69" s="433"/>
      <c r="M69" s="434">
        <v>384952.9</v>
      </c>
      <c r="N69" s="431">
        <f t="shared" si="4"/>
        <v>0</v>
      </c>
      <c r="O69" s="434">
        <v>657923.86</v>
      </c>
      <c r="P69" s="431">
        <f t="shared" si="5"/>
        <v>0</v>
      </c>
      <c r="Q69" s="432">
        <f t="shared" si="6"/>
        <v>0</v>
      </c>
      <c r="R69" s="450"/>
      <c r="S69" s="451">
        <v>384952.9</v>
      </c>
      <c r="T69" s="448">
        <f t="shared" si="7"/>
        <v>0</v>
      </c>
      <c r="U69" s="451">
        <v>657923.86</v>
      </c>
      <c r="V69" s="448">
        <f t="shared" si="8"/>
        <v>0</v>
      </c>
      <c r="W69" s="449">
        <f t="shared" si="29"/>
        <v>0</v>
      </c>
      <c r="X69" s="478">
        <v>0.9</v>
      </c>
      <c r="Y69" s="479">
        <v>384952.9</v>
      </c>
      <c r="Z69" s="476">
        <f t="shared" si="10"/>
        <v>346457.61000000004</v>
      </c>
      <c r="AA69" s="479">
        <v>657923.86</v>
      </c>
      <c r="AB69" s="476">
        <f t="shared" si="11"/>
        <v>592131.47400000005</v>
      </c>
      <c r="AC69" s="464">
        <f t="shared" si="34"/>
        <v>938589.08400000003</v>
      </c>
      <c r="AD69" s="497">
        <v>0.1</v>
      </c>
      <c r="AE69" s="496">
        <v>384952.9</v>
      </c>
      <c r="AF69" s="493">
        <f t="shared" si="13"/>
        <v>38495.29</v>
      </c>
      <c r="AG69" s="496">
        <v>657923.86</v>
      </c>
      <c r="AH69" s="493">
        <f t="shared" si="14"/>
        <v>65792.385999999999</v>
      </c>
      <c r="AI69" s="494">
        <f t="shared" si="43"/>
        <v>104287.67600000001</v>
      </c>
      <c r="AJ69" s="529"/>
      <c r="AK69" s="530">
        <v>384952.9</v>
      </c>
      <c r="AL69" s="527">
        <f t="shared" si="16"/>
        <v>0</v>
      </c>
      <c r="AM69" s="530">
        <v>657923.86</v>
      </c>
      <c r="AN69" s="527">
        <f t="shared" si="17"/>
        <v>0</v>
      </c>
      <c r="AO69" s="528">
        <f t="shared" si="18"/>
        <v>0</v>
      </c>
      <c r="AP69" s="546"/>
      <c r="AQ69" s="547">
        <v>384952.9</v>
      </c>
      <c r="AR69" s="544">
        <f t="shared" si="19"/>
        <v>0</v>
      </c>
      <c r="AS69" s="547">
        <v>657923.86</v>
      </c>
      <c r="AT69" s="544">
        <f t="shared" si="20"/>
        <v>0</v>
      </c>
      <c r="AU69" s="546"/>
      <c r="AV69" s="547">
        <v>384952.9</v>
      </c>
      <c r="AW69" s="544">
        <f t="shared" si="21"/>
        <v>0</v>
      </c>
      <c r="AX69" s="547">
        <v>657923.86</v>
      </c>
      <c r="AY69" s="544">
        <f t="shared" si="22"/>
        <v>0</v>
      </c>
      <c r="AZ69" s="546"/>
      <c r="BA69" s="547">
        <v>384952.9</v>
      </c>
      <c r="BB69" s="544">
        <f t="shared" si="23"/>
        <v>0</v>
      </c>
      <c r="BC69" s="547">
        <v>657923.86</v>
      </c>
      <c r="BD69" s="544">
        <f t="shared" si="24"/>
        <v>0</v>
      </c>
      <c r="BE69" s="545">
        <f t="shared" si="28"/>
        <v>0</v>
      </c>
      <c r="BF69" s="398">
        <f t="shared" si="25"/>
        <v>-2.7755575615628914E-17</v>
      </c>
      <c r="BG69" s="254">
        <f t="shared" si="26"/>
        <v>1</v>
      </c>
      <c r="BH69" s="275">
        <f t="shared" si="27"/>
        <v>0</v>
      </c>
    </row>
    <row r="70" spans="1:60" s="254" customFormat="1" ht="12.75">
      <c r="A70" s="303" t="s">
        <v>223</v>
      </c>
      <c r="B70" s="343" t="s">
        <v>224</v>
      </c>
      <c r="C70" s="187"/>
      <c r="D70" s="261" t="s">
        <v>140</v>
      </c>
      <c r="E70" s="261">
        <v>16.5</v>
      </c>
      <c r="F70" s="344">
        <v>0</v>
      </c>
      <c r="G70" s="190">
        <f t="shared" ref="G70:G123" si="44">E70*F70</f>
        <v>0</v>
      </c>
      <c r="H70" s="344">
        <v>0</v>
      </c>
      <c r="I70" s="190">
        <f t="shared" ref="I70:I123" si="45">E70*H70</f>
        <v>0</v>
      </c>
      <c r="J70" s="345">
        <f t="shared" si="3"/>
        <v>0</v>
      </c>
      <c r="K70" s="406"/>
      <c r="L70" s="427"/>
      <c r="M70" s="429">
        <v>0</v>
      </c>
      <c r="N70" s="431">
        <f t="shared" si="4"/>
        <v>0</v>
      </c>
      <c r="O70" s="429">
        <v>0</v>
      </c>
      <c r="P70" s="431">
        <f t="shared" si="5"/>
        <v>0</v>
      </c>
      <c r="Q70" s="432">
        <f t="shared" si="6"/>
        <v>0</v>
      </c>
      <c r="R70" s="444"/>
      <c r="S70" s="446">
        <v>0</v>
      </c>
      <c r="T70" s="448">
        <f t="shared" si="7"/>
        <v>0</v>
      </c>
      <c r="U70" s="446">
        <v>0</v>
      </c>
      <c r="V70" s="448">
        <f t="shared" si="8"/>
        <v>0</v>
      </c>
      <c r="W70" s="449">
        <f t="shared" si="29"/>
        <v>0</v>
      </c>
      <c r="X70" s="472">
        <v>16.5</v>
      </c>
      <c r="Y70" s="474">
        <v>0</v>
      </c>
      <c r="Z70" s="476">
        <f t="shared" si="10"/>
        <v>0</v>
      </c>
      <c r="AA70" s="474">
        <v>0</v>
      </c>
      <c r="AB70" s="476">
        <f t="shared" si="11"/>
        <v>0</v>
      </c>
      <c r="AC70" s="477">
        <f t="shared" si="34"/>
        <v>0</v>
      </c>
      <c r="AD70" s="489"/>
      <c r="AE70" s="491">
        <v>0</v>
      </c>
      <c r="AF70" s="493">
        <f t="shared" si="13"/>
        <v>0</v>
      </c>
      <c r="AG70" s="491">
        <v>0</v>
      </c>
      <c r="AH70" s="493">
        <f t="shared" si="14"/>
        <v>0</v>
      </c>
      <c r="AI70" s="494">
        <f t="shared" si="43"/>
        <v>0</v>
      </c>
      <c r="AJ70" s="523"/>
      <c r="AK70" s="525">
        <v>0</v>
      </c>
      <c r="AL70" s="527">
        <f t="shared" si="16"/>
        <v>0</v>
      </c>
      <c r="AM70" s="525">
        <v>0</v>
      </c>
      <c r="AN70" s="527">
        <f t="shared" si="17"/>
        <v>0</v>
      </c>
      <c r="AO70" s="528">
        <f t="shared" si="18"/>
        <v>0</v>
      </c>
      <c r="AP70" s="540"/>
      <c r="AQ70" s="542">
        <v>0</v>
      </c>
      <c r="AR70" s="544">
        <f t="shared" si="19"/>
        <v>0</v>
      </c>
      <c r="AS70" s="542">
        <v>0</v>
      </c>
      <c r="AT70" s="544">
        <f t="shared" si="20"/>
        <v>0</v>
      </c>
      <c r="AU70" s="540"/>
      <c r="AV70" s="542">
        <v>0</v>
      </c>
      <c r="AW70" s="544">
        <f t="shared" si="21"/>
        <v>0</v>
      </c>
      <c r="AX70" s="542">
        <v>0</v>
      </c>
      <c r="AY70" s="544">
        <f t="shared" si="22"/>
        <v>0</v>
      </c>
      <c r="AZ70" s="540"/>
      <c r="BA70" s="542">
        <v>0</v>
      </c>
      <c r="BB70" s="544">
        <f t="shared" si="23"/>
        <v>0</v>
      </c>
      <c r="BC70" s="542">
        <v>0</v>
      </c>
      <c r="BD70" s="544">
        <f t="shared" si="24"/>
        <v>0</v>
      </c>
      <c r="BE70" s="545">
        <f t="shared" si="28"/>
        <v>0</v>
      </c>
      <c r="BF70" s="398">
        <f t="shared" si="25"/>
        <v>0</v>
      </c>
      <c r="BG70" s="254">
        <f t="shared" si="26"/>
        <v>16.5</v>
      </c>
      <c r="BH70" s="275">
        <f t="shared" si="27"/>
        <v>0</v>
      </c>
    </row>
    <row r="71" spans="1:60" s="254" customFormat="1" ht="12.75">
      <c r="A71" s="303" t="s">
        <v>225</v>
      </c>
      <c r="B71" s="343" t="s">
        <v>226</v>
      </c>
      <c r="C71" s="187"/>
      <c r="D71" s="261" t="s">
        <v>141</v>
      </c>
      <c r="E71" s="261">
        <v>0.495</v>
      </c>
      <c r="F71" s="344">
        <v>0</v>
      </c>
      <c r="G71" s="190">
        <f t="shared" si="44"/>
        <v>0</v>
      </c>
      <c r="H71" s="344">
        <v>0</v>
      </c>
      <c r="I71" s="190">
        <f t="shared" si="45"/>
        <v>0</v>
      </c>
      <c r="J71" s="345">
        <f t="shared" si="3"/>
        <v>0</v>
      </c>
      <c r="K71" s="406"/>
      <c r="L71" s="427"/>
      <c r="M71" s="429">
        <v>0</v>
      </c>
      <c r="N71" s="431">
        <f t="shared" si="4"/>
        <v>0</v>
      </c>
      <c r="O71" s="429">
        <v>0</v>
      </c>
      <c r="P71" s="431">
        <f t="shared" si="5"/>
        <v>0</v>
      </c>
      <c r="Q71" s="432">
        <f t="shared" si="6"/>
        <v>0</v>
      </c>
      <c r="R71" s="444"/>
      <c r="S71" s="446">
        <v>0</v>
      </c>
      <c r="T71" s="448">
        <f t="shared" si="7"/>
        <v>0</v>
      </c>
      <c r="U71" s="446">
        <v>0</v>
      </c>
      <c r="V71" s="448">
        <f t="shared" si="8"/>
        <v>0</v>
      </c>
      <c r="W71" s="449">
        <f t="shared" si="29"/>
        <v>0</v>
      </c>
      <c r="X71" s="472">
        <v>0.495</v>
      </c>
      <c r="Y71" s="474">
        <v>0</v>
      </c>
      <c r="Z71" s="476">
        <f t="shared" si="10"/>
        <v>0</v>
      </c>
      <c r="AA71" s="474">
        <v>0</v>
      </c>
      <c r="AB71" s="476">
        <f t="shared" si="11"/>
        <v>0</v>
      </c>
      <c r="AC71" s="477">
        <f t="shared" si="34"/>
        <v>0</v>
      </c>
      <c r="AD71" s="489"/>
      <c r="AE71" s="491">
        <v>0</v>
      </c>
      <c r="AF71" s="493">
        <f t="shared" si="13"/>
        <v>0</v>
      </c>
      <c r="AG71" s="491">
        <v>0</v>
      </c>
      <c r="AH71" s="493">
        <f t="shared" si="14"/>
        <v>0</v>
      </c>
      <c r="AI71" s="494">
        <f t="shared" si="43"/>
        <v>0</v>
      </c>
      <c r="AJ71" s="523"/>
      <c r="AK71" s="525">
        <v>0</v>
      </c>
      <c r="AL71" s="527">
        <f t="shared" si="16"/>
        <v>0</v>
      </c>
      <c r="AM71" s="525">
        <v>0</v>
      </c>
      <c r="AN71" s="527">
        <f t="shared" si="17"/>
        <v>0</v>
      </c>
      <c r="AO71" s="528">
        <f t="shared" si="18"/>
        <v>0</v>
      </c>
      <c r="AP71" s="540"/>
      <c r="AQ71" s="542">
        <v>0</v>
      </c>
      <c r="AR71" s="544">
        <f t="shared" si="19"/>
        <v>0</v>
      </c>
      <c r="AS71" s="542">
        <v>0</v>
      </c>
      <c r="AT71" s="544">
        <f t="shared" si="20"/>
        <v>0</v>
      </c>
      <c r="AU71" s="540"/>
      <c r="AV71" s="542">
        <v>0</v>
      </c>
      <c r="AW71" s="544">
        <f t="shared" si="21"/>
        <v>0</v>
      </c>
      <c r="AX71" s="542">
        <v>0</v>
      </c>
      <c r="AY71" s="544">
        <f t="shared" si="22"/>
        <v>0</v>
      </c>
      <c r="AZ71" s="540"/>
      <c r="BA71" s="542">
        <v>0</v>
      </c>
      <c r="BB71" s="544">
        <f t="shared" si="23"/>
        <v>0</v>
      </c>
      <c r="BC71" s="542">
        <v>0</v>
      </c>
      <c r="BD71" s="544">
        <f t="shared" si="24"/>
        <v>0</v>
      </c>
      <c r="BE71" s="545">
        <f t="shared" si="28"/>
        <v>0</v>
      </c>
      <c r="BF71" s="398">
        <f t="shared" si="25"/>
        <v>0</v>
      </c>
      <c r="BG71" s="254">
        <f t="shared" si="26"/>
        <v>0.495</v>
      </c>
      <c r="BH71" s="275">
        <f t="shared" si="27"/>
        <v>0</v>
      </c>
    </row>
    <row r="72" spans="1:60" s="254" customFormat="1" ht="12.75">
      <c r="A72" s="303" t="s">
        <v>227</v>
      </c>
      <c r="B72" s="343" t="s">
        <v>228</v>
      </c>
      <c r="C72" s="187"/>
      <c r="D72" s="261" t="s">
        <v>142</v>
      </c>
      <c r="E72" s="261">
        <v>9</v>
      </c>
      <c r="F72" s="344">
        <v>0</v>
      </c>
      <c r="G72" s="190">
        <f t="shared" si="44"/>
        <v>0</v>
      </c>
      <c r="H72" s="344">
        <v>0</v>
      </c>
      <c r="I72" s="190">
        <f t="shared" si="45"/>
        <v>0</v>
      </c>
      <c r="J72" s="345">
        <f t="shared" si="3"/>
        <v>0</v>
      </c>
      <c r="K72" s="406"/>
      <c r="L72" s="427"/>
      <c r="M72" s="429">
        <v>0</v>
      </c>
      <c r="N72" s="431">
        <f t="shared" si="4"/>
        <v>0</v>
      </c>
      <c r="O72" s="429">
        <v>0</v>
      </c>
      <c r="P72" s="431">
        <f t="shared" si="5"/>
        <v>0</v>
      </c>
      <c r="Q72" s="432">
        <f t="shared" si="6"/>
        <v>0</v>
      </c>
      <c r="R72" s="444"/>
      <c r="S72" s="446">
        <v>0</v>
      </c>
      <c r="T72" s="448">
        <f t="shared" si="7"/>
        <v>0</v>
      </c>
      <c r="U72" s="446">
        <v>0</v>
      </c>
      <c r="V72" s="448">
        <f t="shared" si="8"/>
        <v>0</v>
      </c>
      <c r="W72" s="449">
        <f t="shared" si="29"/>
        <v>0</v>
      </c>
      <c r="X72" s="472">
        <v>2</v>
      </c>
      <c r="Y72" s="474">
        <v>0</v>
      </c>
      <c r="Z72" s="476">
        <f t="shared" si="10"/>
        <v>0</v>
      </c>
      <c r="AA72" s="474">
        <v>0</v>
      </c>
      <c r="AB72" s="476">
        <f t="shared" si="11"/>
        <v>0</v>
      </c>
      <c r="AC72" s="477">
        <f t="shared" si="34"/>
        <v>0</v>
      </c>
      <c r="AD72" s="489"/>
      <c r="AE72" s="491">
        <v>0</v>
      </c>
      <c r="AF72" s="493">
        <f t="shared" si="13"/>
        <v>0</v>
      </c>
      <c r="AG72" s="491">
        <v>0</v>
      </c>
      <c r="AH72" s="493">
        <f t="shared" si="14"/>
        <v>0</v>
      </c>
      <c r="AI72" s="494">
        <f t="shared" si="43"/>
        <v>0</v>
      </c>
      <c r="AJ72" s="523"/>
      <c r="AK72" s="525">
        <v>0</v>
      </c>
      <c r="AL72" s="527">
        <f t="shared" si="16"/>
        <v>0</v>
      </c>
      <c r="AM72" s="525">
        <v>0</v>
      </c>
      <c r="AN72" s="527">
        <f t="shared" si="17"/>
        <v>0</v>
      </c>
      <c r="AO72" s="528">
        <f t="shared" si="18"/>
        <v>0</v>
      </c>
      <c r="AP72" s="540"/>
      <c r="AQ72" s="542">
        <v>0</v>
      </c>
      <c r="AR72" s="544">
        <f t="shared" si="19"/>
        <v>0</v>
      </c>
      <c r="AS72" s="542">
        <v>0</v>
      </c>
      <c r="AT72" s="544">
        <f t="shared" si="20"/>
        <v>0</v>
      </c>
      <c r="AU72" s="540"/>
      <c r="AV72" s="542">
        <v>0</v>
      </c>
      <c r="AW72" s="544">
        <f t="shared" si="21"/>
        <v>0</v>
      </c>
      <c r="AX72" s="542">
        <v>0</v>
      </c>
      <c r="AY72" s="544">
        <f t="shared" si="22"/>
        <v>0</v>
      </c>
      <c r="AZ72" s="540"/>
      <c r="BA72" s="542">
        <v>0</v>
      </c>
      <c r="BB72" s="544">
        <f t="shared" si="23"/>
        <v>0</v>
      </c>
      <c r="BC72" s="542">
        <v>0</v>
      </c>
      <c r="BD72" s="544">
        <f t="shared" si="24"/>
        <v>0</v>
      </c>
      <c r="BE72" s="545">
        <f t="shared" si="28"/>
        <v>0</v>
      </c>
      <c r="BF72" s="398">
        <f t="shared" si="25"/>
        <v>7</v>
      </c>
      <c r="BG72" s="254">
        <f t="shared" si="26"/>
        <v>2</v>
      </c>
      <c r="BH72" s="275">
        <f t="shared" si="27"/>
        <v>7</v>
      </c>
    </row>
    <row r="73" spans="1:60" s="254" customFormat="1" ht="12.75">
      <c r="A73" s="303" t="s">
        <v>229</v>
      </c>
      <c r="B73" s="343" t="s">
        <v>230</v>
      </c>
      <c r="C73" s="187"/>
      <c r="D73" s="261" t="s">
        <v>142</v>
      </c>
      <c r="E73" s="261">
        <v>4</v>
      </c>
      <c r="F73" s="344">
        <v>0</v>
      </c>
      <c r="G73" s="190">
        <f t="shared" si="44"/>
        <v>0</v>
      </c>
      <c r="H73" s="344">
        <v>0</v>
      </c>
      <c r="I73" s="190">
        <f t="shared" si="45"/>
        <v>0</v>
      </c>
      <c r="J73" s="345">
        <f t="shared" si="3"/>
        <v>0</v>
      </c>
      <c r="K73" s="406"/>
      <c r="L73" s="427"/>
      <c r="M73" s="429">
        <v>0</v>
      </c>
      <c r="N73" s="431">
        <f t="shared" si="4"/>
        <v>0</v>
      </c>
      <c r="O73" s="429">
        <v>0</v>
      </c>
      <c r="P73" s="431">
        <f t="shared" si="5"/>
        <v>0</v>
      </c>
      <c r="Q73" s="432">
        <f t="shared" si="6"/>
        <v>0</v>
      </c>
      <c r="R73" s="444"/>
      <c r="S73" s="446">
        <v>0</v>
      </c>
      <c r="T73" s="448">
        <f t="shared" si="7"/>
        <v>0</v>
      </c>
      <c r="U73" s="446">
        <v>0</v>
      </c>
      <c r="V73" s="448">
        <f t="shared" si="8"/>
        <v>0</v>
      </c>
      <c r="W73" s="449">
        <f t="shared" si="29"/>
        <v>0</v>
      </c>
      <c r="X73" s="472">
        <v>1</v>
      </c>
      <c r="Y73" s="474">
        <v>0</v>
      </c>
      <c r="Z73" s="476">
        <f t="shared" si="10"/>
        <v>0</v>
      </c>
      <c r="AA73" s="474">
        <v>0</v>
      </c>
      <c r="AB73" s="476">
        <f t="shared" si="11"/>
        <v>0</v>
      </c>
      <c r="AC73" s="477">
        <f t="shared" si="34"/>
        <v>0</v>
      </c>
      <c r="AD73" s="489"/>
      <c r="AE73" s="491">
        <v>0</v>
      </c>
      <c r="AF73" s="493">
        <f t="shared" si="13"/>
        <v>0</v>
      </c>
      <c r="AG73" s="491">
        <v>0</v>
      </c>
      <c r="AH73" s="493">
        <f t="shared" si="14"/>
        <v>0</v>
      </c>
      <c r="AI73" s="494">
        <f t="shared" si="43"/>
        <v>0</v>
      </c>
      <c r="AJ73" s="523"/>
      <c r="AK73" s="525">
        <v>0</v>
      </c>
      <c r="AL73" s="527">
        <f t="shared" si="16"/>
        <v>0</v>
      </c>
      <c r="AM73" s="525">
        <v>0</v>
      </c>
      <c r="AN73" s="527">
        <f t="shared" si="17"/>
        <v>0</v>
      </c>
      <c r="AO73" s="528">
        <f t="shared" si="18"/>
        <v>0</v>
      </c>
      <c r="AP73" s="540"/>
      <c r="AQ73" s="542">
        <v>0</v>
      </c>
      <c r="AR73" s="544">
        <f t="shared" si="19"/>
        <v>0</v>
      </c>
      <c r="AS73" s="542">
        <v>0</v>
      </c>
      <c r="AT73" s="544">
        <f t="shared" si="20"/>
        <v>0</v>
      </c>
      <c r="AU73" s="540"/>
      <c r="AV73" s="542">
        <v>0</v>
      </c>
      <c r="AW73" s="544">
        <f t="shared" si="21"/>
        <v>0</v>
      </c>
      <c r="AX73" s="542">
        <v>0</v>
      </c>
      <c r="AY73" s="544">
        <f t="shared" si="22"/>
        <v>0</v>
      </c>
      <c r="AZ73" s="540"/>
      <c r="BA73" s="542">
        <v>0</v>
      </c>
      <c r="BB73" s="544">
        <f t="shared" si="23"/>
        <v>0</v>
      </c>
      <c r="BC73" s="542">
        <v>0</v>
      </c>
      <c r="BD73" s="544">
        <f t="shared" si="24"/>
        <v>0</v>
      </c>
      <c r="BE73" s="545">
        <f t="shared" si="28"/>
        <v>0</v>
      </c>
      <c r="BF73" s="398">
        <f t="shared" si="25"/>
        <v>3</v>
      </c>
      <c r="BG73" s="254">
        <f t="shared" si="26"/>
        <v>1</v>
      </c>
      <c r="BH73" s="275">
        <f t="shared" si="27"/>
        <v>3</v>
      </c>
    </row>
    <row r="74" spans="1:60" s="254" customFormat="1" ht="12.75">
      <c r="A74" s="303" t="s">
        <v>231</v>
      </c>
      <c r="B74" s="343" t="s">
        <v>232</v>
      </c>
      <c r="C74" s="187"/>
      <c r="D74" s="261" t="s">
        <v>140</v>
      </c>
      <c r="E74" s="261">
        <v>0.81</v>
      </c>
      <c r="F74" s="344">
        <v>0</v>
      </c>
      <c r="G74" s="190">
        <f t="shared" si="44"/>
        <v>0</v>
      </c>
      <c r="H74" s="344">
        <v>0</v>
      </c>
      <c r="I74" s="190">
        <f t="shared" si="45"/>
        <v>0</v>
      </c>
      <c r="J74" s="345">
        <f t="shared" si="3"/>
        <v>0</v>
      </c>
      <c r="K74" s="406"/>
      <c r="L74" s="427"/>
      <c r="M74" s="429">
        <v>0</v>
      </c>
      <c r="N74" s="431">
        <f t="shared" si="4"/>
        <v>0</v>
      </c>
      <c r="O74" s="429">
        <v>0</v>
      </c>
      <c r="P74" s="431">
        <f t="shared" si="5"/>
        <v>0</v>
      </c>
      <c r="Q74" s="432">
        <f t="shared" si="6"/>
        <v>0</v>
      </c>
      <c r="R74" s="444"/>
      <c r="S74" s="446">
        <v>0</v>
      </c>
      <c r="T74" s="448">
        <f t="shared" si="7"/>
        <v>0</v>
      </c>
      <c r="U74" s="446">
        <v>0</v>
      </c>
      <c r="V74" s="448">
        <f t="shared" si="8"/>
        <v>0</v>
      </c>
      <c r="W74" s="449">
        <f t="shared" si="29"/>
        <v>0</v>
      </c>
      <c r="X74" s="472">
        <v>0.81</v>
      </c>
      <c r="Y74" s="474">
        <v>0</v>
      </c>
      <c r="Z74" s="476">
        <f t="shared" si="10"/>
        <v>0</v>
      </c>
      <c r="AA74" s="474">
        <v>0</v>
      </c>
      <c r="AB74" s="476">
        <f t="shared" si="11"/>
        <v>0</v>
      </c>
      <c r="AC74" s="477">
        <f t="shared" si="34"/>
        <v>0</v>
      </c>
      <c r="AD74" s="489"/>
      <c r="AE74" s="491">
        <v>0</v>
      </c>
      <c r="AF74" s="493">
        <f t="shared" si="13"/>
        <v>0</v>
      </c>
      <c r="AG74" s="491">
        <v>0</v>
      </c>
      <c r="AH74" s="493">
        <f t="shared" si="14"/>
        <v>0</v>
      </c>
      <c r="AI74" s="494">
        <f t="shared" si="43"/>
        <v>0</v>
      </c>
      <c r="AJ74" s="523"/>
      <c r="AK74" s="525">
        <v>0</v>
      </c>
      <c r="AL74" s="527">
        <f t="shared" si="16"/>
        <v>0</v>
      </c>
      <c r="AM74" s="525">
        <v>0</v>
      </c>
      <c r="AN74" s="527">
        <f t="shared" si="17"/>
        <v>0</v>
      </c>
      <c r="AO74" s="528">
        <f t="shared" si="18"/>
        <v>0</v>
      </c>
      <c r="AP74" s="540"/>
      <c r="AQ74" s="542">
        <v>0</v>
      </c>
      <c r="AR74" s="544">
        <f t="shared" si="19"/>
        <v>0</v>
      </c>
      <c r="AS74" s="542">
        <v>0</v>
      </c>
      <c r="AT74" s="544">
        <f t="shared" si="20"/>
        <v>0</v>
      </c>
      <c r="AU74" s="540"/>
      <c r="AV74" s="542">
        <v>0</v>
      </c>
      <c r="AW74" s="544">
        <f t="shared" si="21"/>
        <v>0</v>
      </c>
      <c r="AX74" s="542">
        <v>0</v>
      </c>
      <c r="AY74" s="544">
        <f t="shared" si="22"/>
        <v>0</v>
      </c>
      <c r="AZ74" s="540"/>
      <c r="BA74" s="542">
        <v>0</v>
      </c>
      <c r="BB74" s="544">
        <f t="shared" si="23"/>
        <v>0</v>
      </c>
      <c r="BC74" s="542">
        <v>0</v>
      </c>
      <c r="BD74" s="544">
        <f t="shared" si="24"/>
        <v>0</v>
      </c>
      <c r="BE74" s="545">
        <f t="shared" si="28"/>
        <v>0</v>
      </c>
      <c r="BF74" s="398">
        <f t="shared" si="25"/>
        <v>0</v>
      </c>
      <c r="BG74" s="254">
        <f t="shared" si="26"/>
        <v>0.81</v>
      </c>
      <c r="BH74" s="275">
        <f t="shared" si="27"/>
        <v>0</v>
      </c>
    </row>
    <row r="75" spans="1:60" s="254" customFormat="1" ht="12.75">
      <c r="A75" s="303" t="s">
        <v>233</v>
      </c>
      <c r="B75" s="343" t="s">
        <v>234</v>
      </c>
      <c r="C75" s="187"/>
      <c r="D75" s="261" t="s">
        <v>141</v>
      </c>
      <c r="E75" s="261">
        <v>2.8000000000000001E-2</v>
      </c>
      <c r="F75" s="344">
        <v>0</v>
      </c>
      <c r="G75" s="190">
        <f t="shared" si="44"/>
        <v>0</v>
      </c>
      <c r="H75" s="344">
        <v>0</v>
      </c>
      <c r="I75" s="190">
        <f t="shared" si="45"/>
        <v>0</v>
      </c>
      <c r="J75" s="345">
        <f t="shared" si="3"/>
        <v>0</v>
      </c>
      <c r="K75" s="406"/>
      <c r="L75" s="427"/>
      <c r="M75" s="429">
        <v>0</v>
      </c>
      <c r="N75" s="431">
        <f t="shared" si="4"/>
        <v>0</v>
      </c>
      <c r="O75" s="429">
        <v>0</v>
      </c>
      <c r="P75" s="431">
        <f t="shared" si="5"/>
        <v>0</v>
      </c>
      <c r="Q75" s="432">
        <f t="shared" si="6"/>
        <v>0</v>
      </c>
      <c r="R75" s="444"/>
      <c r="S75" s="446">
        <v>0</v>
      </c>
      <c r="T75" s="448">
        <f t="shared" si="7"/>
        <v>0</v>
      </c>
      <c r="U75" s="446">
        <v>0</v>
      </c>
      <c r="V75" s="448">
        <f t="shared" si="8"/>
        <v>0</v>
      </c>
      <c r="W75" s="449">
        <f t="shared" si="29"/>
        <v>0</v>
      </c>
      <c r="X75" s="472">
        <v>2.8000000000000001E-2</v>
      </c>
      <c r="Y75" s="474">
        <v>0</v>
      </c>
      <c r="Z75" s="476">
        <f t="shared" si="10"/>
        <v>0</v>
      </c>
      <c r="AA75" s="474">
        <v>0</v>
      </c>
      <c r="AB75" s="476">
        <f t="shared" si="11"/>
        <v>0</v>
      </c>
      <c r="AC75" s="477">
        <f t="shared" si="34"/>
        <v>0</v>
      </c>
      <c r="AD75" s="489"/>
      <c r="AE75" s="491">
        <v>0</v>
      </c>
      <c r="AF75" s="493">
        <f t="shared" si="13"/>
        <v>0</v>
      </c>
      <c r="AG75" s="491">
        <v>0</v>
      </c>
      <c r="AH75" s="493">
        <f t="shared" si="14"/>
        <v>0</v>
      </c>
      <c r="AI75" s="494">
        <f t="shared" si="43"/>
        <v>0</v>
      </c>
      <c r="AJ75" s="523"/>
      <c r="AK75" s="525">
        <v>0</v>
      </c>
      <c r="AL75" s="527">
        <f t="shared" si="16"/>
        <v>0</v>
      </c>
      <c r="AM75" s="525">
        <v>0</v>
      </c>
      <c r="AN75" s="527">
        <f t="shared" si="17"/>
        <v>0</v>
      </c>
      <c r="AO75" s="528">
        <f t="shared" si="18"/>
        <v>0</v>
      </c>
      <c r="AP75" s="540"/>
      <c r="AQ75" s="542">
        <v>0</v>
      </c>
      <c r="AR75" s="544">
        <f t="shared" si="19"/>
        <v>0</v>
      </c>
      <c r="AS75" s="542">
        <v>0</v>
      </c>
      <c r="AT75" s="544">
        <f t="shared" si="20"/>
        <v>0</v>
      </c>
      <c r="AU75" s="540"/>
      <c r="AV75" s="542">
        <v>0</v>
      </c>
      <c r="AW75" s="544">
        <f t="shared" si="21"/>
        <v>0</v>
      </c>
      <c r="AX75" s="542">
        <v>0</v>
      </c>
      <c r="AY75" s="544">
        <f t="shared" si="22"/>
        <v>0</v>
      </c>
      <c r="AZ75" s="540"/>
      <c r="BA75" s="542">
        <v>0</v>
      </c>
      <c r="BB75" s="544">
        <f t="shared" si="23"/>
        <v>0</v>
      </c>
      <c r="BC75" s="542">
        <v>0</v>
      </c>
      <c r="BD75" s="544">
        <f t="shared" si="24"/>
        <v>0</v>
      </c>
      <c r="BE75" s="545">
        <f t="shared" si="28"/>
        <v>0</v>
      </c>
      <c r="BF75" s="398">
        <f t="shared" si="25"/>
        <v>0</v>
      </c>
      <c r="BG75" s="254">
        <f t="shared" si="26"/>
        <v>2.8000000000000001E-2</v>
      </c>
      <c r="BH75" s="275">
        <f t="shared" si="27"/>
        <v>0</v>
      </c>
    </row>
    <row r="76" spans="1:60" s="254" customFormat="1" ht="12.75">
      <c r="A76" s="303" t="s">
        <v>235</v>
      </c>
      <c r="B76" s="343" t="s">
        <v>236</v>
      </c>
      <c r="C76" s="187"/>
      <c r="D76" s="261" t="s">
        <v>141</v>
      </c>
      <c r="E76" s="261">
        <v>3.5000000000000003E-2</v>
      </c>
      <c r="F76" s="344">
        <v>0</v>
      </c>
      <c r="G76" s="190">
        <f t="shared" si="44"/>
        <v>0</v>
      </c>
      <c r="H76" s="344">
        <v>0</v>
      </c>
      <c r="I76" s="190">
        <f t="shared" si="45"/>
        <v>0</v>
      </c>
      <c r="J76" s="345">
        <f t="shared" si="3"/>
        <v>0</v>
      </c>
      <c r="K76" s="406"/>
      <c r="L76" s="427"/>
      <c r="M76" s="429">
        <v>0</v>
      </c>
      <c r="N76" s="431">
        <f t="shared" si="4"/>
        <v>0</v>
      </c>
      <c r="O76" s="429">
        <v>0</v>
      </c>
      <c r="P76" s="431">
        <f t="shared" si="5"/>
        <v>0</v>
      </c>
      <c r="Q76" s="432">
        <f t="shared" si="6"/>
        <v>0</v>
      </c>
      <c r="R76" s="444"/>
      <c r="S76" s="446">
        <v>0</v>
      </c>
      <c r="T76" s="448">
        <f t="shared" si="7"/>
        <v>0</v>
      </c>
      <c r="U76" s="446">
        <v>0</v>
      </c>
      <c r="V76" s="448">
        <f t="shared" si="8"/>
        <v>0</v>
      </c>
      <c r="W76" s="449">
        <f t="shared" si="29"/>
        <v>0</v>
      </c>
      <c r="X76" s="472">
        <v>3.5000000000000003E-2</v>
      </c>
      <c r="Y76" s="474">
        <v>0</v>
      </c>
      <c r="Z76" s="476">
        <f t="shared" si="10"/>
        <v>0</v>
      </c>
      <c r="AA76" s="474">
        <v>0</v>
      </c>
      <c r="AB76" s="476">
        <f t="shared" si="11"/>
        <v>0</v>
      </c>
      <c r="AC76" s="477">
        <f t="shared" si="34"/>
        <v>0</v>
      </c>
      <c r="AD76" s="489"/>
      <c r="AE76" s="491">
        <v>0</v>
      </c>
      <c r="AF76" s="493">
        <f t="shared" si="13"/>
        <v>0</v>
      </c>
      <c r="AG76" s="491">
        <v>0</v>
      </c>
      <c r="AH76" s="493">
        <f t="shared" si="14"/>
        <v>0</v>
      </c>
      <c r="AI76" s="494">
        <f t="shared" si="43"/>
        <v>0</v>
      </c>
      <c r="AJ76" s="523"/>
      <c r="AK76" s="525">
        <v>0</v>
      </c>
      <c r="AL76" s="527">
        <f t="shared" si="16"/>
        <v>0</v>
      </c>
      <c r="AM76" s="525">
        <v>0</v>
      </c>
      <c r="AN76" s="527">
        <f t="shared" si="17"/>
        <v>0</v>
      </c>
      <c r="AO76" s="528">
        <f t="shared" si="18"/>
        <v>0</v>
      </c>
      <c r="AP76" s="540"/>
      <c r="AQ76" s="542">
        <v>0</v>
      </c>
      <c r="AR76" s="544">
        <f t="shared" si="19"/>
        <v>0</v>
      </c>
      <c r="AS76" s="542">
        <v>0</v>
      </c>
      <c r="AT76" s="544">
        <f t="shared" si="20"/>
        <v>0</v>
      </c>
      <c r="AU76" s="540"/>
      <c r="AV76" s="542">
        <v>0</v>
      </c>
      <c r="AW76" s="544">
        <f t="shared" si="21"/>
        <v>0</v>
      </c>
      <c r="AX76" s="542">
        <v>0</v>
      </c>
      <c r="AY76" s="544">
        <f t="shared" si="22"/>
        <v>0</v>
      </c>
      <c r="AZ76" s="540"/>
      <c r="BA76" s="542">
        <v>0</v>
      </c>
      <c r="BB76" s="544">
        <f t="shared" si="23"/>
        <v>0</v>
      </c>
      <c r="BC76" s="542">
        <v>0</v>
      </c>
      <c r="BD76" s="544">
        <f t="shared" si="24"/>
        <v>0</v>
      </c>
      <c r="BE76" s="545">
        <f t="shared" si="28"/>
        <v>0</v>
      </c>
      <c r="BF76" s="398">
        <f t="shared" si="25"/>
        <v>0</v>
      </c>
      <c r="BG76" s="254">
        <f t="shared" si="26"/>
        <v>3.5000000000000003E-2</v>
      </c>
      <c r="BH76" s="275">
        <f t="shared" si="27"/>
        <v>0</v>
      </c>
    </row>
    <row r="77" spans="1:60" s="254" customFormat="1" ht="12.75">
      <c r="A77" s="303" t="s">
        <v>474</v>
      </c>
      <c r="B77" s="343" t="s">
        <v>475</v>
      </c>
      <c r="C77" s="187"/>
      <c r="D77" s="261" t="s">
        <v>143</v>
      </c>
      <c r="E77" s="261">
        <v>10</v>
      </c>
      <c r="F77" s="344">
        <v>0</v>
      </c>
      <c r="G77" s="190">
        <f t="shared" si="44"/>
        <v>0</v>
      </c>
      <c r="H77" s="344">
        <v>0</v>
      </c>
      <c r="I77" s="190">
        <f t="shared" si="45"/>
        <v>0</v>
      </c>
      <c r="J77" s="345">
        <f t="shared" si="3"/>
        <v>0</v>
      </c>
      <c r="K77" s="406"/>
      <c r="L77" s="427"/>
      <c r="M77" s="429">
        <v>0</v>
      </c>
      <c r="N77" s="431">
        <f t="shared" si="4"/>
        <v>0</v>
      </c>
      <c r="O77" s="429">
        <v>0</v>
      </c>
      <c r="P77" s="431">
        <f t="shared" si="5"/>
        <v>0</v>
      </c>
      <c r="Q77" s="432">
        <f t="shared" si="6"/>
        <v>0</v>
      </c>
      <c r="R77" s="444"/>
      <c r="S77" s="446">
        <v>0</v>
      </c>
      <c r="T77" s="448">
        <f t="shared" si="7"/>
        <v>0</v>
      </c>
      <c r="U77" s="446">
        <v>0</v>
      </c>
      <c r="V77" s="448">
        <f t="shared" si="8"/>
        <v>0</v>
      </c>
      <c r="W77" s="449">
        <f t="shared" si="29"/>
        <v>0</v>
      </c>
      <c r="X77" s="472"/>
      <c r="Y77" s="474">
        <v>0</v>
      </c>
      <c r="Z77" s="476">
        <f t="shared" si="10"/>
        <v>0</v>
      </c>
      <c r="AA77" s="474">
        <v>0</v>
      </c>
      <c r="AB77" s="476">
        <f t="shared" si="11"/>
        <v>0</v>
      </c>
      <c r="AC77" s="477">
        <f t="shared" si="34"/>
        <v>0</v>
      </c>
      <c r="AD77" s="489">
        <v>10</v>
      </c>
      <c r="AE77" s="491">
        <v>0</v>
      </c>
      <c r="AF77" s="493">
        <f t="shared" si="13"/>
        <v>0</v>
      </c>
      <c r="AG77" s="491">
        <v>0</v>
      </c>
      <c r="AH77" s="493">
        <f t="shared" si="14"/>
        <v>0</v>
      </c>
      <c r="AI77" s="494">
        <f t="shared" si="43"/>
        <v>0</v>
      </c>
      <c r="AJ77" s="523"/>
      <c r="AK77" s="525">
        <v>0</v>
      </c>
      <c r="AL77" s="527">
        <f t="shared" si="16"/>
        <v>0</v>
      </c>
      <c r="AM77" s="525">
        <v>0</v>
      </c>
      <c r="AN77" s="527">
        <f t="shared" si="17"/>
        <v>0</v>
      </c>
      <c r="AO77" s="528">
        <f t="shared" si="18"/>
        <v>0</v>
      </c>
      <c r="AP77" s="540"/>
      <c r="AQ77" s="542">
        <v>0</v>
      </c>
      <c r="AR77" s="544">
        <f t="shared" si="19"/>
        <v>0</v>
      </c>
      <c r="AS77" s="542">
        <v>0</v>
      </c>
      <c r="AT77" s="544">
        <f t="shared" si="20"/>
        <v>0</v>
      </c>
      <c r="AU77" s="540"/>
      <c r="AV77" s="542">
        <v>0</v>
      </c>
      <c r="AW77" s="544">
        <f t="shared" si="21"/>
        <v>0</v>
      </c>
      <c r="AX77" s="542">
        <v>0</v>
      </c>
      <c r="AY77" s="544">
        <f t="shared" si="22"/>
        <v>0</v>
      </c>
      <c r="AZ77" s="540"/>
      <c r="BA77" s="542">
        <v>0</v>
      </c>
      <c r="BB77" s="544">
        <f t="shared" si="23"/>
        <v>0</v>
      </c>
      <c r="BC77" s="542">
        <v>0</v>
      </c>
      <c r="BD77" s="544">
        <f t="shared" si="24"/>
        <v>0</v>
      </c>
      <c r="BE77" s="545">
        <f t="shared" si="28"/>
        <v>0</v>
      </c>
      <c r="BF77" s="398">
        <f t="shared" si="25"/>
        <v>0</v>
      </c>
      <c r="BG77" s="254">
        <f t="shared" si="26"/>
        <v>10</v>
      </c>
      <c r="BH77" s="275">
        <f t="shared" si="27"/>
        <v>0</v>
      </c>
    </row>
    <row r="78" spans="1:60" s="254" customFormat="1" ht="12.75">
      <c r="A78" s="303" t="s">
        <v>476</v>
      </c>
      <c r="B78" s="343" t="s">
        <v>477</v>
      </c>
      <c r="C78" s="187"/>
      <c r="D78" s="261" t="s">
        <v>478</v>
      </c>
      <c r="E78" s="261">
        <v>2.7E-2</v>
      </c>
      <c r="F78" s="344">
        <v>0</v>
      </c>
      <c r="G78" s="190">
        <f t="shared" si="44"/>
        <v>0</v>
      </c>
      <c r="H78" s="344">
        <v>0</v>
      </c>
      <c r="I78" s="190">
        <f t="shared" si="45"/>
        <v>0</v>
      </c>
      <c r="J78" s="345">
        <f t="shared" si="3"/>
        <v>0</v>
      </c>
      <c r="K78" s="406"/>
      <c r="L78" s="427"/>
      <c r="M78" s="429">
        <v>0</v>
      </c>
      <c r="N78" s="431">
        <f t="shared" si="4"/>
        <v>0</v>
      </c>
      <c r="O78" s="429">
        <v>0</v>
      </c>
      <c r="P78" s="431">
        <f t="shared" si="5"/>
        <v>0</v>
      </c>
      <c r="Q78" s="432">
        <f t="shared" si="6"/>
        <v>0</v>
      </c>
      <c r="R78" s="444"/>
      <c r="S78" s="446">
        <v>0</v>
      </c>
      <c r="T78" s="448">
        <f t="shared" si="7"/>
        <v>0</v>
      </c>
      <c r="U78" s="446">
        <v>0</v>
      </c>
      <c r="V78" s="448">
        <f t="shared" si="8"/>
        <v>0</v>
      </c>
      <c r="W78" s="449">
        <f t="shared" si="29"/>
        <v>0</v>
      </c>
      <c r="X78" s="472"/>
      <c r="Y78" s="474">
        <v>0</v>
      </c>
      <c r="Z78" s="476">
        <f t="shared" si="10"/>
        <v>0</v>
      </c>
      <c r="AA78" s="474">
        <v>0</v>
      </c>
      <c r="AB78" s="476">
        <f t="shared" si="11"/>
        <v>0</v>
      </c>
      <c r="AC78" s="477">
        <f t="shared" si="34"/>
        <v>0</v>
      </c>
      <c r="AD78" s="489">
        <v>0.03</v>
      </c>
      <c r="AE78" s="491">
        <v>0</v>
      </c>
      <c r="AF78" s="493">
        <f t="shared" si="13"/>
        <v>0</v>
      </c>
      <c r="AG78" s="491">
        <v>0</v>
      </c>
      <c r="AH78" s="493">
        <f t="shared" si="14"/>
        <v>0</v>
      </c>
      <c r="AI78" s="494">
        <f t="shared" si="43"/>
        <v>0</v>
      </c>
      <c r="AJ78" s="523"/>
      <c r="AK78" s="525">
        <v>0</v>
      </c>
      <c r="AL78" s="527">
        <f t="shared" si="16"/>
        <v>0</v>
      </c>
      <c r="AM78" s="525">
        <v>0</v>
      </c>
      <c r="AN78" s="527">
        <f t="shared" si="17"/>
        <v>0</v>
      </c>
      <c r="AO78" s="528">
        <f t="shared" si="18"/>
        <v>0</v>
      </c>
      <c r="AP78" s="540"/>
      <c r="AQ78" s="542">
        <v>0</v>
      </c>
      <c r="AR78" s="544">
        <f t="shared" si="19"/>
        <v>0</v>
      </c>
      <c r="AS78" s="542">
        <v>0</v>
      </c>
      <c r="AT78" s="544">
        <f t="shared" si="20"/>
        <v>0</v>
      </c>
      <c r="AU78" s="540"/>
      <c r="AV78" s="542">
        <v>0</v>
      </c>
      <c r="AW78" s="544">
        <f t="shared" si="21"/>
        <v>0</v>
      </c>
      <c r="AX78" s="542">
        <v>0</v>
      </c>
      <c r="AY78" s="544">
        <f t="shared" si="22"/>
        <v>0</v>
      </c>
      <c r="AZ78" s="540"/>
      <c r="BA78" s="542">
        <v>0</v>
      </c>
      <c r="BB78" s="544">
        <f t="shared" si="23"/>
        <v>0</v>
      </c>
      <c r="BC78" s="542">
        <v>0</v>
      </c>
      <c r="BD78" s="544">
        <f t="shared" si="24"/>
        <v>0</v>
      </c>
      <c r="BE78" s="545">
        <f t="shared" si="28"/>
        <v>0</v>
      </c>
      <c r="BF78" s="398">
        <f t="shared" si="25"/>
        <v>-2.9999999999999992E-3</v>
      </c>
      <c r="BG78" s="254">
        <f t="shared" si="26"/>
        <v>0.03</v>
      </c>
      <c r="BH78" s="275">
        <f t="shared" si="27"/>
        <v>-2.9999999999999992E-3</v>
      </c>
    </row>
    <row r="79" spans="1:60" s="254" customFormat="1" ht="12.75">
      <c r="A79" s="303" t="s">
        <v>479</v>
      </c>
      <c r="B79" s="343" t="s">
        <v>480</v>
      </c>
      <c r="C79" s="187"/>
      <c r="D79" s="261" t="s">
        <v>142</v>
      </c>
      <c r="E79" s="261">
        <v>42</v>
      </c>
      <c r="F79" s="344">
        <v>0</v>
      </c>
      <c r="G79" s="190">
        <f t="shared" si="44"/>
        <v>0</v>
      </c>
      <c r="H79" s="344">
        <v>0</v>
      </c>
      <c r="I79" s="190">
        <f t="shared" si="45"/>
        <v>0</v>
      </c>
      <c r="J79" s="345">
        <f t="shared" ref="J79:J143" si="46">G79+I79</f>
        <v>0</v>
      </c>
      <c r="K79" s="406"/>
      <c r="L79" s="427"/>
      <c r="M79" s="429">
        <v>0</v>
      </c>
      <c r="N79" s="431">
        <f t="shared" ref="N79:N142" si="47">L79*M79</f>
        <v>0</v>
      </c>
      <c r="O79" s="429">
        <v>0</v>
      </c>
      <c r="P79" s="431">
        <f t="shared" ref="P79:P142" si="48">L79*O79</f>
        <v>0</v>
      </c>
      <c r="Q79" s="432">
        <f t="shared" ref="Q79:Q142" si="49">N79+P79</f>
        <v>0</v>
      </c>
      <c r="R79" s="444"/>
      <c r="S79" s="446">
        <v>0</v>
      </c>
      <c r="T79" s="448">
        <f t="shared" ref="T79:T142" si="50">R79*S79</f>
        <v>0</v>
      </c>
      <c r="U79" s="446">
        <v>0</v>
      </c>
      <c r="V79" s="448">
        <f t="shared" ref="V79:V142" si="51">R79*U79</f>
        <v>0</v>
      </c>
      <c r="W79" s="449">
        <f t="shared" ref="W79:W142" si="52">T79+V79</f>
        <v>0</v>
      </c>
      <c r="X79" s="472"/>
      <c r="Y79" s="474">
        <v>0</v>
      </c>
      <c r="Z79" s="476">
        <f t="shared" ref="Z79:Z142" si="53">X79*Y79</f>
        <v>0</v>
      </c>
      <c r="AA79" s="474">
        <v>0</v>
      </c>
      <c r="AB79" s="476">
        <f t="shared" ref="AB79:AB142" si="54">X79*AA79</f>
        <v>0</v>
      </c>
      <c r="AC79" s="477">
        <f t="shared" ref="AC79:AC142" si="55">Z79+AB79</f>
        <v>0</v>
      </c>
      <c r="AD79" s="489">
        <v>42</v>
      </c>
      <c r="AE79" s="491">
        <v>0</v>
      </c>
      <c r="AF79" s="493">
        <f t="shared" ref="AF79:AF142" si="56">AD79*AE79</f>
        <v>0</v>
      </c>
      <c r="AG79" s="491">
        <v>0</v>
      </c>
      <c r="AH79" s="493">
        <f t="shared" ref="AH79:AH142" si="57">AD79*AG79</f>
        <v>0</v>
      </c>
      <c r="AI79" s="494">
        <f t="shared" ref="AI79:AI142" si="58">AF79+AH79</f>
        <v>0</v>
      </c>
      <c r="AJ79" s="523"/>
      <c r="AK79" s="525">
        <v>0</v>
      </c>
      <c r="AL79" s="527">
        <f t="shared" ref="AL79:AL142" si="59">AJ79*AK79</f>
        <v>0</v>
      </c>
      <c r="AM79" s="525">
        <v>0</v>
      </c>
      <c r="AN79" s="527">
        <f t="shared" ref="AN79:AN142" si="60">AJ79*AM79</f>
        <v>0</v>
      </c>
      <c r="AO79" s="528">
        <f t="shared" ref="AO79:AO142" si="61">AL79+AN79</f>
        <v>0</v>
      </c>
      <c r="AP79" s="540"/>
      <c r="AQ79" s="542">
        <v>0</v>
      </c>
      <c r="AR79" s="544">
        <f t="shared" ref="AR79:AR142" si="62">AP79*AQ79</f>
        <v>0</v>
      </c>
      <c r="AS79" s="542">
        <v>0</v>
      </c>
      <c r="AT79" s="544">
        <f t="shared" ref="AT79:AT142" si="63">AP79*AS79</f>
        <v>0</v>
      </c>
      <c r="AU79" s="540"/>
      <c r="AV79" s="542">
        <v>0</v>
      </c>
      <c r="AW79" s="544">
        <f t="shared" ref="AW79:AW142" si="64">AU79*AV79</f>
        <v>0</v>
      </c>
      <c r="AX79" s="542">
        <v>0</v>
      </c>
      <c r="AY79" s="544">
        <f t="shared" ref="AY79:AY142" si="65">AU79*AX79</f>
        <v>0</v>
      </c>
      <c r="AZ79" s="540"/>
      <c r="BA79" s="542">
        <v>0</v>
      </c>
      <c r="BB79" s="544">
        <f t="shared" ref="BB79:BB142" si="66">AZ79*BA79</f>
        <v>0</v>
      </c>
      <c r="BC79" s="542">
        <v>0</v>
      </c>
      <c r="BD79" s="544">
        <f t="shared" ref="BD79:BD142" si="67">AZ79*BC79</f>
        <v>0</v>
      </c>
      <c r="BE79" s="545">
        <f t="shared" ref="BE79:BE142" si="68">BB79+BD79</f>
        <v>0</v>
      </c>
      <c r="BF79" s="398">
        <f t="shared" ref="BF79:BF142" si="69">E79-L79-R79-X79-AD79-AJ79-AP79-AU79-AZ79</f>
        <v>0</v>
      </c>
      <c r="BG79" s="254">
        <f t="shared" ref="BG79:BG142" si="70">L79+R79+X79+AD79+AJ79+AP79+AU79+AZ79</f>
        <v>42</v>
      </c>
      <c r="BH79" s="275">
        <f t="shared" ref="BH79:BH142" si="71">E79-BG79</f>
        <v>0</v>
      </c>
    </row>
    <row r="80" spans="1:60" s="254" customFormat="1" ht="12.75">
      <c r="A80" s="303" t="s">
        <v>481</v>
      </c>
      <c r="B80" s="343" t="s">
        <v>482</v>
      </c>
      <c r="C80" s="187"/>
      <c r="D80" s="261" t="s">
        <v>142</v>
      </c>
      <c r="E80" s="261">
        <v>42</v>
      </c>
      <c r="F80" s="344">
        <v>0</v>
      </c>
      <c r="G80" s="190">
        <f t="shared" si="44"/>
        <v>0</v>
      </c>
      <c r="H80" s="344">
        <v>0</v>
      </c>
      <c r="I80" s="190">
        <f t="shared" si="45"/>
        <v>0</v>
      </c>
      <c r="J80" s="345">
        <f t="shared" si="46"/>
        <v>0</v>
      </c>
      <c r="K80" s="406"/>
      <c r="L80" s="427"/>
      <c r="M80" s="429">
        <v>0</v>
      </c>
      <c r="N80" s="431">
        <f t="shared" si="47"/>
        <v>0</v>
      </c>
      <c r="O80" s="429">
        <v>0</v>
      </c>
      <c r="P80" s="431">
        <f t="shared" si="48"/>
        <v>0</v>
      </c>
      <c r="Q80" s="432">
        <f t="shared" si="49"/>
        <v>0</v>
      </c>
      <c r="R80" s="444"/>
      <c r="S80" s="446">
        <v>0</v>
      </c>
      <c r="T80" s="448">
        <f t="shared" si="50"/>
        <v>0</v>
      </c>
      <c r="U80" s="446">
        <v>0</v>
      </c>
      <c r="V80" s="448">
        <f t="shared" si="51"/>
        <v>0</v>
      </c>
      <c r="W80" s="449">
        <f t="shared" si="52"/>
        <v>0</v>
      </c>
      <c r="X80" s="472"/>
      <c r="Y80" s="474">
        <v>0</v>
      </c>
      <c r="Z80" s="476">
        <f t="shared" si="53"/>
        <v>0</v>
      </c>
      <c r="AA80" s="474">
        <v>0</v>
      </c>
      <c r="AB80" s="476">
        <f t="shared" si="54"/>
        <v>0</v>
      </c>
      <c r="AC80" s="477">
        <f t="shared" si="55"/>
        <v>0</v>
      </c>
      <c r="AD80" s="489">
        <v>42</v>
      </c>
      <c r="AE80" s="491">
        <v>0</v>
      </c>
      <c r="AF80" s="493">
        <f t="shared" si="56"/>
        <v>0</v>
      </c>
      <c r="AG80" s="491">
        <v>0</v>
      </c>
      <c r="AH80" s="493">
        <f t="shared" si="57"/>
        <v>0</v>
      </c>
      <c r="AI80" s="494">
        <f t="shared" si="58"/>
        <v>0</v>
      </c>
      <c r="AJ80" s="523"/>
      <c r="AK80" s="525">
        <v>0</v>
      </c>
      <c r="AL80" s="527">
        <f t="shared" si="59"/>
        <v>0</v>
      </c>
      <c r="AM80" s="525">
        <v>0</v>
      </c>
      <c r="AN80" s="527">
        <f t="shared" si="60"/>
        <v>0</v>
      </c>
      <c r="AO80" s="528">
        <f t="shared" si="61"/>
        <v>0</v>
      </c>
      <c r="AP80" s="540"/>
      <c r="AQ80" s="542">
        <v>0</v>
      </c>
      <c r="AR80" s="544">
        <f t="shared" si="62"/>
        <v>0</v>
      </c>
      <c r="AS80" s="542">
        <v>0</v>
      </c>
      <c r="AT80" s="544">
        <f t="shared" si="63"/>
        <v>0</v>
      </c>
      <c r="AU80" s="540"/>
      <c r="AV80" s="542">
        <v>0</v>
      </c>
      <c r="AW80" s="544">
        <f t="shared" si="64"/>
        <v>0</v>
      </c>
      <c r="AX80" s="542">
        <v>0</v>
      </c>
      <c r="AY80" s="544">
        <f t="shared" si="65"/>
        <v>0</v>
      </c>
      <c r="AZ80" s="540"/>
      <c r="BA80" s="542">
        <v>0</v>
      </c>
      <c r="BB80" s="544">
        <f t="shared" si="66"/>
        <v>0</v>
      </c>
      <c r="BC80" s="542">
        <v>0</v>
      </c>
      <c r="BD80" s="544">
        <f t="shared" si="67"/>
        <v>0</v>
      </c>
      <c r="BE80" s="545">
        <f t="shared" si="68"/>
        <v>0</v>
      </c>
      <c r="BF80" s="398">
        <f t="shared" si="69"/>
        <v>0</v>
      </c>
      <c r="BG80" s="254">
        <f t="shared" si="70"/>
        <v>42</v>
      </c>
      <c r="BH80" s="275">
        <f t="shared" si="71"/>
        <v>0</v>
      </c>
    </row>
    <row r="81" spans="1:60" s="254" customFormat="1" ht="12.75">
      <c r="A81" s="303" t="s">
        <v>237</v>
      </c>
      <c r="B81" s="343" t="s">
        <v>238</v>
      </c>
      <c r="C81" s="187"/>
      <c r="D81" s="261" t="s">
        <v>142</v>
      </c>
      <c r="E81" s="261">
        <v>1</v>
      </c>
      <c r="F81" s="344">
        <v>0</v>
      </c>
      <c r="G81" s="190">
        <f t="shared" si="44"/>
        <v>0</v>
      </c>
      <c r="H81" s="344">
        <v>0</v>
      </c>
      <c r="I81" s="190">
        <f t="shared" si="45"/>
        <v>0</v>
      </c>
      <c r="J81" s="345">
        <f t="shared" si="46"/>
        <v>0</v>
      </c>
      <c r="K81" s="406"/>
      <c r="L81" s="427"/>
      <c r="M81" s="429">
        <v>0</v>
      </c>
      <c r="N81" s="431">
        <f t="shared" si="47"/>
        <v>0</v>
      </c>
      <c r="O81" s="429">
        <v>0</v>
      </c>
      <c r="P81" s="431">
        <f t="shared" si="48"/>
        <v>0</v>
      </c>
      <c r="Q81" s="432">
        <f t="shared" si="49"/>
        <v>0</v>
      </c>
      <c r="R81" s="444"/>
      <c r="S81" s="446">
        <v>0</v>
      </c>
      <c r="T81" s="448">
        <f t="shared" si="50"/>
        <v>0</v>
      </c>
      <c r="U81" s="446">
        <v>0</v>
      </c>
      <c r="V81" s="448">
        <f t="shared" si="51"/>
        <v>0</v>
      </c>
      <c r="W81" s="449">
        <f t="shared" si="52"/>
        <v>0</v>
      </c>
      <c r="X81" s="472">
        <v>1</v>
      </c>
      <c r="Y81" s="474">
        <v>0</v>
      </c>
      <c r="Z81" s="476">
        <f t="shared" si="53"/>
        <v>0</v>
      </c>
      <c r="AA81" s="474">
        <v>0</v>
      </c>
      <c r="AB81" s="476">
        <f t="shared" si="54"/>
        <v>0</v>
      </c>
      <c r="AC81" s="477">
        <f t="shared" si="55"/>
        <v>0</v>
      </c>
      <c r="AD81" s="489"/>
      <c r="AE81" s="491">
        <v>0</v>
      </c>
      <c r="AF81" s="493">
        <f t="shared" si="56"/>
        <v>0</v>
      </c>
      <c r="AG81" s="491">
        <v>0</v>
      </c>
      <c r="AH81" s="493">
        <f t="shared" si="57"/>
        <v>0</v>
      </c>
      <c r="AI81" s="494">
        <f t="shared" si="58"/>
        <v>0</v>
      </c>
      <c r="AJ81" s="523"/>
      <c r="AK81" s="525">
        <v>0</v>
      </c>
      <c r="AL81" s="527">
        <f t="shared" si="59"/>
        <v>0</v>
      </c>
      <c r="AM81" s="525">
        <v>0</v>
      </c>
      <c r="AN81" s="527">
        <f t="shared" si="60"/>
        <v>0</v>
      </c>
      <c r="AO81" s="528">
        <f t="shared" si="61"/>
        <v>0</v>
      </c>
      <c r="AP81" s="540"/>
      <c r="AQ81" s="542">
        <v>0</v>
      </c>
      <c r="AR81" s="544">
        <f t="shared" si="62"/>
        <v>0</v>
      </c>
      <c r="AS81" s="542">
        <v>0</v>
      </c>
      <c r="AT81" s="544">
        <f t="shared" si="63"/>
        <v>0</v>
      </c>
      <c r="AU81" s="540"/>
      <c r="AV81" s="542">
        <v>0</v>
      </c>
      <c r="AW81" s="544">
        <f t="shared" si="64"/>
        <v>0</v>
      </c>
      <c r="AX81" s="542">
        <v>0</v>
      </c>
      <c r="AY81" s="544">
        <f t="shared" si="65"/>
        <v>0</v>
      </c>
      <c r="AZ81" s="540"/>
      <c r="BA81" s="542">
        <v>0</v>
      </c>
      <c r="BB81" s="544">
        <f t="shared" si="66"/>
        <v>0</v>
      </c>
      <c r="BC81" s="542">
        <v>0</v>
      </c>
      <c r="BD81" s="544">
        <f t="shared" si="67"/>
        <v>0</v>
      </c>
      <c r="BE81" s="545">
        <f t="shared" si="68"/>
        <v>0</v>
      </c>
      <c r="BF81" s="398">
        <f t="shared" si="69"/>
        <v>0</v>
      </c>
      <c r="BG81" s="254">
        <f t="shared" si="70"/>
        <v>1</v>
      </c>
      <c r="BH81" s="275">
        <f t="shared" si="71"/>
        <v>0</v>
      </c>
    </row>
    <row r="82" spans="1:60" s="254" customFormat="1" ht="12.75">
      <c r="A82" s="303" t="s">
        <v>239</v>
      </c>
      <c r="B82" s="343" t="s">
        <v>240</v>
      </c>
      <c r="C82" s="187"/>
      <c r="D82" s="261" t="s">
        <v>141</v>
      </c>
      <c r="E82" s="261">
        <v>0.105</v>
      </c>
      <c r="F82" s="344">
        <v>0</v>
      </c>
      <c r="G82" s="190">
        <f t="shared" si="44"/>
        <v>0</v>
      </c>
      <c r="H82" s="344">
        <v>0</v>
      </c>
      <c r="I82" s="190">
        <f t="shared" si="45"/>
        <v>0</v>
      </c>
      <c r="J82" s="345">
        <f t="shared" si="46"/>
        <v>0</v>
      </c>
      <c r="K82" s="406"/>
      <c r="L82" s="427"/>
      <c r="M82" s="429">
        <v>0</v>
      </c>
      <c r="N82" s="431">
        <f t="shared" si="47"/>
        <v>0</v>
      </c>
      <c r="O82" s="429">
        <v>0</v>
      </c>
      <c r="P82" s="431">
        <f t="shared" si="48"/>
        <v>0</v>
      </c>
      <c r="Q82" s="432">
        <f t="shared" si="49"/>
        <v>0</v>
      </c>
      <c r="R82" s="444"/>
      <c r="S82" s="446">
        <v>0</v>
      </c>
      <c r="T82" s="448">
        <f t="shared" si="50"/>
        <v>0</v>
      </c>
      <c r="U82" s="446">
        <v>0</v>
      </c>
      <c r="V82" s="448">
        <f t="shared" si="51"/>
        <v>0</v>
      </c>
      <c r="W82" s="449">
        <f t="shared" si="52"/>
        <v>0</v>
      </c>
      <c r="X82" s="472">
        <v>0.105</v>
      </c>
      <c r="Y82" s="474">
        <v>0</v>
      </c>
      <c r="Z82" s="476">
        <f t="shared" si="53"/>
        <v>0</v>
      </c>
      <c r="AA82" s="474">
        <v>0</v>
      </c>
      <c r="AB82" s="476">
        <f t="shared" si="54"/>
        <v>0</v>
      </c>
      <c r="AC82" s="477">
        <f t="shared" si="55"/>
        <v>0</v>
      </c>
      <c r="AD82" s="489"/>
      <c r="AE82" s="491">
        <v>0</v>
      </c>
      <c r="AF82" s="493">
        <f t="shared" si="56"/>
        <v>0</v>
      </c>
      <c r="AG82" s="491">
        <v>0</v>
      </c>
      <c r="AH82" s="493">
        <f t="shared" si="57"/>
        <v>0</v>
      </c>
      <c r="AI82" s="494">
        <f t="shared" si="58"/>
        <v>0</v>
      </c>
      <c r="AJ82" s="523"/>
      <c r="AK82" s="525">
        <v>0</v>
      </c>
      <c r="AL82" s="527">
        <f t="shared" si="59"/>
        <v>0</v>
      </c>
      <c r="AM82" s="525">
        <v>0</v>
      </c>
      <c r="AN82" s="527">
        <f t="shared" si="60"/>
        <v>0</v>
      </c>
      <c r="AO82" s="528">
        <f t="shared" si="61"/>
        <v>0</v>
      </c>
      <c r="AP82" s="540"/>
      <c r="AQ82" s="542">
        <v>0</v>
      </c>
      <c r="AR82" s="544">
        <f t="shared" si="62"/>
        <v>0</v>
      </c>
      <c r="AS82" s="542">
        <v>0</v>
      </c>
      <c r="AT82" s="544">
        <f t="shared" si="63"/>
        <v>0</v>
      </c>
      <c r="AU82" s="540"/>
      <c r="AV82" s="542">
        <v>0</v>
      </c>
      <c r="AW82" s="544">
        <f t="shared" si="64"/>
        <v>0</v>
      </c>
      <c r="AX82" s="542">
        <v>0</v>
      </c>
      <c r="AY82" s="544">
        <f t="shared" si="65"/>
        <v>0</v>
      </c>
      <c r="AZ82" s="540"/>
      <c r="BA82" s="542">
        <v>0</v>
      </c>
      <c r="BB82" s="544">
        <f t="shared" si="66"/>
        <v>0</v>
      </c>
      <c r="BC82" s="542">
        <v>0</v>
      </c>
      <c r="BD82" s="544">
        <f t="shared" si="67"/>
        <v>0</v>
      </c>
      <c r="BE82" s="545">
        <f t="shared" si="68"/>
        <v>0</v>
      </c>
      <c r="BF82" s="398">
        <f t="shared" si="69"/>
        <v>0</v>
      </c>
      <c r="BG82" s="254">
        <f t="shared" si="70"/>
        <v>0.105</v>
      </c>
      <c r="BH82" s="275">
        <f t="shared" si="71"/>
        <v>0</v>
      </c>
    </row>
    <row r="83" spans="1:60" s="254" customFormat="1" ht="12.75">
      <c r="A83" s="303" t="s">
        <v>241</v>
      </c>
      <c r="B83" s="343" t="s">
        <v>242</v>
      </c>
      <c r="C83" s="187"/>
      <c r="D83" s="261" t="s">
        <v>141</v>
      </c>
      <c r="E83" s="261">
        <v>0.12</v>
      </c>
      <c r="F83" s="344">
        <v>0</v>
      </c>
      <c r="G83" s="190">
        <f t="shared" si="44"/>
        <v>0</v>
      </c>
      <c r="H83" s="344">
        <v>0</v>
      </c>
      <c r="I83" s="190">
        <f t="shared" si="45"/>
        <v>0</v>
      </c>
      <c r="J83" s="345">
        <f t="shared" si="46"/>
        <v>0</v>
      </c>
      <c r="K83" s="406"/>
      <c r="L83" s="427"/>
      <c r="M83" s="429">
        <v>0</v>
      </c>
      <c r="N83" s="431">
        <f t="shared" si="47"/>
        <v>0</v>
      </c>
      <c r="O83" s="429">
        <v>0</v>
      </c>
      <c r="P83" s="431">
        <f t="shared" si="48"/>
        <v>0</v>
      </c>
      <c r="Q83" s="432">
        <f t="shared" si="49"/>
        <v>0</v>
      </c>
      <c r="R83" s="444"/>
      <c r="S83" s="446">
        <v>0</v>
      </c>
      <c r="T83" s="448">
        <f t="shared" si="50"/>
        <v>0</v>
      </c>
      <c r="U83" s="446">
        <v>0</v>
      </c>
      <c r="V83" s="448">
        <f t="shared" si="51"/>
        <v>0</v>
      </c>
      <c r="W83" s="449">
        <f t="shared" si="52"/>
        <v>0</v>
      </c>
      <c r="X83" s="472">
        <v>0.12</v>
      </c>
      <c r="Y83" s="474">
        <v>0</v>
      </c>
      <c r="Z83" s="476">
        <f t="shared" si="53"/>
        <v>0</v>
      </c>
      <c r="AA83" s="474">
        <v>0</v>
      </c>
      <c r="AB83" s="476">
        <f t="shared" si="54"/>
        <v>0</v>
      </c>
      <c r="AC83" s="477">
        <f t="shared" si="55"/>
        <v>0</v>
      </c>
      <c r="AD83" s="489"/>
      <c r="AE83" s="491">
        <v>0</v>
      </c>
      <c r="AF83" s="493">
        <f t="shared" si="56"/>
        <v>0</v>
      </c>
      <c r="AG83" s="491">
        <v>0</v>
      </c>
      <c r="AH83" s="493">
        <f t="shared" si="57"/>
        <v>0</v>
      </c>
      <c r="AI83" s="494">
        <f t="shared" si="58"/>
        <v>0</v>
      </c>
      <c r="AJ83" s="523"/>
      <c r="AK83" s="525">
        <v>0</v>
      </c>
      <c r="AL83" s="527">
        <f t="shared" si="59"/>
        <v>0</v>
      </c>
      <c r="AM83" s="525">
        <v>0</v>
      </c>
      <c r="AN83" s="527">
        <f t="shared" si="60"/>
        <v>0</v>
      </c>
      <c r="AO83" s="528">
        <f t="shared" si="61"/>
        <v>0</v>
      </c>
      <c r="AP83" s="540"/>
      <c r="AQ83" s="542">
        <v>0</v>
      </c>
      <c r="AR83" s="544">
        <f t="shared" si="62"/>
        <v>0</v>
      </c>
      <c r="AS83" s="542">
        <v>0</v>
      </c>
      <c r="AT83" s="544">
        <f t="shared" si="63"/>
        <v>0</v>
      </c>
      <c r="AU83" s="540"/>
      <c r="AV83" s="542">
        <v>0</v>
      </c>
      <c r="AW83" s="544">
        <f t="shared" si="64"/>
        <v>0</v>
      </c>
      <c r="AX83" s="542">
        <v>0</v>
      </c>
      <c r="AY83" s="544">
        <f t="shared" si="65"/>
        <v>0</v>
      </c>
      <c r="AZ83" s="540"/>
      <c r="BA83" s="542">
        <v>0</v>
      </c>
      <c r="BB83" s="544">
        <f t="shared" si="66"/>
        <v>0</v>
      </c>
      <c r="BC83" s="542">
        <v>0</v>
      </c>
      <c r="BD83" s="544">
        <f t="shared" si="67"/>
        <v>0</v>
      </c>
      <c r="BE83" s="545">
        <f t="shared" si="68"/>
        <v>0</v>
      </c>
      <c r="BF83" s="398">
        <f t="shared" si="69"/>
        <v>0</v>
      </c>
      <c r="BG83" s="254">
        <f t="shared" si="70"/>
        <v>0.12</v>
      </c>
      <c r="BH83" s="275">
        <f t="shared" si="71"/>
        <v>0</v>
      </c>
    </row>
    <row r="84" spans="1:60" s="254" customFormat="1" ht="12.75">
      <c r="A84" s="303" t="s">
        <v>243</v>
      </c>
      <c r="B84" s="343" t="s">
        <v>244</v>
      </c>
      <c r="C84" s="187"/>
      <c r="D84" s="261" t="s">
        <v>141</v>
      </c>
      <c r="E84" s="261">
        <v>3.5000000000000003E-2</v>
      </c>
      <c r="F84" s="344">
        <v>0</v>
      </c>
      <c r="G84" s="190">
        <f t="shared" si="44"/>
        <v>0</v>
      </c>
      <c r="H84" s="344">
        <v>0</v>
      </c>
      <c r="I84" s="190">
        <f t="shared" si="45"/>
        <v>0</v>
      </c>
      <c r="J84" s="345">
        <f t="shared" si="46"/>
        <v>0</v>
      </c>
      <c r="K84" s="406"/>
      <c r="L84" s="427"/>
      <c r="M84" s="429">
        <v>0</v>
      </c>
      <c r="N84" s="431">
        <f t="shared" si="47"/>
        <v>0</v>
      </c>
      <c r="O84" s="429">
        <v>0</v>
      </c>
      <c r="P84" s="431">
        <f t="shared" si="48"/>
        <v>0</v>
      </c>
      <c r="Q84" s="432">
        <f t="shared" si="49"/>
        <v>0</v>
      </c>
      <c r="R84" s="444"/>
      <c r="S84" s="446">
        <v>0</v>
      </c>
      <c r="T84" s="448">
        <f t="shared" si="50"/>
        <v>0</v>
      </c>
      <c r="U84" s="446">
        <v>0</v>
      </c>
      <c r="V84" s="448">
        <f t="shared" si="51"/>
        <v>0</v>
      </c>
      <c r="W84" s="449">
        <f t="shared" si="52"/>
        <v>0</v>
      </c>
      <c r="X84" s="472">
        <v>3.5000000000000003E-2</v>
      </c>
      <c r="Y84" s="474">
        <v>0</v>
      </c>
      <c r="Z84" s="476">
        <f t="shared" si="53"/>
        <v>0</v>
      </c>
      <c r="AA84" s="474">
        <v>0</v>
      </c>
      <c r="AB84" s="476">
        <f t="shared" si="54"/>
        <v>0</v>
      </c>
      <c r="AC84" s="477">
        <f t="shared" si="55"/>
        <v>0</v>
      </c>
      <c r="AD84" s="489"/>
      <c r="AE84" s="491">
        <v>0</v>
      </c>
      <c r="AF84" s="493">
        <f t="shared" si="56"/>
        <v>0</v>
      </c>
      <c r="AG84" s="491">
        <v>0</v>
      </c>
      <c r="AH84" s="493">
        <f t="shared" si="57"/>
        <v>0</v>
      </c>
      <c r="AI84" s="494">
        <f t="shared" si="58"/>
        <v>0</v>
      </c>
      <c r="AJ84" s="523"/>
      <c r="AK84" s="525">
        <v>0</v>
      </c>
      <c r="AL84" s="527">
        <f t="shared" si="59"/>
        <v>0</v>
      </c>
      <c r="AM84" s="525">
        <v>0</v>
      </c>
      <c r="AN84" s="527">
        <f t="shared" si="60"/>
        <v>0</v>
      </c>
      <c r="AO84" s="528">
        <f t="shared" si="61"/>
        <v>0</v>
      </c>
      <c r="AP84" s="540"/>
      <c r="AQ84" s="542">
        <v>0</v>
      </c>
      <c r="AR84" s="544">
        <f t="shared" si="62"/>
        <v>0</v>
      </c>
      <c r="AS84" s="542">
        <v>0</v>
      </c>
      <c r="AT84" s="544">
        <f t="shared" si="63"/>
        <v>0</v>
      </c>
      <c r="AU84" s="540"/>
      <c r="AV84" s="542">
        <v>0</v>
      </c>
      <c r="AW84" s="544">
        <f t="shared" si="64"/>
        <v>0</v>
      </c>
      <c r="AX84" s="542">
        <v>0</v>
      </c>
      <c r="AY84" s="544">
        <f t="shared" si="65"/>
        <v>0</v>
      </c>
      <c r="AZ84" s="540"/>
      <c r="BA84" s="542">
        <v>0</v>
      </c>
      <c r="BB84" s="544">
        <f t="shared" si="66"/>
        <v>0</v>
      </c>
      <c r="BC84" s="542">
        <v>0</v>
      </c>
      <c r="BD84" s="544">
        <f t="shared" si="67"/>
        <v>0</v>
      </c>
      <c r="BE84" s="545">
        <f t="shared" si="68"/>
        <v>0</v>
      </c>
      <c r="BF84" s="398">
        <f t="shared" si="69"/>
        <v>0</v>
      </c>
      <c r="BG84" s="254">
        <f t="shared" si="70"/>
        <v>3.5000000000000003E-2</v>
      </c>
      <c r="BH84" s="275">
        <f t="shared" si="71"/>
        <v>0</v>
      </c>
    </row>
    <row r="85" spans="1:60" s="254" customFormat="1" ht="12.75">
      <c r="A85" s="303" t="s">
        <v>245</v>
      </c>
      <c r="B85" s="343" t="s">
        <v>246</v>
      </c>
      <c r="C85" s="187"/>
      <c r="D85" s="261" t="s">
        <v>142</v>
      </c>
      <c r="E85" s="261">
        <v>12</v>
      </c>
      <c r="F85" s="344">
        <v>0</v>
      </c>
      <c r="G85" s="190">
        <f t="shared" si="44"/>
        <v>0</v>
      </c>
      <c r="H85" s="344">
        <v>0</v>
      </c>
      <c r="I85" s="190">
        <f t="shared" si="45"/>
        <v>0</v>
      </c>
      <c r="J85" s="345">
        <f t="shared" si="46"/>
        <v>0</v>
      </c>
      <c r="K85" s="406"/>
      <c r="L85" s="427"/>
      <c r="M85" s="429">
        <v>0</v>
      </c>
      <c r="N85" s="431">
        <f t="shared" si="47"/>
        <v>0</v>
      </c>
      <c r="O85" s="429">
        <v>0</v>
      </c>
      <c r="P85" s="431">
        <f t="shared" si="48"/>
        <v>0</v>
      </c>
      <c r="Q85" s="432">
        <f t="shared" si="49"/>
        <v>0</v>
      </c>
      <c r="R85" s="444"/>
      <c r="S85" s="446">
        <v>0</v>
      </c>
      <c r="T85" s="448">
        <f t="shared" si="50"/>
        <v>0</v>
      </c>
      <c r="U85" s="446">
        <v>0</v>
      </c>
      <c r="V85" s="448">
        <f t="shared" si="51"/>
        <v>0</v>
      </c>
      <c r="W85" s="449">
        <f t="shared" si="52"/>
        <v>0</v>
      </c>
      <c r="X85" s="472">
        <v>12</v>
      </c>
      <c r="Y85" s="474">
        <v>0</v>
      </c>
      <c r="Z85" s="476">
        <f t="shared" si="53"/>
        <v>0</v>
      </c>
      <c r="AA85" s="474">
        <v>0</v>
      </c>
      <c r="AB85" s="476">
        <f t="shared" si="54"/>
        <v>0</v>
      </c>
      <c r="AC85" s="477">
        <f t="shared" si="55"/>
        <v>0</v>
      </c>
      <c r="AD85" s="489"/>
      <c r="AE85" s="491">
        <v>0</v>
      </c>
      <c r="AF85" s="493">
        <f t="shared" si="56"/>
        <v>0</v>
      </c>
      <c r="AG85" s="491">
        <v>0</v>
      </c>
      <c r="AH85" s="493">
        <f t="shared" si="57"/>
        <v>0</v>
      </c>
      <c r="AI85" s="494">
        <f t="shared" si="58"/>
        <v>0</v>
      </c>
      <c r="AJ85" s="523"/>
      <c r="AK85" s="525">
        <v>0</v>
      </c>
      <c r="AL85" s="527">
        <f t="shared" si="59"/>
        <v>0</v>
      </c>
      <c r="AM85" s="525">
        <v>0</v>
      </c>
      <c r="AN85" s="527">
        <f t="shared" si="60"/>
        <v>0</v>
      </c>
      <c r="AO85" s="528">
        <f t="shared" si="61"/>
        <v>0</v>
      </c>
      <c r="AP85" s="540"/>
      <c r="AQ85" s="542">
        <v>0</v>
      </c>
      <c r="AR85" s="544">
        <f t="shared" si="62"/>
        <v>0</v>
      </c>
      <c r="AS85" s="542">
        <v>0</v>
      </c>
      <c r="AT85" s="544">
        <f t="shared" si="63"/>
        <v>0</v>
      </c>
      <c r="AU85" s="540"/>
      <c r="AV85" s="542">
        <v>0</v>
      </c>
      <c r="AW85" s="544">
        <f t="shared" si="64"/>
        <v>0</v>
      </c>
      <c r="AX85" s="542">
        <v>0</v>
      </c>
      <c r="AY85" s="544">
        <f t="shared" si="65"/>
        <v>0</v>
      </c>
      <c r="AZ85" s="540"/>
      <c r="BA85" s="542">
        <v>0</v>
      </c>
      <c r="BB85" s="544">
        <f t="shared" si="66"/>
        <v>0</v>
      </c>
      <c r="BC85" s="542">
        <v>0</v>
      </c>
      <c r="BD85" s="544">
        <f t="shared" si="67"/>
        <v>0</v>
      </c>
      <c r="BE85" s="545">
        <f t="shared" si="68"/>
        <v>0</v>
      </c>
      <c r="BF85" s="398">
        <f t="shared" si="69"/>
        <v>0</v>
      </c>
      <c r="BG85" s="254">
        <f t="shared" si="70"/>
        <v>12</v>
      </c>
      <c r="BH85" s="275">
        <f t="shared" si="71"/>
        <v>0</v>
      </c>
    </row>
    <row r="86" spans="1:60" s="254" customFormat="1" ht="12.75">
      <c r="A86" s="303" t="s">
        <v>247</v>
      </c>
      <c r="B86" s="343" t="s">
        <v>248</v>
      </c>
      <c r="C86" s="187"/>
      <c r="D86" s="261" t="s">
        <v>142</v>
      </c>
      <c r="E86" s="261">
        <v>8</v>
      </c>
      <c r="F86" s="344">
        <v>0</v>
      </c>
      <c r="G86" s="190">
        <f t="shared" si="44"/>
        <v>0</v>
      </c>
      <c r="H86" s="344">
        <v>0</v>
      </c>
      <c r="I86" s="190">
        <f t="shared" si="45"/>
        <v>0</v>
      </c>
      <c r="J86" s="345">
        <f t="shared" si="46"/>
        <v>0</v>
      </c>
      <c r="K86" s="406"/>
      <c r="L86" s="427"/>
      <c r="M86" s="429">
        <v>0</v>
      </c>
      <c r="N86" s="431">
        <f t="shared" si="47"/>
        <v>0</v>
      </c>
      <c r="O86" s="429">
        <v>0</v>
      </c>
      <c r="P86" s="431">
        <f t="shared" si="48"/>
        <v>0</v>
      </c>
      <c r="Q86" s="432">
        <f t="shared" si="49"/>
        <v>0</v>
      </c>
      <c r="R86" s="444"/>
      <c r="S86" s="446">
        <v>0</v>
      </c>
      <c r="T86" s="448">
        <f t="shared" si="50"/>
        <v>0</v>
      </c>
      <c r="U86" s="446">
        <v>0</v>
      </c>
      <c r="V86" s="448">
        <f t="shared" si="51"/>
        <v>0</v>
      </c>
      <c r="W86" s="449">
        <f t="shared" si="52"/>
        <v>0</v>
      </c>
      <c r="X86" s="472">
        <v>8</v>
      </c>
      <c r="Y86" s="474">
        <v>0</v>
      </c>
      <c r="Z86" s="476">
        <f t="shared" si="53"/>
        <v>0</v>
      </c>
      <c r="AA86" s="474">
        <v>0</v>
      </c>
      <c r="AB86" s="476">
        <f t="shared" si="54"/>
        <v>0</v>
      </c>
      <c r="AC86" s="477">
        <f t="shared" si="55"/>
        <v>0</v>
      </c>
      <c r="AD86" s="489"/>
      <c r="AE86" s="491">
        <v>0</v>
      </c>
      <c r="AF86" s="493">
        <f t="shared" si="56"/>
        <v>0</v>
      </c>
      <c r="AG86" s="491">
        <v>0</v>
      </c>
      <c r="AH86" s="493">
        <f t="shared" si="57"/>
        <v>0</v>
      </c>
      <c r="AI86" s="494">
        <f t="shared" si="58"/>
        <v>0</v>
      </c>
      <c r="AJ86" s="523"/>
      <c r="AK86" s="525">
        <v>0</v>
      </c>
      <c r="AL86" s="527">
        <f t="shared" si="59"/>
        <v>0</v>
      </c>
      <c r="AM86" s="525">
        <v>0</v>
      </c>
      <c r="AN86" s="527">
        <f t="shared" si="60"/>
        <v>0</v>
      </c>
      <c r="AO86" s="528">
        <f t="shared" si="61"/>
        <v>0</v>
      </c>
      <c r="AP86" s="540"/>
      <c r="AQ86" s="542">
        <v>0</v>
      </c>
      <c r="AR86" s="544">
        <f t="shared" si="62"/>
        <v>0</v>
      </c>
      <c r="AS86" s="542">
        <v>0</v>
      </c>
      <c r="AT86" s="544">
        <f t="shared" si="63"/>
        <v>0</v>
      </c>
      <c r="AU86" s="540"/>
      <c r="AV86" s="542">
        <v>0</v>
      </c>
      <c r="AW86" s="544">
        <f t="shared" si="64"/>
        <v>0</v>
      </c>
      <c r="AX86" s="542">
        <v>0</v>
      </c>
      <c r="AY86" s="544">
        <f t="shared" si="65"/>
        <v>0</v>
      </c>
      <c r="AZ86" s="540"/>
      <c r="BA86" s="542">
        <v>0</v>
      </c>
      <c r="BB86" s="544">
        <f t="shared" si="66"/>
        <v>0</v>
      </c>
      <c r="BC86" s="542">
        <v>0</v>
      </c>
      <c r="BD86" s="544">
        <f t="shared" si="67"/>
        <v>0</v>
      </c>
      <c r="BE86" s="545">
        <f t="shared" si="68"/>
        <v>0</v>
      </c>
      <c r="BF86" s="398">
        <f t="shared" si="69"/>
        <v>0</v>
      </c>
      <c r="BG86" s="254">
        <f t="shared" si="70"/>
        <v>8</v>
      </c>
      <c r="BH86" s="275">
        <f t="shared" si="71"/>
        <v>0</v>
      </c>
    </row>
    <row r="87" spans="1:60" s="254" customFormat="1" ht="12.75">
      <c r="A87" s="303" t="s">
        <v>249</v>
      </c>
      <c r="B87" s="343" t="s">
        <v>250</v>
      </c>
      <c r="C87" s="187"/>
      <c r="D87" s="261" t="s">
        <v>142</v>
      </c>
      <c r="E87" s="261">
        <v>8</v>
      </c>
      <c r="F87" s="344">
        <v>0</v>
      </c>
      <c r="G87" s="190">
        <f t="shared" si="44"/>
        <v>0</v>
      </c>
      <c r="H87" s="344">
        <v>0</v>
      </c>
      <c r="I87" s="190">
        <f t="shared" si="45"/>
        <v>0</v>
      </c>
      <c r="J87" s="345">
        <f t="shared" si="46"/>
        <v>0</v>
      </c>
      <c r="K87" s="406"/>
      <c r="L87" s="427"/>
      <c r="M87" s="429">
        <v>0</v>
      </c>
      <c r="N87" s="431">
        <f t="shared" si="47"/>
        <v>0</v>
      </c>
      <c r="O87" s="429">
        <v>0</v>
      </c>
      <c r="P87" s="431">
        <f t="shared" si="48"/>
        <v>0</v>
      </c>
      <c r="Q87" s="432">
        <f t="shared" si="49"/>
        <v>0</v>
      </c>
      <c r="R87" s="444"/>
      <c r="S87" s="446">
        <v>0</v>
      </c>
      <c r="T87" s="448">
        <f t="shared" si="50"/>
        <v>0</v>
      </c>
      <c r="U87" s="446">
        <v>0</v>
      </c>
      <c r="V87" s="448">
        <f t="shared" si="51"/>
        <v>0</v>
      </c>
      <c r="W87" s="449">
        <f t="shared" si="52"/>
        <v>0</v>
      </c>
      <c r="X87" s="472">
        <v>8</v>
      </c>
      <c r="Y87" s="474">
        <v>0</v>
      </c>
      <c r="Z87" s="476">
        <f t="shared" si="53"/>
        <v>0</v>
      </c>
      <c r="AA87" s="474">
        <v>0</v>
      </c>
      <c r="AB87" s="476">
        <f t="shared" si="54"/>
        <v>0</v>
      </c>
      <c r="AC87" s="477">
        <f t="shared" si="55"/>
        <v>0</v>
      </c>
      <c r="AD87" s="489"/>
      <c r="AE87" s="491">
        <v>0</v>
      </c>
      <c r="AF87" s="493">
        <f t="shared" si="56"/>
        <v>0</v>
      </c>
      <c r="AG87" s="491">
        <v>0</v>
      </c>
      <c r="AH87" s="493">
        <f t="shared" si="57"/>
        <v>0</v>
      </c>
      <c r="AI87" s="494">
        <f t="shared" si="58"/>
        <v>0</v>
      </c>
      <c r="AJ87" s="523"/>
      <c r="AK87" s="525">
        <v>0</v>
      </c>
      <c r="AL87" s="527">
        <f t="shared" si="59"/>
        <v>0</v>
      </c>
      <c r="AM87" s="525">
        <v>0</v>
      </c>
      <c r="AN87" s="527">
        <f t="shared" si="60"/>
        <v>0</v>
      </c>
      <c r="AO87" s="528">
        <f t="shared" si="61"/>
        <v>0</v>
      </c>
      <c r="AP87" s="540"/>
      <c r="AQ87" s="542">
        <v>0</v>
      </c>
      <c r="AR87" s="544">
        <f t="shared" si="62"/>
        <v>0</v>
      </c>
      <c r="AS87" s="542">
        <v>0</v>
      </c>
      <c r="AT87" s="544">
        <f t="shared" si="63"/>
        <v>0</v>
      </c>
      <c r="AU87" s="540"/>
      <c r="AV87" s="542">
        <v>0</v>
      </c>
      <c r="AW87" s="544">
        <f t="shared" si="64"/>
        <v>0</v>
      </c>
      <c r="AX87" s="542">
        <v>0</v>
      </c>
      <c r="AY87" s="544">
        <f t="shared" si="65"/>
        <v>0</v>
      </c>
      <c r="AZ87" s="540"/>
      <c r="BA87" s="542">
        <v>0</v>
      </c>
      <c r="BB87" s="544">
        <f t="shared" si="66"/>
        <v>0</v>
      </c>
      <c r="BC87" s="542">
        <v>0</v>
      </c>
      <c r="BD87" s="544">
        <f t="shared" si="67"/>
        <v>0</v>
      </c>
      <c r="BE87" s="545">
        <f t="shared" si="68"/>
        <v>0</v>
      </c>
      <c r="BF87" s="398">
        <f t="shared" si="69"/>
        <v>0</v>
      </c>
      <c r="BG87" s="254">
        <f t="shared" si="70"/>
        <v>8</v>
      </c>
      <c r="BH87" s="275">
        <f t="shared" si="71"/>
        <v>0</v>
      </c>
    </row>
    <row r="88" spans="1:60" s="254" customFormat="1" ht="12.75">
      <c r="A88" s="303" t="s">
        <v>251</v>
      </c>
      <c r="B88" s="343" t="s">
        <v>252</v>
      </c>
      <c r="C88" s="187"/>
      <c r="D88" s="261" t="s">
        <v>90</v>
      </c>
      <c r="E88" s="261">
        <v>21</v>
      </c>
      <c r="F88" s="344">
        <v>0</v>
      </c>
      <c r="G88" s="190">
        <f t="shared" si="44"/>
        <v>0</v>
      </c>
      <c r="H88" s="344">
        <v>0</v>
      </c>
      <c r="I88" s="190">
        <f t="shared" si="45"/>
        <v>0</v>
      </c>
      <c r="J88" s="345">
        <f t="shared" si="46"/>
        <v>0</v>
      </c>
      <c r="K88" s="406"/>
      <c r="L88" s="427"/>
      <c r="M88" s="429">
        <v>0</v>
      </c>
      <c r="N88" s="431">
        <f t="shared" si="47"/>
        <v>0</v>
      </c>
      <c r="O88" s="429">
        <v>0</v>
      </c>
      <c r="P88" s="431">
        <f t="shared" si="48"/>
        <v>0</v>
      </c>
      <c r="Q88" s="432">
        <f t="shared" si="49"/>
        <v>0</v>
      </c>
      <c r="R88" s="444"/>
      <c r="S88" s="446">
        <v>0</v>
      </c>
      <c r="T88" s="448">
        <f t="shared" si="50"/>
        <v>0</v>
      </c>
      <c r="U88" s="446">
        <v>0</v>
      </c>
      <c r="V88" s="448">
        <f t="shared" si="51"/>
        <v>0</v>
      </c>
      <c r="W88" s="449">
        <f t="shared" si="52"/>
        <v>0</v>
      </c>
      <c r="X88" s="472">
        <v>21</v>
      </c>
      <c r="Y88" s="474">
        <v>0</v>
      </c>
      <c r="Z88" s="476">
        <f t="shared" si="53"/>
        <v>0</v>
      </c>
      <c r="AA88" s="474">
        <v>0</v>
      </c>
      <c r="AB88" s="476">
        <f t="shared" si="54"/>
        <v>0</v>
      </c>
      <c r="AC88" s="477">
        <f t="shared" si="55"/>
        <v>0</v>
      </c>
      <c r="AD88" s="489"/>
      <c r="AE88" s="491">
        <v>0</v>
      </c>
      <c r="AF88" s="493">
        <f t="shared" si="56"/>
        <v>0</v>
      </c>
      <c r="AG88" s="491">
        <v>0</v>
      </c>
      <c r="AH88" s="493">
        <f t="shared" si="57"/>
        <v>0</v>
      </c>
      <c r="AI88" s="494">
        <f t="shared" si="58"/>
        <v>0</v>
      </c>
      <c r="AJ88" s="523"/>
      <c r="AK88" s="525">
        <v>0</v>
      </c>
      <c r="AL88" s="527">
        <f t="shared" si="59"/>
        <v>0</v>
      </c>
      <c r="AM88" s="525">
        <v>0</v>
      </c>
      <c r="AN88" s="527">
        <f t="shared" si="60"/>
        <v>0</v>
      </c>
      <c r="AO88" s="528">
        <f t="shared" si="61"/>
        <v>0</v>
      </c>
      <c r="AP88" s="540"/>
      <c r="AQ88" s="542">
        <v>0</v>
      </c>
      <c r="AR88" s="544">
        <f t="shared" si="62"/>
        <v>0</v>
      </c>
      <c r="AS88" s="542">
        <v>0</v>
      </c>
      <c r="AT88" s="544">
        <f t="shared" si="63"/>
        <v>0</v>
      </c>
      <c r="AU88" s="540"/>
      <c r="AV88" s="542">
        <v>0</v>
      </c>
      <c r="AW88" s="544">
        <f t="shared" si="64"/>
        <v>0</v>
      </c>
      <c r="AX88" s="542">
        <v>0</v>
      </c>
      <c r="AY88" s="544">
        <f t="shared" si="65"/>
        <v>0</v>
      </c>
      <c r="AZ88" s="540"/>
      <c r="BA88" s="542">
        <v>0</v>
      </c>
      <c r="BB88" s="544">
        <f t="shared" si="66"/>
        <v>0</v>
      </c>
      <c r="BC88" s="542">
        <v>0</v>
      </c>
      <c r="BD88" s="544">
        <f t="shared" si="67"/>
        <v>0</v>
      </c>
      <c r="BE88" s="545">
        <f t="shared" si="68"/>
        <v>0</v>
      </c>
      <c r="BF88" s="398">
        <f t="shared" si="69"/>
        <v>0</v>
      </c>
      <c r="BG88" s="254">
        <f t="shared" si="70"/>
        <v>21</v>
      </c>
      <c r="BH88" s="275">
        <f t="shared" si="71"/>
        <v>0</v>
      </c>
    </row>
    <row r="89" spans="1:60" s="254" customFormat="1" ht="12.75">
      <c r="A89" s="303" t="s">
        <v>483</v>
      </c>
      <c r="B89" s="343" t="s">
        <v>484</v>
      </c>
      <c r="C89" s="187"/>
      <c r="D89" s="261" t="s">
        <v>90</v>
      </c>
      <c r="E89" s="261">
        <v>21.7</v>
      </c>
      <c r="F89" s="344">
        <v>0</v>
      </c>
      <c r="G89" s="190">
        <f t="shared" si="44"/>
        <v>0</v>
      </c>
      <c r="H89" s="344">
        <v>0</v>
      </c>
      <c r="I89" s="190">
        <f t="shared" si="45"/>
        <v>0</v>
      </c>
      <c r="J89" s="345">
        <f t="shared" si="46"/>
        <v>0</v>
      </c>
      <c r="K89" s="406"/>
      <c r="L89" s="427"/>
      <c r="M89" s="429">
        <v>0</v>
      </c>
      <c r="N89" s="431">
        <f t="shared" si="47"/>
        <v>0</v>
      </c>
      <c r="O89" s="429">
        <v>0</v>
      </c>
      <c r="P89" s="431">
        <f t="shared" si="48"/>
        <v>0</v>
      </c>
      <c r="Q89" s="432">
        <f t="shared" si="49"/>
        <v>0</v>
      </c>
      <c r="R89" s="444"/>
      <c r="S89" s="446">
        <v>0</v>
      </c>
      <c r="T89" s="448">
        <f t="shared" si="50"/>
        <v>0</v>
      </c>
      <c r="U89" s="446">
        <v>0</v>
      </c>
      <c r="V89" s="448">
        <f t="shared" si="51"/>
        <v>0</v>
      </c>
      <c r="W89" s="449">
        <f t="shared" si="52"/>
        <v>0</v>
      </c>
      <c r="X89" s="472"/>
      <c r="Y89" s="474">
        <v>0</v>
      </c>
      <c r="Z89" s="476">
        <f t="shared" si="53"/>
        <v>0</v>
      </c>
      <c r="AA89" s="474">
        <v>0</v>
      </c>
      <c r="AB89" s="476">
        <f t="shared" si="54"/>
        <v>0</v>
      </c>
      <c r="AC89" s="477">
        <f t="shared" si="55"/>
        <v>0</v>
      </c>
      <c r="AD89" s="489">
        <v>21.7</v>
      </c>
      <c r="AE89" s="491">
        <v>0</v>
      </c>
      <c r="AF89" s="493">
        <f t="shared" si="56"/>
        <v>0</v>
      </c>
      <c r="AG89" s="491">
        <v>0</v>
      </c>
      <c r="AH89" s="493">
        <f t="shared" si="57"/>
        <v>0</v>
      </c>
      <c r="AI89" s="494">
        <f t="shared" si="58"/>
        <v>0</v>
      </c>
      <c r="AJ89" s="523"/>
      <c r="AK89" s="525">
        <v>0</v>
      </c>
      <c r="AL89" s="527">
        <f t="shared" si="59"/>
        <v>0</v>
      </c>
      <c r="AM89" s="525">
        <v>0</v>
      </c>
      <c r="AN89" s="527">
        <f t="shared" si="60"/>
        <v>0</v>
      </c>
      <c r="AO89" s="528">
        <f t="shared" si="61"/>
        <v>0</v>
      </c>
      <c r="AP89" s="540"/>
      <c r="AQ89" s="542">
        <v>0</v>
      </c>
      <c r="AR89" s="544">
        <f t="shared" si="62"/>
        <v>0</v>
      </c>
      <c r="AS89" s="542">
        <v>0</v>
      </c>
      <c r="AT89" s="544">
        <f t="shared" si="63"/>
        <v>0</v>
      </c>
      <c r="AU89" s="540"/>
      <c r="AV89" s="542">
        <v>0</v>
      </c>
      <c r="AW89" s="544">
        <f t="shared" si="64"/>
        <v>0</v>
      </c>
      <c r="AX89" s="542">
        <v>0</v>
      </c>
      <c r="AY89" s="544">
        <f t="shared" si="65"/>
        <v>0</v>
      </c>
      <c r="AZ89" s="540"/>
      <c r="BA89" s="542">
        <v>0</v>
      </c>
      <c r="BB89" s="544">
        <f t="shared" si="66"/>
        <v>0</v>
      </c>
      <c r="BC89" s="542">
        <v>0</v>
      </c>
      <c r="BD89" s="544">
        <f t="shared" si="67"/>
        <v>0</v>
      </c>
      <c r="BE89" s="545">
        <f t="shared" si="68"/>
        <v>0</v>
      </c>
      <c r="BF89" s="398">
        <f t="shared" si="69"/>
        <v>0</v>
      </c>
      <c r="BG89" s="254">
        <f t="shared" si="70"/>
        <v>21.7</v>
      </c>
      <c r="BH89" s="275">
        <f t="shared" si="71"/>
        <v>0</v>
      </c>
    </row>
    <row r="90" spans="1:60" s="254" customFormat="1" ht="12.75">
      <c r="A90" s="303" t="s">
        <v>485</v>
      </c>
      <c r="B90" s="343" t="s">
        <v>486</v>
      </c>
      <c r="C90" s="187"/>
      <c r="D90" s="261" t="s">
        <v>140</v>
      </c>
      <c r="E90" s="261">
        <v>0.52</v>
      </c>
      <c r="F90" s="344">
        <v>0</v>
      </c>
      <c r="G90" s="190">
        <f t="shared" si="44"/>
        <v>0</v>
      </c>
      <c r="H90" s="344">
        <v>0</v>
      </c>
      <c r="I90" s="190">
        <f t="shared" si="45"/>
        <v>0</v>
      </c>
      <c r="J90" s="345">
        <f t="shared" si="46"/>
        <v>0</v>
      </c>
      <c r="K90" s="406"/>
      <c r="L90" s="427"/>
      <c r="M90" s="429">
        <v>0</v>
      </c>
      <c r="N90" s="431">
        <f t="shared" si="47"/>
        <v>0</v>
      </c>
      <c r="O90" s="429">
        <v>0</v>
      </c>
      <c r="P90" s="431">
        <f t="shared" si="48"/>
        <v>0</v>
      </c>
      <c r="Q90" s="432">
        <f t="shared" si="49"/>
        <v>0</v>
      </c>
      <c r="R90" s="444"/>
      <c r="S90" s="446">
        <v>0</v>
      </c>
      <c r="T90" s="448">
        <f t="shared" si="50"/>
        <v>0</v>
      </c>
      <c r="U90" s="446">
        <v>0</v>
      </c>
      <c r="V90" s="448">
        <f t="shared" si="51"/>
        <v>0</v>
      </c>
      <c r="W90" s="449">
        <f t="shared" si="52"/>
        <v>0</v>
      </c>
      <c r="X90" s="472"/>
      <c r="Y90" s="474">
        <v>0</v>
      </c>
      <c r="Z90" s="476">
        <f t="shared" si="53"/>
        <v>0</v>
      </c>
      <c r="AA90" s="474">
        <v>0</v>
      </c>
      <c r="AB90" s="476">
        <f t="shared" si="54"/>
        <v>0</v>
      </c>
      <c r="AC90" s="477">
        <f t="shared" si="55"/>
        <v>0</v>
      </c>
      <c r="AD90" s="489">
        <v>0.52</v>
      </c>
      <c r="AE90" s="491">
        <v>0</v>
      </c>
      <c r="AF90" s="493">
        <f t="shared" si="56"/>
        <v>0</v>
      </c>
      <c r="AG90" s="491">
        <v>0</v>
      </c>
      <c r="AH90" s="493">
        <f t="shared" si="57"/>
        <v>0</v>
      </c>
      <c r="AI90" s="494">
        <f t="shared" si="58"/>
        <v>0</v>
      </c>
      <c r="AJ90" s="523"/>
      <c r="AK90" s="525">
        <v>0</v>
      </c>
      <c r="AL90" s="527">
        <f t="shared" si="59"/>
        <v>0</v>
      </c>
      <c r="AM90" s="525">
        <v>0</v>
      </c>
      <c r="AN90" s="527">
        <f t="shared" si="60"/>
        <v>0</v>
      </c>
      <c r="AO90" s="528">
        <f t="shared" si="61"/>
        <v>0</v>
      </c>
      <c r="AP90" s="540"/>
      <c r="AQ90" s="542">
        <v>0</v>
      </c>
      <c r="AR90" s="544">
        <f t="shared" si="62"/>
        <v>0</v>
      </c>
      <c r="AS90" s="542">
        <v>0</v>
      </c>
      <c r="AT90" s="544">
        <f t="shared" si="63"/>
        <v>0</v>
      </c>
      <c r="AU90" s="540"/>
      <c r="AV90" s="542">
        <v>0</v>
      </c>
      <c r="AW90" s="544">
        <f t="shared" si="64"/>
        <v>0</v>
      </c>
      <c r="AX90" s="542">
        <v>0</v>
      </c>
      <c r="AY90" s="544">
        <f t="shared" si="65"/>
        <v>0</v>
      </c>
      <c r="AZ90" s="540"/>
      <c r="BA90" s="542">
        <v>0</v>
      </c>
      <c r="BB90" s="544">
        <f t="shared" si="66"/>
        <v>0</v>
      </c>
      <c r="BC90" s="542">
        <v>0</v>
      </c>
      <c r="BD90" s="544">
        <f t="shared" si="67"/>
        <v>0</v>
      </c>
      <c r="BE90" s="545">
        <f t="shared" si="68"/>
        <v>0</v>
      </c>
      <c r="BF90" s="398">
        <f t="shared" si="69"/>
        <v>0</v>
      </c>
      <c r="BG90" s="254">
        <f t="shared" si="70"/>
        <v>0.52</v>
      </c>
      <c r="BH90" s="275">
        <f t="shared" si="71"/>
        <v>0</v>
      </c>
    </row>
    <row r="91" spans="1:60" s="254" customFormat="1" ht="12.75">
      <c r="A91" s="303" t="s">
        <v>487</v>
      </c>
      <c r="B91" s="343" t="s">
        <v>488</v>
      </c>
      <c r="C91" s="187"/>
      <c r="D91" s="261" t="s">
        <v>143</v>
      </c>
      <c r="E91" s="261">
        <v>144</v>
      </c>
      <c r="F91" s="344">
        <v>0</v>
      </c>
      <c r="G91" s="190">
        <f t="shared" si="44"/>
        <v>0</v>
      </c>
      <c r="H91" s="344">
        <v>0</v>
      </c>
      <c r="I91" s="190">
        <f t="shared" si="45"/>
        <v>0</v>
      </c>
      <c r="J91" s="345">
        <f t="shared" si="46"/>
        <v>0</v>
      </c>
      <c r="K91" s="406"/>
      <c r="L91" s="427"/>
      <c r="M91" s="429">
        <v>0</v>
      </c>
      <c r="N91" s="431">
        <f t="shared" si="47"/>
        <v>0</v>
      </c>
      <c r="O91" s="429">
        <v>0</v>
      </c>
      <c r="P91" s="431">
        <f t="shared" si="48"/>
        <v>0</v>
      </c>
      <c r="Q91" s="432">
        <f t="shared" si="49"/>
        <v>0</v>
      </c>
      <c r="R91" s="444"/>
      <c r="S91" s="446">
        <v>0</v>
      </c>
      <c r="T91" s="448">
        <f t="shared" si="50"/>
        <v>0</v>
      </c>
      <c r="U91" s="446">
        <v>0</v>
      </c>
      <c r="V91" s="448">
        <f t="shared" si="51"/>
        <v>0</v>
      </c>
      <c r="W91" s="449">
        <f t="shared" si="52"/>
        <v>0</v>
      </c>
      <c r="X91" s="472"/>
      <c r="Y91" s="474">
        <v>0</v>
      </c>
      <c r="Z91" s="476">
        <f t="shared" si="53"/>
        <v>0</v>
      </c>
      <c r="AA91" s="474">
        <v>0</v>
      </c>
      <c r="AB91" s="476">
        <f t="shared" si="54"/>
        <v>0</v>
      </c>
      <c r="AC91" s="477">
        <f t="shared" si="55"/>
        <v>0</v>
      </c>
      <c r="AD91" s="489">
        <v>144</v>
      </c>
      <c r="AE91" s="491">
        <v>0</v>
      </c>
      <c r="AF91" s="493">
        <f t="shared" si="56"/>
        <v>0</v>
      </c>
      <c r="AG91" s="491">
        <v>0</v>
      </c>
      <c r="AH91" s="493">
        <f t="shared" si="57"/>
        <v>0</v>
      </c>
      <c r="AI91" s="494">
        <f t="shared" si="58"/>
        <v>0</v>
      </c>
      <c r="AJ91" s="523"/>
      <c r="AK91" s="525">
        <v>0</v>
      </c>
      <c r="AL91" s="527">
        <f t="shared" si="59"/>
        <v>0</v>
      </c>
      <c r="AM91" s="525">
        <v>0</v>
      </c>
      <c r="AN91" s="527">
        <f t="shared" si="60"/>
        <v>0</v>
      </c>
      <c r="AO91" s="528">
        <f t="shared" si="61"/>
        <v>0</v>
      </c>
      <c r="AP91" s="540"/>
      <c r="AQ91" s="542">
        <v>0</v>
      </c>
      <c r="AR91" s="544">
        <f t="shared" si="62"/>
        <v>0</v>
      </c>
      <c r="AS91" s="542">
        <v>0</v>
      </c>
      <c r="AT91" s="544">
        <f t="shared" si="63"/>
        <v>0</v>
      </c>
      <c r="AU91" s="540"/>
      <c r="AV91" s="542">
        <v>0</v>
      </c>
      <c r="AW91" s="544">
        <f t="shared" si="64"/>
        <v>0</v>
      </c>
      <c r="AX91" s="542">
        <v>0</v>
      </c>
      <c r="AY91" s="544">
        <f t="shared" si="65"/>
        <v>0</v>
      </c>
      <c r="AZ91" s="540"/>
      <c r="BA91" s="542">
        <v>0</v>
      </c>
      <c r="BB91" s="544">
        <f t="shared" si="66"/>
        <v>0</v>
      </c>
      <c r="BC91" s="542">
        <v>0</v>
      </c>
      <c r="BD91" s="544">
        <f t="shared" si="67"/>
        <v>0</v>
      </c>
      <c r="BE91" s="545">
        <f t="shared" si="68"/>
        <v>0</v>
      </c>
      <c r="BF91" s="398">
        <f t="shared" si="69"/>
        <v>0</v>
      </c>
      <c r="BG91" s="254">
        <f t="shared" si="70"/>
        <v>144</v>
      </c>
      <c r="BH91" s="275">
        <f t="shared" si="71"/>
        <v>0</v>
      </c>
    </row>
    <row r="92" spans="1:60" s="254" customFormat="1" ht="12.75">
      <c r="A92" s="303" t="s">
        <v>489</v>
      </c>
      <c r="B92" s="343" t="s">
        <v>490</v>
      </c>
      <c r="C92" s="187"/>
      <c r="D92" s="261" t="s">
        <v>143</v>
      </c>
      <c r="E92" s="261">
        <v>13</v>
      </c>
      <c r="F92" s="344">
        <v>0</v>
      </c>
      <c r="G92" s="190">
        <f t="shared" si="44"/>
        <v>0</v>
      </c>
      <c r="H92" s="344">
        <v>0</v>
      </c>
      <c r="I92" s="190">
        <f t="shared" si="45"/>
        <v>0</v>
      </c>
      <c r="J92" s="345">
        <f t="shared" si="46"/>
        <v>0</v>
      </c>
      <c r="K92" s="406"/>
      <c r="L92" s="427"/>
      <c r="M92" s="429">
        <v>0</v>
      </c>
      <c r="N92" s="431">
        <f t="shared" si="47"/>
        <v>0</v>
      </c>
      <c r="O92" s="429">
        <v>0</v>
      </c>
      <c r="P92" s="431">
        <f t="shared" si="48"/>
        <v>0</v>
      </c>
      <c r="Q92" s="432">
        <f t="shared" si="49"/>
        <v>0</v>
      </c>
      <c r="R92" s="444"/>
      <c r="S92" s="446">
        <v>0</v>
      </c>
      <c r="T92" s="448">
        <f t="shared" si="50"/>
        <v>0</v>
      </c>
      <c r="U92" s="446">
        <v>0</v>
      </c>
      <c r="V92" s="448">
        <f t="shared" si="51"/>
        <v>0</v>
      </c>
      <c r="W92" s="449">
        <f t="shared" si="52"/>
        <v>0</v>
      </c>
      <c r="X92" s="472"/>
      <c r="Y92" s="474">
        <v>0</v>
      </c>
      <c r="Z92" s="476">
        <f t="shared" si="53"/>
        <v>0</v>
      </c>
      <c r="AA92" s="474">
        <v>0</v>
      </c>
      <c r="AB92" s="476">
        <f t="shared" si="54"/>
        <v>0</v>
      </c>
      <c r="AC92" s="477">
        <f t="shared" si="55"/>
        <v>0</v>
      </c>
      <c r="AD92" s="489">
        <v>13</v>
      </c>
      <c r="AE92" s="491">
        <v>0</v>
      </c>
      <c r="AF92" s="493">
        <f t="shared" si="56"/>
        <v>0</v>
      </c>
      <c r="AG92" s="491">
        <v>0</v>
      </c>
      <c r="AH92" s="493">
        <f t="shared" si="57"/>
        <v>0</v>
      </c>
      <c r="AI92" s="494">
        <f t="shared" si="58"/>
        <v>0</v>
      </c>
      <c r="AJ92" s="523"/>
      <c r="AK92" s="525">
        <v>0</v>
      </c>
      <c r="AL92" s="527">
        <f t="shared" si="59"/>
        <v>0</v>
      </c>
      <c r="AM92" s="525">
        <v>0</v>
      </c>
      <c r="AN92" s="527">
        <f t="shared" si="60"/>
        <v>0</v>
      </c>
      <c r="AO92" s="528">
        <f t="shared" si="61"/>
        <v>0</v>
      </c>
      <c r="AP92" s="540"/>
      <c r="AQ92" s="542">
        <v>0</v>
      </c>
      <c r="AR92" s="544">
        <f t="shared" si="62"/>
        <v>0</v>
      </c>
      <c r="AS92" s="542">
        <v>0</v>
      </c>
      <c r="AT92" s="544">
        <f t="shared" si="63"/>
        <v>0</v>
      </c>
      <c r="AU92" s="540"/>
      <c r="AV92" s="542">
        <v>0</v>
      </c>
      <c r="AW92" s="544">
        <f t="shared" si="64"/>
        <v>0</v>
      </c>
      <c r="AX92" s="542">
        <v>0</v>
      </c>
      <c r="AY92" s="544">
        <f t="shared" si="65"/>
        <v>0</v>
      </c>
      <c r="AZ92" s="540"/>
      <c r="BA92" s="542">
        <v>0</v>
      </c>
      <c r="BB92" s="544">
        <f t="shared" si="66"/>
        <v>0</v>
      </c>
      <c r="BC92" s="542">
        <v>0</v>
      </c>
      <c r="BD92" s="544">
        <f t="shared" si="67"/>
        <v>0</v>
      </c>
      <c r="BE92" s="545">
        <f t="shared" si="68"/>
        <v>0</v>
      </c>
      <c r="BF92" s="398">
        <f t="shared" si="69"/>
        <v>0</v>
      </c>
      <c r="BG92" s="254">
        <f t="shared" si="70"/>
        <v>13</v>
      </c>
      <c r="BH92" s="275">
        <f t="shared" si="71"/>
        <v>0</v>
      </c>
    </row>
    <row r="93" spans="1:60" s="254" customFormat="1" ht="12.75">
      <c r="A93" s="303" t="s">
        <v>491</v>
      </c>
      <c r="B93" s="343" t="s">
        <v>492</v>
      </c>
      <c r="C93" s="187"/>
      <c r="D93" s="261" t="s">
        <v>142</v>
      </c>
      <c r="E93" s="261">
        <v>40</v>
      </c>
      <c r="F93" s="344">
        <v>0</v>
      </c>
      <c r="G93" s="190">
        <f t="shared" si="44"/>
        <v>0</v>
      </c>
      <c r="H93" s="344">
        <v>0</v>
      </c>
      <c r="I93" s="190">
        <f t="shared" si="45"/>
        <v>0</v>
      </c>
      <c r="J93" s="345">
        <f t="shared" si="46"/>
        <v>0</v>
      </c>
      <c r="K93" s="406"/>
      <c r="L93" s="427"/>
      <c r="M93" s="429">
        <v>0</v>
      </c>
      <c r="N93" s="431">
        <f t="shared" si="47"/>
        <v>0</v>
      </c>
      <c r="O93" s="429">
        <v>0</v>
      </c>
      <c r="P93" s="431">
        <f t="shared" si="48"/>
        <v>0</v>
      </c>
      <c r="Q93" s="432">
        <f t="shared" si="49"/>
        <v>0</v>
      </c>
      <c r="R93" s="444"/>
      <c r="S93" s="446">
        <v>0</v>
      </c>
      <c r="T93" s="448">
        <f t="shared" si="50"/>
        <v>0</v>
      </c>
      <c r="U93" s="446">
        <v>0</v>
      </c>
      <c r="V93" s="448">
        <f t="shared" si="51"/>
        <v>0</v>
      </c>
      <c r="W93" s="449">
        <f t="shared" si="52"/>
        <v>0</v>
      </c>
      <c r="X93" s="472"/>
      <c r="Y93" s="474">
        <v>0</v>
      </c>
      <c r="Z93" s="476">
        <f t="shared" si="53"/>
        <v>0</v>
      </c>
      <c r="AA93" s="474">
        <v>0</v>
      </c>
      <c r="AB93" s="476">
        <f t="shared" si="54"/>
        <v>0</v>
      </c>
      <c r="AC93" s="477">
        <f t="shared" si="55"/>
        <v>0</v>
      </c>
      <c r="AD93" s="489">
        <v>40</v>
      </c>
      <c r="AE93" s="491">
        <v>0</v>
      </c>
      <c r="AF93" s="493">
        <f t="shared" si="56"/>
        <v>0</v>
      </c>
      <c r="AG93" s="491">
        <v>0</v>
      </c>
      <c r="AH93" s="493">
        <f t="shared" si="57"/>
        <v>0</v>
      </c>
      <c r="AI93" s="494">
        <f t="shared" si="58"/>
        <v>0</v>
      </c>
      <c r="AJ93" s="523"/>
      <c r="AK93" s="525">
        <v>0</v>
      </c>
      <c r="AL93" s="527">
        <f t="shared" si="59"/>
        <v>0</v>
      </c>
      <c r="AM93" s="525">
        <v>0</v>
      </c>
      <c r="AN93" s="527">
        <f t="shared" si="60"/>
        <v>0</v>
      </c>
      <c r="AO93" s="528">
        <f t="shared" si="61"/>
        <v>0</v>
      </c>
      <c r="AP93" s="540"/>
      <c r="AQ93" s="542">
        <v>0</v>
      </c>
      <c r="AR93" s="544">
        <f t="shared" si="62"/>
        <v>0</v>
      </c>
      <c r="AS93" s="542">
        <v>0</v>
      </c>
      <c r="AT93" s="544">
        <f t="shared" si="63"/>
        <v>0</v>
      </c>
      <c r="AU93" s="540"/>
      <c r="AV93" s="542">
        <v>0</v>
      </c>
      <c r="AW93" s="544">
        <f t="shared" si="64"/>
        <v>0</v>
      </c>
      <c r="AX93" s="542">
        <v>0</v>
      </c>
      <c r="AY93" s="544">
        <f t="shared" si="65"/>
        <v>0</v>
      </c>
      <c r="AZ93" s="540"/>
      <c r="BA93" s="542">
        <v>0</v>
      </c>
      <c r="BB93" s="544">
        <f t="shared" si="66"/>
        <v>0</v>
      </c>
      <c r="BC93" s="542">
        <v>0</v>
      </c>
      <c r="BD93" s="544">
        <f t="shared" si="67"/>
        <v>0</v>
      </c>
      <c r="BE93" s="545">
        <f t="shared" si="68"/>
        <v>0</v>
      </c>
      <c r="BF93" s="398">
        <f t="shared" si="69"/>
        <v>0</v>
      </c>
      <c r="BG93" s="254">
        <f t="shared" si="70"/>
        <v>40</v>
      </c>
      <c r="BH93" s="275">
        <f t="shared" si="71"/>
        <v>0</v>
      </c>
    </row>
    <row r="94" spans="1:60" s="254" customFormat="1" ht="12.75">
      <c r="A94" s="303" t="s">
        <v>493</v>
      </c>
      <c r="B94" s="343" t="s">
        <v>494</v>
      </c>
      <c r="C94" s="187"/>
      <c r="D94" s="261" t="s">
        <v>142</v>
      </c>
      <c r="E94" s="261">
        <v>315</v>
      </c>
      <c r="F94" s="344">
        <v>0</v>
      </c>
      <c r="G94" s="190">
        <f t="shared" si="44"/>
        <v>0</v>
      </c>
      <c r="H94" s="344">
        <v>0</v>
      </c>
      <c r="I94" s="190">
        <f t="shared" si="45"/>
        <v>0</v>
      </c>
      <c r="J94" s="345">
        <f t="shared" si="46"/>
        <v>0</v>
      </c>
      <c r="K94" s="406"/>
      <c r="L94" s="427"/>
      <c r="M94" s="429">
        <v>0</v>
      </c>
      <c r="N94" s="431">
        <f t="shared" si="47"/>
        <v>0</v>
      </c>
      <c r="O94" s="429">
        <v>0</v>
      </c>
      <c r="P94" s="431">
        <f t="shared" si="48"/>
        <v>0</v>
      </c>
      <c r="Q94" s="432">
        <f t="shared" si="49"/>
        <v>0</v>
      </c>
      <c r="R94" s="444"/>
      <c r="S94" s="446">
        <v>0</v>
      </c>
      <c r="T94" s="448">
        <f t="shared" si="50"/>
        <v>0</v>
      </c>
      <c r="U94" s="446">
        <v>0</v>
      </c>
      <c r="V94" s="448">
        <f t="shared" si="51"/>
        <v>0</v>
      </c>
      <c r="W94" s="449">
        <f t="shared" si="52"/>
        <v>0</v>
      </c>
      <c r="X94" s="472"/>
      <c r="Y94" s="474">
        <v>0</v>
      </c>
      <c r="Z94" s="476">
        <f t="shared" si="53"/>
        <v>0</v>
      </c>
      <c r="AA94" s="474">
        <v>0</v>
      </c>
      <c r="AB94" s="476">
        <f t="shared" si="54"/>
        <v>0</v>
      </c>
      <c r="AC94" s="477">
        <f t="shared" si="55"/>
        <v>0</v>
      </c>
      <c r="AD94" s="489">
        <v>315</v>
      </c>
      <c r="AE94" s="491">
        <v>0</v>
      </c>
      <c r="AF94" s="493">
        <f t="shared" si="56"/>
        <v>0</v>
      </c>
      <c r="AG94" s="491">
        <v>0</v>
      </c>
      <c r="AH94" s="493">
        <f t="shared" si="57"/>
        <v>0</v>
      </c>
      <c r="AI94" s="494">
        <f t="shared" si="58"/>
        <v>0</v>
      </c>
      <c r="AJ94" s="523"/>
      <c r="AK94" s="525">
        <v>0</v>
      </c>
      <c r="AL94" s="527">
        <f t="shared" si="59"/>
        <v>0</v>
      </c>
      <c r="AM94" s="525">
        <v>0</v>
      </c>
      <c r="AN94" s="527">
        <f t="shared" si="60"/>
        <v>0</v>
      </c>
      <c r="AO94" s="528">
        <f t="shared" si="61"/>
        <v>0</v>
      </c>
      <c r="AP94" s="540"/>
      <c r="AQ94" s="542">
        <v>0</v>
      </c>
      <c r="AR94" s="544">
        <f t="shared" si="62"/>
        <v>0</v>
      </c>
      <c r="AS94" s="542">
        <v>0</v>
      </c>
      <c r="AT94" s="544">
        <f t="shared" si="63"/>
        <v>0</v>
      </c>
      <c r="AU94" s="540"/>
      <c r="AV94" s="542">
        <v>0</v>
      </c>
      <c r="AW94" s="544">
        <f t="shared" si="64"/>
        <v>0</v>
      </c>
      <c r="AX94" s="542">
        <v>0</v>
      </c>
      <c r="AY94" s="544">
        <f t="shared" si="65"/>
        <v>0</v>
      </c>
      <c r="AZ94" s="540"/>
      <c r="BA94" s="542">
        <v>0</v>
      </c>
      <c r="BB94" s="544">
        <f t="shared" si="66"/>
        <v>0</v>
      </c>
      <c r="BC94" s="542">
        <v>0</v>
      </c>
      <c r="BD94" s="544">
        <f t="shared" si="67"/>
        <v>0</v>
      </c>
      <c r="BE94" s="545">
        <f t="shared" si="68"/>
        <v>0</v>
      </c>
      <c r="BF94" s="398">
        <f t="shared" si="69"/>
        <v>0</v>
      </c>
      <c r="BG94" s="254">
        <f t="shared" si="70"/>
        <v>315</v>
      </c>
      <c r="BH94" s="275">
        <f t="shared" si="71"/>
        <v>0</v>
      </c>
    </row>
    <row r="95" spans="1:60" s="254" customFormat="1" ht="12.75">
      <c r="A95" s="303" t="s">
        <v>495</v>
      </c>
      <c r="B95" s="343" t="s">
        <v>480</v>
      </c>
      <c r="C95" s="187"/>
      <c r="D95" s="261" t="s">
        <v>142</v>
      </c>
      <c r="E95" s="261">
        <v>95</v>
      </c>
      <c r="F95" s="344">
        <v>0</v>
      </c>
      <c r="G95" s="190">
        <f t="shared" si="44"/>
        <v>0</v>
      </c>
      <c r="H95" s="344">
        <v>0</v>
      </c>
      <c r="I95" s="190">
        <f t="shared" si="45"/>
        <v>0</v>
      </c>
      <c r="J95" s="345">
        <f t="shared" si="46"/>
        <v>0</v>
      </c>
      <c r="K95" s="406"/>
      <c r="L95" s="427"/>
      <c r="M95" s="429">
        <v>0</v>
      </c>
      <c r="N95" s="431">
        <f t="shared" si="47"/>
        <v>0</v>
      </c>
      <c r="O95" s="429">
        <v>0</v>
      </c>
      <c r="P95" s="431">
        <f t="shared" si="48"/>
        <v>0</v>
      </c>
      <c r="Q95" s="432">
        <f t="shared" si="49"/>
        <v>0</v>
      </c>
      <c r="R95" s="444"/>
      <c r="S95" s="446">
        <v>0</v>
      </c>
      <c r="T95" s="448">
        <f t="shared" si="50"/>
        <v>0</v>
      </c>
      <c r="U95" s="446">
        <v>0</v>
      </c>
      <c r="V95" s="448">
        <f t="shared" si="51"/>
        <v>0</v>
      </c>
      <c r="W95" s="449">
        <f t="shared" si="52"/>
        <v>0</v>
      </c>
      <c r="X95" s="472"/>
      <c r="Y95" s="474">
        <v>0</v>
      </c>
      <c r="Z95" s="476">
        <f t="shared" si="53"/>
        <v>0</v>
      </c>
      <c r="AA95" s="474">
        <v>0</v>
      </c>
      <c r="AB95" s="476">
        <f t="shared" si="54"/>
        <v>0</v>
      </c>
      <c r="AC95" s="477">
        <f t="shared" si="55"/>
        <v>0</v>
      </c>
      <c r="AD95" s="489">
        <v>95</v>
      </c>
      <c r="AE95" s="491">
        <v>0</v>
      </c>
      <c r="AF95" s="493">
        <f t="shared" si="56"/>
        <v>0</v>
      </c>
      <c r="AG95" s="491">
        <v>0</v>
      </c>
      <c r="AH95" s="493">
        <f t="shared" si="57"/>
        <v>0</v>
      </c>
      <c r="AI95" s="494">
        <f t="shared" si="58"/>
        <v>0</v>
      </c>
      <c r="AJ95" s="523"/>
      <c r="AK95" s="525">
        <v>0</v>
      </c>
      <c r="AL95" s="527">
        <f t="shared" si="59"/>
        <v>0</v>
      </c>
      <c r="AM95" s="525">
        <v>0</v>
      </c>
      <c r="AN95" s="527">
        <f t="shared" si="60"/>
        <v>0</v>
      </c>
      <c r="AO95" s="528">
        <f t="shared" si="61"/>
        <v>0</v>
      </c>
      <c r="AP95" s="540"/>
      <c r="AQ95" s="542">
        <v>0</v>
      </c>
      <c r="AR95" s="544">
        <f t="shared" si="62"/>
        <v>0</v>
      </c>
      <c r="AS95" s="542">
        <v>0</v>
      </c>
      <c r="AT95" s="544">
        <f t="shared" si="63"/>
        <v>0</v>
      </c>
      <c r="AU95" s="540"/>
      <c r="AV95" s="542">
        <v>0</v>
      </c>
      <c r="AW95" s="544">
        <f t="shared" si="64"/>
        <v>0</v>
      </c>
      <c r="AX95" s="542">
        <v>0</v>
      </c>
      <c r="AY95" s="544">
        <f t="shared" si="65"/>
        <v>0</v>
      </c>
      <c r="AZ95" s="540"/>
      <c r="BA95" s="542">
        <v>0</v>
      </c>
      <c r="BB95" s="544">
        <f t="shared" si="66"/>
        <v>0</v>
      </c>
      <c r="BC95" s="542">
        <v>0</v>
      </c>
      <c r="BD95" s="544">
        <f t="shared" si="67"/>
        <v>0</v>
      </c>
      <c r="BE95" s="545">
        <f t="shared" si="68"/>
        <v>0</v>
      </c>
      <c r="BF95" s="398">
        <f t="shared" si="69"/>
        <v>0</v>
      </c>
      <c r="BG95" s="254">
        <f t="shared" si="70"/>
        <v>95</v>
      </c>
      <c r="BH95" s="275">
        <f t="shared" si="71"/>
        <v>0</v>
      </c>
    </row>
    <row r="96" spans="1:60" s="254" customFormat="1" ht="12.75">
      <c r="A96" s="303" t="s">
        <v>496</v>
      </c>
      <c r="B96" s="343" t="s">
        <v>482</v>
      </c>
      <c r="C96" s="187"/>
      <c r="D96" s="261" t="s">
        <v>142</v>
      </c>
      <c r="E96" s="261">
        <v>140</v>
      </c>
      <c r="F96" s="344">
        <v>0</v>
      </c>
      <c r="G96" s="190">
        <f t="shared" si="44"/>
        <v>0</v>
      </c>
      <c r="H96" s="344">
        <v>0</v>
      </c>
      <c r="I96" s="190">
        <f t="shared" si="45"/>
        <v>0</v>
      </c>
      <c r="J96" s="345">
        <f t="shared" si="46"/>
        <v>0</v>
      </c>
      <c r="K96" s="406"/>
      <c r="L96" s="427"/>
      <c r="M96" s="429">
        <v>0</v>
      </c>
      <c r="N96" s="431">
        <f t="shared" si="47"/>
        <v>0</v>
      </c>
      <c r="O96" s="429">
        <v>0</v>
      </c>
      <c r="P96" s="431">
        <f t="shared" si="48"/>
        <v>0</v>
      </c>
      <c r="Q96" s="432">
        <f t="shared" si="49"/>
        <v>0</v>
      </c>
      <c r="R96" s="444"/>
      <c r="S96" s="446">
        <v>0</v>
      </c>
      <c r="T96" s="448">
        <f t="shared" si="50"/>
        <v>0</v>
      </c>
      <c r="U96" s="446">
        <v>0</v>
      </c>
      <c r="V96" s="448">
        <f t="shared" si="51"/>
        <v>0</v>
      </c>
      <c r="W96" s="449">
        <f t="shared" si="52"/>
        <v>0</v>
      </c>
      <c r="X96" s="472"/>
      <c r="Y96" s="474">
        <v>0</v>
      </c>
      <c r="Z96" s="476">
        <f t="shared" si="53"/>
        <v>0</v>
      </c>
      <c r="AA96" s="474">
        <v>0</v>
      </c>
      <c r="AB96" s="476">
        <f t="shared" si="54"/>
        <v>0</v>
      </c>
      <c r="AC96" s="477">
        <f t="shared" si="55"/>
        <v>0</v>
      </c>
      <c r="AD96" s="489">
        <v>140</v>
      </c>
      <c r="AE96" s="491">
        <v>0</v>
      </c>
      <c r="AF96" s="493">
        <f t="shared" si="56"/>
        <v>0</v>
      </c>
      <c r="AG96" s="491">
        <v>0</v>
      </c>
      <c r="AH96" s="493">
        <f t="shared" si="57"/>
        <v>0</v>
      </c>
      <c r="AI96" s="494">
        <f t="shared" si="58"/>
        <v>0</v>
      </c>
      <c r="AJ96" s="523"/>
      <c r="AK96" s="525">
        <v>0</v>
      </c>
      <c r="AL96" s="527">
        <f t="shared" si="59"/>
        <v>0</v>
      </c>
      <c r="AM96" s="525">
        <v>0</v>
      </c>
      <c r="AN96" s="527">
        <f t="shared" si="60"/>
        <v>0</v>
      </c>
      <c r="AO96" s="528">
        <f t="shared" si="61"/>
        <v>0</v>
      </c>
      <c r="AP96" s="540"/>
      <c r="AQ96" s="542">
        <v>0</v>
      </c>
      <c r="AR96" s="544">
        <f t="shared" si="62"/>
        <v>0</v>
      </c>
      <c r="AS96" s="542">
        <v>0</v>
      </c>
      <c r="AT96" s="544">
        <f t="shared" si="63"/>
        <v>0</v>
      </c>
      <c r="AU96" s="540"/>
      <c r="AV96" s="542">
        <v>0</v>
      </c>
      <c r="AW96" s="544">
        <f t="shared" si="64"/>
        <v>0</v>
      </c>
      <c r="AX96" s="542">
        <v>0</v>
      </c>
      <c r="AY96" s="544">
        <f t="shared" si="65"/>
        <v>0</v>
      </c>
      <c r="AZ96" s="540"/>
      <c r="BA96" s="542">
        <v>0</v>
      </c>
      <c r="BB96" s="544">
        <f t="shared" si="66"/>
        <v>0</v>
      </c>
      <c r="BC96" s="542">
        <v>0</v>
      </c>
      <c r="BD96" s="544">
        <f t="shared" si="67"/>
        <v>0</v>
      </c>
      <c r="BE96" s="545">
        <f t="shared" si="68"/>
        <v>0</v>
      </c>
      <c r="BF96" s="398">
        <f t="shared" si="69"/>
        <v>0</v>
      </c>
      <c r="BG96" s="254">
        <f t="shared" si="70"/>
        <v>140</v>
      </c>
      <c r="BH96" s="275">
        <f t="shared" si="71"/>
        <v>0</v>
      </c>
    </row>
    <row r="97" spans="1:60" s="254" customFormat="1" ht="12.75">
      <c r="A97" s="303" t="s">
        <v>253</v>
      </c>
      <c r="B97" s="343" t="s">
        <v>254</v>
      </c>
      <c r="C97" s="187"/>
      <c r="D97" s="261" t="s">
        <v>142</v>
      </c>
      <c r="E97" s="261">
        <v>1</v>
      </c>
      <c r="F97" s="344">
        <v>0</v>
      </c>
      <c r="G97" s="190">
        <f t="shared" si="44"/>
        <v>0</v>
      </c>
      <c r="H97" s="344">
        <v>0</v>
      </c>
      <c r="I97" s="190">
        <f t="shared" si="45"/>
        <v>0</v>
      </c>
      <c r="J97" s="345">
        <f t="shared" si="46"/>
        <v>0</v>
      </c>
      <c r="K97" s="406"/>
      <c r="L97" s="427"/>
      <c r="M97" s="429">
        <v>0</v>
      </c>
      <c r="N97" s="431">
        <f t="shared" si="47"/>
        <v>0</v>
      </c>
      <c r="O97" s="429">
        <v>0</v>
      </c>
      <c r="P97" s="431">
        <f t="shared" si="48"/>
        <v>0</v>
      </c>
      <c r="Q97" s="432">
        <f t="shared" si="49"/>
        <v>0</v>
      </c>
      <c r="R97" s="444"/>
      <c r="S97" s="446">
        <v>0</v>
      </c>
      <c r="T97" s="448">
        <f t="shared" si="50"/>
        <v>0</v>
      </c>
      <c r="U97" s="446">
        <v>0</v>
      </c>
      <c r="V97" s="448">
        <f t="shared" si="51"/>
        <v>0</v>
      </c>
      <c r="W97" s="449">
        <f t="shared" si="52"/>
        <v>0</v>
      </c>
      <c r="X97" s="472">
        <v>1</v>
      </c>
      <c r="Y97" s="474">
        <v>0</v>
      </c>
      <c r="Z97" s="476">
        <f t="shared" si="53"/>
        <v>0</v>
      </c>
      <c r="AA97" s="474">
        <v>0</v>
      </c>
      <c r="AB97" s="476">
        <f t="shared" si="54"/>
        <v>0</v>
      </c>
      <c r="AC97" s="477">
        <f t="shared" si="55"/>
        <v>0</v>
      </c>
      <c r="AD97" s="489"/>
      <c r="AE97" s="491">
        <v>0</v>
      </c>
      <c r="AF97" s="493">
        <f t="shared" si="56"/>
        <v>0</v>
      </c>
      <c r="AG97" s="491">
        <v>0</v>
      </c>
      <c r="AH97" s="493">
        <f t="shared" si="57"/>
        <v>0</v>
      </c>
      <c r="AI97" s="494">
        <f t="shared" si="58"/>
        <v>0</v>
      </c>
      <c r="AJ97" s="523"/>
      <c r="AK97" s="525">
        <v>0</v>
      </c>
      <c r="AL97" s="527">
        <f t="shared" si="59"/>
        <v>0</v>
      </c>
      <c r="AM97" s="525">
        <v>0</v>
      </c>
      <c r="AN97" s="527">
        <f t="shared" si="60"/>
        <v>0</v>
      </c>
      <c r="AO97" s="528">
        <f t="shared" si="61"/>
        <v>0</v>
      </c>
      <c r="AP97" s="540"/>
      <c r="AQ97" s="542">
        <v>0</v>
      </c>
      <c r="AR97" s="544">
        <f t="shared" si="62"/>
        <v>0</v>
      </c>
      <c r="AS97" s="542">
        <v>0</v>
      </c>
      <c r="AT97" s="544">
        <f t="shared" si="63"/>
        <v>0</v>
      </c>
      <c r="AU97" s="540"/>
      <c r="AV97" s="542">
        <v>0</v>
      </c>
      <c r="AW97" s="544">
        <f t="shared" si="64"/>
        <v>0</v>
      </c>
      <c r="AX97" s="542">
        <v>0</v>
      </c>
      <c r="AY97" s="544">
        <f t="shared" si="65"/>
        <v>0</v>
      </c>
      <c r="AZ97" s="540"/>
      <c r="BA97" s="542">
        <v>0</v>
      </c>
      <c r="BB97" s="544">
        <f t="shared" si="66"/>
        <v>0</v>
      </c>
      <c r="BC97" s="542">
        <v>0</v>
      </c>
      <c r="BD97" s="544">
        <f t="shared" si="67"/>
        <v>0</v>
      </c>
      <c r="BE97" s="545">
        <f t="shared" si="68"/>
        <v>0</v>
      </c>
      <c r="BF97" s="398">
        <f t="shared" si="69"/>
        <v>0</v>
      </c>
      <c r="BG97" s="254">
        <f t="shared" si="70"/>
        <v>1</v>
      </c>
      <c r="BH97" s="275">
        <f t="shared" si="71"/>
        <v>0</v>
      </c>
    </row>
    <row r="98" spans="1:60" s="254" customFormat="1" ht="12.75">
      <c r="A98" s="303" t="s">
        <v>255</v>
      </c>
      <c r="B98" s="343" t="s">
        <v>240</v>
      </c>
      <c r="C98" s="187"/>
      <c r="D98" s="261" t="s">
        <v>141</v>
      </c>
      <c r="E98" s="261">
        <v>0.63200000000000001</v>
      </c>
      <c r="F98" s="344">
        <v>0</v>
      </c>
      <c r="G98" s="190">
        <f t="shared" si="44"/>
        <v>0</v>
      </c>
      <c r="H98" s="344">
        <v>0</v>
      </c>
      <c r="I98" s="190">
        <f t="shared" si="45"/>
        <v>0</v>
      </c>
      <c r="J98" s="345">
        <f t="shared" si="46"/>
        <v>0</v>
      </c>
      <c r="K98" s="406"/>
      <c r="L98" s="427"/>
      <c r="M98" s="429">
        <v>0</v>
      </c>
      <c r="N98" s="431">
        <f t="shared" si="47"/>
        <v>0</v>
      </c>
      <c r="O98" s="429">
        <v>0</v>
      </c>
      <c r="P98" s="431">
        <f t="shared" si="48"/>
        <v>0</v>
      </c>
      <c r="Q98" s="432">
        <f t="shared" si="49"/>
        <v>0</v>
      </c>
      <c r="R98" s="444"/>
      <c r="S98" s="446">
        <v>0</v>
      </c>
      <c r="T98" s="448">
        <f t="shared" si="50"/>
        <v>0</v>
      </c>
      <c r="U98" s="446">
        <v>0</v>
      </c>
      <c r="V98" s="448">
        <f t="shared" si="51"/>
        <v>0</v>
      </c>
      <c r="W98" s="449">
        <f t="shared" si="52"/>
        <v>0</v>
      </c>
      <c r="X98" s="472">
        <v>0.63200000000000001</v>
      </c>
      <c r="Y98" s="474">
        <v>0</v>
      </c>
      <c r="Z98" s="476">
        <f t="shared" si="53"/>
        <v>0</v>
      </c>
      <c r="AA98" s="474">
        <v>0</v>
      </c>
      <c r="AB98" s="476">
        <f t="shared" si="54"/>
        <v>0</v>
      </c>
      <c r="AC98" s="477">
        <f t="shared" si="55"/>
        <v>0</v>
      </c>
      <c r="AD98" s="489"/>
      <c r="AE98" s="491">
        <v>0</v>
      </c>
      <c r="AF98" s="493">
        <f t="shared" si="56"/>
        <v>0</v>
      </c>
      <c r="AG98" s="491">
        <v>0</v>
      </c>
      <c r="AH98" s="493">
        <f t="shared" si="57"/>
        <v>0</v>
      </c>
      <c r="AI98" s="494">
        <f t="shared" si="58"/>
        <v>0</v>
      </c>
      <c r="AJ98" s="523"/>
      <c r="AK98" s="525">
        <v>0</v>
      </c>
      <c r="AL98" s="527">
        <f t="shared" si="59"/>
        <v>0</v>
      </c>
      <c r="AM98" s="525">
        <v>0</v>
      </c>
      <c r="AN98" s="527">
        <f t="shared" si="60"/>
        <v>0</v>
      </c>
      <c r="AO98" s="528">
        <f t="shared" si="61"/>
        <v>0</v>
      </c>
      <c r="AP98" s="540"/>
      <c r="AQ98" s="542">
        <v>0</v>
      </c>
      <c r="AR98" s="544">
        <f t="shared" si="62"/>
        <v>0</v>
      </c>
      <c r="AS98" s="542">
        <v>0</v>
      </c>
      <c r="AT98" s="544">
        <f t="shared" si="63"/>
        <v>0</v>
      </c>
      <c r="AU98" s="540"/>
      <c r="AV98" s="542">
        <v>0</v>
      </c>
      <c r="AW98" s="544">
        <f t="shared" si="64"/>
        <v>0</v>
      </c>
      <c r="AX98" s="542">
        <v>0</v>
      </c>
      <c r="AY98" s="544">
        <f t="shared" si="65"/>
        <v>0</v>
      </c>
      <c r="AZ98" s="540"/>
      <c r="BA98" s="542">
        <v>0</v>
      </c>
      <c r="BB98" s="544">
        <f t="shared" si="66"/>
        <v>0</v>
      </c>
      <c r="BC98" s="542">
        <v>0</v>
      </c>
      <c r="BD98" s="544">
        <f t="shared" si="67"/>
        <v>0</v>
      </c>
      <c r="BE98" s="545">
        <f t="shared" si="68"/>
        <v>0</v>
      </c>
      <c r="BF98" s="398">
        <f t="shared" si="69"/>
        <v>0</v>
      </c>
      <c r="BG98" s="254">
        <f t="shared" si="70"/>
        <v>0.63200000000000001</v>
      </c>
      <c r="BH98" s="275">
        <f t="shared" si="71"/>
        <v>0</v>
      </c>
    </row>
    <row r="99" spans="1:60" s="254" customFormat="1" ht="12.75">
      <c r="A99" s="303" t="s">
        <v>256</v>
      </c>
      <c r="B99" s="343" t="s">
        <v>257</v>
      </c>
      <c r="C99" s="187"/>
      <c r="D99" s="261" t="s">
        <v>141</v>
      </c>
      <c r="E99" s="261">
        <v>0.129</v>
      </c>
      <c r="F99" s="344">
        <v>0</v>
      </c>
      <c r="G99" s="190">
        <f t="shared" si="44"/>
        <v>0</v>
      </c>
      <c r="H99" s="344">
        <v>0</v>
      </c>
      <c r="I99" s="190">
        <f t="shared" si="45"/>
        <v>0</v>
      </c>
      <c r="J99" s="345">
        <f t="shared" si="46"/>
        <v>0</v>
      </c>
      <c r="K99" s="406"/>
      <c r="L99" s="427"/>
      <c r="M99" s="429">
        <v>0</v>
      </c>
      <c r="N99" s="431">
        <f t="shared" si="47"/>
        <v>0</v>
      </c>
      <c r="O99" s="429">
        <v>0</v>
      </c>
      <c r="P99" s="431">
        <f t="shared" si="48"/>
        <v>0</v>
      </c>
      <c r="Q99" s="432">
        <f t="shared" si="49"/>
        <v>0</v>
      </c>
      <c r="R99" s="444"/>
      <c r="S99" s="446">
        <v>0</v>
      </c>
      <c r="T99" s="448">
        <f t="shared" si="50"/>
        <v>0</v>
      </c>
      <c r="U99" s="446">
        <v>0</v>
      </c>
      <c r="V99" s="448">
        <f t="shared" si="51"/>
        <v>0</v>
      </c>
      <c r="W99" s="449">
        <f t="shared" si="52"/>
        <v>0</v>
      </c>
      <c r="X99" s="472">
        <v>0.129</v>
      </c>
      <c r="Y99" s="474">
        <v>0</v>
      </c>
      <c r="Z99" s="476">
        <f t="shared" si="53"/>
        <v>0</v>
      </c>
      <c r="AA99" s="474">
        <v>0</v>
      </c>
      <c r="AB99" s="476">
        <f t="shared" si="54"/>
        <v>0</v>
      </c>
      <c r="AC99" s="477">
        <f t="shared" si="55"/>
        <v>0</v>
      </c>
      <c r="AD99" s="489"/>
      <c r="AE99" s="491">
        <v>0</v>
      </c>
      <c r="AF99" s="493">
        <f t="shared" si="56"/>
        <v>0</v>
      </c>
      <c r="AG99" s="491">
        <v>0</v>
      </c>
      <c r="AH99" s="493">
        <f t="shared" si="57"/>
        <v>0</v>
      </c>
      <c r="AI99" s="494">
        <f t="shared" si="58"/>
        <v>0</v>
      </c>
      <c r="AJ99" s="523"/>
      <c r="AK99" s="525">
        <v>0</v>
      </c>
      <c r="AL99" s="527">
        <f t="shared" si="59"/>
        <v>0</v>
      </c>
      <c r="AM99" s="525">
        <v>0</v>
      </c>
      <c r="AN99" s="527">
        <f t="shared" si="60"/>
        <v>0</v>
      </c>
      <c r="AO99" s="528">
        <f t="shared" si="61"/>
        <v>0</v>
      </c>
      <c r="AP99" s="540"/>
      <c r="AQ99" s="542">
        <v>0</v>
      </c>
      <c r="AR99" s="544">
        <f t="shared" si="62"/>
        <v>0</v>
      </c>
      <c r="AS99" s="542">
        <v>0</v>
      </c>
      <c r="AT99" s="544">
        <f t="shared" si="63"/>
        <v>0</v>
      </c>
      <c r="AU99" s="540"/>
      <c r="AV99" s="542">
        <v>0</v>
      </c>
      <c r="AW99" s="544">
        <f t="shared" si="64"/>
        <v>0</v>
      </c>
      <c r="AX99" s="542">
        <v>0</v>
      </c>
      <c r="AY99" s="544">
        <f t="shared" si="65"/>
        <v>0</v>
      </c>
      <c r="AZ99" s="540"/>
      <c r="BA99" s="542">
        <v>0</v>
      </c>
      <c r="BB99" s="544">
        <f t="shared" si="66"/>
        <v>0</v>
      </c>
      <c r="BC99" s="542">
        <v>0</v>
      </c>
      <c r="BD99" s="544">
        <f t="shared" si="67"/>
        <v>0</v>
      </c>
      <c r="BE99" s="545">
        <f t="shared" si="68"/>
        <v>0</v>
      </c>
      <c r="BF99" s="398">
        <f t="shared" si="69"/>
        <v>0</v>
      </c>
      <c r="BG99" s="254">
        <f t="shared" si="70"/>
        <v>0.129</v>
      </c>
      <c r="BH99" s="275">
        <f t="shared" si="71"/>
        <v>0</v>
      </c>
    </row>
    <row r="100" spans="1:60" s="254" customFormat="1" ht="12.75">
      <c r="A100" s="303" t="s">
        <v>258</v>
      </c>
      <c r="B100" s="343" t="s">
        <v>259</v>
      </c>
      <c r="C100" s="187"/>
      <c r="D100" s="261" t="s">
        <v>141</v>
      </c>
      <c r="E100" s="261">
        <v>4.4999999999999998E-2</v>
      </c>
      <c r="F100" s="344">
        <v>0</v>
      </c>
      <c r="G100" s="190">
        <f t="shared" si="44"/>
        <v>0</v>
      </c>
      <c r="H100" s="344">
        <v>0</v>
      </c>
      <c r="I100" s="190">
        <f t="shared" si="45"/>
        <v>0</v>
      </c>
      <c r="J100" s="345">
        <f t="shared" si="46"/>
        <v>0</v>
      </c>
      <c r="K100" s="406"/>
      <c r="L100" s="427"/>
      <c r="M100" s="429">
        <v>0</v>
      </c>
      <c r="N100" s="431">
        <f t="shared" si="47"/>
        <v>0</v>
      </c>
      <c r="O100" s="429">
        <v>0</v>
      </c>
      <c r="P100" s="431">
        <f t="shared" si="48"/>
        <v>0</v>
      </c>
      <c r="Q100" s="432">
        <f t="shared" si="49"/>
        <v>0</v>
      </c>
      <c r="R100" s="444"/>
      <c r="S100" s="446">
        <v>0</v>
      </c>
      <c r="T100" s="448">
        <f t="shared" si="50"/>
        <v>0</v>
      </c>
      <c r="U100" s="446">
        <v>0</v>
      </c>
      <c r="V100" s="448">
        <f t="shared" si="51"/>
        <v>0</v>
      </c>
      <c r="W100" s="449">
        <f t="shared" si="52"/>
        <v>0</v>
      </c>
      <c r="X100" s="472">
        <v>4.4999999999999998E-2</v>
      </c>
      <c r="Y100" s="474">
        <v>0</v>
      </c>
      <c r="Z100" s="476">
        <f t="shared" si="53"/>
        <v>0</v>
      </c>
      <c r="AA100" s="474">
        <v>0</v>
      </c>
      <c r="AB100" s="476">
        <f t="shared" si="54"/>
        <v>0</v>
      </c>
      <c r="AC100" s="477">
        <f t="shared" si="55"/>
        <v>0</v>
      </c>
      <c r="AD100" s="489"/>
      <c r="AE100" s="491">
        <v>0</v>
      </c>
      <c r="AF100" s="493">
        <f t="shared" si="56"/>
        <v>0</v>
      </c>
      <c r="AG100" s="491">
        <v>0</v>
      </c>
      <c r="AH100" s="493">
        <f t="shared" si="57"/>
        <v>0</v>
      </c>
      <c r="AI100" s="494">
        <f t="shared" si="58"/>
        <v>0</v>
      </c>
      <c r="AJ100" s="523"/>
      <c r="AK100" s="525">
        <v>0</v>
      </c>
      <c r="AL100" s="527">
        <f t="shared" si="59"/>
        <v>0</v>
      </c>
      <c r="AM100" s="525">
        <v>0</v>
      </c>
      <c r="AN100" s="527">
        <f t="shared" si="60"/>
        <v>0</v>
      </c>
      <c r="AO100" s="528">
        <f t="shared" si="61"/>
        <v>0</v>
      </c>
      <c r="AP100" s="540"/>
      <c r="AQ100" s="542">
        <v>0</v>
      </c>
      <c r="AR100" s="544">
        <f t="shared" si="62"/>
        <v>0</v>
      </c>
      <c r="AS100" s="542">
        <v>0</v>
      </c>
      <c r="AT100" s="544">
        <f t="shared" si="63"/>
        <v>0</v>
      </c>
      <c r="AU100" s="540"/>
      <c r="AV100" s="542">
        <v>0</v>
      </c>
      <c r="AW100" s="544">
        <f t="shared" si="64"/>
        <v>0</v>
      </c>
      <c r="AX100" s="542">
        <v>0</v>
      </c>
      <c r="AY100" s="544">
        <f t="shared" si="65"/>
        <v>0</v>
      </c>
      <c r="AZ100" s="540"/>
      <c r="BA100" s="542">
        <v>0</v>
      </c>
      <c r="BB100" s="544">
        <f t="shared" si="66"/>
        <v>0</v>
      </c>
      <c r="BC100" s="542">
        <v>0</v>
      </c>
      <c r="BD100" s="544">
        <f t="shared" si="67"/>
        <v>0</v>
      </c>
      <c r="BE100" s="545">
        <f t="shared" si="68"/>
        <v>0</v>
      </c>
      <c r="BF100" s="398">
        <f t="shared" si="69"/>
        <v>0</v>
      </c>
      <c r="BG100" s="254">
        <f t="shared" si="70"/>
        <v>4.4999999999999998E-2</v>
      </c>
      <c r="BH100" s="275">
        <f t="shared" si="71"/>
        <v>0</v>
      </c>
    </row>
    <row r="101" spans="1:60" s="254" customFormat="1" ht="12.75">
      <c r="A101" s="303" t="s">
        <v>260</v>
      </c>
      <c r="B101" s="343" t="s">
        <v>244</v>
      </c>
      <c r="C101" s="187"/>
      <c r="D101" s="261" t="s">
        <v>141</v>
      </c>
      <c r="E101" s="261">
        <v>5.1999999999999998E-2</v>
      </c>
      <c r="F101" s="344">
        <v>0</v>
      </c>
      <c r="G101" s="190">
        <f t="shared" si="44"/>
        <v>0</v>
      </c>
      <c r="H101" s="344">
        <v>0</v>
      </c>
      <c r="I101" s="190">
        <f t="shared" si="45"/>
        <v>0</v>
      </c>
      <c r="J101" s="345">
        <f t="shared" si="46"/>
        <v>0</v>
      </c>
      <c r="K101" s="406"/>
      <c r="L101" s="427"/>
      <c r="M101" s="429">
        <v>0</v>
      </c>
      <c r="N101" s="431">
        <f t="shared" si="47"/>
        <v>0</v>
      </c>
      <c r="O101" s="429">
        <v>0</v>
      </c>
      <c r="P101" s="431">
        <f t="shared" si="48"/>
        <v>0</v>
      </c>
      <c r="Q101" s="432">
        <f t="shared" si="49"/>
        <v>0</v>
      </c>
      <c r="R101" s="444"/>
      <c r="S101" s="446">
        <v>0</v>
      </c>
      <c r="T101" s="448">
        <f t="shared" si="50"/>
        <v>0</v>
      </c>
      <c r="U101" s="446">
        <v>0</v>
      </c>
      <c r="V101" s="448">
        <f t="shared" si="51"/>
        <v>0</v>
      </c>
      <c r="W101" s="449">
        <f t="shared" si="52"/>
        <v>0</v>
      </c>
      <c r="X101" s="472">
        <v>5.1999999999999998E-2</v>
      </c>
      <c r="Y101" s="474">
        <v>0</v>
      </c>
      <c r="Z101" s="476">
        <f t="shared" si="53"/>
        <v>0</v>
      </c>
      <c r="AA101" s="474">
        <v>0</v>
      </c>
      <c r="AB101" s="476">
        <f t="shared" si="54"/>
        <v>0</v>
      </c>
      <c r="AC101" s="477">
        <f t="shared" si="55"/>
        <v>0</v>
      </c>
      <c r="AD101" s="489"/>
      <c r="AE101" s="491">
        <v>0</v>
      </c>
      <c r="AF101" s="493">
        <f t="shared" si="56"/>
        <v>0</v>
      </c>
      <c r="AG101" s="491">
        <v>0</v>
      </c>
      <c r="AH101" s="493">
        <f t="shared" si="57"/>
        <v>0</v>
      </c>
      <c r="AI101" s="494">
        <f t="shared" si="58"/>
        <v>0</v>
      </c>
      <c r="AJ101" s="523"/>
      <c r="AK101" s="525">
        <v>0</v>
      </c>
      <c r="AL101" s="527">
        <f t="shared" si="59"/>
        <v>0</v>
      </c>
      <c r="AM101" s="525">
        <v>0</v>
      </c>
      <c r="AN101" s="527">
        <f t="shared" si="60"/>
        <v>0</v>
      </c>
      <c r="AO101" s="528">
        <f t="shared" si="61"/>
        <v>0</v>
      </c>
      <c r="AP101" s="540"/>
      <c r="AQ101" s="542">
        <v>0</v>
      </c>
      <c r="AR101" s="544">
        <f t="shared" si="62"/>
        <v>0</v>
      </c>
      <c r="AS101" s="542">
        <v>0</v>
      </c>
      <c r="AT101" s="544">
        <f t="shared" si="63"/>
        <v>0</v>
      </c>
      <c r="AU101" s="540"/>
      <c r="AV101" s="542">
        <v>0</v>
      </c>
      <c r="AW101" s="544">
        <f t="shared" si="64"/>
        <v>0</v>
      </c>
      <c r="AX101" s="542">
        <v>0</v>
      </c>
      <c r="AY101" s="544">
        <f t="shared" si="65"/>
        <v>0</v>
      </c>
      <c r="AZ101" s="540"/>
      <c r="BA101" s="542">
        <v>0</v>
      </c>
      <c r="BB101" s="544">
        <f t="shared" si="66"/>
        <v>0</v>
      </c>
      <c r="BC101" s="542">
        <v>0</v>
      </c>
      <c r="BD101" s="544">
        <f t="shared" si="67"/>
        <v>0</v>
      </c>
      <c r="BE101" s="545">
        <f t="shared" si="68"/>
        <v>0</v>
      </c>
      <c r="BF101" s="398">
        <f t="shared" si="69"/>
        <v>0</v>
      </c>
      <c r="BG101" s="254">
        <f t="shared" si="70"/>
        <v>5.1999999999999998E-2</v>
      </c>
      <c r="BH101" s="275">
        <f t="shared" si="71"/>
        <v>0</v>
      </c>
    </row>
    <row r="102" spans="1:60" s="254" customFormat="1" ht="12.75">
      <c r="A102" s="303" t="s">
        <v>261</v>
      </c>
      <c r="B102" s="343" t="s">
        <v>250</v>
      </c>
      <c r="C102" s="187"/>
      <c r="D102" s="261" t="s">
        <v>142</v>
      </c>
      <c r="E102" s="261">
        <v>8</v>
      </c>
      <c r="F102" s="344">
        <v>0</v>
      </c>
      <c r="G102" s="190">
        <f t="shared" si="44"/>
        <v>0</v>
      </c>
      <c r="H102" s="344">
        <v>0</v>
      </c>
      <c r="I102" s="190">
        <f t="shared" si="45"/>
        <v>0</v>
      </c>
      <c r="J102" s="345">
        <f t="shared" si="46"/>
        <v>0</v>
      </c>
      <c r="K102" s="406"/>
      <c r="L102" s="427"/>
      <c r="M102" s="429">
        <v>0</v>
      </c>
      <c r="N102" s="431">
        <f t="shared" si="47"/>
        <v>0</v>
      </c>
      <c r="O102" s="429">
        <v>0</v>
      </c>
      <c r="P102" s="431">
        <f t="shared" si="48"/>
        <v>0</v>
      </c>
      <c r="Q102" s="432">
        <f t="shared" si="49"/>
        <v>0</v>
      </c>
      <c r="R102" s="444"/>
      <c r="S102" s="446">
        <v>0</v>
      </c>
      <c r="T102" s="448">
        <f t="shared" si="50"/>
        <v>0</v>
      </c>
      <c r="U102" s="446">
        <v>0</v>
      </c>
      <c r="V102" s="448">
        <f t="shared" si="51"/>
        <v>0</v>
      </c>
      <c r="W102" s="449">
        <f t="shared" si="52"/>
        <v>0</v>
      </c>
      <c r="X102" s="472">
        <v>8</v>
      </c>
      <c r="Y102" s="474">
        <v>0</v>
      </c>
      <c r="Z102" s="476">
        <f t="shared" si="53"/>
        <v>0</v>
      </c>
      <c r="AA102" s="474">
        <v>0</v>
      </c>
      <c r="AB102" s="476">
        <f t="shared" si="54"/>
        <v>0</v>
      </c>
      <c r="AC102" s="477">
        <f t="shared" si="55"/>
        <v>0</v>
      </c>
      <c r="AD102" s="489"/>
      <c r="AE102" s="491">
        <v>0</v>
      </c>
      <c r="AF102" s="493">
        <f t="shared" si="56"/>
        <v>0</v>
      </c>
      <c r="AG102" s="491">
        <v>0</v>
      </c>
      <c r="AH102" s="493">
        <f t="shared" si="57"/>
        <v>0</v>
      </c>
      <c r="AI102" s="494">
        <f t="shared" si="58"/>
        <v>0</v>
      </c>
      <c r="AJ102" s="523"/>
      <c r="AK102" s="525">
        <v>0</v>
      </c>
      <c r="AL102" s="527">
        <f t="shared" si="59"/>
        <v>0</v>
      </c>
      <c r="AM102" s="525">
        <v>0</v>
      </c>
      <c r="AN102" s="527">
        <f t="shared" si="60"/>
        <v>0</v>
      </c>
      <c r="AO102" s="528">
        <f t="shared" si="61"/>
        <v>0</v>
      </c>
      <c r="AP102" s="540"/>
      <c r="AQ102" s="542">
        <v>0</v>
      </c>
      <c r="AR102" s="544">
        <f t="shared" si="62"/>
        <v>0</v>
      </c>
      <c r="AS102" s="542">
        <v>0</v>
      </c>
      <c r="AT102" s="544">
        <f t="shared" si="63"/>
        <v>0</v>
      </c>
      <c r="AU102" s="540"/>
      <c r="AV102" s="542">
        <v>0</v>
      </c>
      <c r="AW102" s="544">
        <f t="shared" si="64"/>
        <v>0</v>
      </c>
      <c r="AX102" s="542">
        <v>0</v>
      </c>
      <c r="AY102" s="544">
        <f t="shared" si="65"/>
        <v>0</v>
      </c>
      <c r="AZ102" s="540"/>
      <c r="BA102" s="542">
        <v>0</v>
      </c>
      <c r="BB102" s="544">
        <f t="shared" si="66"/>
        <v>0</v>
      </c>
      <c r="BC102" s="542">
        <v>0</v>
      </c>
      <c r="BD102" s="544">
        <f t="shared" si="67"/>
        <v>0</v>
      </c>
      <c r="BE102" s="545">
        <f t="shared" si="68"/>
        <v>0</v>
      </c>
      <c r="BF102" s="398">
        <f t="shared" si="69"/>
        <v>0</v>
      </c>
      <c r="BG102" s="254">
        <f t="shared" si="70"/>
        <v>8</v>
      </c>
      <c r="BH102" s="275">
        <f t="shared" si="71"/>
        <v>0</v>
      </c>
    </row>
    <row r="103" spans="1:60" s="254" customFormat="1" ht="12.75">
      <c r="A103" s="303" t="s">
        <v>262</v>
      </c>
      <c r="B103" s="343" t="s">
        <v>246</v>
      </c>
      <c r="C103" s="187"/>
      <c r="D103" s="261" t="s">
        <v>142</v>
      </c>
      <c r="E103" s="261">
        <v>14</v>
      </c>
      <c r="F103" s="344">
        <v>0</v>
      </c>
      <c r="G103" s="190">
        <f t="shared" si="44"/>
        <v>0</v>
      </c>
      <c r="H103" s="344">
        <v>0</v>
      </c>
      <c r="I103" s="190">
        <f t="shared" si="45"/>
        <v>0</v>
      </c>
      <c r="J103" s="345">
        <f t="shared" si="46"/>
        <v>0</v>
      </c>
      <c r="K103" s="406"/>
      <c r="L103" s="427"/>
      <c r="M103" s="429">
        <v>0</v>
      </c>
      <c r="N103" s="431">
        <f t="shared" si="47"/>
        <v>0</v>
      </c>
      <c r="O103" s="429">
        <v>0</v>
      </c>
      <c r="P103" s="431">
        <f t="shared" si="48"/>
        <v>0</v>
      </c>
      <c r="Q103" s="432">
        <f t="shared" si="49"/>
        <v>0</v>
      </c>
      <c r="R103" s="444"/>
      <c r="S103" s="446">
        <v>0</v>
      </c>
      <c r="T103" s="448">
        <f t="shared" si="50"/>
        <v>0</v>
      </c>
      <c r="U103" s="446">
        <v>0</v>
      </c>
      <c r="V103" s="448">
        <f t="shared" si="51"/>
        <v>0</v>
      </c>
      <c r="W103" s="449">
        <f t="shared" si="52"/>
        <v>0</v>
      </c>
      <c r="X103" s="472">
        <v>14</v>
      </c>
      <c r="Y103" s="474">
        <v>0</v>
      </c>
      <c r="Z103" s="476">
        <f t="shared" si="53"/>
        <v>0</v>
      </c>
      <c r="AA103" s="474">
        <v>0</v>
      </c>
      <c r="AB103" s="476">
        <f t="shared" si="54"/>
        <v>0</v>
      </c>
      <c r="AC103" s="477">
        <f t="shared" si="55"/>
        <v>0</v>
      </c>
      <c r="AD103" s="489"/>
      <c r="AE103" s="491">
        <v>0</v>
      </c>
      <c r="AF103" s="493">
        <f t="shared" si="56"/>
        <v>0</v>
      </c>
      <c r="AG103" s="491">
        <v>0</v>
      </c>
      <c r="AH103" s="493">
        <f t="shared" si="57"/>
        <v>0</v>
      </c>
      <c r="AI103" s="494">
        <f t="shared" si="58"/>
        <v>0</v>
      </c>
      <c r="AJ103" s="523"/>
      <c r="AK103" s="525">
        <v>0</v>
      </c>
      <c r="AL103" s="527">
        <f t="shared" si="59"/>
        <v>0</v>
      </c>
      <c r="AM103" s="525">
        <v>0</v>
      </c>
      <c r="AN103" s="527">
        <f t="shared" si="60"/>
        <v>0</v>
      </c>
      <c r="AO103" s="528">
        <f t="shared" si="61"/>
        <v>0</v>
      </c>
      <c r="AP103" s="540"/>
      <c r="AQ103" s="542">
        <v>0</v>
      </c>
      <c r="AR103" s="544">
        <f t="shared" si="62"/>
        <v>0</v>
      </c>
      <c r="AS103" s="542">
        <v>0</v>
      </c>
      <c r="AT103" s="544">
        <f t="shared" si="63"/>
        <v>0</v>
      </c>
      <c r="AU103" s="540"/>
      <c r="AV103" s="542">
        <v>0</v>
      </c>
      <c r="AW103" s="544">
        <f t="shared" si="64"/>
        <v>0</v>
      </c>
      <c r="AX103" s="542">
        <v>0</v>
      </c>
      <c r="AY103" s="544">
        <f t="shared" si="65"/>
        <v>0</v>
      </c>
      <c r="AZ103" s="540"/>
      <c r="BA103" s="542">
        <v>0</v>
      </c>
      <c r="BB103" s="544">
        <f t="shared" si="66"/>
        <v>0</v>
      </c>
      <c r="BC103" s="542">
        <v>0</v>
      </c>
      <c r="BD103" s="544">
        <f t="shared" si="67"/>
        <v>0</v>
      </c>
      <c r="BE103" s="545">
        <f t="shared" si="68"/>
        <v>0</v>
      </c>
      <c r="BF103" s="398">
        <f t="shared" si="69"/>
        <v>0</v>
      </c>
      <c r="BG103" s="254">
        <f t="shared" si="70"/>
        <v>14</v>
      </c>
      <c r="BH103" s="275">
        <f t="shared" si="71"/>
        <v>0</v>
      </c>
    </row>
    <row r="104" spans="1:60" s="254" customFormat="1" ht="12.75">
      <c r="A104" s="303" t="s">
        <v>263</v>
      </c>
      <c r="B104" s="343" t="s">
        <v>264</v>
      </c>
      <c r="C104" s="187"/>
      <c r="D104" s="261" t="s">
        <v>142</v>
      </c>
      <c r="E104" s="261">
        <v>24</v>
      </c>
      <c r="F104" s="344">
        <v>0</v>
      </c>
      <c r="G104" s="190">
        <f t="shared" si="44"/>
        <v>0</v>
      </c>
      <c r="H104" s="344">
        <v>0</v>
      </c>
      <c r="I104" s="190">
        <f t="shared" si="45"/>
        <v>0</v>
      </c>
      <c r="J104" s="345">
        <f t="shared" si="46"/>
        <v>0</v>
      </c>
      <c r="K104" s="406"/>
      <c r="L104" s="427"/>
      <c r="M104" s="429">
        <v>0</v>
      </c>
      <c r="N104" s="431">
        <f t="shared" si="47"/>
        <v>0</v>
      </c>
      <c r="O104" s="429">
        <v>0</v>
      </c>
      <c r="P104" s="431">
        <f t="shared" si="48"/>
        <v>0</v>
      </c>
      <c r="Q104" s="432">
        <f t="shared" si="49"/>
        <v>0</v>
      </c>
      <c r="R104" s="444"/>
      <c r="S104" s="446">
        <v>0</v>
      </c>
      <c r="T104" s="448">
        <f t="shared" si="50"/>
        <v>0</v>
      </c>
      <c r="U104" s="446">
        <v>0</v>
      </c>
      <c r="V104" s="448">
        <f t="shared" si="51"/>
        <v>0</v>
      </c>
      <c r="W104" s="449">
        <f t="shared" si="52"/>
        <v>0</v>
      </c>
      <c r="X104" s="472">
        <v>24</v>
      </c>
      <c r="Y104" s="474">
        <v>0</v>
      </c>
      <c r="Z104" s="476">
        <f t="shared" si="53"/>
        <v>0</v>
      </c>
      <c r="AA104" s="474">
        <v>0</v>
      </c>
      <c r="AB104" s="476">
        <f t="shared" si="54"/>
        <v>0</v>
      </c>
      <c r="AC104" s="477">
        <f t="shared" si="55"/>
        <v>0</v>
      </c>
      <c r="AD104" s="489"/>
      <c r="AE104" s="491">
        <v>0</v>
      </c>
      <c r="AF104" s="493">
        <f t="shared" si="56"/>
        <v>0</v>
      </c>
      <c r="AG104" s="491">
        <v>0</v>
      </c>
      <c r="AH104" s="493">
        <f t="shared" si="57"/>
        <v>0</v>
      </c>
      <c r="AI104" s="494">
        <f t="shared" si="58"/>
        <v>0</v>
      </c>
      <c r="AJ104" s="523"/>
      <c r="AK104" s="525">
        <v>0</v>
      </c>
      <c r="AL104" s="527">
        <f t="shared" si="59"/>
        <v>0</v>
      </c>
      <c r="AM104" s="525">
        <v>0</v>
      </c>
      <c r="AN104" s="527">
        <f t="shared" si="60"/>
        <v>0</v>
      </c>
      <c r="AO104" s="528">
        <f t="shared" si="61"/>
        <v>0</v>
      </c>
      <c r="AP104" s="540"/>
      <c r="AQ104" s="542">
        <v>0</v>
      </c>
      <c r="AR104" s="544">
        <f t="shared" si="62"/>
        <v>0</v>
      </c>
      <c r="AS104" s="542">
        <v>0</v>
      </c>
      <c r="AT104" s="544">
        <f t="shared" si="63"/>
        <v>0</v>
      </c>
      <c r="AU104" s="540"/>
      <c r="AV104" s="542">
        <v>0</v>
      </c>
      <c r="AW104" s="544">
        <f t="shared" si="64"/>
        <v>0</v>
      </c>
      <c r="AX104" s="542">
        <v>0</v>
      </c>
      <c r="AY104" s="544">
        <f t="shared" si="65"/>
        <v>0</v>
      </c>
      <c r="AZ104" s="540"/>
      <c r="BA104" s="542">
        <v>0</v>
      </c>
      <c r="BB104" s="544">
        <f t="shared" si="66"/>
        <v>0</v>
      </c>
      <c r="BC104" s="542">
        <v>0</v>
      </c>
      <c r="BD104" s="544">
        <f t="shared" si="67"/>
        <v>0</v>
      </c>
      <c r="BE104" s="545">
        <f t="shared" si="68"/>
        <v>0</v>
      </c>
      <c r="BF104" s="398">
        <f t="shared" si="69"/>
        <v>0</v>
      </c>
      <c r="BG104" s="254">
        <f t="shared" si="70"/>
        <v>24</v>
      </c>
      <c r="BH104" s="275">
        <f t="shared" si="71"/>
        <v>0</v>
      </c>
    </row>
    <row r="105" spans="1:60" s="254" customFormat="1" ht="12.75">
      <c r="A105" s="303" t="s">
        <v>265</v>
      </c>
      <c r="B105" s="343" t="s">
        <v>266</v>
      </c>
      <c r="C105" s="187"/>
      <c r="D105" s="261" t="s">
        <v>140</v>
      </c>
      <c r="E105" s="261">
        <v>0.7</v>
      </c>
      <c r="F105" s="344">
        <v>0</v>
      </c>
      <c r="G105" s="190">
        <f t="shared" si="44"/>
        <v>0</v>
      </c>
      <c r="H105" s="344">
        <v>0</v>
      </c>
      <c r="I105" s="190">
        <f t="shared" si="45"/>
        <v>0</v>
      </c>
      <c r="J105" s="345">
        <f t="shared" si="46"/>
        <v>0</v>
      </c>
      <c r="K105" s="406"/>
      <c r="L105" s="427"/>
      <c r="M105" s="429">
        <v>0</v>
      </c>
      <c r="N105" s="431">
        <f t="shared" si="47"/>
        <v>0</v>
      </c>
      <c r="O105" s="429">
        <v>0</v>
      </c>
      <c r="P105" s="431">
        <f t="shared" si="48"/>
        <v>0</v>
      </c>
      <c r="Q105" s="432">
        <f t="shared" si="49"/>
        <v>0</v>
      </c>
      <c r="R105" s="444"/>
      <c r="S105" s="446">
        <v>0</v>
      </c>
      <c r="T105" s="448">
        <f t="shared" si="50"/>
        <v>0</v>
      </c>
      <c r="U105" s="446">
        <v>0</v>
      </c>
      <c r="V105" s="448">
        <f t="shared" si="51"/>
        <v>0</v>
      </c>
      <c r="W105" s="449">
        <f t="shared" si="52"/>
        <v>0</v>
      </c>
      <c r="X105" s="472">
        <v>0.7</v>
      </c>
      <c r="Y105" s="474">
        <v>0</v>
      </c>
      <c r="Z105" s="476">
        <f t="shared" si="53"/>
        <v>0</v>
      </c>
      <c r="AA105" s="474">
        <v>0</v>
      </c>
      <c r="AB105" s="476">
        <f t="shared" si="54"/>
        <v>0</v>
      </c>
      <c r="AC105" s="477">
        <f t="shared" si="55"/>
        <v>0</v>
      </c>
      <c r="AD105" s="489"/>
      <c r="AE105" s="491">
        <v>0</v>
      </c>
      <c r="AF105" s="493">
        <f t="shared" si="56"/>
        <v>0</v>
      </c>
      <c r="AG105" s="491">
        <v>0</v>
      </c>
      <c r="AH105" s="493">
        <f t="shared" si="57"/>
        <v>0</v>
      </c>
      <c r="AI105" s="494">
        <f t="shared" si="58"/>
        <v>0</v>
      </c>
      <c r="AJ105" s="523"/>
      <c r="AK105" s="525">
        <v>0</v>
      </c>
      <c r="AL105" s="527">
        <f t="shared" si="59"/>
        <v>0</v>
      </c>
      <c r="AM105" s="525">
        <v>0</v>
      </c>
      <c r="AN105" s="527">
        <f t="shared" si="60"/>
        <v>0</v>
      </c>
      <c r="AO105" s="528">
        <f t="shared" si="61"/>
        <v>0</v>
      </c>
      <c r="AP105" s="540"/>
      <c r="AQ105" s="542">
        <v>0</v>
      </c>
      <c r="AR105" s="544">
        <f t="shared" si="62"/>
        <v>0</v>
      </c>
      <c r="AS105" s="542">
        <v>0</v>
      </c>
      <c r="AT105" s="544">
        <f t="shared" si="63"/>
        <v>0</v>
      </c>
      <c r="AU105" s="540"/>
      <c r="AV105" s="542">
        <v>0</v>
      </c>
      <c r="AW105" s="544">
        <f t="shared" si="64"/>
        <v>0</v>
      </c>
      <c r="AX105" s="542">
        <v>0</v>
      </c>
      <c r="AY105" s="544">
        <f t="shared" si="65"/>
        <v>0</v>
      </c>
      <c r="AZ105" s="540"/>
      <c r="BA105" s="542">
        <v>0</v>
      </c>
      <c r="BB105" s="544">
        <f t="shared" si="66"/>
        <v>0</v>
      </c>
      <c r="BC105" s="542">
        <v>0</v>
      </c>
      <c r="BD105" s="544">
        <f t="shared" si="67"/>
        <v>0</v>
      </c>
      <c r="BE105" s="545">
        <f t="shared" si="68"/>
        <v>0</v>
      </c>
      <c r="BF105" s="398">
        <f t="shared" si="69"/>
        <v>0</v>
      </c>
      <c r="BG105" s="254">
        <f t="shared" si="70"/>
        <v>0.7</v>
      </c>
      <c r="BH105" s="275">
        <f t="shared" si="71"/>
        <v>0</v>
      </c>
    </row>
    <row r="106" spans="1:60" s="254" customFormat="1" ht="12.75">
      <c r="A106" s="303" t="s">
        <v>267</v>
      </c>
      <c r="B106" s="343" t="s">
        <v>234</v>
      </c>
      <c r="C106" s="187"/>
      <c r="D106" s="261" t="s">
        <v>141</v>
      </c>
      <c r="E106" s="261">
        <v>4.3999999999999997E-2</v>
      </c>
      <c r="F106" s="344">
        <v>0</v>
      </c>
      <c r="G106" s="190">
        <f t="shared" si="44"/>
        <v>0</v>
      </c>
      <c r="H106" s="344">
        <v>0</v>
      </c>
      <c r="I106" s="190">
        <f t="shared" si="45"/>
        <v>0</v>
      </c>
      <c r="J106" s="345">
        <f t="shared" si="46"/>
        <v>0</v>
      </c>
      <c r="K106" s="406"/>
      <c r="L106" s="427"/>
      <c r="M106" s="429">
        <v>0</v>
      </c>
      <c r="N106" s="431">
        <f t="shared" si="47"/>
        <v>0</v>
      </c>
      <c r="O106" s="429">
        <v>0</v>
      </c>
      <c r="P106" s="431">
        <f t="shared" si="48"/>
        <v>0</v>
      </c>
      <c r="Q106" s="432">
        <f t="shared" si="49"/>
        <v>0</v>
      </c>
      <c r="R106" s="444"/>
      <c r="S106" s="446">
        <v>0</v>
      </c>
      <c r="T106" s="448">
        <f t="shared" si="50"/>
        <v>0</v>
      </c>
      <c r="U106" s="446">
        <v>0</v>
      </c>
      <c r="V106" s="448">
        <f t="shared" si="51"/>
        <v>0</v>
      </c>
      <c r="W106" s="449">
        <f t="shared" si="52"/>
        <v>0</v>
      </c>
      <c r="X106" s="472">
        <v>4.3999999999999997E-2</v>
      </c>
      <c r="Y106" s="474">
        <v>0</v>
      </c>
      <c r="Z106" s="476">
        <f t="shared" si="53"/>
        <v>0</v>
      </c>
      <c r="AA106" s="474">
        <v>0</v>
      </c>
      <c r="AB106" s="476">
        <f t="shared" si="54"/>
        <v>0</v>
      </c>
      <c r="AC106" s="477">
        <f t="shared" si="55"/>
        <v>0</v>
      </c>
      <c r="AD106" s="489"/>
      <c r="AE106" s="491">
        <v>0</v>
      </c>
      <c r="AF106" s="493">
        <f t="shared" si="56"/>
        <v>0</v>
      </c>
      <c r="AG106" s="491">
        <v>0</v>
      </c>
      <c r="AH106" s="493">
        <f t="shared" si="57"/>
        <v>0</v>
      </c>
      <c r="AI106" s="494">
        <f t="shared" si="58"/>
        <v>0</v>
      </c>
      <c r="AJ106" s="523"/>
      <c r="AK106" s="525">
        <v>0</v>
      </c>
      <c r="AL106" s="527">
        <f t="shared" si="59"/>
        <v>0</v>
      </c>
      <c r="AM106" s="525">
        <v>0</v>
      </c>
      <c r="AN106" s="527">
        <f t="shared" si="60"/>
        <v>0</v>
      </c>
      <c r="AO106" s="528">
        <f t="shared" si="61"/>
        <v>0</v>
      </c>
      <c r="AP106" s="540"/>
      <c r="AQ106" s="542">
        <v>0</v>
      </c>
      <c r="AR106" s="544">
        <f t="shared" si="62"/>
        <v>0</v>
      </c>
      <c r="AS106" s="542">
        <v>0</v>
      </c>
      <c r="AT106" s="544">
        <f t="shared" si="63"/>
        <v>0</v>
      </c>
      <c r="AU106" s="540"/>
      <c r="AV106" s="542">
        <v>0</v>
      </c>
      <c r="AW106" s="544">
        <f t="shared" si="64"/>
        <v>0</v>
      </c>
      <c r="AX106" s="542">
        <v>0</v>
      </c>
      <c r="AY106" s="544">
        <f t="shared" si="65"/>
        <v>0</v>
      </c>
      <c r="AZ106" s="540"/>
      <c r="BA106" s="542">
        <v>0</v>
      </c>
      <c r="BB106" s="544">
        <f t="shared" si="66"/>
        <v>0</v>
      </c>
      <c r="BC106" s="542">
        <v>0</v>
      </c>
      <c r="BD106" s="544">
        <f t="shared" si="67"/>
        <v>0</v>
      </c>
      <c r="BE106" s="545">
        <f t="shared" si="68"/>
        <v>0</v>
      </c>
      <c r="BF106" s="398">
        <f t="shared" si="69"/>
        <v>0</v>
      </c>
      <c r="BG106" s="254">
        <f t="shared" si="70"/>
        <v>4.3999999999999997E-2</v>
      </c>
      <c r="BH106" s="275">
        <f t="shared" si="71"/>
        <v>0</v>
      </c>
    </row>
    <row r="107" spans="1:60" s="254" customFormat="1" ht="12.75">
      <c r="A107" s="305" t="s">
        <v>497</v>
      </c>
      <c r="B107" s="342" t="s">
        <v>498</v>
      </c>
      <c r="C107" s="553"/>
      <c r="D107" s="347" t="s">
        <v>140</v>
      </c>
      <c r="E107" s="347">
        <v>41.2</v>
      </c>
      <c r="F107" s="344">
        <v>0</v>
      </c>
      <c r="G107" s="190">
        <f t="shared" si="44"/>
        <v>0</v>
      </c>
      <c r="H107" s="344">
        <v>0</v>
      </c>
      <c r="I107" s="190">
        <f t="shared" si="45"/>
        <v>0</v>
      </c>
      <c r="J107" s="345">
        <f t="shared" si="46"/>
        <v>0</v>
      </c>
      <c r="K107" s="406"/>
      <c r="L107" s="427">
        <v>41.2</v>
      </c>
      <c r="M107" s="429">
        <v>0</v>
      </c>
      <c r="N107" s="431">
        <f t="shared" si="47"/>
        <v>0</v>
      </c>
      <c r="O107" s="429">
        <v>0</v>
      </c>
      <c r="P107" s="431">
        <f t="shared" si="48"/>
        <v>0</v>
      </c>
      <c r="Q107" s="432">
        <f t="shared" si="49"/>
        <v>0</v>
      </c>
      <c r="R107" s="444"/>
      <c r="S107" s="446">
        <v>0</v>
      </c>
      <c r="T107" s="448">
        <f t="shared" si="50"/>
        <v>0</v>
      </c>
      <c r="U107" s="446">
        <v>0</v>
      </c>
      <c r="V107" s="448">
        <f t="shared" si="51"/>
        <v>0</v>
      </c>
      <c r="W107" s="449">
        <f t="shared" si="52"/>
        <v>0</v>
      </c>
      <c r="X107" s="472"/>
      <c r="Y107" s="474">
        <v>0</v>
      </c>
      <c r="Z107" s="476">
        <f t="shared" si="53"/>
        <v>0</v>
      </c>
      <c r="AA107" s="474">
        <v>0</v>
      </c>
      <c r="AB107" s="476">
        <f t="shared" si="54"/>
        <v>0</v>
      </c>
      <c r="AC107" s="477">
        <f t="shared" si="55"/>
        <v>0</v>
      </c>
      <c r="AD107" s="489"/>
      <c r="AE107" s="491">
        <v>0</v>
      </c>
      <c r="AF107" s="493">
        <f t="shared" si="56"/>
        <v>0</v>
      </c>
      <c r="AG107" s="491">
        <v>0</v>
      </c>
      <c r="AH107" s="493">
        <f t="shared" si="57"/>
        <v>0</v>
      </c>
      <c r="AI107" s="494">
        <f t="shared" si="58"/>
        <v>0</v>
      </c>
      <c r="AJ107" s="523"/>
      <c r="AK107" s="525">
        <v>0</v>
      </c>
      <c r="AL107" s="527">
        <f t="shared" si="59"/>
        <v>0</v>
      </c>
      <c r="AM107" s="525">
        <v>0</v>
      </c>
      <c r="AN107" s="527">
        <f t="shared" si="60"/>
        <v>0</v>
      </c>
      <c r="AO107" s="528">
        <f t="shared" si="61"/>
        <v>0</v>
      </c>
      <c r="AP107" s="540"/>
      <c r="AQ107" s="542">
        <v>0</v>
      </c>
      <c r="AR107" s="544">
        <f t="shared" si="62"/>
        <v>0</v>
      </c>
      <c r="AS107" s="542">
        <v>0</v>
      </c>
      <c r="AT107" s="544">
        <f t="shared" si="63"/>
        <v>0</v>
      </c>
      <c r="AU107" s="540"/>
      <c r="AV107" s="542">
        <v>0</v>
      </c>
      <c r="AW107" s="544">
        <f t="shared" si="64"/>
        <v>0</v>
      </c>
      <c r="AX107" s="542">
        <v>0</v>
      </c>
      <c r="AY107" s="544">
        <f t="shared" si="65"/>
        <v>0</v>
      </c>
      <c r="AZ107" s="540"/>
      <c r="BA107" s="542">
        <v>0</v>
      </c>
      <c r="BB107" s="544">
        <f t="shared" si="66"/>
        <v>0</v>
      </c>
      <c r="BC107" s="542">
        <v>0</v>
      </c>
      <c r="BD107" s="544">
        <f t="shared" si="67"/>
        <v>0</v>
      </c>
      <c r="BE107" s="545">
        <f t="shared" si="68"/>
        <v>0</v>
      </c>
      <c r="BF107" s="398">
        <f t="shared" si="69"/>
        <v>0</v>
      </c>
      <c r="BG107" s="254">
        <f t="shared" si="70"/>
        <v>41.2</v>
      </c>
      <c r="BH107" s="275">
        <f t="shared" si="71"/>
        <v>0</v>
      </c>
    </row>
    <row r="108" spans="1:60" s="254" customFormat="1" ht="12.75">
      <c r="A108" s="303" t="s">
        <v>499</v>
      </c>
      <c r="B108" s="343" t="s">
        <v>500</v>
      </c>
      <c r="C108" s="187"/>
      <c r="D108" s="261" t="s">
        <v>140</v>
      </c>
      <c r="E108" s="261">
        <v>41.2</v>
      </c>
      <c r="F108" s="344">
        <v>14438.5</v>
      </c>
      <c r="G108" s="190">
        <f t="shared" si="44"/>
        <v>594866.20000000007</v>
      </c>
      <c r="H108" s="344">
        <v>10660</v>
      </c>
      <c r="I108" s="190">
        <f t="shared" si="45"/>
        <v>439192.00000000006</v>
      </c>
      <c r="J108" s="345">
        <f t="shared" si="46"/>
        <v>1034058.2000000002</v>
      </c>
      <c r="K108" s="406"/>
      <c r="L108" s="437">
        <v>41.2</v>
      </c>
      <c r="M108" s="429">
        <v>14438.5</v>
      </c>
      <c r="N108" s="431">
        <f t="shared" si="47"/>
        <v>594866.20000000007</v>
      </c>
      <c r="O108" s="429">
        <v>10660</v>
      </c>
      <c r="P108" s="431">
        <f t="shared" si="48"/>
        <v>439192.00000000006</v>
      </c>
      <c r="Q108" s="432">
        <f t="shared" si="49"/>
        <v>1034058.2000000002</v>
      </c>
      <c r="R108" s="453"/>
      <c r="S108" s="446">
        <v>14438.5</v>
      </c>
      <c r="T108" s="448">
        <f t="shared" si="50"/>
        <v>0</v>
      </c>
      <c r="U108" s="446">
        <v>10660</v>
      </c>
      <c r="V108" s="448">
        <f t="shared" si="51"/>
        <v>0</v>
      </c>
      <c r="W108" s="449">
        <f t="shared" si="52"/>
        <v>0</v>
      </c>
      <c r="X108" s="472"/>
      <c r="Y108" s="474">
        <v>14438.5</v>
      </c>
      <c r="Z108" s="476">
        <f t="shared" si="53"/>
        <v>0</v>
      </c>
      <c r="AA108" s="474">
        <v>10660</v>
      </c>
      <c r="AB108" s="476">
        <f t="shared" si="54"/>
        <v>0</v>
      </c>
      <c r="AC108" s="477">
        <f t="shared" si="55"/>
        <v>0</v>
      </c>
      <c r="AD108" s="489"/>
      <c r="AE108" s="491">
        <v>14438.5</v>
      </c>
      <c r="AF108" s="493">
        <f t="shared" si="56"/>
        <v>0</v>
      </c>
      <c r="AG108" s="491">
        <v>10660</v>
      </c>
      <c r="AH108" s="493">
        <f t="shared" si="57"/>
        <v>0</v>
      </c>
      <c r="AI108" s="494">
        <f t="shared" si="58"/>
        <v>0</v>
      </c>
      <c r="AJ108" s="523"/>
      <c r="AK108" s="525">
        <v>14438.5</v>
      </c>
      <c r="AL108" s="527">
        <f t="shared" si="59"/>
        <v>0</v>
      </c>
      <c r="AM108" s="525">
        <v>10660</v>
      </c>
      <c r="AN108" s="527">
        <f t="shared" si="60"/>
        <v>0</v>
      </c>
      <c r="AO108" s="528">
        <f t="shared" si="61"/>
        <v>0</v>
      </c>
      <c r="AP108" s="540"/>
      <c r="AQ108" s="542">
        <v>14438.5</v>
      </c>
      <c r="AR108" s="544">
        <f t="shared" si="62"/>
        <v>0</v>
      </c>
      <c r="AS108" s="542">
        <v>10660</v>
      </c>
      <c r="AT108" s="544">
        <f t="shared" si="63"/>
        <v>0</v>
      </c>
      <c r="AU108" s="540"/>
      <c r="AV108" s="542">
        <v>14438.5</v>
      </c>
      <c r="AW108" s="544">
        <f t="shared" si="64"/>
        <v>0</v>
      </c>
      <c r="AX108" s="542">
        <v>10660</v>
      </c>
      <c r="AY108" s="544">
        <f t="shared" si="65"/>
        <v>0</v>
      </c>
      <c r="AZ108" s="540"/>
      <c r="BA108" s="542">
        <v>14438.5</v>
      </c>
      <c r="BB108" s="544">
        <f t="shared" si="66"/>
        <v>0</v>
      </c>
      <c r="BC108" s="542">
        <v>10660</v>
      </c>
      <c r="BD108" s="544">
        <f t="shared" si="67"/>
        <v>0</v>
      </c>
      <c r="BE108" s="545">
        <f t="shared" si="68"/>
        <v>0</v>
      </c>
      <c r="BF108" s="398">
        <f t="shared" si="69"/>
        <v>0</v>
      </c>
      <c r="BG108" s="254">
        <f t="shared" si="70"/>
        <v>41.2</v>
      </c>
      <c r="BH108" s="275">
        <f t="shared" si="71"/>
        <v>0</v>
      </c>
    </row>
    <row r="109" spans="1:60" s="254" customFormat="1" ht="12.75">
      <c r="A109" s="303" t="s">
        <v>501</v>
      </c>
      <c r="B109" s="343" t="s">
        <v>234</v>
      </c>
      <c r="C109" s="187"/>
      <c r="D109" s="261" t="s">
        <v>141</v>
      </c>
      <c r="E109" s="261">
        <v>2.7959999999999998</v>
      </c>
      <c r="F109" s="344">
        <v>0</v>
      </c>
      <c r="G109" s="190">
        <f t="shared" si="44"/>
        <v>0</v>
      </c>
      <c r="H109" s="344">
        <v>89456</v>
      </c>
      <c r="I109" s="190">
        <f t="shared" si="45"/>
        <v>250118.976</v>
      </c>
      <c r="J109" s="345">
        <f t="shared" si="46"/>
        <v>250118.976</v>
      </c>
      <c r="K109" s="406"/>
      <c r="L109" s="437">
        <v>2.7959999999999998</v>
      </c>
      <c r="M109" s="429">
        <v>0</v>
      </c>
      <c r="N109" s="431">
        <f t="shared" si="47"/>
        <v>0</v>
      </c>
      <c r="O109" s="429">
        <v>89456</v>
      </c>
      <c r="P109" s="431">
        <f t="shared" si="48"/>
        <v>250118.976</v>
      </c>
      <c r="Q109" s="432">
        <f t="shared" si="49"/>
        <v>250118.976</v>
      </c>
      <c r="R109" s="453"/>
      <c r="S109" s="446">
        <v>0</v>
      </c>
      <c r="T109" s="448">
        <f t="shared" si="50"/>
        <v>0</v>
      </c>
      <c r="U109" s="446">
        <v>89456</v>
      </c>
      <c r="V109" s="448">
        <f t="shared" si="51"/>
        <v>0</v>
      </c>
      <c r="W109" s="449">
        <f t="shared" si="52"/>
        <v>0</v>
      </c>
      <c r="X109" s="472"/>
      <c r="Y109" s="474">
        <v>0</v>
      </c>
      <c r="Z109" s="476">
        <f t="shared" si="53"/>
        <v>0</v>
      </c>
      <c r="AA109" s="474">
        <v>89456</v>
      </c>
      <c r="AB109" s="476">
        <f t="shared" si="54"/>
        <v>0</v>
      </c>
      <c r="AC109" s="477">
        <f t="shared" si="55"/>
        <v>0</v>
      </c>
      <c r="AD109" s="489"/>
      <c r="AE109" s="491">
        <v>0</v>
      </c>
      <c r="AF109" s="493">
        <f t="shared" si="56"/>
        <v>0</v>
      </c>
      <c r="AG109" s="491">
        <v>89456</v>
      </c>
      <c r="AH109" s="493">
        <f t="shared" si="57"/>
        <v>0</v>
      </c>
      <c r="AI109" s="494">
        <f t="shared" si="58"/>
        <v>0</v>
      </c>
      <c r="AJ109" s="523"/>
      <c r="AK109" s="525">
        <v>0</v>
      </c>
      <c r="AL109" s="527">
        <f t="shared" si="59"/>
        <v>0</v>
      </c>
      <c r="AM109" s="525">
        <v>89456</v>
      </c>
      <c r="AN109" s="527">
        <f t="shared" si="60"/>
        <v>0</v>
      </c>
      <c r="AO109" s="528">
        <f t="shared" si="61"/>
        <v>0</v>
      </c>
      <c r="AP109" s="540"/>
      <c r="AQ109" s="542">
        <v>0</v>
      </c>
      <c r="AR109" s="544">
        <f t="shared" si="62"/>
        <v>0</v>
      </c>
      <c r="AS109" s="542">
        <v>89456</v>
      </c>
      <c r="AT109" s="544">
        <f t="shared" si="63"/>
        <v>0</v>
      </c>
      <c r="AU109" s="540"/>
      <c r="AV109" s="542">
        <v>0</v>
      </c>
      <c r="AW109" s="544">
        <f t="shared" si="64"/>
        <v>0</v>
      </c>
      <c r="AX109" s="542">
        <v>89456</v>
      </c>
      <c r="AY109" s="544">
        <f t="shared" si="65"/>
        <v>0</v>
      </c>
      <c r="AZ109" s="540"/>
      <c r="BA109" s="542">
        <v>0</v>
      </c>
      <c r="BB109" s="544">
        <f t="shared" si="66"/>
        <v>0</v>
      </c>
      <c r="BC109" s="542">
        <v>89456</v>
      </c>
      <c r="BD109" s="544">
        <f t="shared" si="67"/>
        <v>0</v>
      </c>
      <c r="BE109" s="545">
        <f t="shared" si="68"/>
        <v>0</v>
      </c>
      <c r="BF109" s="398">
        <f t="shared" si="69"/>
        <v>0</v>
      </c>
      <c r="BG109" s="254">
        <f t="shared" si="70"/>
        <v>2.7959999999999998</v>
      </c>
      <c r="BH109" s="275">
        <f t="shared" si="71"/>
        <v>0</v>
      </c>
    </row>
    <row r="110" spans="1:60" s="254" customFormat="1" ht="12.75">
      <c r="A110" s="303" t="s">
        <v>502</v>
      </c>
      <c r="B110" s="343" t="s">
        <v>503</v>
      </c>
      <c r="C110" s="187"/>
      <c r="D110" s="261" t="s">
        <v>90</v>
      </c>
      <c r="E110" s="261">
        <v>370</v>
      </c>
      <c r="F110" s="344">
        <v>0</v>
      </c>
      <c r="G110" s="190">
        <f t="shared" si="44"/>
        <v>0</v>
      </c>
      <c r="H110" s="344">
        <v>253</v>
      </c>
      <c r="I110" s="190">
        <f t="shared" si="45"/>
        <v>93610</v>
      </c>
      <c r="J110" s="345">
        <f t="shared" si="46"/>
        <v>93610</v>
      </c>
      <c r="K110" s="406"/>
      <c r="L110" s="437">
        <v>370</v>
      </c>
      <c r="M110" s="429">
        <v>0</v>
      </c>
      <c r="N110" s="431">
        <f t="shared" si="47"/>
        <v>0</v>
      </c>
      <c r="O110" s="429">
        <v>253</v>
      </c>
      <c r="P110" s="431">
        <f t="shared" si="48"/>
        <v>93610</v>
      </c>
      <c r="Q110" s="432">
        <f t="shared" si="49"/>
        <v>93610</v>
      </c>
      <c r="R110" s="453"/>
      <c r="S110" s="446">
        <v>0</v>
      </c>
      <c r="T110" s="448">
        <f t="shared" si="50"/>
        <v>0</v>
      </c>
      <c r="U110" s="446">
        <v>253</v>
      </c>
      <c r="V110" s="448">
        <f t="shared" si="51"/>
        <v>0</v>
      </c>
      <c r="W110" s="449">
        <f t="shared" si="52"/>
        <v>0</v>
      </c>
      <c r="X110" s="472"/>
      <c r="Y110" s="474">
        <v>0</v>
      </c>
      <c r="Z110" s="476">
        <f t="shared" si="53"/>
        <v>0</v>
      </c>
      <c r="AA110" s="474">
        <v>253</v>
      </c>
      <c r="AB110" s="476">
        <f t="shared" si="54"/>
        <v>0</v>
      </c>
      <c r="AC110" s="477">
        <f t="shared" si="55"/>
        <v>0</v>
      </c>
      <c r="AD110" s="489"/>
      <c r="AE110" s="491">
        <v>0</v>
      </c>
      <c r="AF110" s="493">
        <f t="shared" si="56"/>
        <v>0</v>
      </c>
      <c r="AG110" s="491">
        <v>253</v>
      </c>
      <c r="AH110" s="493">
        <f t="shared" si="57"/>
        <v>0</v>
      </c>
      <c r="AI110" s="494">
        <f t="shared" si="58"/>
        <v>0</v>
      </c>
      <c r="AJ110" s="523"/>
      <c r="AK110" s="525">
        <v>0</v>
      </c>
      <c r="AL110" s="527">
        <f t="shared" si="59"/>
        <v>0</v>
      </c>
      <c r="AM110" s="525">
        <v>253</v>
      </c>
      <c r="AN110" s="527">
        <f t="shared" si="60"/>
        <v>0</v>
      </c>
      <c r="AO110" s="528">
        <f t="shared" si="61"/>
        <v>0</v>
      </c>
      <c r="AP110" s="540"/>
      <c r="AQ110" s="542">
        <v>0</v>
      </c>
      <c r="AR110" s="544">
        <f t="shared" si="62"/>
        <v>0</v>
      </c>
      <c r="AS110" s="542">
        <v>253</v>
      </c>
      <c r="AT110" s="544">
        <f t="shared" si="63"/>
        <v>0</v>
      </c>
      <c r="AU110" s="540"/>
      <c r="AV110" s="542">
        <v>0</v>
      </c>
      <c r="AW110" s="544">
        <f t="shared" si="64"/>
        <v>0</v>
      </c>
      <c r="AX110" s="542">
        <v>253</v>
      </c>
      <c r="AY110" s="544">
        <f t="shared" si="65"/>
        <v>0</v>
      </c>
      <c r="AZ110" s="540"/>
      <c r="BA110" s="542">
        <v>0</v>
      </c>
      <c r="BB110" s="544">
        <f t="shared" si="66"/>
        <v>0</v>
      </c>
      <c r="BC110" s="542">
        <v>253</v>
      </c>
      <c r="BD110" s="544">
        <f t="shared" si="67"/>
        <v>0</v>
      </c>
      <c r="BE110" s="545">
        <f t="shared" si="68"/>
        <v>0</v>
      </c>
      <c r="BF110" s="398">
        <f t="shared" si="69"/>
        <v>0</v>
      </c>
      <c r="BG110" s="254">
        <f t="shared" si="70"/>
        <v>370</v>
      </c>
      <c r="BH110" s="275">
        <f t="shared" si="71"/>
        <v>0</v>
      </c>
    </row>
    <row r="111" spans="1:60" s="254" customFormat="1" ht="12.75">
      <c r="A111" s="303" t="s">
        <v>504</v>
      </c>
      <c r="B111" s="343" t="s">
        <v>505</v>
      </c>
      <c r="C111" s="187"/>
      <c r="D111" s="261" t="s">
        <v>143</v>
      </c>
      <c r="E111" s="261">
        <v>510</v>
      </c>
      <c r="F111" s="344">
        <v>785</v>
      </c>
      <c r="G111" s="190">
        <f t="shared" si="44"/>
        <v>400350</v>
      </c>
      <c r="H111" s="344">
        <v>967</v>
      </c>
      <c r="I111" s="190">
        <f t="shared" si="45"/>
        <v>493170</v>
      </c>
      <c r="J111" s="345">
        <f t="shared" si="46"/>
        <v>893520</v>
      </c>
      <c r="K111" s="406"/>
      <c r="L111" s="437">
        <v>510</v>
      </c>
      <c r="M111" s="429">
        <v>785</v>
      </c>
      <c r="N111" s="431">
        <f t="shared" si="47"/>
        <v>400350</v>
      </c>
      <c r="O111" s="429">
        <v>967</v>
      </c>
      <c r="P111" s="431">
        <f t="shared" si="48"/>
        <v>493170</v>
      </c>
      <c r="Q111" s="432">
        <f t="shared" si="49"/>
        <v>893520</v>
      </c>
      <c r="R111" s="453"/>
      <c r="S111" s="446">
        <v>785</v>
      </c>
      <c r="T111" s="448">
        <f t="shared" si="50"/>
        <v>0</v>
      </c>
      <c r="U111" s="446">
        <v>967</v>
      </c>
      <c r="V111" s="448">
        <f t="shared" si="51"/>
        <v>0</v>
      </c>
      <c r="W111" s="449">
        <f t="shared" si="52"/>
        <v>0</v>
      </c>
      <c r="X111" s="472"/>
      <c r="Y111" s="474">
        <v>785</v>
      </c>
      <c r="Z111" s="476">
        <f t="shared" si="53"/>
        <v>0</v>
      </c>
      <c r="AA111" s="474">
        <v>967</v>
      </c>
      <c r="AB111" s="476">
        <f t="shared" si="54"/>
        <v>0</v>
      </c>
      <c r="AC111" s="477">
        <f t="shared" si="55"/>
        <v>0</v>
      </c>
      <c r="AD111" s="489"/>
      <c r="AE111" s="491">
        <v>785</v>
      </c>
      <c r="AF111" s="493">
        <f t="shared" si="56"/>
        <v>0</v>
      </c>
      <c r="AG111" s="491">
        <v>967</v>
      </c>
      <c r="AH111" s="493">
        <f t="shared" si="57"/>
        <v>0</v>
      </c>
      <c r="AI111" s="494">
        <f t="shared" si="58"/>
        <v>0</v>
      </c>
      <c r="AJ111" s="523"/>
      <c r="AK111" s="525">
        <v>785</v>
      </c>
      <c r="AL111" s="527">
        <f t="shared" si="59"/>
        <v>0</v>
      </c>
      <c r="AM111" s="525">
        <v>967</v>
      </c>
      <c r="AN111" s="527">
        <f t="shared" si="60"/>
        <v>0</v>
      </c>
      <c r="AO111" s="528">
        <f t="shared" si="61"/>
        <v>0</v>
      </c>
      <c r="AP111" s="540"/>
      <c r="AQ111" s="542">
        <v>785</v>
      </c>
      <c r="AR111" s="544">
        <f t="shared" si="62"/>
        <v>0</v>
      </c>
      <c r="AS111" s="542">
        <v>967</v>
      </c>
      <c r="AT111" s="544">
        <f t="shared" si="63"/>
        <v>0</v>
      </c>
      <c r="AU111" s="540"/>
      <c r="AV111" s="542">
        <v>785</v>
      </c>
      <c r="AW111" s="544">
        <f t="shared" si="64"/>
        <v>0</v>
      </c>
      <c r="AX111" s="542">
        <v>967</v>
      </c>
      <c r="AY111" s="544">
        <f t="shared" si="65"/>
        <v>0</v>
      </c>
      <c r="AZ111" s="540"/>
      <c r="BA111" s="542">
        <v>785</v>
      </c>
      <c r="BB111" s="544">
        <f t="shared" si="66"/>
        <v>0</v>
      </c>
      <c r="BC111" s="542">
        <v>967</v>
      </c>
      <c r="BD111" s="544">
        <f t="shared" si="67"/>
        <v>0</v>
      </c>
      <c r="BE111" s="545">
        <f t="shared" si="68"/>
        <v>0</v>
      </c>
      <c r="BF111" s="398">
        <f t="shared" si="69"/>
        <v>0</v>
      </c>
      <c r="BG111" s="254">
        <f t="shared" si="70"/>
        <v>510</v>
      </c>
      <c r="BH111" s="275">
        <f t="shared" si="71"/>
        <v>0</v>
      </c>
    </row>
    <row r="112" spans="1:60" s="254" customFormat="1" ht="12.75">
      <c r="A112" s="303" t="s">
        <v>506</v>
      </c>
      <c r="B112" s="343" t="s">
        <v>507</v>
      </c>
      <c r="C112" s="187"/>
      <c r="D112" s="261" t="s">
        <v>141</v>
      </c>
      <c r="E112" s="261">
        <v>8.7999999999999995E-2</v>
      </c>
      <c r="F112" s="344">
        <v>0</v>
      </c>
      <c r="G112" s="190">
        <f t="shared" si="44"/>
        <v>0</v>
      </c>
      <c r="H112" s="344">
        <v>89463</v>
      </c>
      <c r="I112" s="190">
        <f t="shared" si="45"/>
        <v>7872.7439999999997</v>
      </c>
      <c r="J112" s="345">
        <f t="shared" si="46"/>
        <v>7872.7439999999997</v>
      </c>
      <c r="K112" s="406"/>
      <c r="L112" s="437">
        <v>8.7999999999999995E-2</v>
      </c>
      <c r="M112" s="429">
        <v>0</v>
      </c>
      <c r="N112" s="431">
        <f t="shared" si="47"/>
        <v>0</v>
      </c>
      <c r="O112" s="429">
        <v>89463</v>
      </c>
      <c r="P112" s="431">
        <f t="shared" si="48"/>
        <v>7872.7439999999997</v>
      </c>
      <c r="Q112" s="432">
        <f t="shared" si="49"/>
        <v>7872.7439999999997</v>
      </c>
      <c r="R112" s="453"/>
      <c r="S112" s="446">
        <v>0</v>
      </c>
      <c r="T112" s="448">
        <f t="shared" si="50"/>
        <v>0</v>
      </c>
      <c r="U112" s="446">
        <v>89463</v>
      </c>
      <c r="V112" s="448">
        <f t="shared" si="51"/>
        <v>0</v>
      </c>
      <c r="W112" s="449">
        <f t="shared" si="52"/>
        <v>0</v>
      </c>
      <c r="X112" s="472"/>
      <c r="Y112" s="474">
        <v>0</v>
      </c>
      <c r="Z112" s="476">
        <f t="shared" si="53"/>
        <v>0</v>
      </c>
      <c r="AA112" s="474">
        <v>89463</v>
      </c>
      <c r="AB112" s="476">
        <f t="shared" si="54"/>
        <v>0</v>
      </c>
      <c r="AC112" s="477">
        <f t="shared" si="55"/>
        <v>0</v>
      </c>
      <c r="AD112" s="489"/>
      <c r="AE112" s="491">
        <v>0</v>
      </c>
      <c r="AF112" s="493">
        <f t="shared" si="56"/>
        <v>0</v>
      </c>
      <c r="AG112" s="491">
        <v>89463</v>
      </c>
      <c r="AH112" s="493">
        <f t="shared" si="57"/>
        <v>0</v>
      </c>
      <c r="AI112" s="494">
        <f t="shared" si="58"/>
        <v>0</v>
      </c>
      <c r="AJ112" s="523"/>
      <c r="AK112" s="525">
        <v>0</v>
      </c>
      <c r="AL112" s="527">
        <f t="shared" si="59"/>
        <v>0</v>
      </c>
      <c r="AM112" s="525">
        <v>89463</v>
      </c>
      <c r="AN112" s="527">
        <f t="shared" si="60"/>
        <v>0</v>
      </c>
      <c r="AO112" s="528">
        <f t="shared" si="61"/>
        <v>0</v>
      </c>
      <c r="AP112" s="540"/>
      <c r="AQ112" s="542">
        <v>0</v>
      </c>
      <c r="AR112" s="544">
        <f t="shared" si="62"/>
        <v>0</v>
      </c>
      <c r="AS112" s="542">
        <v>89463</v>
      </c>
      <c r="AT112" s="544">
        <f t="shared" si="63"/>
        <v>0</v>
      </c>
      <c r="AU112" s="540"/>
      <c r="AV112" s="542">
        <v>0</v>
      </c>
      <c r="AW112" s="544">
        <f t="shared" si="64"/>
        <v>0</v>
      </c>
      <c r="AX112" s="542">
        <v>89463</v>
      </c>
      <c r="AY112" s="544">
        <f t="shared" si="65"/>
        <v>0</v>
      </c>
      <c r="AZ112" s="540"/>
      <c r="BA112" s="542">
        <v>0</v>
      </c>
      <c r="BB112" s="544">
        <f t="shared" si="66"/>
        <v>0</v>
      </c>
      <c r="BC112" s="542">
        <v>89463</v>
      </c>
      <c r="BD112" s="544">
        <f t="shared" si="67"/>
        <v>0</v>
      </c>
      <c r="BE112" s="545">
        <f t="shared" si="68"/>
        <v>0</v>
      </c>
      <c r="BF112" s="398">
        <f t="shared" si="69"/>
        <v>0</v>
      </c>
      <c r="BG112" s="254">
        <f t="shared" si="70"/>
        <v>8.7999999999999995E-2</v>
      </c>
      <c r="BH112" s="275">
        <f t="shared" si="71"/>
        <v>0</v>
      </c>
    </row>
    <row r="113" spans="1:60" s="254" customFormat="1" ht="12.75">
      <c r="A113" s="303" t="s">
        <v>508</v>
      </c>
      <c r="B113" s="343" t="s">
        <v>250</v>
      </c>
      <c r="C113" s="187"/>
      <c r="D113" s="261" t="s">
        <v>142</v>
      </c>
      <c r="E113" s="261">
        <v>48</v>
      </c>
      <c r="F113" s="344">
        <v>0</v>
      </c>
      <c r="G113" s="190">
        <f t="shared" si="44"/>
        <v>0</v>
      </c>
      <c r="H113" s="344">
        <v>225</v>
      </c>
      <c r="I113" s="190">
        <f t="shared" si="45"/>
        <v>10800</v>
      </c>
      <c r="J113" s="345">
        <f t="shared" si="46"/>
        <v>10800</v>
      </c>
      <c r="K113" s="406"/>
      <c r="L113" s="437">
        <v>48</v>
      </c>
      <c r="M113" s="429">
        <v>0</v>
      </c>
      <c r="N113" s="431">
        <f t="shared" si="47"/>
        <v>0</v>
      </c>
      <c r="O113" s="429">
        <v>225</v>
      </c>
      <c r="P113" s="431">
        <f t="shared" si="48"/>
        <v>10800</v>
      </c>
      <c r="Q113" s="432">
        <f t="shared" si="49"/>
        <v>10800</v>
      </c>
      <c r="R113" s="453"/>
      <c r="S113" s="446">
        <v>0</v>
      </c>
      <c r="T113" s="448">
        <f t="shared" si="50"/>
        <v>0</v>
      </c>
      <c r="U113" s="446">
        <v>225</v>
      </c>
      <c r="V113" s="448">
        <f t="shared" si="51"/>
        <v>0</v>
      </c>
      <c r="W113" s="449">
        <f t="shared" si="52"/>
        <v>0</v>
      </c>
      <c r="X113" s="472"/>
      <c r="Y113" s="474">
        <v>0</v>
      </c>
      <c r="Z113" s="476">
        <f t="shared" si="53"/>
        <v>0</v>
      </c>
      <c r="AA113" s="474">
        <v>225</v>
      </c>
      <c r="AB113" s="476">
        <f t="shared" si="54"/>
        <v>0</v>
      </c>
      <c r="AC113" s="477">
        <f t="shared" si="55"/>
        <v>0</v>
      </c>
      <c r="AD113" s="489"/>
      <c r="AE113" s="491">
        <v>0</v>
      </c>
      <c r="AF113" s="493">
        <f t="shared" si="56"/>
        <v>0</v>
      </c>
      <c r="AG113" s="491">
        <v>225</v>
      </c>
      <c r="AH113" s="493">
        <f t="shared" si="57"/>
        <v>0</v>
      </c>
      <c r="AI113" s="494">
        <f t="shared" si="58"/>
        <v>0</v>
      </c>
      <c r="AJ113" s="523"/>
      <c r="AK113" s="525">
        <v>0</v>
      </c>
      <c r="AL113" s="527">
        <f t="shared" si="59"/>
        <v>0</v>
      </c>
      <c r="AM113" s="525">
        <v>225</v>
      </c>
      <c r="AN113" s="527">
        <f t="shared" si="60"/>
        <v>0</v>
      </c>
      <c r="AO113" s="528">
        <f t="shared" si="61"/>
        <v>0</v>
      </c>
      <c r="AP113" s="540"/>
      <c r="AQ113" s="542">
        <v>0</v>
      </c>
      <c r="AR113" s="544">
        <f t="shared" si="62"/>
        <v>0</v>
      </c>
      <c r="AS113" s="542">
        <v>225</v>
      </c>
      <c r="AT113" s="544">
        <f t="shared" si="63"/>
        <v>0</v>
      </c>
      <c r="AU113" s="540"/>
      <c r="AV113" s="542">
        <v>0</v>
      </c>
      <c r="AW113" s="544">
        <f t="shared" si="64"/>
        <v>0</v>
      </c>
      <c r="AX113" s="542">
        <v>225</v>
      </c>
      <c r="AY113" s="544">
        <f t="shared" si="65"/>
        <v>0</v>
      </c>
      <c r="AZ113" s="540"/>
      <c r="BA113" s="542">
        <v>0</v>
      </c>
      <c r="BB113" s="544">
        <f t="shared" si="66"/>
        <v>0</v>
      </c>
      <c r="BC113" s="542">
        <v>225</v>
      </c>
      <c r="BD113" s="544">
        <f t="shared" si="67"/>
        <v>0</v>
      </c>
      <c r="BE113" s="545">
        <f t="shared" si="68"/>
        <v>0</v>
      </c>
      <c r="BF113" s="398">
        <f t="shared" si="69"/>
        <v>0</v>
      </c>
      <c r="BG113" s="254">
        <f t="shared" si="70"/>
        <v>48</v>
      </c>
      <c r="BH113" s="275">
        <f t="shared" si="71"/>
        <v>0</v>
      </c>
    </row>
    <row r="114" spans="1:60" s="254" customFormat="1" ht="12.75">
      <c r="A114" s="303" t="s">
        <v>268</v>
      </c>
      <c r="B114" s="343" t="s">
        <v>269</v>
      </c>
      <c r="C114" s="187"/>
      <c r="D114" s="261" t="s">
        <v>142</v>
      </c>
      <c r="E114" s="261">
        <v>18</v>
      </c>
      <c r="F114" s="344">
        <v>13525</v>
      </c>
      <c r="G114" s="190">
        <f t="shared" si="44"/>
        <v>243450</v>
      </c>
      <c r="H114" s="344">
        <v>1325</v>
      </c>
      <c r="I114" s="190">
        <f t="shared" si="45"/>
        <v>23850</v>
      </c>
      <c r="J114" s="345">
        <f t="shared" si="46"/>
        <v>267300</v>
      </c>
      <c r="K114" s="406"/>
      <c r="L114" s="427"/>
      <c r="M114" s="429">
        <v>13525</v>
      </c>
      <c r="N114" s="431">
        <f t="shared" si="47"/>
        <v>0</v>
      </c>
      <c r="O114" s="429">
        <v>1325</v>
      </c>
      <c r="P114" s="431">
        <f t="shared" si="48"/>
        <v>0</v>
      </c>
      <c r="Q114" s="432">
        <f t="shared" si="49"/>
        <v>0</v>
      </c>
      <c r="R114" s="444"/>
      <c r="S114" s="446">
        <v>13525</v>
      </c>
      <c r="T114" s="448">
        <f t="shared" si="50"/>
        <v>0</v>
      </c>
      <c r="U114" s="446">
        <v>1325</v>
      </c>
      <c r="V114" s="448">
        <f t="shared" si="51"/>
        <v>0</v>
      </c>
      <c r="W114" s="449">
        <f t="shared" si="52"/>
        <v>0</v>
      </c>
      <c r="X114" s="472">
        <v>18</v>
      </c>
      <c r="Y114" s="474">
        <v>13525</v>
      </c>
      <c r="Z114" s="476">
        <f t="shared" si="53"/>
        <v>243450</v>
      </c>
      <c r="AA114" s="474">
        <v>1325</v>
      </c>
      <c r="AB114" s="476">
        <f t="shared" si="54"/>
        <v>23850</v>
      </c>
      <c r="AC114" s="477">
        <f t="shared" si="55"/>
        <v>267300</v>
      </c>
      <c r="AD114" s="489"/>
      <c r="AE114" s="491">
        <v>13525</v>
      </c>
      <c r="AF114" s="493">
        <f t="shared" si="56"/>
        <v>0</v>
      </c>
      <c r="AG114" s="491">
        <v>1325</v>
      </c>
      <c r="AH114" s="493">
        <f t="shared" si="57"/>
        <v>0</v>
      </c>
      <c r="AI114" s="494">
        <f t="shared" si="58"/>
        <v>0</v>
      </c>
      <c r="AJ114" s="523"/>
      <c r="AK114" s="525">
        <v>13525</v>
      </c>
      <c r="AL114" s="527">
        <f t="shared" si="59"/>
        <v>0</v>
      </c>
      <c r="AM114" s="525">
        <v>1325</v>
      </c>
      <c r="AN114" s="527">
        <f t="shared" si="60"/>
        <v>0</v>
      </c>
      <c r="AO114" s="528">
        <f t="shared" si="61"/>
        <v>0</v>
      </c>
      <c r="AP114" s="540"/>
      <c r="AQ114" s="542">
        <v>13525</v>
      </c>
      <c r="AR114" s="544">
        <f t="shared" si="62"/>
        <v>0</v>
      </c>
      <c r="AS114" s="542">
        <v>1325</v>
      </c>
      <c r="AT114" s="544">
        <f t="shared" si="63"/>
        <v>0</v>
      </c>
      <c r="AU114" s="540"/>
      <c r="AV114" s="542">
        <v>13525</v>
      </c>
      <c r="AW114" s="544">
        <f t="shared" si="64"/>
        <v>0</v>
      </c>
      <c r="AX114" s="542">
        <v>1325</v>
      </c>
      <c r="AY114" s="544">
        <f t="shared" si="65"/>
        <v>0</v>
      </c>
      <c r="AZ114" s="540"/>
      <c r="BA114" s="542">
        <v>13525</v>
      </c>
      <c r="BB114" s="544">
        <f t="shared" si="66"/>
        <v>0</v>
      </c>
      <c r="BC114" s="542">
        <v>1325</v>
      </c>
      <c r="BD114" s="544">
        <f t="shared" si="67"/>
        <v>0</v>
      </c>
      <c r="BE114" s="545">
        <f t="shared" si="68"/>
        <v>0</v>
      </c>
      <c r="BF114" s="398">
        <f t="shared" si="69"/>
        <v>0</v>
      </c>
      <c r="BG114" s="254">
        <f t="shared" si="70"/>
        <v>18</v>
      </c>
      <c r="BH114" s="275">
        <f t="shared" si="71"/>
        <v>0</v>
      </c>
    </row>
    <row r="115" spans="1:60" s="254" customFormat="1" ht="12.75">
      <c r="A115" s="303" t="s">
        <v>270</v>
      </c>
      <c r="B115" s="343" t="s">
        <v>244</v>
      </c>
      <c r="C115" s="187"/>
      <c r="D115" s="261" t="s">
        <v>141</v>
      </c>
      <c r="E115" s="261">
        <v>0.95399999999999996</v>
      </c>
      <c r="F115" s="344">
        <v>0</v>
      </c>
      <c r="G115" s="190">
        <f t="shared" si="44"/>
        <v>0</v>
      </c>
      <c r="H115" s="344">
        <v>133527</v>
      </c>
      <c r="I115" s="190">
        <f t="shared" si="45"/>
        <v>127384.758</v>
      </c>
      <c r="J115" s="345">
        <f t="shared" si="46"/>
        <v>127384.758</v>
      </c>
      <c r="K115" s="406"/>
      <c r="L115" s="427"/>
      <c r="M115" s="429">
        <v>0</v>
      </c>
      <c r="N115" s="431">
        <f t="shared" si="47"/>
        <v>0</v>
      </c>
      <c r="O115" s="429">
        <v>133527</v>
      </c>
      <c r="P115" s="431">
        <f t="shared" si="48"/>
        <v>0</v>
      </c>
      <c r="Q115" s="432">
        <f t="shared" si="49"/>
        <v>0</v>
      </c>
      <c r="R115" s="444"/>
      <c r="S115" s="446">
        <v>0</v>
      </c>
      <c r="T115" s="448">
        <f t="shared" si="50"/>
        <v>0</v>
      </c>
      <c r="U115" s="446">
        <v>133527</v>
      </c>
      <c r="V115" s="448">
        <f t="shared" si="51"/>
        <v>0</v>
      </c>
      <c r="W115" s="449">
        <f t="shared" si="52"/>
        <v>0</v>
      </c>
      <c r="X115" s="472">
        <v>0.95399999999999996</v>
      </c>
      <c r="Y115" s="474">
        <v>0</v>
      </c>
      <c r="Z115" s="476">
        <f t="shared" si="53"/>
        <v>0</v>
      </c>
      <c r="AA115" s="474">
        <v>133527</v>
      </c>
      <c r="AB115" s="476">
        <f t="shared" si="54"/>
        <v>127384.758</v>
      </c>
      <c r="AC115" s="477">
        <f t="shared" si="55"/>
        <v>127384.758</v>
      </c>
      <c r="AD115" s="489"/>
      <c r="AE115" s="491">
        <v>0</v>
      </c>
      <c r="AF115" s="493">
        <f t="shared" si="56"/>
        <v>0</v>
      </c>
      <c r="AG115" s="491">
        <v>133527</v>
      </c>
      <c r="AH115" s="493">
        <f t="shared" si="57"/>
        <v>0</v>
      </c>
      <c r="AI115" s="494">
        <f t="shared" si="58"/>
        <v>0</v>
      </c>
      <c r="AJ115" s="523"/>
      <c r="AK115" s="525">
        <v>0</v>
      </c>
      <c r="AL115" s="527">
        <f t="shared" si="59"/>
        <v>0</v>
      </c>
      <c r="AM115" s="525">
        <v>133527</v>
      </c>
      <c r="AN115" s="527">
        <f t="shared" si="60"/>
        <v>0</v>
      </c>
      <c r="AO115" s="528">
        <f t="shared" si="61"/>
        <v>0</v>
      </c>
      <c r="AP115" s="540"/>
      <c r="AQ115" s="542">
        <v>0</v>
      </c>
      <c r="AR115" s="544">
        <f t="shared" si="62"/>
        <v>0</v>
      </c>
      <c r="AS115" s="542">
        <v>133527</v>
      </c>
      <c r="AT115" s="544">
        <f t="shared" si="63"/>
        <v>0</v>
      </c>
      <c r="AU115" s="540"/>
      <c r="AV115" s="542">
        <v>0</v>
      </c>
      <c r="AW115" s="544">
        <f t="shared" si="64"/>
        <v>0</v>
      </c>
      <c r="AX115" s="542">
        <v>133527</v>
      </c>
      <c r="AY115" s="544">
        <f t="shared" si="65"/>
        <v>0</v>
      </c>
      <c r="AZ115" s="540"/>
      <c r="BA115" s="542">
        <v>0</v>
      </c>
      <c r="BB115" s="544">
        <f t="shared" si="66"/>
        <v>0</v>
      </c>
      <c r="BC115" s="542">
        <v>133527</v>
      </c>
      <c r="BD115" s="544">
        <f t="shared" si="67"/>
        <v>0</v>
      </c>
      <c r="BE115" s="545">
        <f t="shared" si="68"/>
        <v>0</v>
      </c>
      <c r="BF115" s="398">
        <f t="shared" si="69"/>
        <v>0</v>
      </c>
      <c r="BG115" s="254">
        <f t="shared" si="70"/>
        <v>0.95399999999999996</v>
      </c>
      <c r="BH115" s="275">
        <f t="shared" si="71"/>
        <v>0</v>
      </c>
    </row>
    <row r="116" spans="1:60" s="254" customFormat="1" ht="12.75">
      <c r="A116" s="303" t="s">
        <v>271</v>
      </c>
      <c r="B116" s="343" t="s">
        <v>250</v>
      </c>
      <c r="C116" s="187"/>
      <c r="D116" s="261" t="s">
        <v>142</v>
      </c>
      <c r="E116" s="261">
        <v>36</v>
      </c>
      <c r="F116" s="344">
        <v>0</v>
      </c>
      <c r="G116" s="190">
        <f t="shared" si="44"/>
        <v>0</v>
      </c>
      <c r="H116" s="344">
        <v>225</v>
      </c>
      <c r="I116" s="190">
        <f t="shared" si="45"/>
        <v>8100</v>
      </c>
      <c r="J116" s="345">
        <f t="shared" si="46"/>
        <v>8100</v>
      </c>
      <c r="K116" s="406"/>
      <c r="L116" s="427"/>
      <c r="M116" s="429">
        <v>0</v>
      </c>
      <c r="N116" s="431">
        <f t="shared" si="47"/>
        <v>0</v>
      </c>
      <c r="O116" s="429">
        <v>225</v>
      </c>
      <c r="P116" s="431">
        <f t="shared" si="48"/>
        <v>0</v>
      </c>
      <c r="Q116" s="432">
        <f t="shared" si="49"/>
        <v>0</v>
      </c>
      <c r="R116" s="444"/>
      <c r="S116" s="446">
        <v>0</v>
      </c>
      <c r="T116" s="448">
        <f t="shared" si="50"/>
        <v>0</v>
      </c>
      <c r="U116" s="446">
        <v>225</v>
      </c>
      <c r="V116" s="448">
        <f t="shared" si="51"/>
        <v>0</v>
      </c>
      <c r="W116" s="449">
        <f t="shared" si="52"/>
        <v>0</v>
      </c>
      <c r="X116" s="472">
        <v>36</v>
      </c>
      <c r="Y116" s="474">
        <v>0</v>
      </c>
      <c r="Z116" s="476">
        <f t="shared" si="53"/>
        <v>0</v>
      </c>
      <c r="AA116" s="474">
        <v>225</v>
      </c>
      <c r="AB116" s="476">
        <f t="shared" si="54"/>
        <v>8100</v>
      </c>
      <c r="AC116" s="477">
        <f t="shared" si="55"/>
        <v>8100</v>
      </c>
      <c r="AD116" s="489"/>
      <c r="AE116" s="491">
        <v>0</v>
      </c>
      <c r="AF116" s="493">
        <f t="shared" si="56"/>
        <v>0</v>
      </c>
      <c r="AG116" s="491">
        <v>225</v>
      </c>
      <c r="AH116" s="493">
        <f t="shared" si="57"/>
        <v>0</v>
      </c>
      <c r="AI116" s="494">
        <f t="shared" si="58"/>
        <v>0</v>
      </c>
      <c r="AJ116" s="523"/>
      <c r="AK116" s="525">
        <v>0</v>
      </c>
      <c r="AL116" s="527">
        <f t="shared" si="59"/>
        <v>0</v>
      </c>
      <c r="AM116" s="525">
        <v>225</v>
      </c>
      <c r="AN116" s="527">
        <f t="shared" si="60"/>
        <v>0</v>
      </c>
      <c r="AO116" s="528">
        <f t="shared" si="61"/>
        <v>0</v>
      </c>
      <c r="AP116" s="540"/>
      <c r="AQ116" s="542">
        <v>0</v>
      </c>
      <c r="AR116" s="544">
        <f t="shared" si="62"/>
        <v>0</v>
      </c>
      <c r="AS116" s="542">
        <v>225</v>
      </c>
      <c r="AT116" s="544">
        <f t="shared" si="63"/>
        <v>0</v>
      </c>
      <c r="AU116" s="540"/>
      <c r="AV116" s="542">
        <v>0</v>
      </c>
      <c r="AW116" s="544">
        <f t="shared" si="64"/>
        <v>0</v>
      </c>
      <c r="AX116" s="542">
        <v>225</v>
      </c>
      <c r="AY116" s="544">
        <f t="shared" si="65"/>
        <v>0</v>
      </c>
      <c r="AZ116" s="540"/>
      <c r="BA116" s="542">
        <v>0</v>
      </c>
      <c r="BB116" s="544">
        <f t="shared" si="66"/>
        <v>0</v>
      </c>
      <c r="BC116" s="542">
        <v>225</v>
      </c>
      <c r="BD116" s="544">
        <f t="shared" si="67"/>
        <v>0</v>
      </c>
      <c r="BE116" s="545">
        <f t="shared" si="68"/>
        <v>0</v>
      </c>
      <c r="BF116" s="398">
        <f t="shared" si="69"/>
        <v>0</v>
      </c>
      <c r="BG116" s="254">
        <f t="shared" si="70"/>
        <v>36</v>
      </c>
      <c r="BH116" s="275">
        <f t="shared" si="71"/>
        <v>0</v>
      </c>
    </row>
    <row r="117" spans="1:60" s="254" customFormat="1" ht="12.75">
      <c r="A117" s="303" t="s">
        <v>272</v>
      </c>
      <c r="B117" s="343" t="s">
        <v>273</v>
      </c>
      <c r="C117" s="187"/>
      <c r="D117" s="261" t="s">
        <v>142</v>
      </c>
      <c r="E117" s="261">
        <v>1</v>
      </c>
      <c r="F117" s="344">
        <v>155925</v>
      </c>
      <c r="G117" s="190">
        <f t="shared" si="44"/>
        <v>155925</v>
      </c>
      <c r="H117" s="344">
        <v>0</v>
      </c>
      <c r="I117" s="190">
        <f t="shared" si="45"/>
        <v>0</v>
      </c>
      <c r="J117" s="345">
        <f t="shared" si="46"/>
        <v>155925</v>
      </c>
      <c r="K117" s="406"/>
      <c r="L117" s="427"/>
      <c r="M117" s="429">
        <v>155925</v>
      </c>
      <c r="N117" s="431">
        <f t="shared" si="47"/>
        <v>0</v>
      </c>
      <c r="O117" s="429">
        <v>0</v>
      </c>
      <c r="P117" s="431">
        <f t="shared" si="48"/>
        <v>0</v>
      </c>
      <c r="Q117" s="432">
        <f t="shared" si="49"/>
        <v>0</v>
      </c>
      <c r="R117" s="444"/>
      <c r="S117" s="446">
        <v>155925</v>
      </c>
      <c r="T117" s="448">
        <f t="shared" si="50"/>
        <v>0</v>
      </c>
      <c r="U117" s="446">
        <v>0</v>
      </c>
      <c r="V117" s="448">
        <f t="shared" si="51"/>
        <v>0</v>
      </c>
      <c r="W117" s="449">
        <f t="shared" si="52"/>
        <v>0</v>
      </c>
      <c r="X117" s="472">
        <v>1</v>
      </c>
      <c r="Y117" s="474">
        <v>155925</v>
      </c>
      <c r="Z117" s="476">
        <f t="shared" si="53"/>
        <v>155925</v>
      </c>
      <c r="AA117" s="474">
        <v>0</v>
      </c>
      <c r="AB117" s="476">
        <f t="shared" si="54"/>
        <v>0</v>
      </c>
      <c r="AC117" s="477">
        <f t="shared" si="55"/>
        <v>155925</v>
      </c>
      <c r="AD117" s="489"/>
      <c r="AE117" s="491">
        <v>155925</v>
      </c>
      <c r="AF117" s="493">
        <f t="shared" si="56"/>
        <v>0</v>
      </c>
      <c r="AG117" s="491">
        <v>0</v>
      </c>
      <c r="AH117" s="493">
        <f t="shared" si="57"/>
        <v>0</v>
      </c>
      <c r="AI117" s="494">
        <f t="shared" si="58"/>
        <v>0</v>
      </c>
      <c r="AJ117" s="523"/>
      <c r="AK117" s="525">
        <v>155925</v>
      </c>
      <c r="AL117" s="527">
        <f t="shared" si="59"/>
        <v>0</v>
      </c>
      <c r="AM117" s="525">
        <v>0</v>
      </c>
      <c r="AN117" s="527">
        <f t="shared" si="60"/>
        <v>0</v>
      </c>
      <c r="AO117" s="528">
        <f t="shared" si="61"/>
        <v>0</v>
      </c>
      <c r="AP117" s="540"/>
      <c r="AQ117" s="542">
        <v>155925</v>
      </c>
      <c r="AR117" s="544">
        <f t="shared" si="62"/>
        <v>0</v>
      </c>
      <c r="AS117" s="542">
        <v>0</v>
      </c>
      <c r="AT117" s="544">
        <f t="shared" si="63"/>
        <v>0</v>
      </c>
      <c r="AU117" s="540"/>
      <c r="AV117" s="542">
        <v>155925</v>
      </c>
      <c r="AW117" s="544">
        <f t="shared" si="64"/>
        <v>0</v>
      </c>
      <c r="AX117" s="542">
        <v>0</v>
      </c>
      <c r="AY117" s="544">
        <f t="shared" si="65"/>
        <v>0</v>
      </c>
      <c r="AZ117" s="540"/>
      <c r="BA117" s="542">
        <v>155925</v>
      </c>
      <c r="BB117" s="544">
        <f t="shared" si="66"/>
        <v>0</v>
      </c>
      <c r="BC117" s="542">
        <v>0</v>
      </c>
      <c r="BD117" s="544">
        <f t="shared" si="67"/>
        <v>0</v>
      </c>
      <c r="BE117" s="545">
        <f t="shared" si="68"/>
        <v>0</v>
      </c>
      <c r="BF117" s="398">
        <f t="shared" si="69"/>
        <v>0</v>
      </c>
      <c r="BG117" s="254">
        <f t="shared" si="70"/>
        <v>1</v>
      </c>
      <c r="BH117" s="275">
        <f t="shared" si="71"/>
        <v>0</v>
      </c>
    </row>
    <row r="118" spans="1:60" s="254" customFormat="1" ht="12.75">
      <c r="A118" s="303" t="s">
        <v>274</v>
      </c>
      <c r="B118" s="343" t="s">
        <v>242</v>
      </c>
      <c r="C118" s="187"/>
      <c r="D118" s="261" t="s">
        <v>141</v>
      </c>
      <c r="E118" s="261">
        <v>7.8E-2</v>
      </c>
      <c r="F118" s="344">
        <v>0</v>
      </c>
      <c r="G118" s="190">
        <f t="shared" si="44"/>
        <v>0</v>
      </c>
      <c r="H118" s="344">
        <v>133527</v>
      </c>
      <c r="I118" s="190">
        <f t="shared" si="45"/>
        <v>10415.106</v>
      </c>
      <c r="J118" s="345">
        <f t="shared" si="46"/>
        <v>10415.106</v>
      </c>
      <c r="K118" s="406"/>
      <c r="L118" s="427"/>
      <c r="M118" s="429">
        <v>0</v>
      </c>
      <c r="N118" s="431">
        <f t="shared" si="47"/>
        <v>0</v>
      </c>
      <c r="O118" s="429">
        <v>133527</v>
      </c>
      <c r="P118" s="431">
        <f t="shared" si="48"/>
        <v>0</v>
      </c>
      <c r="Q118" s="432">
        <f t="shared" si="49"/>
        <v>0</v>
      </c>
      <c r="R118" s="444"/>
      <c r="S118" s="446">
        <v>0</v>
      </c>
      <c r="T118" s="448">
        <f t="shared" si="50"/>
        <v>0</v>
      </c>
      <c r="U118" s="446">
        <v>133527</v>
      </c>
      <c r="V118" s="448">
        <f t="shared" si="51"/>
        <v>0</v>
      </c>
      <c r="W118" s="449">
        <f t="shared" si="52"/>
        <v>0</v>
      </c>
      <c r="X118" s="472">
        <v>7.8E-2</v>
      </c>
      <c r="Y118" s="474">
        <v>0</v>
      </c>
      <c r="Z118" s="476">
        <f t="shared" si="53"/>
        <v>0</v>
      </c>
      <c r="AA118" s="474">
        <v>133527</v>
      </c>
      <c r="AB118" s="476">
        <f t="shared" si="54"/>
        <v>10415.106</v>
      </c>
      <c r="AC118" s="477">
        <f t="shared" si="55"/>
        <v>10415.106</v>
      </c>
      <c r="AD118" s="489"/>
      <c r="AE118" s="491">
        <v>0</v>
      </c>
      <c r="AF118" s="493">
        <f t="shared" si="56"/>
        <v>0</v>
      </c>
      <c r="AG118" s="491">
        <v>133527</v>
      </c>
      <c r="AH118" s="493">
        <f t="shared" si="57"/>
        <v>0</v>
      </c>
      <c r="AI118" s="494">
        <f t="shared" si="58"/>
        <v>0</v>
      </c>
      <c r="AJ118" s="523"/>
      <c r="AK118" s="525">
        <v>0</v>
      </c>
      <c r="AL118" s="527">
        <f t="shared" si="59"/>
        <v>0</v>
      </c>
      <c r="AM118" s="525">
        <v>133527</v>
      </c>
      <c r="AN118" s="527">
        <f t="shared" si="60"/>
        <v>0</v>
      </c>
      <c r="AO118" s="528">
        <f t="shared" si="61"/>
        <v>0</v>
      </c>
      <c r="AP118" s="540"/>
      <c r="AQ118" s="542">
        <v>0</v>
      </c>
      <c r="AR118" s="544">
        <f t="shared" si="62"/>
        <v>0</v>
      </c>
      <c r="AS118" s="542">
        <v>133527</v>
      </c>
      <c r="AT118" s="544">
        <f t="shared" si="63"/>
        <v>0</v>
      </c>
      <c r="AU118" s="540"/>
      <c r="AV118" s="542">
        <v>0</v>
      </c>
      <c r="AW118" s="544">
        <f t="shared" si="64"/>
        <v>0</v>
      </c>
      <c r="AX118" s="542">
        <v>133527</v>
      </c>
      <c r="AY118" s="544">
        <f t="shared" si="65"/>
        <v>0</v>
      </c>
      <c r="AZ118" s="540"/>
      <c r="BA118" s="542">
        <v>0</v>
      </c>
      <c r="BB118" s="544">
        <f t="shared" si="66"/>
        <v>0</v>
      </c>
      <c r="BC118" s="542">
        <v>133527</v>
      </c>
      <c r="BD118" s="544">
        <f t="shared" si="67"/>
        <v>0</v>
      </c>
      <c r="BE118" s="545">
        <f t="shared" si="68"/>
        <v>0</v>
      </c>
      <c r="BF118" s="398">
        <f t="shared" si="69"/>
        <v>0</v>
      </c>
      <c r="BG118" s="254">
        <f t="shared" si="70"/>
        <v>7.8E-2</v>
      </c>
      <c r="BH118" s="275">
        <f t="shared" si="71"/>
        <v>0</v>
      </c>
    </row>
    <row r="119" spans="1:60" s="254" customFormat="1" ht="12.75">
      <c r="A119" s="303" t="s">
        <v>275</v>
      </c>
      <c r="B119" s="343" t="s">
        <v>244</v>
      </c>
      <c r="C119" s="187"/>
      <c r="D119" s="261" t="s">
        <v>141</v>
      </c>
      <c r="E119" s="261">
        <v>0.04</v>
      </c>
      <c r="F119" s="344">
        <v>0</v>
      </c>
      <c r="G119" s="190">
        <f t="shared" si="44"/>
        <v>0</v>
      </c>
      <c r="H119" s="344">
        <v>133527</v>
      </c>
      <c r="I119" s="190">
        <f t="shared" si="45"/>
        <v>5341.08</v>
      </c>
      <c r="J119" s="345">
        <f t="shared" si="46"/>
        <v>5341.08</v>
      </c>
      <c r="K119" s="406"/>
      <c r="L119" s="427"/>
      <c r="M119" s="429">
        <v>0</v>
      </c>
      <c r="N119" s="431">
        <f t="shared" si="47"/>
        <v>0</v>
      </c>
      <c r="O119" s="429">
        <v>133527</v>
      </c>
      <c r="P119" s="431">
        <f t="shared" si="48"/>
        <v>0</v>
      </c>
      <c r="Q119" s="432">
        <f t="shared" si="49"/>
        <v>0</v>
      </c>
      <c r="R119" s="444"/>
      <c r="S119" s="446">
        <v>0</v>
      </c>
      <c r="T119" s="448">
        <f t="shared" si="50"/>
        <v>0</v>
      </c>
      <c r="U119" s="446">
        <v>133527</v>
      </c>
      <c r="V119" s="448">
        <f t="shared" si="51"/>
        <v>0</v>
      </c>
      <c r="W119" s="449">
        <f t="shared" si="52"/>
        <v>0</v>
      </c>
      <c r="X119" s="472">
        <v>0.04</v>
      </c>
      <c r="Y119" s="474">
        <v>0</v>
      </c>
      <c r="Z119" s="476">
        <f t="shared" si="53"/>
        <v>0</v>
      </c>
      <c r="AA119" s="474">
        <v>133527</v>
      </c>
      <c r="AB119" s="476">
        <f t="shared" si="54"/>
        <v>5341.08</v>
      </c>
      <c r="AC119" s="477">
        <f t="shared" si="55"/>
        <v>5341.08</v>
      </c>
      <c r="AD119" s="489"/>
      <c r="AE119" s="491">
        <v>0</v>
      </c>
      <c r="AF119" s="493">
        <f t="shared" si="56"/>
        <v>0</v>
      </c>
      <c r="AG119" s="491">
        <v>133527</v>
      </c>
      <c r="AH119" s="493">
        <f t="shared" si="57"/>
        <v>0</v>
      </c>
      <c r="AI119" s="494">
        <f t="shared" si="58"/>
        <v>0</v>
      </c>
      <c r="AJ119" s="523"/>
      <c r="AK119" s="525">
        <v>0</v>
      </c>
      <c r="AL119" s="527">
        <f t="shared" si="59"/>
        <v>0</v>
      </c>
      <c r="AM119" s="525">
        <v>133527</v>
      </c>
      <c r="AN119" s="527">
        <f t="shared" si="60"/>
        <v>0</v>
      </c>
      <c r="AO119" s="528">
        <f t="shared" si="61"/>
        <v>0</v>
      </c>
      <c r="AP119" s="540"/>
      <c r="AQ119" s="542">
        <v>0</v>
      </c>
      <c r="AR119" s="544">
        <f t="shared" si="62"/>
        <v>0</v>
      </c>
      <c r="AS119" s="542">
        <v>133527</v>
      </c>
      <c r="AT119" s="544">
        <f t="shared" si="63"/>
        <v>0</v>
      </c>
      <c r="AU119" s="540"/>
      <c r="AV119" s="542">
        <v>0</v>
      </c>
      <c r="AW119" s="544">
        <f t="shared" si="64"/>
        <v>0</v>
      </c>
      <c r="AX119" s="542">
        <v>133527</v>
      </c>
      <c r="AY119" s="544">
        <f t="shared" si="65"/>
        <v>0</v>
      </c>
      <c r="AZ119" s="540"/>
      <c r="BA119" s="542">
        <v>0</v>
      </c>
      <c r="BB119" s="544">
        <f t="shared" si="66"/>
        <v>0</v>
      </c>
      <c r="BC119" s="542">
        <v>133527</v>
      </c>
      <c r="BD119" s="544">
        <f t="shared" si="67"/>
        <v>0</v>
      </c>
      <c r="BE119" s="545">
        <f t="shared" si="68"/>
        <v>0</v>
      </c>
      <c r="BF119" s="398">
        <f t="shared" si="69"/>
        <v>0</v>
      </c>
      <c r="BG119" s="254">
        <f t="shared" si="70"/>
        <v>0.04</v>
      </c>
      <c r="BH119" s="275">
        <f t="shared" si="71"/>
        <v>0</v>
      </c>
    </row>
    <row r="120" spans="1:60" s="254" customFormat="1" ht="12.75">
      <c r="A120" s="303" t="s">
        <v>276</v>
      </c>
      <c r="B120" s="343" t="s">
        <v>250</v>
      </c>
      <c r="C120" s="187"/>
      <c r="D120" s="261" t="s">
        <v>142</v>
      </c>
      <c r="E120" s="261">
        <v>4</v>
      </c>
      <c r="F120" s="344">
        <v>0</v>
      </c>
      <c r="G120" s="190">
        <f t="shared" si="44"/>
        <v>0</v>
      </c>
      <c r="H120" s="344">
        <v>225</v>
      </c>
      <c r="I120" s="190">
        <f t="shared" si="45"/>
        <v>900</v>
      </c>
      <c r="J120" s="345">
        <f t="shared" si="46"/>
        <v>900</v>
      </c>
      <c r="K120" s="406"/>
      <c r="L120" s="427"/>
      <c r="M120" s="429">
        <v>0</v>
      </c>
      <c r="N120" s="431">
        <f t="shared" si="47"/>
        <v>0</v>
      </c>
      <c r="O120" s="429">
        <v>225</v>
      </c>
      <c r="P120" s="431">
        <f t="shared" si="48"/>
        <v>0</v>
      </c>
      <c r="Q120" s="432">
        <f t="shared" si="49"/>
        <v>0</v>
      </c>
      <c r="R120" s="444"/>
      <c r="S120" s="446">
        <v>0</v>
      </c>
      <c r="T120" s="448">
        <f t="shared" si="50"/>
        <v>0</v>
      </c>
      <c r="U120" s="446">
        <v>225</v>
      </c>
      <c r="V120" s="448">
        <f t="shared" si="51"/>
        <v>0</v>
      </c>
      <c r="W120" s="449">
        <f t="shared" si="52"/>
        <v>0</v>
      </c>
      <c r="X120" s="472">
        <v>4</v>
      </c>
      <c r="Y120" s="474">
        <v>0</v>
      </c>
      <c r="Z120" s="476">
        <f t="shared" si="53"/>
        <v>0</v>
      </c>
      <c r="AA120" s="474">
        <v>225</v>
      </c>
      <c r="AB120" s="476">
        <f t="shared" si="54"/>
        <v>900</v>
      </c>
      <c r="AC120" s="477">
        <f t="shared" si="55"/>
        <v>900</v>
      </c>
      <c r="AD120" s="489"/>
      <c r="AE120" s="491">
        <v>0</v>
      </c>
      <c r="AF120" s="493">
        <f t="shared" si="56"/>
        <v>0</v>
      </c>
      <c r="AG120" s="491">
        <v>225</v>
      </c>
      <c r="AH120" s="493">
        <f t="shared" si="57"/>
        <v>0</v>
      </c>
      <c r="AI120" s="494">
        <f t="shared" si="58"/>
        <v>0</v>
      </c>
      <c r="AJ120" s="523"/>
      <c r="AK120" s="525">
        <v>0</v>
      </c>
      <c r="AL120" s="527">
        <f t="shared" si="59"/>
        <v>0</v>
      </c>
      <c r="AM120" s="525">
        <v>225</v>
      </c>
      <c r="AN120" s="527">
        <f t="shared" si="60"/>
        <v>0</v>
      </c>
      <c r="AO120" s="528">
        <f t="shared" si="61"/>
        <v>0</v>
      </c>
      <c r="AP120" s="540"/>
      <c r="AQ120" s="542">
        <v>0</v>
      </c>
      <c r="AR120" s="544">
        <f t="shared" si="62"/>
        <v>0</v>
      </c>
      <c r="AS120" s="542">
        <v>225</v>
      </c>
      <c r="AT120" s="544">
        <f t="shared" si="63"/>
        <v>0</v>
      </c>
      <c r="AU120" s="540"/>
      <c r="AV120" s="542">
        <v>0</v>
      </c>
      <c r="AW120" s="544">
        <f t="shared" si="64"/>
        <v>0</v>
      </c>
      <c r="AX120" s="542">
        <v>225</v>
      </c>
      <c r="AY120" s="544">
        <f t="shared" si="65"/>
        <v>0</v>
      </c>
      <c r="AZ120" s="540"/>
      <c r="BA120" s="542">
        <v>0</v>
      </c>
      <c r="BB120" s="544">
        <f t="shared" si="66"/>
        <v>0</v>
      </c>
      <c r="BC120" s="542">
        <v>225</v>
      </c>
      <c r="BD120" s="544">
        <f t="shared" si="67"/>
        <v>0</v>
      </c>
      <c r="BE120" s="545">
        <f t="shared" si="68"/>
        <v>0</v>
      </c>
      <c r="BF120" s="398">
        <f t="shared" si="69"/>
        <v>0</v>
      </c>
      <c r="BG120" s="254">
        <f t="shared" si="70"/>
        <v>4</v>
      </c>
      <c r="BH120" s="275">
        <f t="shared" si="71"/>
        <v>0</v>
      </c>
    </row>
    <row r="121" spans="1:60" s="254" customFormat="1" ht="12.75">
      <c r="A121" s="303" t="s">
        <v>277</v>
      </c>
      <c r="B121" s="343" t="s">
        <v>257</v>
      </c>
      <c r="C121" s="187"/>
      <c r="D121" s="261" t="s">
        <v>141</v>
      </c>
      <c r="E121" s="261">
        <v>5.6000000000000001E-2</v>
      </c>
      <c r="F121" s="344">
        <v>0</v>
      </c>
      <c r="G121" s="190">
        <f t="shared" si="44"/>
        <v>0</v>
      </c>
      <c r="H121" s="344">
        <v>133527</v>
      </c>
      <c r="I121" s="190">
        <f t="shared" si="45"/>
        <v>7477.5119999999997</v>
      </c>
      <c r="J121" s="345">
        <f t="shared" si="46"/>
        <v>7477.5119999999997</v>
      </c>
      <c r="K121" s="406"/>
      <c r="L121" s="427"/>
      <c r="M121" s="429">
        <v>0</v>
      </c>
      <c r="N121" s="431">
        <f t="shared" si="47"/>
        <v>0</v>
      </c>
      <c r="O121" s="429">
        <v>133527</v>
      </c>
      <c r="P121" s="431">
        <f t="shared" si="48"/>
        <v>0</v>
      </c>
      <c r="Q121" s="432">
        <f t="shared" si="49"/>
        <v>0</v>
      </c>
      <c r="R121" s="444"/>
      <c r="S121" s="446">
        <v>0</v>
      </c>
      <c r="T121" s="448">
        <f t="shared" si="50"/>
        <v>0</v>
      </c>
      <c r="U121" s="446">
        <v>133527</v>
      </c>
      <c r="V121" s="448">
        <f t="shared" si="51"/>
        <v>0</v>
      </c>
      <c r="W121" s="449">
        <f t="shared" si="52"/>
        <v>0</v>
      </c>
      <c r="X121" s="472">
        <v>5.6000000000000001E-2</v>
      </c>
      <c r="Y121" s="474">
        <v>0</v>
      </c>
      <c r="Z121" s="476">
        <f t="shared" si="53"/>
        <v>0</v>
      </c>
      <c r="AA121" s="474">
        <v>133527</v>
      </c>
      <c r="AB121" s="476">
        <f t="shared" si="54"/>
        <v>7477.5119999999997</v>
      </c>
      <c r="AC121" s="477">
        <f t="shared" si="55"/>
        <v>7477.5119999999997</v>
      </c>
      <c r="AD121" s="489"/>
      <c r="AE121" s="491">
        <v>0</v>
      </c>
      <c r="AF121" s="493">
        <f t="shared" si="56"/>
        <v>0</v>
      </c>
      <c r="AG121" s="491">
        <v>133527</v>
      </c>
      <c r="AH121" s="493">
        <f t="shared" si="57"/>
        <v>0</v>
      </c>
      <c r="AI121" s="494">
        <f t="shared" si="58"/>
        <v>0</v>
      </c>
      <c r="AJ121" s="523"/>
      <c r="AK121" s="525">
        <v>0</v>
      </c>
      <c r="AL121" s="527">
        <f t="shared" si="59"/>
        <v>0</v>
      </c>
      <c r="AM121" s="525">
        <v>133527</v>
      </c>
      <c r="AN121" s="527">
        <f t="shared" si="60"/>
        <v>0</v>
      </c>
      <c r="AO121" s="528">
        <f t="shared" si="61"/>
        <v>0</v>
      </c>
      <c r="AP121" s="540"/>
      <c r="AQ121" s="542">
        <v>0</v>
      </c>
      <c r="AR121" s="544">
        <f t="shared" si="62"/>
        <v>0</v>
      </c>
      <c r="AS121" s="542">
        <v>133527</v>
      </c>
      <c r="AT121" s="544">
        <f t="shared" si="63"/>
        <v>0</v>
      </c>
      <c r="AU121" s="540"/>
      <c r="AV121" s="542">
        <v>0</v>
      </c>
      <c r="AW121" s="544">
        <f t="shared" si="64"/>
        <v>0</v>
      </c>
      <c r="AX121" s="542">
        <v>133527</v>
      </c>
      <c r="AY121" s="544">
        <f t="shared" si="65"/>
        <v>0</v>
      </c>
      <c r="AZ121" s="540"/>
      <c r="BA121" s="542">
        <v>0</v>
      </c>
      <c r="BB121" s="544">
        <f t="shared" si="66"/>
        <v>0</v>
      </c>
      <c r="BC121" s="542">
        <v>133527</v>
      </c>
      <c r="BD121" s="544">
        <f t="shared" si="67"/>
        <v>0</v>
      </c>
      <c r="BE121" s="545">
        <f t="shared" si="68"/>
        <v>0</v>
      </c>
      <c r="BF121" s="398">
        <f t="shared" si="69"/>
        <v>0</v>
      </c>
      <c r="BG121" s="254">
        <f t="shared" si="70"/>
        <v>5.6000000000000001E-2</v>
      </c>
      <c r="BH121" s="275">
        <f t="shared" si="71"/>
        <v>0</v>
      </c>
    </row>
    <row r="122" spans="1:60" s="254" customFormat="1" ht="12.75">
      <c r="A122" s="303" t="s">
        <v>278</v>
      </c>
      <c r="B122" s="343" t="s">
        <v>259</v>
      </c>
      <c r="C122" s="187"/>
      <c r="D122" s="261" t="s">
        <v>141</v>
      </c>
      <c r="E122" s="261">
        <v>8.0000000000000002E-3</v>
      </c>
      <c r="F122" s="344">
        <v>0</v>
      </c>
      <c r="G122" s="190">
        <f t="shared" si="44"/>
        <v>0</v>
      </c>
      <c r="H122" s="344">
        <v>133527</v>
      </c>
      <c r="I122" s="190">
        <f t="shared" si="45"/>
        <v>1068.2160000000001</v>
      </c>
      <c r="J122" s="345">
        <f t="shared" si="46"/>
        <v>1068.2160000000001</v>
      </c>
      <c r="K122" s="406"/>
      <c r="L122" s="427"/>
      <c r="M122" s="429">
        <v>0</v>
      </c>
      <c r="N122" s="431">
        <f t="shared" si="47"/>
        <v>0</v>
      </c>
      <c r="O122" s="429">
        <v>133527</v>
      </c>
      <c r="P122" s="431">
        <f t="shared" si="48"/>
        <v>0</v>
      </c>
      <c r="Q122" s="432">
        <f t="shared" si="49"/>
        <v>0</v>
      </c>
      <c r="R122" s="444"/>
      <c r="S122" s="446">
        <v>0</v>
      </c>
      <c r="T122" s="448">
        <f t="shared" si="50"/>
        <v>0</v>
      </c>
      <c r="U122" s="446">
        <v>133527</v>
      </c>
      <c r="V122" s="448">
        <f t="shared" si="51"/>
        <v>0</v>
      </c>
      <c r="W122" s="449">
        <f t="shared" si="52"/>
        <v>0</v>
      </c>
      <c r="X122" s="472">
        <v>8.0000000000000002E-3</v>
      </c>
      <c r="Y122" s="474">
        <v>0</v>
      </c>
      <c r="Z122" s="476">
        <f t="shared" si="53"/>
        <v>0</v>
      </c>
      <c r="AA122" s="474">
        <v>133527</v>
      </c>
      <c r="AB122" s="476">
        <f t="shared" si="54"/>
        <v>1068.2160000000001</v>
      </c>
      <c r="AC122" s="477">
        <f t="shared" si="55"/>
        <v>1068.2160000000001</v>
      </c>
      <c r="AD122" s="489"/>
      <c r="AE122" s="491">
        <v>0</v>
      </c>
      <c r="AF122" s="493">
        <f t="shared" si="56"/>
        <v>0</v>
      </c>
      <c r="AG122" s="491">
        <v>133527</v>
      </c>
      <c r="AH122" s="493">
        <f t="shared" si="57"/>
        <v>0</v>
      </c>
      <c r="AI122" s="494">
        <f t="shared" si="58"/>
        <v>0</v>
      </c>
      <c r="AJ122" s="523"/>
      <c r="AK122" s="525">
        <v>0</v>
      </c>
      <c r="AL122" s="527">
        <f t="shared" si="59"/>
        <v>0</v>
      </c>
      <c r="AM122" s="525">
        <v>133527</v>
      </c>
      <c r="AN122" s="527">
        <f t="shared" si="60"/>
        <v>0</v>
      </c>
      <c r="AO122" s="528">
        <f t="shared" si="61"/>
        <v>0</v>
      </c>
      <c r="AP122" s="540"/>
      <c r="AQ122" s="542">
        <v>0</v>
      </c>
      <c r="AR122" s="544">
        <f t="shared" si="62"/>
        <v>0</v>
      </c>
      <c r="AS122" s="542">
        <v>133527</v>
      </c>
      <c r="AT122" s="544">
        <f t="shared" si="63"/>
        <v>0</v>
      </c>
      <c r="AU122" s="540"/>
      <c r="AV122" s="542">
        <v>0</v>
      </c>
      <c r="AW122" s="544">
        <f t="shared" si="64"/>
        <v>0</v>
      </c>
      <c r="AX122" s="542">
        <v>133527</v>
      </c>
      <c r="AY122" s="544">
        <f t="shared" si="65"/>
        <v>0</v>
      </c>
      <c r="AZ122" s="540"/>
      <c r="BA122" s="542">
        <v>0</v>
      </c>
      <c r="BB122" s="544">
        <f t="shared" si="66"/>
        <v>0</v>
      </c>
      <c r="BC122" s="542">
        <v>133527</v>
      </c>
      <c r="BD122" s="544">
        <f t="shared" si="67"/>
        <v>0</v>
      </c>
      <c r="BE122" s="545">
        <f t="shared" si="68"/>
        <v>0</v>
      </c>
      <c r="BF122" s="398">
        <f t="shared" si="69"/>
        <v>0</v>
      </c>
      <c r="BG122" s="254">
        <f t="shared" si="70"/>
        <v>8.0000000000000002E-3</v>
      </c>
      <c r="BH122" s="275">
        <f t="shared" si="71"/>
        <v>0</v>
      </c>
    </row>
    <row r="123" spans="1:60" s="254" customFormat="1" ht="12.75">
      <c r="A123" s="303" t="s">
        <v>279</v>
      </c>
      <c r="B123" s="343" t="s">
        <v>280</v>
      </c>
      <c r="C123" s="187"/>
      <c r="D123" s="261" t="s">
        <v>141</v>
      </c>
      <c r="E123" s="261">
        <v>0.16500000000000001</v>
      </c>
      <c r="F123" s="344">
        <v>0</v>
      </c>
      <c r="G123" s="190">
        <f t="shared" si="44"/>
        <v>0</v>
      </c>
      <c r="H123" s="344">
        <v>133527</v>
      </c>
      <c r="I123" s="190">
        <f t="shared" si="45"/>
        <v>22031.955000000002</v>
      </c>
      <c r="J123" s="345">
        <f t="shared" si="46"/>
        <v>22031.955000000002</v>
      </c>
      <c r="K123" s="406"/>
      <c r="L123" s="427"/>
      <c r="M123" s="429">
        <v>0</v>
      </c>
      <c r="N123" s="431">
        <f t="shared" si="47"/>
        <v>0</v>
      </c>
      <c r="O123" s="429">
        <v>133527</v>
      </c>
      <c r="P123" s="431">
        <f t="shared" si="48"/>
        <v>0</v>
      </c>
      <c r="Q123" s="432">
        <f t="shared" si="49"/>
        <v>0</v>
      </c>
      <c r="R123" s="444"/>
      <c r="S123" s="446">
        <v>0</v>
      </c>
      <c r="T123" s="448">
        <f t="shared" si="50"/>
        <v>0</v>
      </c>
      <c r="U123" s="446">
        <v>133527</v>
      </c>
      <c r="V123" s="448">
        <f t="shared" si="51"/>
        <v>0</v>
      </c>
      <c r="W123" s="449">
        <f t="shared" si="52"/>
        <v>0</v>
      </c>
      <c r="X123" s="472">
        <v>0.16500000000000001</v>
      </c>
      <c r="Y123" s="474">
        <v>0</v>
      </c>
      <c r="Z123" s="476">
        <f t="shared" si="53"/>
        <v>0</v>
      </c>
      <c r="AA123" s="474">
        <v>133527</v>
      </c>
      <c r="AB123" s="476">
        <f t="shared" si="54"/>
        <v>22031.955000000002</v>
      </c>
      <c r="AC123" s="477">
        <f t="shared" si="55"/>
        <v>22031.955000000002</v>
      </c>
      <c r="AD123" s="489"/>
      <c r="AE123" s="491">
        <v>0</v>
      </c>
      <c r="AF123" s="493">
        <f t="shared" si="56"/>
        <v>0</v>
      </c>
      <c r="AG123" s="491">
        <v>133527</v>
      </c>
      <c r="AH123" s="493">
        <f t="shared" si="57"/>
        <v>0</v>
      </c>
      <c r="AI123" s="494">
        <f t="shared" si="58"/>
        <v>0</v>
      </c>
      <c r="AJ123" s="523"/>
      <c r="AK123" s="525">
        <v>0</v>
      </c>
      <c r="AL123" s="527">
        <f t="shared" si="59"/>
        <v>0</v>
      </c>
      <c r="AM123" s="525">
        <v>133527</v>
      </c>
      <c r="AN123" s="527">
        <f t="shared" si="60"/>
        <v>0</v>
      </c>
      <c r="AO123" s="528">
        <f t="shared" si="61"/>
        <v>0</v>
      </c>
      <c r="AP123" s="540"/>
      <c r="AQ123" s="542">
        <v>0</v>
      </c>
      <c r="AR123" s="544">
        <f t="shared" si="62"/>
        <v>0</v>
      </c>
      <c r="AS123" s="542">
        <v>133527</v>
      </c>
      <c r="AT123" s="544">
        <f t="shared" si="63"/>
        <v>0</v>
      </c>
      <c r="AU123" s="540"/>
      <c r="AV123" s="542">
        <v>0</v>
      </c>
      <c r="AW123" s="544">
        <f t="shared" si="64"/>
        <v>0</v>
      </c>
      <c r="AX123" s="542">
        <v>133527</v>
      </c>
      <c r="AY123" s="544">
        <f t="shared" si="65"/>
        <v>0</v>
      </c>
      <c r="AZ123" s="540"/>
      <c r="BA123" s="542">
        <v>0</v>
      </c>
      <c r="BB123" s="544">
        <f t="shared" si="66"/>
        <v>0</v>
      </c>
      <c r="BC123" s="542">
        <v>133527</v>
      </c>
      <c r="BD123" s="544">
        <f t="shared" si="67"/>
        <v>0</v>
      </c>
      <c r="BE123" s="545">
        <f t="shared" si="68"/>
        <v>0</v>
      </c>
      <c r="BF123" s="398">
        <f t="shared" si="69"/>
        <v>0</v>
      </c>
      <c r="BG123" s="254">
        <f t="shared" si="70"/>
        <v>0.16500000000000001</v>
      </c>
      <c r="BH123" s="275">
        <f t="shared" si="71"/>
        <v>0</v>
      </c>
    </row>
    <row r="124" spans="1:60" s="260" customFormat="1" ht="12.75">
      <c r="A124" s="305" t="s">
        <v>95</v>
      </c>
      <c r="B124" s="342" t="s">
        <v>509</v>
      </c>
      <c r="C124" s="553"/>
      <c r="D124" s="347" t="s">
        <v>90</v>
      </c>
      <c r="E124" s="347">
        <v>387</v>
      </c>
      <c r="F124" s="348">
        <f>G124/E124</f>
        <v>2064.2267441860463</v>
      </c>
      <c r="G124" s="349">
        <v>798855.75</v>
      </c>
      <c r="H124" s="348">
        <f>I124/E124</f>
        <v>3364.3346511627906</v>
      </c>
      <c r="I124" s="349">
        <v>1301997.51</v>
      </c>
      <c r="J124" s="350">
        <f t="shared" si="46"/>
        <v>2100853.2599999998</v>
      </c>
      <c r="K124" s="408"/>
      <c r="L124" s="433"/>
      <c r="M124" s="434">
        <v>2064.2267441860463</v>
      </c>
      <c r="N124" s="431">
        <f t="shared" si="47"/>
        <v>0</v>
      </c>
      <c r="O124" s="434">
        <v>3364.3346511627906</v>
      </c>
      <c r="P124" s="431">
        <f t="shared" si="48"/>
        <v>0</v>
      </c>
      <c r="Q124" s="432">
        <f t="shared" si="49"/>
        <v>0</v>
      </c>
      <c r="R124" s="450">
        <v>387</v>
      </c>
      <c r="S124" s="451">
        <v>2064.2267441860463</v>
      </c>
      <c r="T124" s="448">
        <f t="shared" si="50"/>
        <v>798855.74999999988</v>
      </c>
      <c r="U124" s="451">
        <v>3364.3346511627906</v>
      </c>
      <c r="V124" s="448">
        <f t="shared" si="51"/>
        <v>1301997.51</v>
      </c>
      <c r="W124" s="449">
        <f t="shared" si="52"/>
        <v>2100853.2599999998</v>
      </c>
      <c r="X124" s="478"/>
      <c r="Y124" s="479">
        <v>2064.2267441860463</v>
      </c>
      <c r="Z124" s="476">
        <f t="shared" si="53"/>
        <v>0</v>
      </c>
      <c r="AA124" s="479">
        <v>3364.3346511627906</v>
      </c>
      <c r="AB124" s="476">
        <f t="shared" si="54"/>
        <v>0</v>
      </c>
      <c r="AC124" s="477">
        <f t="shared" si="55"/>
        <v>0</v>
      </c>
      <c r="AD124" s="497"/>
      <c r="AE124" s="496">
        <v>2064.2267441860463</v>
      </c>
      <c r="AF124" s="493">
        <f t="shared" si="56"/>
        <v>0</v>
      </c>
      <c r="AG124" s="496">
        <v>3364.3346511627906</v>
      </c>
      <c r="AH124" s="493">
        <f t="shared" si="57"/>
        <v>0</v>
      </c>
      <c r="AI124" s="494">
        <f t="shared" si="58"/>
        <v>0</v>
      </c>
      <c r="AJ124" s="529"/>
      <c r="AK124" s="530">
        <v>2064.2267441860463</v>
      </c>
      <c r="AL124" s="527">
        <f t="shared" si="59"/>
        <v>0</v>
      </c>
      <c r="AM124" s="530">
        <v>3364.3346511627906</v>
      </c>
      <c r="AN124" s="527">
        <f t="shared" si="60"/>
        <v>0</v>
      </c>
      <c r="AO124" s="528">
        <f t="shared" si="61"/>
        <v>0</v>
      </c>
      <c r="AP124" s="546"/>
      <c r="AQ124" s="547">
        <v>2064.2267441860463</v>
      </c>
      <c r="AR124" s="544">
        <f t="shared" si="62"/>
        <v>0</v>
      </c>
      <c r="AS124" s="547">
        <v>3364.3346511627906</v>
      </c>
      <c r="AT124" s="544">
        <f t="shared" si="63"/>
        <v>0</v>
      </c>
      <c r="AU124" s="546"/>
      <c r="AV124" s="547">
        <v>2064.2267441860463</v>
      </c>
      <c r="AW124" s="544">
        <f t="shared" si="64"/>
        <v>0</v>
      </c>
      <c r="AX124" s="547">
        <v>3364.3346511627906</v>
      </c>
      <c r="AY124" s="544">
        <f t="shared" si="65"/>
        <v>0</v>
      </c>
      <c r="AZ124" s="546"/>
      <c r="BA124" s="547">
        <v>2064.2267441860463</v>
      </c>
      <c r="BB124" s="544">
        <f t="shared" si="66"/>
        <v>0</v>
      </c>
      <c r="BC124" s="547">
        <v>3364.3346511627906</v>
      </c>
      <c r="BD124" s="544">
        <f t="shared" si="67"/>
        <v>0</v>
      </c>
      <c r="BE124" s="545">
        <f t="shared" si="68"/>
        <v>0</v>
      </c>
      <c r="BF124" s="398">
        <f t="shared" si="69"/>
        <v>0</v>
      </c>
      <c r="BG124" s="254">
        <f t="shared" si="70"/>
        <v>387</v>
      </c>
      <c r="BH124" s="275">
        <f t="shared" si="71"/>
        <v>0</v>
      </c>
    </row>
    <row r="125" spans="1:60" s="254" customFormat="1" ht="12.75">
      <c r="A125" s="303" t="s">
        <v>144</v>
      </c>
      <c r="B125" s="343" t="s">
        <v>127</v>
      </c>
      <c r="C125" s="187"/>
      <c r="D125" s="261" t="s">
        <v>90</v>
      </c>
      <c r="E125" s="261">
        <v>387</v>
      </c>
      <c r="F125" s="344">
        <v>0</v>
      </c>
      <c r="G125" s="190">
        <f t="shared" ref="G125:G138" si="72">E125*F125</f>
        <v>0</v>
      </c>
      <c r="H125" s="344">
        <v>0</v>
      </c>
      <c r="I125" s="190">
        <f t="shared" ref="I125:I138" si="73">E125*H125</f>
        <v>0</v>
      </c>
      <c r="J125" s="345">
        <f t="shared" si="46"/>
        <v>0</v>
      </c>
      <c r="K125" s="406"/>
      <c r="L125" s="427"/>
      <c r="M125" s="429">
        <v>0</v>
      </c>
      <c r="N125" s="431">
        <f t="shared" si="47"/>
        <v>0</v>
      </c>
      <c r="O125" s="429">
        <v>0</v>
      </c>
      <c r="P125" s="431">
        <f t="shared" si="48"/>
        <v>0</v>
      </c>
      <c r="Q125" s="432">
        <f t="shared" si="49"/>
        <v>0</v>
      </c>
      <c r="R125" s="444">
        <v>387</v>
      </c>
      <c r="S125" s="446">
        <v>0</v>
      </c>
      <c r="T125" s="448">
        <f t="shared" si="50"/>
        <v>0</v>
      </c>
      <c r="U125" s="446">
        <v>0</v>
      </c>
      <c r="V125" s="448">
        <f t="shared" si="51"/>
        <v>0</v>
      </c>
      <c r="W125" s="449">
        <f t="shared" si="52"/>
        <v>0</v>
      </c>
      <c r="X125" s="472"/>
      <c r="Y125" s="474">
        <v>0</v>
      </c>
      <c r="Z125" s="476">
        <f t="shared" si="53"/>
        <v>0</v>
      </c>
      <c r="AA125" s="474">
        <v>0</v>
      </c>
      <c r="AB125" s="476">
        <f t="shared" si="54"/>
        <v>0</v>
      </c>
      <c r="AC125" s="477">
        <f t="shared" si="55"/>
        <v>0</v>
      </c>
      <c r="AD125" s="489"/>
      <c r="AE125" s="491">
        <v>0</v>
      </c>
      <c r="AF125" s="493">
        <f t="shared" si="56"/>
        <v>0</v>
      </c>
      <c r="AG125" s="491">
        <v>0</v>
      </c>
      <c r="AH125" s="493">
        <f t="shared" si="57"/>
        <v>0</v>
      </c>
      <c r="AI125" s="494">
        <f t="shared" si="58"/>
        <v>0</v>
      </c>
      <c r="AJ125" s="523"/>
      <c r="AK125" s="525">
        <v>0</v>
      </c>
      <c r="AL125" s="527">
        <f t="shared" si="59"/>
        <v>0</v>
      </c>
      <c r="AM125" s="525">
        <v>0</v>
      </c>
      <c r="AN125" s="527">
        <f t="shared" si="60"/>
        <v>0</v>
      </c>
      <c r="AO125" s="528">
        <f t="shared" si="61"/>
        <v>0</v>
      </c>
      <c r="AP125" s="540"/>
      <c r="AQ125" s="542">
        <v>0</v>
      </c>
      <c r="AR125" s="544">
        <f t="shared" si="62"/>
        <v>0</v>
      </c>
      <c r="AS125" s="542">
        <v>0</v>
      </c>
      <c r="AT125" s="544">
        <f t="shared" si="63"/>
        <v>0</v>
      </c>
      <c r="AU125" s="540"/>
      <c r="AV125" s="542">
        <v>0</v>
      </c>
      <c r="AW125" s="544">
        <f t="shared" si="64"/>
        <v>0</v>
      </c>
      <c r="AX125" s="542">
        <v>0</v>
      </c>
      <c r="AY125" s="544">
        <f t="shared" si="65"/>
        <v>0</v>
      </c>
      <c r="AZ125" s="540"/>
      <c r="BA125" s="542">
        <v>0</v>
      </c>
      <c r="BB125" s="544">
        <f t="shared" si="66"/>
        <v>0</v>
      </c>
      <c r="BC125" s="542">
        <v>0</v>
      </c>
      <c r="BD125" s="544">
        <f t="shared" si="67"/>
        <v>0</v>
      </c>
      <c r="BE125" s="545">
        <f t="shared" si="68"/>
        <v>0</v>
      </c>
      <c r="BF125" s="398">
        <f t="shared" si="69"/>
        <v>0</v>
      </c>
      <c r="BG125" s="254">
        <f t="shared" si="70"/>
        <v>387</v>
      </c>
      <c r="BH125" s="275">
        <f t="shared" si="71"/>
        <v>0</v>
      </c>
    </row>
    <row r="126" spans="1:60" s="254" customFormat="1" ht="12.75">
      <c r="A126" s="303" t="s">
        <v>145</v>
      </c>
      <c r="B126" s="343" t="s">
        <v>128</v>
      </c>
      <c r="C126" s="187"/>
      <c r="D126" s="261" t="s">
        <v>90</v>
      </c>
      <c r="E126" s="261">
        <v>387</v>
      </c>
      <c r="F126" s="344">
        <v>0</v>
      </c>
      <c r="G126" s="190">
        <f t="shared" si="72"/>
        <v>0</v>
      </c>
      <c r="H126" s="344">
        <v>0</v>
      </c>
      <c r="I126" s="190">
        <f t="shared" si="73"/>
        <v>0</v>
      </c>
      <c r="J126" s="345">
        <f t="shared" si="46"/>
        <v>0</v>
      </c>
      <c r="K126" s="406"/>
      <c r="L126" s="427"/>
      <c r="M126" s="429">
        <v>0</v>
      </c>
      <c r="N126" s="431">
        <f t="shared" si="47"/>
        <v>0</v>
      </c>
      <c r="O126" s="429">
        <v>0</v>
      </c>
      <c r="P126" s="431">
        <f t="shared" si="48"/>
        <v>0</v>
      </c>
      <c r="Q126" s="432">
        <f t="shared" si="49"/>
        <v>0</v>
      </c>
      <c r="R126" s="444">
        <v>387</v>
      </c>
      <c r="S126" s="446">
        <v>0</v>
      </c>
      <c r="T126" s="448">
        <f t="shared" si="50"/>
        <v>0</v>
      </c>
      <c r="U126" s="446">
        <v>0</v>
      </c>
      <c r="V126" s="448">
        <f t="shared" si="51"/>
        <v>0</v>
      </c>
      <c r="W126" s="449">
        <f t="shared" si="52"/>
        <v>0</v>
      </c>
      <c r="X126" s="472"/>
      <c r="Y126" s="474">
        <v>0</v>
      </c>
      <c r="Z126" s="476">
        <f t="shared" si="53"/>
        <v>0</v>
      </c>
      <c r="AA126" s="474">
        <v>0</v>
      </c>
      <c r="AB126" s="476">
        <f t="shared" si="54"/>
        <v>0</v>
      </c>
      <c r="AC126" s="477">
        <f t="shared" si="55"/>
        <v>0</v>
      </c>
      <c r="AD126" s="489"/>
      <c r="AE126" s="491">
        <v>0</v>
      </c>
      <c r="AF126" s="493">
        <f t="shared" si="56"/>
        <v>0</v>
      </c>
      <c r="AG126" s="491">
        <v>0</v>
      </c>
      <c r="AH126" s="493">
        <f t="shared" si="57"/>
        <v>0</v>
      </c>
      <c r="AI126" s="494">
        <f t="shared" si="58"/>
        <v>0</v>
      </c>
      <c r="AJ126" s="523"/>
      <c r="AK126" s="525">
        <v>0</v>
      </c>
      <c r="AL126" s="527">
        <f t="shared" si="59"/>
        <v>0</v>
      </c>
      <c r="AM126" s="525">
        <v>0</v>
      </c>
      <c r="AN126" s="527">
        <f t="shared" si="60"/>
        <v>0</v>
      </c>
      <c r="AO126" s="528">
        <f t="shared" si="61"/>
        <v>0</v>
      </c>
      <c r="AP126" s="540"/>
      <c r="AQ126" s="542">
        <v>0</v>
      </c>
      <c r="AR126" s="544">
        <f t="shared" si="62"/>
        <v>0</v>
      </c>
      <c r="AS126" s="542">
        <v>0</v>
      </c>
      <c r="AT126" s="544">
        <f t="shared" si="63"/>
        <v>0</v>
      </c>
      <c r="AU126" s="540"/>
      <c r="AV126" s="542">
        <v>0</v>
      </c>
      <c r="AW126" s="544">
        <f t="shared" si="64"/>
        <v>0</v>
      </c>
      <c r="AX126" s="542">
        <v>0</v>
      </c>
      <c r="AY126" s="544">
        <f t="shared" si="65"/>
        <v>0</v>
      </c>
      <c r="AZ126" s="540"/>
      <c r="BA126" s="542">
        <v>0</v>
      </c>
      <c r="BB126" s="544">
        <f t="shared" si="66"/>
        <v>0</v>
      </c>
      <c r="BC126" s="542">
        <v>0</v>
      </c>
      <c r="BD126" s="544">
        <f t="shared" si="67"/>
        <v>0</v>
      </c>
      <c r="BE126" s="545">
        <f t="shared" si="68"/>
        <v>0</v>
      </c>
      <c r="BF126" s="398">
        <f t="shared" si="69"/>
        <v>0</v>
      </c>
      <c r="BG126" s="254">
        <f t="shared" si="70"/>
        <v>387</v>
      </c>
      <c r="BH126" s="275">
        <f t="shared" si="71"/>
        <v>0</v>
      </c>
    </row>
    <row r="127" spans="1:60" s="254" customFormat="1" ht="25.5">
      <c r="A127" s="303" t="s">
        <v>146</v>
      </c>
      <c r="B127" s="264" t="s">
        <v>129</v>
      </c>
      <c r="C127" s="187"/>
      <c r="D127" s="261" t="s">
        <v>140</v>
      </c>
      <c r="E127" s="261">
        <v>31</v>
      </c>
      <c r="F127" s="344">
        <v>0</v>
      </c>
      <c r="G127" s="190">
        <f t="shared" si="72"/>
        <v>0</v>
      </c>
      <c r="H127" s="344">
        <v>0</v>
      </c>
      <c r="I127" s="190">
        <f t="shared" si="73"/>
        <v>0</v>
      </c>
      <c r="J127" s="345">
        <f t="shared" si="46"/>
        <v>0</v>
      </c>
      <c r="K127" s="406"/>
      <c r="L127" s="427"/>
      <c r="M127" s="429">
        <v>0</v>
      </c>
      <c r="N127" s="431">
        <f t="shared" si="47"/>
        <v>0</v>
      </c>
      <c r="O127" s="429">
        <v>0</v>
      </c>
      <c r="P127" s="431">
        <f t="shared" si="48"/>
        <v>0</v>
      </c>
      <c r="Q127" s="432">
        <f t="shared" si="49"/>
        <v>0</v>
      </c>
      <c r="R127" s="444">
        <v>31</v>
      </c>
      <c r="S127" s="446">
        <v>0</v>
      </c>
      <c r="T127" s="448">
        <f t="shared" si="50"/>
        <v>0</v>
      </c>
      <c r="U127" s="446">
        <v>0</v>
      </c>
      <c r="V127" s="448">
        <f t="shared" si="51"/>
        <v>0</v>
      </c>
      <c r="W127" s="449">
        <f t="shared" si="52"/>
        <v>0</v>
      </c>
      <c r="X127" s="472"/>
      <c r="Y127" s="474">
        <v>0</v>
      </c>
      <c r="Z127" s="476">
        <f t="shared" si="53"/>
        <v>0</v>
      </c>
      <c r="AA127" s="474">
        <v>0</v>
      </c>
      <c r="AB127" s="476">
        <f t="shared" si="54"/>
        <v>0</v>
      </c>
      <c r="AC127" s="477">
        <f t="shared" si="55"/>
        <v>0</v>
      </c>
      <c r="AD127" s="489"/>
      <c r="AE127" s="491">
        <v>0</v>
      </c>
      <c r="AF127" s="493">
        <f t="shared" si="56"/>
        <v>0</v>
      </c>
      <c r="AG127" s="491">
        <v>0</v>
      </c>
      <c r="AH127" s="493">
        <f t="shared" si="57"/>
        <v>0</v>
      </c>
      <c r="AI127" s="494">
        <f t="shared" si="58"/>
        <v>0</v>
      </c>
      <c r="AJ127" s="523"/>
      <c r="AK127" s="525">
        <v>0</v>
      </c>
      <c r="AL127" s="527">
        <f t="shared" si="59"/>
        <v>0</v>
      </c>
      <c r="AM127" s="525">
        <v>0</v>
      </c>
      <c r="AN127" s="527">
        <f t="shared" si="60"/>
        <v>0</v>
      </c>
      <c r="AO127" s="528">
        <f t="shared" si="61"/>
        <v>0</v>
      </c>
      <c r="AP127" s="540"/>
      <c r="AQ127" s="542">
        <v>0</v>
      </c>
      <c r="AR127" s="544">
        <f t="shared" si="62"/>
        <v>0</v>
      </c>
      <c r="AS127" s="542">
        <v>0</v>
      </c>
      <c r="AT127" s="544">
        <f t="shared" si="63"/>
        <v>0</v>
      </c>
      <c r="AU127" s="540"/>
      <c r="AV127" s="542">
        <v>0</v>
      </c>
      <c r="AW127" s="544">
        <f t="shared" si="64"/>
        <v>0</v>
      </c>
      <c r="AX127" s="542">
        <v>0</v>
      </c>
      <c r="AY127" s="544">
        <f t="shared" si="65"/>
        <v>0</v>
      </c>
      <c r="AZ127" s="540"/>
      <c r="BA127" s="542">
        <v>0</v>
      </c>
      <c r="BB127" s="544">
        <f t="shared" si="66"/>
        <v>0</v>
      </c>
      <c r="BC127" s="542">
        <v>0</v>
      </c>
      <c r="BD127" s="544">
        <f t="shared" si="67"/>
        <v>0</v>
      </c>
      <c r="BE127" s="545">
        <f t="shared" si="68"/>
        <v>0</v>
      </c>
      <c r="BF127" s="398">
        <f t="shared" si="69"/>
        <v>0</v>
      </c>
      <c r="BG127" s="254">
        <f t="shared" si="70"/>
        <v>31</v>
      </c>
      <c r="BH127" s="275">
        <f t="shared" si="71"/>
        <v>0</v>
      </c>
    </row>
    <row r="128" spans="1:60" s="254" customFormat="1" ht="12.75">
      <c r="A128" s="303" t="s">
        <v>147</v>
      </c>
      <c r="B128" s="264" t="s">
        <v>130</v>
      </c>
      <c r="C128" s="187"/>
      <c r="D128" s="261" t="s">
        <v>141</v>
      </c>
      <c r="E128" s="261">
        <v>3.64</v>
      </c>
      <c r="F128" s="344">
        <v>0</v>
      </c>
      <c r="G128" s="190">
        <f t="shared" si="72"/>
        <v>0</v>
      </c>
      <c r="H128" s="344">
        <v>0</v>
      </c>
      <c r="I128" s="190">
        <f t="shared" si="73"/>
        <v>0</v>
      </c>
      <c r="J128" s="345">
        <f t="shared" si="46"/>
        <v>0</v>
      </c>
      <c r="K128" s="406"/>
      <c r="L128" s="427"/>
      <c r="M128" s="429">
        <v>0</v>
      </c>
      <c r="N128" s="431">
        <f t="shared" si="47"/>
        <v>0</v>
      </c>
      <c r="O128" s="429">
        <v>0</v>
      </c>
      <c r="P128" s="431">
        <f t="shared" si="48"/>
        <v>0</v>
      </c>
      <c r="Q128" s="432">
        <f t="shared" si="49"/>
        <v>0</v>
      </c>
      <c r="R128" s="444">
        <v>3.64</v>
      </c>
      <c r="S128" s="446">
        <v>0</v>
      </c>
      <c r="T128" s="448">
        <f t="shared" si="50"/>
        <v>0</v>
      </c>
      <c r="U128" s="446">
        <v>0</v>
      </c>
      <c r="V128" s="448">
        <f t="shared" si="51"/>
        <v>0</v>
      </c>
      <c r="W128" s="449">
        <f t="shared" si="52"/>
        <v>0</v>
      </c>
      <c r="X128" s="472"/>
      <c r="Y128" s="474">
        <v>0</v>
      </c>
      <c r="Z128" s="476">
        <f t="shared" si="53"/>
        <v>0</v>
      </c>
      <c r="AA128" s="474">
        <v>0</v>
      </c>
      <c r="AB128" s="476">
        <f t="shared" si="54"/>
        <v>0</v>
      </c>
      <c r="AC128" s="477">
        <f t="shared" si="55"/>
        <v>0</v>
      </c>
      <c r="AD128" s="489"/>
      <c r="AE128" s="491">
        <v>0</v>
      </c>
      <c r="AF128" s="493">
        <f t="shared" si="56"/>
        <v>0</v>
      </c>
      <c r="AG128" s="491">
        <v>0</v>
      </c>
      <c r="AH128" s="493">
        <f t="shared" si="57"/>
        <v>0</v>
      </c>
      <c r="AI128" s="494">
        <f t="shared" si="58"/>
        <v>0</v>
      </c>
      <c r="AJ128" s="523"/>
      <c r="AK128" s="525">
        <v>0</v>
      </c>
      <c r="AL128" s="527">
        <f t="shared" si="59"/>
        <v>0</v>
      </c>
      <c r="AM128" s="525">
        <v>0</v>
      </c>
      <c r="AN128" s="527">
        <f t="shared" si="60"/>
        <v>0</v>
      </c>
      <c r="AO128" s="528">
        <f t="shared" si="61"/>
        <v>0</v>
      </c>
      <c r="AP128" s="540"/>
      <c r="AQ128" s="542">
        <v>0</v>
      </c>
      <c r="AR128" s="544">
        <f t="shared" si="62"/>
        <v>0</v>
      </c>
      <c r="AS128" s="542">
        <v>0</v>
      </c>
      <c r="AT128" s="544">
        <f t="shared" si="63"/>
        <v>0</v>
      </c>
      <c r="AU128" s="540"/>
      <c r="AV128" s="542">
        <v>0</v>
      </c>
      <c r="AW128" s="544">
        <f t="shared" si="64"/>
        <v>0</v>
      </c>
      <c r="AX128" s="542">
        <v>0</v>
      </c>
      <c r="AY128" s="544">
        <f t="shared" si="65"/>
        <v>0</v>
      </c>
      <c r="AZ128" s="540"/>
      <c r="BA128" s="542">
        <v>0</v>
      </c>
      <c r="BB128" s="544">
        <f t="shared" si="66"/>
        <v>0</v>
      </c>
      <c r="BC128" s="542">
        <v>0</v>
      </c>
      <c r="BD128" s="544">
        <f t="shared" si="67"/>
        <v>0</v>
      </c>
      <c r="BE128" s="545">
        <f t="shared" si="68"/>
        <v>0</v>
      </c>
      <c r="BF128" s="398">
        <f t="shared" si="69"/>
        <v>0</v>
      </c>
      <c r="BG128" s="254">
        <f t="shared" si="70"/>
        <v>3.64</v>
      </c>
      <c r="BH128" s="275">
        <f t="shared" si="71"/>
        <v>0</v>
      </c>
    </row>
    <row r="129" spans="1:60" s="254" customFormat="1" ht="12.75">
      <c r="A129" s="303" t="s">
        <v>148</v>
      </c>
      <c r="B129" s="264" t="s">
        <v>131</v>
      </c>
      <c r="C129" s="187"/>
      <c r="D129" s="261" t="s">
        <v>141</v>
      </c>
      <c r="E129" s="261">
        <v>4.7E-2</v>
      </c>
      <c r="F129" s="344">
        <v>0</v>
      </c>
      <c r="G129" s="190">
        <f t="shared" si="72"/>
        <v>0</v>
      </c>
      <c r="H129" s="344">
        <v>0</v>
      </c>
      <c r="I129" s="190">
        <f t="shared" si="73"/>
        <v>0</v>
      </c>
      <c r="J129" s="345">
        <f t="shared" si="46"/>
        <v>0</v>
      </c>
      <c r="K129" s="406"/>
      <c r="L129" s="427"/>
      <c r="M129" s="429">
        <v>0</v>
      </c>
      <c r="N129" s="431">
        <f t="shared" si="47"/>
        <v>0</v>
      </c>
      <c r="O129" s="429">
        <v>0</v>
      </c>
      <c r="P129" s="431">
        <f t="shared" si="48"/>
        <v>0</v>
      </c>
      <c r="Q129" s="432">
        <f t="shared" si="49"/>
        <v>0</v>
      </c>
      <c r="R129" s="444">
        <v>4.7E-2</v>
      </c>
      <c r="S129" s="446">
        <v>0</v>
      </c>
      <c r="T129" s="448">
        <f t="shared" si="50"/>
        <v>0</v>
      </c>
      <c r="U129" s="446">
        <v>0</v>
      </c>
      <c r="V129" s="448">
        <f t="shared" si="51"/>
        <v>0</v>
      </c>
      <c r="W129" s="449">
        <f t="shared" si="52"/>
        <v>0</v>
      </c>
      <c r="X129" s="472"/>
      <c r="Y129" s="474">
        <v>0</v>
      </c>
      <c r="Z129" s="476">
        <f t="shared" si="53"/>
        <v>0</v>
      </c>
      <c r="AA129" s="474">
        <v>0</v>
      </c>
      <c r="AB129" s="476">
        <f t="shared" si="54"/>
        <v>0</v>
      </c>
      <c r="AC129" s="477">
        <f t="shared" si="55"/>
        <v>0</v>
      </c>
      <c r="AD129" s="489"/>
      <c r="AE129" s="491">
        <v>0</v>
      </c>
      <c r="AF129" s="493">
        <f t="shared" si="56"/>
        <v>0</v>
      </c>
      <c r="AG129" s="491">
        <v>0</v>
      </c>
      <c r="AH129" s="493">
        <f t="shared" si="57"/>
        <v>0</v>
      </c>
      <c r="AI129" s="494">
        <f t="shared" si="58"/>
        <v>0</v>
      </c>
      <c r="AJ129" s="523"/>
      <c r="AK129" s="525">
        <v>0</v>
      </c>
      <c r="AL129" s="527">
        <f t="shared" si="59"/>
        <v>0</v>
      </c>
      <c r="AM129" s="525">
        <v>0</v>
      </c>
      <c r="AN129" s="527">
        <f t="shared" si="60"/>
        <v>0</v>
      </c>
      <c r="AO129" s="528">
        <f t="shared" si="61"/>
        <v>0</v>
      </c>
      <c r="AP129" s="540"/>
      <c r="AQ129" s="542">
        <v>0</v>
      </c>
      <c r="AR129" s="544">
        <f t="shared" si="62"/>
        <v>0</v>
      </c>
      <c r="AS129" s="542">
        <v>0</v>
      </c>
      <c r="AT129" s="544">
        <f t="shared" si="63"/>
        <v>0</v>
      </c>
      <c r="AU129" s="540"/>
      <c r="AV129" s="542">
        <v>0</v>
      </c>
      <c r="AW129" s="544">
        <f t="shared" si="64"/>
        <v>0</v>
      </c>
      <c r="AX129" s="542">
        <v>0</v>
      </c>
      <c r="AY129" s="544">
        <f t="shared" si="65"/>
        <v>0</v>
      </c>
      <c r="AZ129" s="540"/>
      <c r="BA129" s="542">
        <v>0</v>
      </c>
      <c r="BB129" s="544">
        <f t="shared" si="66"/>
        <v>0</v>
      </c>
      <c r="BC129" s="542">
        <v>0</v>
      </c>
      <c r="BD129" s="544">
        <f t="shared" si="67"/>
        <v>0</v>
      </c>
      <c r="BE129" s="545">
        <f t="shared" si="68"/>
        <v>0</v>
      </c>
      <c r="BF129" s="398">
        <f t="shared" si="69"/>
        <v>0</v>
      </c>
      <c r="BG129" s="254">
        <f t="shared" si="70"/>
        <v>4.7E-2</v>
      </c>
      <c r="BH129" s="275">
        <f t="shared" si="71"/>
        <v>0</v>
      </c>
    </row>
    <row r="130" spans="1:60" s="254" customFormat="1" ht="12.75">
      <c r="A130" s="303" t="s">
        <v>149</v>
      </c>
      <c r="B130" s="343" t="s">
        <v>132</v>
      </c>
      <c r="C130" s="187"/>
      <c r="D130" s="261" t="s">
        <v>142</v>
      </c>
      <c r="E130" s="261">
        <v>590</v>
      </c>
      <c r="F130" s="344">
        <v>0</v>
      </c>
      <c r="G130" s="190">
        <f t="shared" si="72"/>
        <v>0</v>
      </c>
      <c r="H130" s="344">
        <v>0</v>
      </c>
      <c r="I130" s="190">
        <f t="shared" si="73"/>
        <v>0</v>
      </c>
      <c r="J130" s="345">
        <f t="shared" si="46"/>
        <v>0</v>
      </c>
      <c r="K130" s="406"/>
      <c r="L130" s="427"/>
      <c r="M130" s="429">
        <v>0</v>
      </c>
      <c r="N130" s="431">
        <f t="shared" si="47"/>
        <v>0</v>
      </c>
      <c r="O130" s="429">
        <v>0</v>
      </c>
      <c r="P130" s="431">
        <f t="shared" si="48"/>
        <v>0</v>
      </c>
      <c r="Q130" s="432">
        <f t="shared" si="49"/>
        <v>0</v>
      </c>
      <c r="R130" s="444">
        <v>590</v>
      </c>
      <c r="S130" s="446">
        <v>0</v>
      </c>
      <c r="T130" s="448">
        <f t="shared" si="50"/>
        <v>0</v>
      </c>
      <c r="U130" s="446">
        <v>0</v>
      </c>
      <c r="V130" s="448">
        <f t="shared" si="51"/>
        <v>0</v>
      </c>
      <c r="W130" s="449">
        <f t="shared" si="52"/>
        <v>0</v>
      </c>
      <c r="X130" s="472"/>
      <c r="Y130" s="474">
        <v>0</v>
      </c>
      <c r="Z130" s="476">
        <f t="shared" si="53"/>
        <v>0</v>
      </c>
      <c r="AA130" s="474">
        <v>0</v>
      </c>
      <c r="AB130" s="476">
        <f t="shared" si="54"/>
        <v>0</v>
      </c>
      <c r="AC130" s="477">
        <f t="shared" si="55"/>
        <v>0</v>
      </c>
      <c r="AD130" s="489"/>
      <c r="AE130" s="491">
        <v>0</v>
      </c>
      <c r="AF130" s="493">
        <f t="shared" si="56"/>
        <v>0</v>
      </c>
      <c r="AG130" s="491">
        <v>0</v>
      </c>
      <c r="AH130" s="493">
        <f t="shared" si="57"/>
        <v>0</v>
      </c>
      <c r="AI130" s="494">
        <f t="shared" si="58"/>
        <v>0</v>
      </c>
      <c r="AJ130" s="523"/>
      <c r="AK130" s="525">
        <v>0</v>
      </c>
      <c r="AL130" s="527">
        <f t="shared" si="59"/>
        <v>0</v>
      </c>
      <c r="AM130" s="525">
        <v>0</v>
      </c>
      <c r="AN130" s="527">
        <f t="shared" si="60"/>
        <v>0</v>
      </c>
      <c r="AO130" s="528">
        <f t="shared" si="61"/>
        <v>0</v>
      </c>
      <c r="AP130" s="540"/>
      <c r="AQ130" s="542">
        <v>0</v>
      </c>
      <c r="AR130" s="544">
        <f t="shared" si="62"/>
        <v>0</v>
      </c>
      <c r="AS130" s="542">
        <v>0</v>
      </c>
      <c r="AT130" s="544">
        <f t="shared" si="63"/>
        <v>0</v>
      </c>
      <c r="AU130" s="540"/>
      <c r="AV130" s="542">
        <v>0</v>
      </c>
      <c r="AW130" s="544">
        <f t="shared" si="64"/>
        <v>0</v>
      </c>
      <c r="AX130" s="542">
        <v>0</v>
      </c>
      <c r="AY130" s="544">
        <f t="shared" si="65"/>
        <v>0</v>
      </c>
      <c r="AZ130" s="540"/>
      <c r="BA130" s="542">
        <v>0</v>
      </c>
      <c r="BB130" s="544">
        <f t="shared" si="66"/>
        <v>0</v>
      </c>
      <c r="BC130" s="542">
        <v>0</v>
      </c>
      <c r="BD130" s="544">
        <f t="shared" si="67"/>
        <v>0</v>
      </c>
      <c r="BE130" s="545">
        <f t="shared" si="68"/>
        <v>0</v>
      </c>
      <c r="BF130" s="398">
        <f t="shared" si="69"/>
        <v>0</v>
      </c>
      <c r="BG130" s="254">
        <f t="shared" si="70"/>
        <v>590</v>
      </c>
      <c r="BH130" s="275">
        <f t="shared" si="71"/>
        <v>0</v>
      </c>
    </row>
    <row r="131" spans="1:60" s="254" customFormat="1" ht="25.5">
      <c r="A131" s="303" t="s">
        <v>150</v>
      </c>
      <c r="B131" s="264" t="s">
        <v>133</v>
      </c>
      <c r="C131" s="187"/>
      <c r="D131" s="261" t="s">
        <v>90</v>
      </c>
      <c r="E131" s="261">
        <v>70</v>
      </c>
      <c r="F131" s="344">
        <v>0</v>
      </c>
      <c r="G131" s="190">
        <f t="shared" si="72"/>
        <v>0</v>
      </c>
      <c r="H131" s="344">
        <v>0</v>
      </c>
      <c r="I131" s="190">
        <f t="shared" si="73"/>
        <v>0</v>
      </c>
      <c r="J131" s="345">
        <f t="shared" si="46"/>
        <v>0</v>
      </c>
      <c r="K131" s="406"/>
      <c r="L131" s="427"/>
      <c r="M131" s="429">
        <v>0</v>
      </c>
      <c r="N131" s="431">
        <f t="shared" si="47"/>
        <v>0</v>
      </c>
      <c r="O131" s="429">
        <v>0</v>
      </c>
      <c r="P131" s="431">
        <f t="shared" si="48"/>
        <v>0</v>
      </c>
      <c r="Q131" s="432">
        <f t="shared" si="49"/>
        <v>0</v>
      </c>
      <c r="R131" s="444">
        <v>70</v>
      </c>
      <c r="S131" s="446">
        <v>0</v>
      </c>
      <c r="T131" s="448">
        <f t="shared" si="50"/>
        <v>0</v>
      </c>
      <c r="U131" s="446">
        <v>0</v>
      </c>
      <c r="V131" s="448">
        <f t="shared" si="51"/>
        <v>0</v>
      </c>
      <c r="W131" s="449">
        <f t="shared" si="52"/>
        <v>0</v>
      </c>
      <c r="X131" s="472"/>
      <c r="Y131" s="474">
        <v>0</v>
      </c>
      <c r="Z131" s="476">
        <f t="shared" si="53"/>
        <v>0</v>
      </c>
      <c r="AA131" s="474">
        <v>0</v>
      </c>
      <c r="AB131" s="476">
        <f t="shared" si="54"/>
        <v>0</v>
      </c>
      <c r="AC131" s="477">
        <f t="shared" si="55"/>
        <v>0</v>
      </c>
      <c r="AD131" s="489"/>
      <c r="AE131" s="491">
        <v>0</v>
      </c>
      <c r="AF131" s="493">
        <f t="shared" si="56"/>
        <v>0</v>
      </c>
      <c r="AG131" s="491">
        <v>0</v>
      </c>
      <c r="AH131" s="493">
        <f t="shared" si="57"/>
        <v>0</v>
      </c>
      <c r="AI131" s="494">
        <f t="shared" si="58"/>
        <v>0</v>
      </c>
      <c r="AJ131" s="523"/>
      <c r="AK131" s="525">
        <v>0</v>
      </c>
      <c r="AL131" s="527">
        <f t="shared" si="59"/>
        <v>0</v>
      </c>
      <c r="AM131" s="525">
        <v>0</v>
      </c>
      <c r="AN131" s="527">
        <f t="shared" si="60"/>
        <v>0</v>
      </c>
      <c r="AO131" s="528">
        <f t="shared" si="61"/>
        <v>0</v>
      </c>
      <c r="AP131" s="540"/>
      <c r="AQ131" s="542">
        <v>0</v>
      </c>
      <c r="AR131" s="544">
        <f t="shared" si="62"/>
        <v>0</v>
      </c>
      <c r="AS131" s="542">
        <v>0</v>
      </c>
      <c r="AT131" s="544">
        <f t="shared" si="63"/>
        <v>0</v>
      </c>
      <c r="AU131" s="540"/>
      <c r="AV131" s="542">
        <v>0</v>
      </c>
      <c r="AW131" s="544">
        <f t="shared" si="64"/>
        <v>0</v>
      </c>
      <c r="AX131" s="542">
        <v>0</v>
      </c>
      <c r="AY131" s="544">
        <f t="shared" si="65"/>
        <v>0</v>
      </c>
      <c r="AZ131" s="540"/>
      <c r="BA131" s="542">
        <v>0</v>
      </c>
      <c r="BB131" s="544">
        <f t="shared" si="66"/>
        <v>0</v>
      </c>
      <c r="BC131" s="542">
        <v>0</v>
      </c>
      <c r="BD131" s="544">
        <f t="shared" si="67"/>
        <v>0</v>
      </c>
      <c r="BE131" s="545">
        <f t="shared" si="68"/>
        <v>0</v>
      </c>
      <c r="BF131" s="398">
        <f t="shared" si="69"/>
        <v>0</v>
      </c>
      <c r="BG131" s="254">
        <f t="shared" si="70"/>
        <v>70</v>
      </c>
      <c r="BH131" s="275">
        <f t="shared" si="71"/>
        <v>0</v>
      </c>
    </row>
    <row r="132" spans="1:60" s="254" customFormat="1" ht="12.75">
      <c r="A132" s="303" t="s">
        <v>151</v>
      </c>
      <c r="B132" s="343" t="s">
        <v>134</v>
      </c>
      <c r="C132" s="187"/>
      <c r="D132" s="261" t="s">
        <v>143</v>
      </c>
      <c r="E132" s="261">
        <v>63</v>
      </c>
      <c r="F132" s="344">
        <v>0</v>
      </c>
      <c r="G132" s="190">
        <f t="shared" si="72"/>
        <v>0</v>
      </c>
      <c r="H132" s="344">
        <v>0</v>
      </c>
      <c r="I132" s="190">
        <f t="shared" si="73"/>
        <v>0</v>
      </c>
      <c r="J132" s="345">
        <f t="shared" si="46"/>
        <v>0</v>
      </c>
      <c r="K132" s="406"/>
      <c r="L132" s="427"/>
      <c r="M132" s="429">
        <v>0</v>
      </c>
      <c r="N132" s="431">
        <f t="shared" si="47"/>
        <v>0</v>
      </c>
      <c r="O132" s="429">
        <v>0</v>
      </c>
      <c r="P132" s="431">
        <f t="shared" si="48"/>
        <v>0</v>
      </c>
      <c r="Q132" s="432">
        <f t="shared" si="49"/>
        <v>0</v>
      </c>
      <c r="R132" s="444">
        <v>63</v>
      </c>
      <c r="S132" s="446">
        <v>0</v>
      </c>
      <c r="T132" s="448">
        <f t="shared" si="50"/>
        <v>0</v>
      </c>
      <c r="U132" s="446">
        <v>0</v>
      </c>
      <c r="V132" s="448">
        <f t="shared" si="51"/>
        <v>0</v>
      </c>
      <c r="W132" s="449">
        <f t="shared" si="52"/>
        <v>0</v>
      </c>
      <c r="X132" s="472"/>
      <c r="Y132" s="474">
        <v>0</v>
      </c>
      <c r="Z132" s="476">
        <f t="shared" si="53"/>
        <v>0</v>
      </c>
      <c r="AA132" s="474">
        <v>0</v>
      </c>
      <c r="AB132" s="476">
        <f t="shared" si="54"/>
        <v>0</v>
      </c>
      <c r="AC132" s="477">
        <f t="shared" si="55"/>
        <v>0</v>
      </c>
      <c r="AD132" s="489"/>
      <c r="AE132" s="491">
        <v>0</v>
      </c>
      <c r="AF132" s="493">
        <f t="shared" si="56"/>
        <v>0</v>
      </c>
      <c r="AG132" s="491">
        <v>0</v>
      </c>
      <c r="AH132" s="493">
        <f t="shared" si="57"/>
        <v>0</v>
      </c>
      <c r="AI132" s="494">
        <f t="shared" si="58"/>
        <v>0</v>
      </c>
      <c r="AJ132" s="523"/>
      <c r="AK132" s="525">
        <v>0</v>
      </c>
      <c r="AL132" s="527">
        <f t="shared" si="59"/>
        <v>0</v>
      </c>
      <c r="AM132" s="525">
        <v>0</v>
      </c>
      <c r="AN132" s="527">
        <f t="shared" si="60"/>
        <v>0</v>
      </c>
      <c r="AO132" s="528">
        <f t="shared" si="61"/>
        <v>0</v>
      </c>
      <c r="AP132" s="540"/>
      <c r="AQ132" s="542">
        <v>0</v>
      </c>
      <c r="AR132" s="544">
        <f t="shared" si="62"/>
        <v>0</v>
      </c>
      <c r="AS132" s="542">
        <v>0</v>
      </c>
      <c r="AT132" s="544">
        <f t="shared" si="63"/>
        <v>0</v>
      </c>
      <c r="AU132" s="540"/>
      <c r="AV132" s="542">
        <v>0</v>
      </c>
      <c r="AW132" s="544">
        <f t="shared" si="64"/>
        <v>0</v>
      </c>
      <c r="AX132" s="542">
        <v>0</v>
      </c>
      <c r="AY132" s="544">
        <f t="shared" si="65"/>
        <v>0</v>
      </c>
      <c r="AZ132" s="540"/>
      <c r="BA132" s="542">
        <v>0</v>
      </c>
      <c r="BB132" s="544">
        <f t="shared" si="66"/>
        <v>0</v>
      </c>
      <c r="BC132" s="542">
        <v>0</v>
      </c>
      <c r="BD132" s="544">
        <f t="shared" si="67"/>
        <v>0</v>
      </c>
      <c r="BE132" s="545">
        <f t="shared" si="68"/>
        <v>0</v>
      </c>
      <c r="BF132" s="398">
        <f t="shared" si="69"/>
        <v>0</v>
      </c>
      <c r="BG132" s="254">
        <f t="shared" si="70"/>
        <v>63</v>
      </c>
      <c r="BH132" s="275">
        <f t="shared" si="71"/>
        <v>0</v>
      </c>
    </row>
    <row r="133" spans="1:60" s="254" customFormat="1" ht="12.75">
      <c r="A133" s="303" t="s">
        <v>152</v>
      </c>
      <c r="B133" s="343" t="s">
        <v>135</v>
      </c>
      <c r="C133" s="187"/>
      <c r="D133" s="261" t="s">
        <v>143</v>
      </c>
      <c r="E133" s="261">
        <v>58</v>
      </c>
      <c r="F133" s="344">
        <v>0</v>
      </c>
      <c r="G133" s="190">
        <f t="shared" si="72"/>
        <v>0</v>
      </c>
      <c r="H133" s="344">
        <v>0</v>
      </c>
      <c r="I133" s="190">
        <f t="shared" si="73"/>
        <v>0</v>
      </c>
      <c r="J133" s="345">
        <f t="shared" si="46"/>
        <v>0</v>
      </c>
      <c r="K133" s="406"/>
      <c r="L133" s="427"/>
      <c r="M133" s="429">
        <v>0</v>
      </c>
      <c r="N133" s="431">
        <f t="shared" si="47"/>
        <v>0</v>
      </c>
      <c r="O133" s="429">
        <v>0</v>
      </c>
      <c r="P133" s="431">
        <f t="shared" si="48"/>
        <v>0</v>
      </c>
      <c r="Q133" s="432">
        <f t="shared" si="49"/>
        <v>0</v>
      </c>
      <c r="R133" s="444">
        <v>58</v>
      </c>
      <c r="S133" s="446">
        <v>0</v>
      </c>
      <c r="T133" s="448">
        <f t="shared" si="50"/>
        <v>0</v>
      </c>
      <c r="U133" s="446">
        <v>0</v>
      </c>
      <c r="V133" s="448">
        <f t="shared" si="51"/>
        <v>0</v>
      </c>
      <c r="W133" s="449">
        <f t="shared" si="52"/>
        <v>0</v>
      </c>
      <c r="X133" s="472"/>
      <c r="Y133" s="474">
        <v>0</v>
      </c>
      <c r="Z133" s="476">
        <f t="shared" si="53"/>
        <v>0</v>
      </c>
      <c r="AA133" s="474">
        <v>0</v>
      </c>
      <c r="AB133" s="476">
        <f t="shared" si="54"/>
        <v>0</v>
      </c>
      <c r="AC133" s="477">
        <f t="shared" si="55"/>
        <v>0</v>
      </c>
      <c r="AD133" s="489"/>
      <c r="AE133" s="491">
        <v>0</v>
      </c>
      <c r="AF133" s="493">
        <f t="shared" si="56"/>
        <v>0</v>
      </c>
      <c r="AG133" s="491">
        <v>0</v>
      </c>
      <c r="AH133" s="493">
        <f t="shared" si="57"/>
        <v>0</v>
      </c>
      <c r="AI133" s="494">
        <f t="shared" si="58"/>
        <v>0</v>
      </c>
      <c r="AJ133" s="523"/>
      <c r="AK133" s="525">
        <v>0</v>
      </c>
      <c r="AL133" s="527">
        <f t="shared" si="59"/>
        <v>0</v>
      </c>
      <c r="AM133" s="525">
        <v>0</v>
      </c>
      <c r="AN133" s="527">
        <f t="shared" si="60"/>
        <v>0</v>
      </c>
      <c r="AO133" s="528">
        <f t="shared" si="61"/>
        <v>0</v>
      </c>
      <c r="AP133" s="540"/>
      <c r="AQ133" s="542">
        <v>0</v>
      </c>
      <c r="AR133" s="544">
        <f t="shared" si="62"/>
        <v>0</v>
      </c>
      <c r="AS133" s="542">
        <v>0</v>
      </c>
      <c r="AT133" s="544">
        <f t="shared" si="63"/>
        <v>0</v>
      </c>
      <c r="AU133" s="540"/>
      <c r="AV133" s="542">
        <v>0</v>
      </c>
      <c r="AW133" s="544">
        <f t="shared" si="64"/>
        <v>0</v>
      </c>
      <c r="AX133" s="542">
        <v>0</v>
      </c>
      <c r="AY133" s="544">
        <f t="shared" si="65"/>
        <v>0</v>
      </c>
      <c r="AZ133" s="540"/>
      <c r="BA133" s="542">
        <v>0</v>
      </c>
      <c r="BB133" s="544">
        <f t="shared" si="66"/>
        <v>0</v>
      </c>
      <c r="BC133" s="542">
        <v>0</v>
      </c>
      <c r="BD133" s="544">
        <f t="shared" si="67"/>
        <v>0</v>
      </c>
      <c r="BE133" s="545">
        <f t="shared" si="68"/>
        <v>0</v>
      </c>
      <c r="BF133" s="398">
        <f t="shared" si="69"/>
        <v>0</v>
      </c>
      <c r="BG133" s="254">
        <f t="shared" si="70"/>
        <v>58</v>
      </c>
      <c r="BH133" s="275">
        <f t="shared" si="71"/>
        <v>0</v>
      </c>
    </row>
    <row r="134" spans="1:60" s="254" customFormat="1" ht="12.75">
      <c r="A134" s="303" t="s">
        <v>153</v>
      </c>
      <c r="B134" s="343" t="s">
        <v>136</v>
      </c>
      <c r="C134" s="187"/>
      <c r="D134" s="261" t="s">
        <v>142</v>
      </c>
      <c r="E134" s="261">
        <v>20</v>
      </c>
      <c r="F134" s="344">
        <v>0</v>
      </c>
      <c r="G134" s="190">
        <f t="shared" si="72"/>
        <v>0</v>
      </c>
      <c r="H134" s="344">
        <v>0</v>
      </c>
      <c r="I134" s="190">
        <f t="shared" si="73"/>
        <v>0</v>
      </c>
      <c r="J134" s="345">
        <f t="shared" si="46"/>
        <v>0</v>
      </c>
      <c r="K134" s="406"/>
      <c r="L134" s="427"/>
      <c r="M134" s="429">
        <v>0</v>
      </c>
      <c r="N134" s="431">
        <f t="shared" si="47"/>
        <v>0</v>
      </c>
      <c r="O134" s="429">
        <v>0</v>
      </c>
      <c r="P134" s="431">
        <f t="shared" si="48"/>
        <v>0</v>
      </c>
      <c r="Q134" s="432">
        <f t="shared" si="49"/>
        <v>0</v>
      </c>
      <c r="R134" s="444">
        <v>20</v>
      </c>
      <c r="S134" s="446">
        <v>0</v>
      </c>
      <c r="T134" s="448">
        <f t="shared" si="50"/>
        <v>0</v>
      </c>
      <c r="U134" s="446">
        <v>0</v>
      </c>
      <c r="V134" s="448">
        <f t="shared" si="51"/>
        <v>0</v>
      </c>
      <c r="W134" s="449">
        <f t="shared" si="52"/>
        <v>0</v>
      </c>
      <c r="X134" s="472"/>
      <c r="Y134" s="474">
        <v>0</v>
      </c>
      <c r="Z134" s="476">
        <f t="shared" si="53"/>
        <v>0</v>
      </c>
      <c r="AA134" s="474">
        <v>0</v>
      </c>
      <c r="AB134" s="476">
        <f t="shared" si="54"/>
        <v>0</v>
      </c>
      <c r="AC134" s="477">
        <f t="shared" si="55"/>
        <v>0</v>
      </c>
      <c r="AD134" s="489"/>
      <c r="AE134" s="491">
        <v>0</v>
      </c>
      <c r="AF134" s="493">
        <f t="shared" si="56"/>
        <v>0</v>
      </c>
      <c r="AG134" s="491">
        <v>0</v>
      </c>
      <c r="AH134" s="493">
        <f t="shared" si="57"/>
        <v>0</v>
      </c>
      <c r="AI134" s="494">
        <f t="shared" si="58"/>
        <v>0</v>
      </c>
      <c r="AJ134" s="523"/>
      <c r="AK134" s="525">
        <v>0</v>
      </c>
      <c r="AL134" s="527">
        <f t="shared" si="59"/>
        <v>0</v>
      </c>
      <c r="AM134" s="525">
        <v>0</v>
      </c>
      <c r="AN134" s="527">
        <f t="shared" si="60"/>
        <v>0</v>
      </c>
      <c r="AO134" s="528">
        <f t="shared" si="61"/>
        <v>0</v>
      </c>
      <c r="AP134" s="540"/>
      <c r="AQ134" s="542">
        <v>0</v>
      </c>
      <c r="AR134" s="544">
        <f t="shared" si="62"/>
        <v>0</v>
      </c>
      <c r="AS134" s="542">
        <v>0</v>
      </c>
      <c r="AT134" s="544">
        <f t="shared" si="63"/>
        <v>0</v>
      </c>
      <c r="AU134" s="540"/>
      <c r="AV134" s="542">
        <v>0</v>
      </c>
      <c r="AW134" s="544">
        <f t="shared" si="64"/>
        <v>0</v>
      </c>
      <c r="AX134" s="542">
        <v>0</v>
      </c>
      <c r="AY134" s="544">
        <f t="shared" si="65"/>
        <v>0</v>
      </c>
      <c r="AZ134" s="540"/>
      <c r="BA134" s="542">
        <v>0</v>
      </c>
      <c r="BB134" s="544">
        <f t="shared" si="66"/>
        <v>0</v>
      </c>
      <c r="BC134" s="542">
        <v>0</v>
      </c>
      <c r="BD134" s="544">
        <f t="shared" si="67"/>
        <v>0</v>
      </c>
      <c r="BE134" s="545">
        <f t="shared" si="68"/>
        <v>0</v>
      </c>
      <c r="BF134" s="398">
        <f t="shared" si="69"/>
        <v>0</v>
      </c>
      <c r="BG134" s="254">
        <f t="shared" si="70"/>
        <v>20</v>
      </c>
      <c r="BH134" s="275">
        <f t="shared" si="71"/>
        <v>0</v>
      </c>
    </row>
    <row r="135" spans="1:60" s="254" customFormat="1" ht="12.75">
      <c r="A135" s="303" t="s">
        <v>154</v>
      </c>
      <c r="B135" s="343" t="s">
        <v>137</v>
      </c>
      <c r="C135" s="187"/>
      <c r="D135" s="261" t="s">
        <v>142</v>
      </c>
      <c r="E135" s="261">
        <v>80</v>
      </c>
      <c r="F135" s="344">
        <v>0</v>
      </c>
      <c r="G135" s="190">
        <f t="shared" si="72"/>
        <v>0</v>
      </c>
      <c r="H135" s="344">
        <v>0</v>
      </c>
      <c r="I135" s="190">
        <f t="shared" si="73"/>
        <v>0</v>
      </c>
      <c r="J135" s="345">
        <f t="shared" si="46"/>
        <v>0</v>
      </c>
      <c r="K135" s="406"/>
      <c r="L135" s="427"/>
      <c r="M135" s="429">
        <v>0</v>
      </c>
      <c r="N135" s="431">
        <f t="shared" si="47"/>
        <v>0</v>
      </c>
      <c r="O135" s="429">
        <v>0</v>
      </c>
      <c r="P135" s="431">
        <f t="shared" si="48"/>
        <v>0</v>
      </c>
      <c r="Q135" s="432">
        <f t="shared" si="49"/>
        <v>0</v>
      </c>
      <c r="R135" s="444">
        <v>80</v>
      </c>
      <c r="S135" s="446">
        <v>0</v>
      </c>
      <c r="T135" s="448">
        <f t="shared" si="50"/>
        <v>0</v>
      </c>
      <c r="U135" s="446">
        <v>0</v>
      </c>
      <c r="V135" s="448">
        <f t="shared" si="51"/>
        <v>0</v>
      </c>
      <c r="W135" s="449">
        <f t="shared" si="52"/>
        <v>0</v>
      </c>
      <c r="X135" s="472"/>
      <c r="Y135" s="474">
        <v>0</v>
      </c>
      <c r="Z135" s="476">
        <f t="shared" si="53"/>
        <v>0</v>
      </c>
      <c r="AA135" s="474">
        <v>0</v>
      </c>
      <c r="AB135" s="476">
        <f t="shared" si="54"/>
        <v>0</v>
      </c>
      <c r="AC135" s="477">
        <f t="shared" si="55"/>
        <v>0</v>
      </c>
      <c r="AD135" s="489"/>
      <c r="AE135" s="491">
        <v>0</v>
      </c>
      <c r="AF135" s="493">
        <f t="shared" si="56"/>
        <v>0</v>
      </c>
      <c r="AG135" s="491">
        <v>0</v>
      </c>
      <c r="AH135" s="493">
        <f t="shared" si="57"/>
        <v>0</v>
      </c>
      <c r="AI135" s="494">
        <f t="shared" si="58"/>
        <v>0</v>
      </c>
      <c r="AJ135" s="523"/>
      <c r="AK135" s="525">
        <v>0</v>
      </c>
      <c r="AL135" s="527">
        <f t="shared" si="59"/>
        <v>0</v>
      </c>
      <c r="AM135" s="525">
        <v>0</v>
      </c>
      <c r="AN135" s="527">
        <f t="shared" si="60"/>
        <v>0</v>
      </c>
      <c r="AO135" s="528">
        <f t="shared" si="61"/>
        <v>0</v>
      </c>
      <c r="AP135" s="540"/>
      <c r="AQ135" s="542">
        <v>0</v>
      </c>
      <c r="AR135" s="544">
        <f t="shared" si="62"/>
        <v>0</v>
      </c>
      <c r="AS135" s="542">
        <v>0</v>
      </c>
      <c r="AT135" s="544">
        <f t="shared" si="63"/>
        <v>0</v>
      </c>
      <c r="AU135" s="540"/>
      <c r="AV135" s="542">
        <v>0</v>
      </c>
      <c r="AW135" s="544">
        <f t="shared" si="64"/>
        <v>0</v>
      </c>
      <c r="AX135" s="542">
        <v>0</v>
      </c>
      <c r="AY135" s="544">
        <f t="shared" si="65"/>
        <v>0</v>
      </c>
      <c r="AZ135" s="540"/>
      <c r="BA135" s="542">
        <v>0</v>
      </c>
      <c r="BB135" s="544">
        <f t="shared" si="66"/>
        <v>0</v>
      </c>
      <c r="BC135" s="542">
        <v>0</v>
      </c>
      <c r="BD135" s="544">
        <f t="shared" si="67"/>
        <v>0</v>
      </c>
      <c r="BE135" s="545">
        <f t="shared" si="68"/>
        <v>0</v>
      </c>
      <c r="BF135" s="398">
        <f t="shared" si="69"/>
        <v>0</v>
      </c>
      <c r="BG135" s="254">
        <f t="shared" si="70"/>
        <v>80</v>
      </c>
      <c r="BH135" s="275">
        <f t="shared" si="71"/>
        <v>0</v>
      </c>
    </row>
    <row r="136" spans="1:60" s="254" customFormat="1" ht="12.75">
      <c r="A136" s="303" t="s">
        <v>155</v>
      </c>
      <c r="B136" s="343" t="s">
        <v>138</v>
      </c>
      <c r="C136" s="187"/>
      <c r="D136" s="261" t="s">
        <v>142</v>
      </c>
      <c r="E136" s="261">
        <v>20</v>
      </c>
      <c r="F136" s="344">
        <v>0</v>
      </c>
      <c r="G136" s="190">
        <f t="shared" si="72"/>
        <v>0</v>
      </c>
      <c r="H136" s="344">
        <v>0</v>
      </c>
      <c r="I136" s="190">
        <f t="shared" si="73"/>
        <v>0</v>
      </c>
      <c r="J136" s="345">
        <f t="shared" si="46"/>
        <v>0</v>
      </c>
      <c r="K136" s="406"/>
      <c r="L136" s="427"/>
      <c r="M136" s="429">
        <v>0</v>
      </c>
      <c r="N136" s="431">
        <f t="shared" si="47"/>
        <v>0</v>
      </c>
      <c r="O136" s="429">
        <v>0</v>
      </c>
      <c r="P136" s="431">
        <f t="shared" si="48"/>
        <v>0</v>
      </c>
      <c r="Q136" s="432">
        <f t="shared" si="49"/>
        <v>0</v>
      </c>
      <c r="R136" s="444">
        <v>20</v>
      </c>
      <c r="S136" s="446">
        <v>0</v>
      </c>
      <c r="T136" s="448">
        <f t="shared" si="50"/>
        <v>0</v>
      </c>
      <c r="U136" s="446">
        <v>0</v>
      </c>
      <c r="V136" s="448">
        <f t="shared" si="51"/>
        <v>0</v>
      </c>
      <c r="W136" s="449">
        <f t="shared" si="52"/>
        <v>0</v>
      </c>
      <c r="X136" s="472"/>
      <c r="Y136" s="474">
        <v>0</v>
      </c>
      <c r="Z136" s="476">
        <f t="shared" si="53"/>
        <v>0</v>
      </c>
      <c r="AA136" s="474">
        <v>0</v>
      </c>
      <c r="AB136" s="476">
        <f t="shared" si="54"/>
        <v>0</v>
      </c>
      <c r="AC136" s="477">
        <f t="shared" si="55"/>
        <v>0</v>
      </c>
      <c r="AD136" s="489"/>
      <c r="AE136" s="491">
        <v>0</v>
      </c>
      <c r="AF136" s="493">
        <f t="shared" si="56"/>
        <v>0</v>
      </c>
      <c r="AG136" s="491">
        <v>0</v>
      </c>
      <c r="AH136" s="493">
        <f t="shared" si="57"/>
        <v>0</v>
      </c>
      <c r="AI136" s="494">
        <f t="shared" si="58"/>
        <v>0</v>
      </c>
      <c r="AJ136" s="523"/>
      <c r="AK136" s="525">
        <v>0</v>
      </c>
      <c r="AL136" s="527">
        <f t="shared" si="59"/>
        <v>0</v>
      </c>
      <c r="AM136" s="525">
        <v>0</v>
      </c>
      <c r="AN136" s="527">
        <f t="shared" si="60"/>
        <v>0</v>
      </c>
      <c r="AO136" s="528">
        <f t="shared" si="61"/>
        <v>0</v>
      </c>
      <c r="AP136" s="540"/>
      <c r="AQ136" s="542">
        <v>0</v>
      </c>
      <c r="AR136" s="544">
        <f t="shared" si="62"/>
        <v>0</v>
      </c>
      <c r="AS136" s="542">
        <v>0</v>
      </c>
      <c r="AT136" s="544">
        <f t="shared" si="63"/>
        <v>0</v>
      </c>
      <c r="AU136" s="540"/>
      <c r="AV136" s="542">
        <v>0</v>
      </c>
      <c r="AW136" s="544">
        <f t="shared" si="64"/>
        <v>0</v>
      </c>
      <c r="AX136" s="542">
        <v>0</v>
      </c>
      <c r="AY136" s="544">
        <f t="shared" si="65"/>
        <v>0</v>
      </c>
      <c r="AZ136" s="540"/>
      <c r="BA136" s="542">
        <v>0</v>
      </c>
      <c r="BB136" s="544">
        <f t="shared" si="66"/>
        <v>0</v>
      </c>
      <c r="BC136" s="542">
        <v>0</v>
      </c>
      <c r="BD136" s="544">
        <f t="shared" si="67"/>
        <v>0</v>
      </c>
      <c r="BE136" s="545">
        <f t="shared" si="68"/>
        <v>0</v>
      </c>
      <c r="BF136" s="398">
        <f t="shared" si="69"/>
        <v>0</v>
      </c>
      <c r="BG136" s="254">
        <f t="shared" si="70"/>
        <v>20</v>
      </c>
      <c r="BH136" s="275">
        <f t="shared" si="71"/>
        <v>0</v>
      </c>
    </row>
    <row r="137" spans="1:60" s="254" customFormat="1" ht="25.5">
      <c r="A137" s="303" t="s">
        <v>156</v>
      </c>
      <c r="B137" s="264" t="s">
        <v>139</v>
      </c>
      <c r="C137" s="187"/>
      <c r="D137" s="261" t="s">
        <v>142</v>
      </c>
      <c r="E137" s="261">
        <v>20</v>
      </c>
      <c r="F137" s="344">
        <v>0</v>
      </c>
      <c r="G137" s="190">
        <f t="shared" si="72"/>
        <v>0</v>
      </c>
      <c r="H137" s="344">
        <v>0</v>
      </c>
      <c r="I137" s="190">
        <f t="shared" si="73"/>
        <v>0</v>
      </c>
      <c r="J137" s="345">
        <f t="shared" si="46"/>
        <v>0</v>
      </c>
      <c r="K137" s="406"/>
      <c r="L137" s="427"/>
      <c r="M137" s="429">
        <v>0</v>
      </c>
      <c r="N137" s="431">
        <f t="shared" si="47"/>
        <v>0</v>
      </c>
      <c r="O137" s="429">
        <v>0</v>
      </c>
      <c r="P137" s="431">
        <f t="shared" si="48"/>
        <v>0</v>
      </c>
      <c r="Q137" s="432">
        <f t="shared" si="49"/>
        <v>0</v>
      </c>
      <c r="R137" s="444">
        <v>20</v>
      </c>
      <c r="S137" s="446">
        <v>0</v>
      </c>
      <c r="T137" s="448">
        <f t="shared" si="50"/>
        <v>0</v>
      </c>
      <c r="U137" s="446">
        <v>0</v>
      </c>
      <c r="V137" s="448">
        <f t="shared" si="51"/>
        <v>0</v>
      </c>
      <c r="W137" s="449">
        <f t="shared" si="52"/>
        <v>0</v>
      </c>
      <c r="X137" s="472"/>
      <c r="Y137" s="474">
        <v>0</v>
      </c>
      <c r="Z137" s="476">
        <f t="shared" si="53"/>
        <v>0</v>
      </c>
      <c r="AA137" s="474">
        <v>0</v>
      </c>
      <c r="AB137" s="476">
        <f t="shared" si="54"/>
        <v>0</v>
      </c>
      <c r="AC137" s="477">
        <f t="shared" si="55"/>
        <v>0</v>
      </c>
      <c r="AD137" s="489"/>
      <c r="AE137" s="491">
        <v>0</v>
      </c>
      <c r="AF137" s="493">
        <f t="shared" si="56"/>
        <v>0</v>
      </c>
      <c r="AG137" s="491">
        <v>0</v>
      </c>
      <c r="AH137" s="493">
        <f t="shared" si="57"/>
        <v>0</v>
      </c>
      <c r="AI137" s="494">
        <f t="shared" si="58"/>
        <v>0</v>
      </c>
      <c r="AJ137" s="523"/>
      <c r="AK137" s="525">
        <v>0</v>
      </c>
      <c r="AL137" s="527">
        <f t="shared" si="59"/>
        <v>0</v>
      </c>
      <c r="AM137" s="525">
        <v>0</v>
      </c>
      <c r="AN137" s="527">
        <f t="shared" si="60"/>
        <v>0</v>
      </c>
      <c r="AO137" s="528">
        <f t="shared" si="61"/>
        <v>0</v>
      </c>
      <c r="AP137" s="540"/>
      <c r="AQ137" s="542">
        <v>0</v>
      </c>
      <c r="AR137" s="544">
        <f t="shared" si="62"/>
        <v>0</v>
      </c>
      <c r="AS137" s="542">
        <v>0</v>
      </c>
      <c r="AT137" s="544">
        <f t="shared" si="63"/>
        <v>0</v>
      </c>
      <c r="AU137" s="540"/>
      <c r="AV137" s="542">
        <v>0</v>
      </c>
      <c r="AW137" s="544">
        <f t="shared" si="64"/>
        <v>0</v>
      </c>
      <c r="AX137" s="542">
        <v>0</v>
      </c>
      <c r="AY137" s="544">
        <f t="shared" si="65"/>
        <v>0</v>
      </c>
      <c r="AZ137" s="540"/>
      <c r="BA137" s="542">
        <v>0</v>
      </c>
      <c r="BB137" s="544">
        <f t="shared" si="66"/>
        <v>0</v>
      </c>
      <c r="BC137" s="542">
        <v>0</v>
      </c>
      <c r="BD137" s="544">
        <f t="shared" si="67"/>
        <v>0</v>
      </c>
      <c r="BE137" s="545">
        <f t="shared" si="68"/>
        <v>0</v>
      </c>
      <c r="BF137" s="398">
        <f t="shared" si="69"/>
        <v>0</v>
      </c>
      <c r="BG137" s="254">
        <f t="shared" si="70"/>
        <v>20</v>
      </c>
      <c r="BH137" s="275">
        <f t="shared" si="71"/>
        <v>0</v>
      </c>
    </row>
    <row r="138" spans="1:60" s="254" customFormat="1" ht="12.75">
      <c r="A138" s="303" t="s">
        <v>510</v>
      </c>
      <c r="B138" s="346" t="s">
        <v>511</v>
      </c>
      <c r="C138" s="187"/>
      <c r="D138" s="261" t="s">
        <v>142</v>
      </c>
      <c r="E138" s="261">
        <v>15</v>
      </c>
      <c r="F138" s="344">
        <v>19640</v>
      </c>
      <c r="G138" s="190">
        <f t="shared" si="72"/>
        <v>294600</v>
      </c>
      <c r="H138" s="344">
        <v>654</v>
      </c>
      <c r="I138" s="190">
        <f t="shared" si="73"/>
        <v>9810</v>
      </c>
      <c r="J138" s="345">
        <f t="shared" si="46"/>
        <v>304410</v>
      </c>
      <c r="K138" s="406"/>
      <c r="L138" s="427">
        <v>15</v>
      </c>
      <c r="M138" s="429">
        <v>19640</v>
      </c>
      <c r="N138" s="431">
        <f t="shared" si="47"/>
        <v>294600</v>
      </c>
      <c r="O138" s="429">
        <v>654</v>
      </c>
      <c r="P138" s="431">
        <f t="shared" si="48"/>
        <v>9810</v>
      </c>
      <c r="Q138" s="432">
        <f t="shared" si="49"/>
        <v>304410</v>
      </c>
      <c r="R138" s="444"/>
      <c r="S138" s="446">
        <v>19640</v>
      </c>
      <c r="T138" s="448">
        <f t="shared" si="50"/>
        <v>0</v>
      </c>
      <c r="U138" s="446">
        <v>654</v>
      </c>
      <c r="V138" s="448">
        <f t="shared" si="51"/>
        <v>0</v>
      </c>
      <c r="W138" s="449">
        <f t="shared" si="52"/>
        <v>0</v>
      </c>
      <c r="X138" s="472"/>
      <c r="Y138" s="474">
        <v>19640</v>
      </c>
      <c r="Z138" s="476">
        <f t="shared" si="53"/>
        <v>0</v>
      </c>
      <c r="AA138" s="474">
        <v>654</v>
      </c>
      <c r="AB138" s="476">
        <f t="shared" si="54"/>
        <v>0</v>
      </c>
      <c r="AC138" s="477">
        <f t="shared" si="55"/>
        <v>0</v>
      </c>
      <c r="AD138" s="489"/>
      <c r="AE138" s="491">
        <v>19640</v>
      </c>
      <c r="AF138" s="493">
        <f t="shared" si="56"/>
        <v>0</v>
      </c>
      <c r="AG138" s="491">
        <v>654</v>
      </c>
      <c r="AH138" s="493">
        <f t="shared" si="57"/>
        <v>0</v>
      </c>
      <c r="AI138" s="494">
        <f t="shared" si="58"/>
        <v>0</v>
      </c>
      <c r="AJ138" s="523"/>
      <c r="AK138" s="525">
        <v>19640</v>
      </c>
      <c r="AL138" s="527">
        <f t="shared" si="59"/>
        <v>0</v>
      </c>
      <c r="AM138" s="525">
        <v>654</v>
      </c>
      <c r="AN138" s="527">
        <f t="shared" si="60"/>
        <v>0</v>
      </c>
      <c r="AO138" s="528">
        <f t="shared" si="61"/>
        <v>0</v>
      </c>
      <c r="AP138" s="540"/>
      <c r="AQ138" s="542">
        <v>19640</v>
      </c>
      <c r="AR138" s="544">
        <f t="shared" si="62"/>
        <v>0</v>
      </c>
      <c r="AS138" s="542">
        <v>654</v>
      </c>
      <c r="AT138" s="544">
        <f t="shared" si="63"/>
        <v>0</v>
      </c>
      <c r="AU138" s="540"/>
      <c r="AV138" s="542">
        <v>19640</v>
      </c>
      <c r="AW138" s="544">
        <f t="shared" si="64"/>
        <v>0</v>
      </c>
      <c r="AX138" s="542">
        <v>654</v>
      </c>
      <c r="AY138" s="544">
        <f t="shared" si="65"/>
        <v>0</v>
      </c>
      <c r="AZ138" s="540"/>
      <c r="BA138" s="542">
        <v>19640</v>
      </c>
      <c r="BB138" s="544">
        <f t="shared" si="66"/>
        <v>0</v>
      </c>
      <c r="BC138" s="542">
        <v>654</v>
      </c>
      <c r="BD138" s="544">
        <f t="shared" si="67"/>
        <v>0</v>
      </c>
      <c r="BE138" s="545">
        <f t="shared" si="68"/>
        <v>0</v>
      </c>
      <c r="BF138" s="398">
        <f t="shared" si="69"/>
        <v>0</v>
      </c>
      <c r="BG138" s="254">
        <f t="shared" si="70"/>
        <v>15</v>
      </c>
      <c r="BH138" s="275">
        <f t="shared" si="71"/>
        <v>0</v>
      </c>
    </row>
    <row r="139" spans="1:60" s="260" customFormat="1" ht="12.75">
      <c r="A139" s="305" t="s">
        <v>512</v>
      </c>
      <c r="B139" s="346" t="s">
        <v>513</v>
      </c>
      <c r="C139" s="553"/>
      <c r="D139" s="347" t="s">
        <v>142</v>
      </c>
      <c r="E139" s="347">
        <v>1</v>
      </c>
      <c r="F139" s="348">
        <f>G139/E139</f>
        <v>68327.240000000005</v>
      </c>
      <c r="G139" s="349">
        <v>68327.240000000005</v>
      </c>
      <c r="H139" s="348">
        <f>I139/E139</f>
        <v>56296.55</v>
      </c>
      <c r="I139" s="349">
        <v>56296.55</v>
      </c>
      <c r="J139" s="350">
        <f t="shared" si="46"/>
        <v>124623.79000000001</v>
      </c>
      <c r="K139" s="408"/>
      <c r="L139" s="433"/>
      <c r="M139" s="434">
        <v>68327.240000000005</v>
      </c>
      <c r="N139" s="431">
        <f t="shared" si="47"/>
        <v>0</v>
      </c>
      <c r="O139" s="434">
        <v>56296.55</v>
      </c>
      <c r="P139" s="431">
        <f t="shared" si="48"/>
        <v>0</v>
      </c>
      <c r="Q139" s="432">
        <f t="shared" si="49"/>
        <v>0</v>
      </c>
      <c r="R139" s="450"/>
      <c r="S139" s="451">
        <v>68327.240000000005</v>
      </c>
      <c r="T139" s="448">
        <f t="shared" si="50"/>
        <v>0</v>
      </c>
      <c r="U139" s="451">
        <v>56296.55</v>
      </c>
      <c r="V139" s="448">
        <f t="shared" si="51"/>
        <v>0</v>
      </c>
      <c r="W139" s="449">
        <f t="shared" si="52"/>
        <v>0</v>
      </c>
      <c r="X139" s="478"/>
      <c r="Y139" s="479">
        <v>68327.240000000005</v>
      </c>
      <c r="Z139" s="476">
        <f t="shared" si="53"/>
        <v>0</v>
      </c>
      <c r="AA139" s="479">
        <v>56296.55</v>
      </c>
      <c r="AB139" s="476">
        <f t="shared" si="54"/>
        <v>0</v>
      </c>
      <c r="AC139" s="477">
        <f t="shared" si="55"/>
        <v>0</v>
      </c>
      <c r="AD139" s="497"/>
      <c r="AE139" s="496">
        <v>68327.240000000005</v>
      </c>
      <c r="AF139" s="493">
        <f t="shared" si="56"/>
        <v>0</v>
      </c>
      <c r="AG139" s="496">
        <v>56296.55</v>
      </c>
      <c r="AH139" s="493">
        <f t="shared" si="57"/>
        <v>0</v>
      </c>
      <c r="AI139" s="494">
        <f t="shared" si="58"/>
        <v>0</v>
      </c>
      <c r="AJ139" s="529"/>
      <c r="AK139" s="530">
        <v>68327.240000000005</v>
      </c>
      <c r="AL139" s="527">
        <f t="shared" si="59"/>
        <v>0</v>
      </c>
      <c r="AM139" s="530">
        <v>56296.55</v>
      </c>
      <c r="AN139" s="527">
        <f t="shared" si="60"/>
        <v>0</v>
      </c>
      <c r="AO139" s="528">
        <f t="shared" si="61"/>
        <v>0</v>
      </c>
      <c r="AP139" s="546"/>
      <c r="AQ139" s="547">
        <v>68327.240000000005</v>
      </c>
      <c r="AR139" s="544">
        <f t="shared" si="62"/>
        <v>0</v>
      </c>
      <c r="AS139" s="547">
        <v>56296.55</v>
      </c>
      <c r="AT139" s="544">
        <f t="shared" si="63"/>
        <v>0</v>
      </c>
      <c r="AU139" s="546"/>
      <c r="AV139" s="547">
        <v>68327.240000000005</v>
      </c>
      <c r="AW139" s="544">
        <f t="shared" si="64"/>
        <v>0</v>
      </c>
      <c r="AX139" s="547">
        <v>56296.55</v>
      </c>
      <c r="AY139" s="544">
        <f t="shared" si="65"/>
        <v>0</v>
      </c>
      <c r="AZ139" s="546"/>
      <c r="BA139" s="547">
        <v>68327.240000000005</v>
      </c>
      <c r="BB139" s="544">
        <f t="shared" si="66"/>
        <v>0</v>
      </c>
      <c r="BC139" s="547">
        <v>56296.55</v>
      </c>
      <c r="BD139" s="544">
        <f t="shared" si="67"/>
        <v>0</v>
      </c>
      <c r="BE139" s="545">
        <f t="shared" si="68"/>
        <v>0</v>
      </c>
      <c r="BF139" s="398">
        <f t="shared" si="69"/>
        <v>1</v>
      </c>
      <c r="BG139" s="254">
        <f t="shared" si="70"/>
        <v>0</v>
      </c>
      <c r="BH139" s="275">
        <f t="shared" si="71"/>
        <v>1</v>
      </c>
    </row>
    <row r="140" spans="1:60" s="254" customFormat="1" ht="12.75">
      <c r="A140" s="303" t="s">
        <v>514</v>
      </c>
      <c r="B140" s="264" t="s">
        <v>515</v>
      </c>
      <c r="C140" s="187"/>
      <c r="D140" s="261" t="s">
        <v>90</v>
      </c>
      <c r="E140" s="261">
        <v>15</v>
      </c>
      <c r="F140" s="344">
        <v>0</v>
      </c>
      <c r="G140" s="190">
        <f t="shared" ref="G140:G153" si="74">E140*F140</f>
        <v>0</v>
      </c>
      <c r="H140" s="344">
        <v>0</v>
      </c>
      <c r="I140" s="190">
        <f t="shared" ref="I140:I153" si="75">E140*H140</f>
        <v>0</v>
      </c>
      <c r="J140" s="345">
        <f t="shared" si="46"/>
        <v>0</v>
      </c>
      <c r="K140" s="406"/>
      <c r="L140" s="427"/>
      <c r="M140" s="429">
        <v>0</v>
      </c>
      <c r="N140" s="431">
        <f t="shared" si="47"/>
        <v>0</v>
      </c>
      <c r="O140" s="429">
        <v>0</v>
      </c>
      <c r="P140" s="431">
        <f t="shared" si="48"/>
        <v>0</v>
      </c>
      <c r="Q140" s="432">
        <f t="shared" si="49"/>
        <v>0</v>
      </c>
      <c r="R140" s="444"/>
      <c r="S140" s="446">
        <v>0</v>
      </c>
      <c r="T140" s="448">
        <f t="shared" si="50"/>
        <v>0</v>
      </c>
      <c r="U140" s="446">
        <v>0</v>
      </c>
      <c r="V140" s="448">
        <f t="shared" si="51"/>
        <v>0</v>
      </c>
      <c r="W140" s="449">
        <f t="shared" si="52"/>
        <v>0</v>
      </c>
      <c r="X140" s="472"/>
      <c r="Y140" s="474">
        <v>0</v>
      </c>
      <c r="Z140" s="476">
        <f t="shared" si="53"/>
        <v>0</v>
      </c>
      <c r="AA140" s="474">
        <v>0</v>
      </c>
      <c r="AB140" s="476">
        <f t="shared" si="54"/>
        <v>0</v>
      </c>
      <c r="AC140" s="477">
        <f t="shared" si="55"/>
        <v>0</v>
      </c>
      <c r="AD140" s="489"/>
      <c r="AE140" s="491">
        <v>0</v>
      </c>
      <c r="AF140" s="493">
        <f t="shared" si="56"/>
        <v>0</v>
      </c>
      <c r="AG140" s="491">
        <v>0</v>
      </c>
      <c r="AH140" s="493">
        <f t="shared" si="57"/>
        <v>0</v>
      </c>
      <c r="AI140" s="494">
        <f t="shared" si="58"/>
        <v>0</v>
      </c>
      <c r="AJ140" s="523"/>
      <c r="AK140" s="525">
        <v>0</v>
      </c>
      <c r="AL140" s="527">
        <f t="shared" si="59"/>
        <v>0</v>
      </c>
      <c r="AM140" s="525">
        <v>0</v>
      </c>
      <c r="AN140" s="527">
        <f t="shared" si="60"/>
        <v>0</v>
      </c>
      <c r="AO140" s="528">
        <f t="shared" si="61"/>
        <v>0</v>
      </c>
      <c r="AP140" s="540"/>
      <c r="AQ140" s="542">
        <v>0</v>
      </c>
      <c r="AR140" s="544">
        <f t="shared" si="62"/>
        <v>0</v>
      </c>
      <c r="AS140" s="542">
        <v>0</v>
      </c>
      <c r="AT140" s="544">
        <f t="shared" si="63"/>
        <v>0</v>
      </c>
      <c r="AU140" s="540"/>
      <c r="AV140" s="542">
        <v>0</v>
      </c>
      <c r="AW140" s="544">
        <f t="shared" si="64"/>
        <v>0</v>
      </c>
      <c r="AX140" s="542">
        <v>0</v>
      </c>
      <c r="AY140" s="544">
        <f t="shared" si="65"/>
        <v>0</v>
      </c>
      <c r="AZ140" s="540"/>
      <c r="BA140" s="542">
        <v>0</v>
      </c>
      <c r="BB140" s="544">
        <f t="shared" si="66"/>
        <v>0</v>
      </c>
      <c r="BC140" s="542">
        <v>0</v>
      </c>
      <c r="BD140" s="544">
        <f t="shared" si="67"/>
        <v>0</v>
      </c>
      <c r="BE140" s="545">
        <f t="shared" si="68"/>
        <v>0</v>
      </c>
      <c r="BF140" s="398">
        <f t="shared" si="69"/>
        <v>15</v>
      </c>
      <c r="BG140" s="254">
        <f t="shared" si="70"/>
        <v>0</v>
      </c>
      <c r="BH140" s="275">
        <f t="shared" si="71"/>
        <v>15</v>
      </c>
    </row>
    <row r="141" spans="1:60" s="254" customFormat="1" ht="12.75">
      <c r="A141" s="303" t="s">
        <v>516</v>
      </c>
      <c r="B141" s="264" t="s">
        <v>517</v>
      </c>
      <c r="C141" s="187"/>
      <c r="D141" s="261" t="s">
        <v>142</v>
      </c>
      <c r="E141" s="261">
        <v>1</v>
      </c>
      <c r="F141" s="344">
        <v>0</v>
      </c>
      <c r="G141" s="190">
        <f t="shared" si="74"/>
        <v>0</v>
      </c>
      <c r="H141" s="344">
        <v>0</v>
      </c>
      <c r="I141" s="190">
        <f t="shared" si="75"/>
        <v>0</v>
      </c>
      <c r="J141" s="345">
        <f t="shared" si="46"/>
        <v>0</v>
      </c>
      <c r="K141" s="406"/>
      <c r="L141" s="427"/>
      <c r="M141" s="429">
        <v>0</v>
      </c>
      <c r="N141" s="431">
        <f t="shared" si="47"/>
        <v>0</v>
      </c>
      <c r="O141" s="429">
        <v>0</v>
      </c>
      <c r="P141" s="431">
        <f t="shared" si="48"/>
        <v>0</v>
      </c>
      <c r="Q141" s="432">
        <f t="shared" si="49"/>
        <v>0</v>
      </c>
      <c r="R141" s="444"/>
      <c r="S141" s="446">
        <v>0</v>
      </c>
      <c r="T141" s="448">
        <f t="shared" si="50"/>
        <v>0</v>
      </c>
      <c r="U141" s="446">
        <v>0</v>
      </c>
      <c r="V141" s="448">
        <f t="shared" si="51"/>
        <v>0</v>
      </c>
      <c r="W141" s="449">
        <f t="shared" si="52"/>
        <v>0</v>
      </c>
      <c r="X141" s="472"/>
      <c r="Y141" s="474">
        <v>0</v>
      </c>
      <c r="Z141" s="476">
        <f t="shared" si="53"/>
        <v>0</v>
      </c>
      <c r="AA141" s="474">
        <v>0</v>
      </c>
      <c r="AB141" s="476">
        <f t="shared" si="54"/>
        <v>0</v>
      </c>
      <c r="AC141" s="477">
        <f t="shared" si="55"/>
        <v>0</v>
      </c>
      <c r="AD141" s="489"/>
      <c r="AE141" s="491">
        <v>0</v>
      </c>
      <c r="AF141" s="493">
        <f t="shared" si="56"/>
        <v>0</v>
      </c>
      <c r="AG141" s="491">
        <v>0</v>
      </c>
      <c r="AH141" s="493">
        <f t="shared" si="57"/>
        <v>0</v>
      </c>
      <c r="AI141" s="494">
        <f t="shared" si="58"/>
        <v>0</v>
      </c>
      <c r="AJ141" s="523"/>
      <c r="AK141" s="525">
        <v>0</v>
      </c>
      <c r="AL141" s="527">
        <f t="shared" si="59"/>
        <v>0</v>
      </c>
      <c r="AM141" s="525">
        <v>0</v>
      </c>
      <c r="AN141" s="527">
        <f t="shared" si="60"/>
        <v>0</v>
      </c>
      <c r="AO141" s="528">
        <f t="shared" si="61"/>
        <v>0</v>
      </c>
      <c r="AP141" s="540"/>
      <c r="AQ141" s="542">
        <v>0</v>
      </c>
      <c r="AR141" s="544">
        <f t="shared" si="62"/>
        <v>0</v>
      </c>
      <c r="AS141" s="542">
        <v>0</v>
      </c>
      <c r="AT141" s="544">
        <f t="shared" si="63"/>
        <v>0</v>
      </c>
      <c r="AU141" s="540"/>
      <c r="AV141" s="542">
        <v>0</v>
      </c>
      <c r="AW141" s="544">
        <f t="shared" si="64"/>
        <v>0</v>
      </c>
      <c r="AX141" s="542">
        <v>0</v>
      </c>
      <c r="AY141" s="544">
        <f t="shared" si="65"/>
        <v>0</v>
      </c>
      <c r="AZ141" s="540"/>
      <c r="BA141" s="542">
        <v>0</v>
      </c>
      <c r="BB141" s="544">
        <f t="shared" si="66"/>
        <v>0</v>
      </c>
      <c r="BC141" s="542">
        <v>0</v>
      </c>
      <c r="BD141" s="544">
        <f t="shared" si="67"/>
        <v>0</v>
      </c>
      <c r="BE141" s="545">
        <f t="shared" si="68"/>
        <v>0</v>
      </c>
      <c r="BF141" s="398">
        <f t="shared" si="69"/>
        <v>1</v>
      </c>
      <c r="BG141" s="254">
        <f t="shared" si="70"/>
        <v>0</v>
      </c>
      <c r="BH141" s="275">
        <f t="shared" si="71"/>
        <v>1</v>
      </c>
    </row>
    <row r="142" spans="1:60" s="254" customFormat="1" ht="12.75">
      <c r="A142" s="303" t="s">
        <v>518</v>
      </c>
      <c r="B142" s="264" t="s">
        <v>519</v>
      </c>
      <c r="C142" s="187"/>
      <c r="D142" s="261" t="s">
        <v>90</v>
      </c>
      <c r="E142" s="261">
        <v>6</v>
      </c>
      <c r="F142" s="344">
        <v>0</v>
      </c>
      <c r="G142" s="190">
        <f t="shared" si="74"/>
        <v>0</v>
      </c>
      <c r="H142" s="344">
        <v>0</v>
      </c>
      <c r="I142" s="190">
        <f t="shared" si="75"/>
        <v>0</v>
      </c>
      <c r="J142" s="345">
        <f t="shared" si="46"/>
        <v>0</v>
      </c>
      <c r="K142" s="406"/>
      <c r="L142" s="427"/>
      <c r="M142" s="429">
        <v>0</v>
      </c>
      <c r="N142" s="431">
        <f t="shared" si="47"/>
        <v>0</v>
      </c>
      <c r="O142" s="429">
        <v>0</v>
      </c>
      <c r="P142" s="431">
        <f t="shared" si="48"/>
        <v>0</v>
      </c>
      <c r="Q142" s="432">
        <f t="shared" si="49"/>
        <v>0</v>
      </c>
      <c r="R142" s="444"/>
      <c r="S142" s="446">
        <v>0</v>
      </c>
      <c r="T142" s="448">
        <f t="shared" si="50"/>
        <v>0</v>
      </c>
      <c r="U142" s="446">
        <v>0</v>
      </c>
      <c r="V142" s="448">
        <f t="shared" si="51"/>
        <v>0</v>
      </c>
      <c r="W142" s="449">
        <f t="shared" si="52"/>
        <v>0</v>
      </c>
      <c r="X142" s="472"/>
      <c r="Y142" s="474">
        <v>0</v>
      </c>
      <c r="Z142" s="476">
        <f t="shared" si="53"/>
        <v>0</v>
      </c>
      <c r="AA142" s="474">
        <v>0</v>
      </c>
      <c r="AB142" s="476">
        <f t="shared" si="54"/>
        <v>0</v>
      </c>
      <c r="AC142" s="477">
        <f t="shared" si="55"/>
        <v>0</v>
      </c>
      <c r="AD142" s="489"/>
      <c r="AE142" s="491">
        <v>0</v>
      </c>
      <c r="AF142" s="493">
        <f t="shared" si="56"/>
        <v>0</v>
      </c>
      <c r="AG142" s="491">
        <v>0</v>
      </c>
      <c r="AH142" s="493">
        <f t="shared" si="57"/>
        <v>0</v>
      </c>
      <c r="AI142" s="494">
        <f t="shared" si="58"/>
        <v>0</v>
      </c>
      <c r="AJ142" s="523"/>
      <c r="AK142" s="525">
        <v>0</v>
      </c>
      <c r="AL142" s="527">
        <f t="shared" si="59"/>
        <v>0</v>
      </c>
      <c r="AM142" s="525">
        <v>0</v>
      </c>
      <c r="AN142" s="527">
        <f t="shared" si="60"/>
        <v>0</v>
      </c>
      <c r="AO142" s="528">
        <f t="shared" si="61"/>
        <v>0</v>
      </c>
      <c r="AP142" s="540"/>
      <c r="AQ142" s="542">
        <v>0</v>
      </c>
      <c r="AR142" s="544">
        <f t="shared" si="62"/>
        <v>0</v>
      </c>
      <c r="AS142" s="542">
        <v>0</v>
      </c>
      <c r="AT142" s="544">
        <f t="shared" si="63"/>
        <v>0</v>
      </c>
      <c r="AU142" s="540"/>
      <c r="AV142" s="542">
        <v>0</v>
      </c>
      <c r="AW142" s="544">
        <f t="shared" si="64"/>
        <v>0</v>
      </c>
      <c r="AX142" s="542">
        <v>0</v>
      </c>
      <c r="AY142" s="544">
        <f t="shared" si="65"/>
        <v>0</v>
      </c>
      <c r="AZ142" s="540"/>
      <c r="BA142" s="542">
        <v>0</v>
      </c>
      <c r="BB142" s="544">
        <f t="shared" si="66"/>
        <v>0</v>
      </c>
      <c r="BC142" s="542">
        <v>0</v>
      </c>
      <c r="BD142" s="544">
        <f t="shared" si="67"/>
        <v>0</v>
      </c>
      <c r="BE142" s="545">
        <f t="shared" si="68"/>
        <v>0</v>
      </c>
      <c r="BF142" s="398">
        <f t="shared" si="69"/>
        <v>6</v>
      </c>
      <c r="BG142" s="254">
        <f t="shared" si="70"/>
        <v>0</v>
      </c>
      <c r="BH142" s="275">
        <f t="shared" si="71"/>
        <v>6</v>
      </c>
    </row>
    <row r="143" spans="1:60" s="254" customFormat="1" ht="12.75">
      <c r="A143" s="303" t="s">
        <v>520</v>
      </c>
      <c r="B143" s="264" t="s">
        <v>521</v>
      </c>
      <c r="C143" s="187"/>
      <c r="D143" s="261" t="s">
        <v>90</v>
      </c>
      <c r="E143" s="261">
        <v>6</v>
      </c>
      <c r="F143" s="344">
        <v>0</v>
      </c>
      <c r="G143" s="190">
        <f t="shared" si="74"/>
        <v>0</v>
      </c>
      <c r="H143" s="344">
        <v>0</v>
      </c>
      <c r="I143" s="190">
        <f t="shared" si="75"/>
        <v>0</v>
      </c>
      <c r="J143" s="345">
        <f t="shared" si="46"/>
        <v>0</v>
      </c>
      <c r="K143" s="406"/>
      <c r="L143" s="427"/>
      <c r="M143" s="429">
        <v>0</v>
      </c>
      <c r="N143" s="431">
        <f t="shared" ref="N143:N206" si="76">L143*M143</f>
        <v>0</v>
      </c>
      <c r="O143" s="429">
        <v>0</v>
      </c>
      <c r="P143" s="431">
        <f t="shared" ref="P143:P206" si="77">L143*O143</f>
        <v>0</v>
      </c>
      <c r="Q143" s="432">
        <f t="shared" ref="Q143:Q206" si="78">N143+P143</f>
        <v>0</v>
      </c>
      <c r="R143" s="444"/>
      <c r="S143" s="446">
        <v>0</v>
      </c>
      <c r="T143" s="448">
        <f t="shared" ref="T143:T206" si="79">R143*S143</f>
        <v>0</v>
      </c>
      <c r="U143" s="446">
        <v>0</v>
      </c>
      <c r="V143" s="448">
        <f t="shared" ref="V143:V206" si="80">R143*U143</f>
        <v>0</v>
      </c>
      <c r="W143" s="449">
        <f t="shared" ref="W143:W206" si="81">T143+V143</f>
        <v>0</v>
      </c>
      <c r="X143" s="472"/>
      <c r="Y143" s="474">
        <v>0</v>
      </c>
      <c r="Z143" s="476">
        <f t="shared" ref="Z143:Z206" si="82">X143*Y143</f>
        <v>0</v>
      </c>
      <c r="AA143" s="474">
        <v>0</v>
      </c>
      <c r="AB143" s="476">
        <f t="shared" ref="AB143:AB206" si="83">X143*AA143</f>
        <v>0</v>
      </c>
      <c r="AC143" s="477">
        <f t="shared" ref="AC143:AC206" si="84">Z143+AB143</f>
        <v>0</v>
      </c>
      <c r="AD143" s="489"/>
      <c r="AE143" s="491">
        <v>0</v>
      </c>
      <c r="AF143" s="493">
        <f t="shared" ref="AF143:AF206" si="85">AD143*AE143</f>
        <v>0</v>
      </c>
      <c r="AG143" s="491">
        <v>0</v>
      </c>
      <c r="AH143" s="493">
        <f t="shared" ref="AH143:AH206" si="86">AD143*AG143</f>
        <v>0</v>
      </c>
      <c r="AI143" s="494">
        <f t="shared" ref="AI143:AI206" si="87">AF143+AH143</f>
        <v>0</v>
      </c>
      <c r="AJ143" s="523"/>
      <c r="AK143" s="525">
        <v>0</v>
      </c>
      <c r="AL143" s="527">
        <f t="shared" ref="AL143:AL206" si="88">AJ143*AK143</f>
        <v>0</v>
      </c>
      <c r="AM143" s="525">
        <v>0</v>
      </c>
      <c r="AN143" s="527">
        <f t="shared" ref="AN143:AN206" si="89">AJ143*AM143</f>
        <v>0</v>
      </c>
      <c r="AO143" s="528">
        <f t="shared" ref="AO143:AO206" si="90">AL143+AN143</f>
        <v>0</v>
      </c>
      <c r="AP143" s="540"/>
      <c r="AQ143" s="542">
        <v>0</v>
      </c>
      <c r="AR143" s="544">
        <f t="shared" ref="AR143:AR206" si="91">AP143*AQ143</f>
        <v>0</v>
      </c>
      <c r="AS143" s="542">
        <v>0</v>
      </c>
      <c r="AT143" s="544">
        <f t="shared" ref="AT143:AT206" si="92">AP143*AS143</f>
        <v>0</v>
      </c>
      <c r="AU143" s="540"/>
      <c r="AV143" s="542">
        <v>0</v>
      </c>
      <c r="AW143" s="544">
        <f t="shared" ref="AW143:AW206" si="93">AU143*AV143</f>
        <v>0</v>
      </c>
      <c r="AX143" s="542">
        <v>0</v>
      </c>
      <c r="AY143" s="544">
        <f t="shared" ref="AY143:AY206" si="94">AU143*AX143</f>
        <v>0</v>
      </c>
      <c r="AZ143" s="540"/>
      <c r="BA143" s="542">
        <v>0</v>
      </c>
      <c r="BB143" s="544">
        <f t="shared" ref="BB143:BB206" si="95">AZ143*BA143</f>
        <v>0</v>
      </c>
      <c r="BC143" s="542">
        <v>0</v>
      </c>
      <c r="BD143" s="544">
        <f t="shared" ref="BD143:BD206" si="96">AZ143*BC143</f>
        <v>0</v>
      </c>
      <c r="BE143" s="545">
        <f t="shared" ref="BE143:BE206" si="97">BB143+BD143</f>
        <v>0</v>
      </c>
      <c r="BF143" s="398">
        <f t="shared" ref="BF143:BF206" si="98">E143-L143-R143-X143-AD143-AJ143-AP143-AU143-AZ143</f>
        <v>6</v>
      </c>
      <c r="BG143" s="254">
        <f t="shared" ref="BG143:BG206" si="99">L143+R143+X143+AD143+AJ143+AP143+AU143+AZ143</f>
        <v>0</v>
      </c>
      <c r="BH143" s="275">
        <f t="shared" ref="BH143:BH206" si="100">E143-BG143</f>
        <v>6</v>
      </c>
    </row>
    <row r="144" spans="1:60" s="254" customFormat="1" ht="25.5">
      <c r="A144" s="303" t="s">
        <v>522</v>
      </c>
      <c r="B144" s="264" t="s">
        <v>523</v>
      </c>
      <c r="C144" s="187"/>
      <c r="D144" s="261" t="s">
        <v>141</v>
      </c>
      <c r="E144" s="261">
        <v>1.2E-2</v>
      </c>
      <c r="F144" s="344">
        <v>0</v>
      </c>
      <c r="G144" s="190">
        <f t="shared" si="74"/>
        <v>0</v>
      </c>
      <c r="H144" s="344">
        <v>0</v>
      </c>
      <c r="I144" s="190">
        <f t="shared" si="75"/>
        <v>0</v>
      </c>
      <c r="J144" s="345">
        <f t="shared" ref="J144:J182" si="101">G144+I144</f>
        <v>0</v>
      </c>
      <c r="K144" s="406"/>
      <c r="L144" s="427"/>
      <c r="M144" s="429">
        <v>0</v>
      </c>
      <c r="N144" s="431">
        <f t="shared" si="76"/>
        <v>0</v>
      </c>
      <c r="O144" s="429">
        <v>0</v>
      </c>
      <c r="P144" s="431">
        <f t="shared" si="77"/>
        <v>0</v>
      </c>
      <c r="Q144" s="432">
        <f t="shared" si="78"/>
        <v>0</v>
      </c>
      <c r="R144" s="444"/>
      <c r="S144" s="446">
        <v>0</v>
      </c>
      <c r="T144" s="448">
        <f t="shared" si="79"/>
        <v>0</v>
      </c>
      <c r="U144" s="446">
        <v>0</v>
      </c>
      <c r="V144" s="448">
        <f t="shared" si="80"/>
        <v>0</v>
      </c>
      <c r="W144" s="449">
        <f t="shared" si="81"/>
        <v>0</v>
      </c>
      <c r="X144" s="472"/>
      <c r="Y144" s="474">
        <v>0</v>
      </c>
      <c r="Z144" s="476">
        <f t="shared" si="82"/>
        <v>0</v>
      </c>
      <c r="AA144" s="474">
        <v>0</v>
      </c>
      <c r="AB144" s="476">
        <f t="shared" si="83"/>
        <v>0</v>
      </c>
      <c r="AC144" s="477">
        <f t="shared" si="84"/>
        <v>0</v>
      </c>
      <c r="AD144" s="489"/>
      <c r="AE144" s="491">
        <v>0</v>
      </c>
      <c r="AF144" s="493">
        <f t="shared" si="85"/>
        <v>0</v>
      </c>
      <c r="AG144" s="491">
        <v>0</v>
      </c>
      <c r="AH144" s="493">
        <f t="shared" si="86"/>
        <v>0</v>
      </c>
      <c r="AI144" s="494">
        <f t="shared" si="87"/>
        <v>0</v>
      </c>
      <c r="AJ144" s="523"/>
      <c r="AK144" s="525">
        <v>0</v>
      </c>
      <c r="AL144" s="527">
        <f t="shared" si="88"/>
        <v>0</v>
      </c>
      <c r="AM144" s="525">
        <v>0</v>
      </c>
      <c r="AN144" s="527">
        <f t="shared" si="89"/>
        <v>0</v>
      </c>
      <c r="AO144" s="528">
        <f t="shared" si="90"/>
        <v>0</v>
      </c>
      <c r="AP144" s="540"/>
      <c r="AQ144" s="542">
        <v>0</v>
      </c>
      <c r="AR144" s="544">
        <f t="shared" si="91"/>
        <v>0</v>
      </c>
      <c r="AS144" s="542">
        <v>0</v>
      </c>
      <c r="AT144" s="544">
        <f t="shared" si="92"/>
        <v>0</v>
      </c>
      <c r="AU144" s="540"/>
      <c r="AV144" s="542">
        <v>0</v>
      </c>
      <c r="AW144" s="544">
        <f t="shared" si="93"/>
        <v>0</v>
      </c>
      <c r="AX144" s="542">
        <v>0</v>
      </c>
      <c r="AY144" s="544">
        <f t="shared" si="94"/>
        <v>0</v>
      </c>
      <c r="AZ144" s="540"/>
      <c r="BA144" s="542">
        <v>0</v>
      </c>
      <c r="BB144" s="544">
        <f t="shared" si="95"/>
        <v>0</v>
      </c>
      <c r="BC144" s="542">
        <v>0</v>
      </c>
      <c r="BD144" s="544">
        <f t="shared" si="96"/>
        <v>0</v>
      </c>
      <c r="BE144" s="545">
        <f t="shared" si="97"/>
        <v>0</v>
      </c>
      <c r="BF144" s="398">
        <f t="shared" si="98"/>
        <v>1.2E-2</v>
      </c>
      <c r="BG144" s="254">
        <f t="shared" si="99"/>
        <v>0</v>
      </c>
      <c r="BH144" s="275">
        <f t="shared" si="100"/>
        <v>1.2E-2</v>
      </c>
    </row>
    <row r="145" spans="1:60" s="254" customFormat="1" ht="12.75">
      <c r="A145" s="303" t="s">
        <v>524</v>
      </c>
      <c r="B145" s="264" t="s">
        <v>525</v>
      </c>
      <c r="C145" s="187"/>
      <c r="D145" s="261" t="s">
        <v>140</v>
      </c>
      <c r="E145" s="261">
        <v>0.1</v>
      </c>
      <c r="F145" s="344">
        <v>0</v>
      </c>
      <c r="G145" s="190">
        <f t="shared" si="74"/>
        <v>0</v>
      </c>
      <c r="H145" s="344">
        <v>0</v>
      </c>
      <c r="I145" s="190">
        <f t="shared" si="75"/>
        <v>0</v>
      </c>
      <c r="J145" s="345">
        <f t="shared" si="101"/>
        <v>0</v>
      </c>
      <c r="K145" s="406"/>
      <c r="L145" s="427"/>
      <c r="M145" s="429">
        <v>0</v>
      </c>
      <c r="N145" s="431">
        <f t="shared" si="76"/>
        <v>0</v>
      </c>
      <c r="O145" s="429">
        <v>0</v>
      </c>
      <c r="P145" s="431">
        <f t="shared" si="77"/>
        <v>0</v>
      </c>
      <c r="Q145" s="432">
        <f t="shared" si="78"/>
        <v>0</v>
      </c>
      <c r="R145" s="444"/>
      <c r="S145" s="446">
        <v>0</v>
      </c>
      <c r="T145" s="448">
        <f t="shared" si="79"/>
        <v>0</v>
      </c>
      <c r="U145" s="446">
        <v>0</v>
      </c>
      <c r="V145" s="448">
        <f t="shared" si="80"/>
        <v>0</v>
      </c>
      <c r="W145" s="449">
        <f t="shared" si="81"/>
        <v>0</v>
      </c>
      <c r="X145" s="472"/>
      <c r="Y145" s="474">
        <v>0</v>
      </c>
      <c r="Z145" s="476">
        <f t="shared" si="82"/>
        <v>0</v>
      </c>
      <c r="AA145" s="474">
        <v>0</v>
      </c>
      <c r="AB145" s="476">
        <f t="shared" si="83"/>
        <v>0</v>
      </c>
      <c r="AC145" s="477">
        <f t="shared" si="84"/>
        <v>0</v>
      </c>
      <c r="AD145" s="489"/>
      <c r="AE145" s="491">
        <v>0</v>
      </c>
      <c r="AF145" s="493">
        <f t="shared" si="85"/>
        <v>0</v>
      </c>
      <c r="AG145" s="491">
        <v>0</v>
      </c>
      <c r="AH145" s="493">
        <f t="shared" si="86"/>
        <v>0</v>
      </c>
      <c r="AI145" s="494">
        <f t="shared" si="87"/>
        <v>0</v>
      </c>
      <c r="AJ145" s="523"/>
      <c r="AK145" s="525">
        <v>0</v>
      </c>
      <c r="AL145" s="527">
        <f t="shared" si="88"/>
        <v>0</v>
      </c>
      <c r="AM145" s="525">
        <v>0</v>
      </c>
      <c r="AN145" s="527">
        <f t="shared" si="89"/>
        <v>0</v>
      </c>
      <c r="AO145" s="528">
        <f t="shared" si="90"/>
        <v>0</v>
      </c>
      <c r="AP145" s="540"/>
      <c r="AQ145" s="542">
        <v>0</v>
      </c>
      <c r="AR145" s="544">
        <f t="shared" si="91"/>
        <v>0</v>
      </c>
      <c r="AS145" s="542">
        <v>0</v>
      </c>
      <c r="AT145" s="544">
        <f t="shared" si="92"/>
        <v>0</v>
      </c>
      <c r="AU145" s="540"/>
      <c r="AV145" s="542">
        <v>0</v>
      </c>
      <c r="AW145" s="544">
        <f t="shared" si="93"/>
        <v>0</v>
      </c>
      <c r="AX145" s="542">
        <v>0</v>
      </c>
      <c r="AY145" s="544">
        <f t="shared" si="94"/>
        <v>0</v>
      </c>
      <c r="AZ145" s="540"/>
      <c r="BA145" s="542">
        <v>0</v>
      </c>
      <c r="BB145" s="544">
        <f t="shared" si="95"/>
        <v>0</v>
      </c>
      <c r="BC145" s="542">
        <v>0</v>
      </c>
      <c r="BD145" s="544">
        <f t="shared" si="96"/>
        <v>0</v>
      </c>
      <c r="BE145" s="545">
        <f t="shared" si="97"/>
        <v>0</v>
      </c>
      <c r="BF145" s="398">
        <f t="shared" si="98"/>
        <v>0.1</v>
      </c>
      <c r="BG145" s="254">
        <f t="shared" si="99"/>
        <v>0</v>
      </c>
      <c r="BH145" s="275">
        <f t="shared" si="100"/>
        <v>0.1</v>
      </c>
    </row>
    <row r="146" spans="1:60" s="254" customFormat="1" ht="12.75">
      <c r="A146" s="303" t="s">
        <v>526</v>
      </c>
      <c r="B146" s="264" t="s">
        <v>527</v>
      </c>
      <c r="C146" s="187"/>
      <c r="D146" s="261" t="s">
        <v>141</v>
      </c>
      <c r="E146" s="261">
        <v>1.4999999999999999E-2</v>
      </c>
      <c r="F146" s="344">
        <v>0</v>
      </c>
      <c r="G146" s="190">
        <f t="shared" si="74"/>
        <v>0</v>
      </c>
      <c r="H146" s="344">
        <v>0</v>
      </c>
      <c r="I146" s="190">
        <f t="shared" si="75"/>
        <v>0</v>
      </c>
      <c r="J146" s="345">
        <f t="shared" si="101"/>
        <v>0</v>
      </c>
      <c r="K146" s="406"/>
      <c r="L146" s="427"/>
      <c r="M146" s="429">
        <v>0</v>
      </c>
      <c r="N146" s="431">
        <f t="shared" si="76"/>
        <v>0</v>
      </c>
      <c r="O146" s="429">
        <v>0</v>
      </c>
      <c r="P146" s="431">
        <f t="shared" si="77"/>
        <v>0</v>
      </c>
      <c r="Q146" s="432">
        <f t="shared" si="78"/>
        <v>0</v>
      </c>
      <c r="R146" s="444"/>
      <c r="S146" s="446">
        <v>0</v>
      </c>
      <c r="T146" s="448">
        <f t="shared" si="79"/>
        <v>0</v>
      </c>
      <c r="U146" s="446">
        <v>0</v>
      </c>
      <c r="V146" s="448">
        <f t="shared" si="80"/>
        <v>0</v>
      </c>
      <c r="W146" s="449">
        <f t="shared" si="81"/>
        <v>0</v>
      </c>
      <c r="X146" s="472"/>
      <c r="Y146" s="474">
        <v>0</v>
      </c>
      <c r="Z146" s="476">
        <f t="shared" si="82"/>
        <v>0</v>
      </c>
      <c r="AA146" s="474">
        <v>0</v>
      </c>
      <c r="AB146" s="476">
        <f t="shared" si="83"/>
        <v>0</v>
      </c>
      <c r="AC146" s="477">
        <f t="shared" si="84"/>
        <v>0</v>
      </c>
      <c r="AD146" s="489"/>
      <c r="AE146" s="491">
        <v>0</v>
      </c>
      <c r="AF146" s="493">
        <f t="shared" si="85"/>
        <v>0</v>
      </c>
      <c r="AG146" s="491">
        <v>0</v>
      </c>
      <c r="AH146" s="493">
        <f t="shared" si="86"/>
        <v>0</v>
      </c>
      <c r="AI146" s="494">
        <f t="shared" si="87"/>
        <v>0</v>
      </c>
      <c r="AJ146" s="523"/>
      <c r="AK146" s="525">
        <v>0</v>
      </c>
      <c r="AL146" s="527">
        <f t="shared" si="88"/>
        <v>0</v>
      </c>
      <c r="AM146" s="525">
        <v>0</v>
      </c>
      <c r="AN146" s="527">
        <f t="shared" si="89"/>
        <v>0</v>
      </c>
      <c r="AO146" s="528">
        <f t="shared" si="90"/>
        <v>0</v>
      </c>
      <c r="AP146" s="540"/>
      <c r="AQ146" s="542">
        <v>0</v>
      </c>
      <c r="AR146" s="544">
        <f t="shared" si="91"/>
        <v>0</v>
      </c>
      <c r="AS146" s="542">
        <v>0</v>
      </c>
      <c r="AT146" s="544">
        <f t="shared" si="92"/>
        <v>0</v>
      </c>
      <c r="AU146" s="540"/>
      <c r="AV146" s="542">
        <v>0</v>
      </c>
      <c r="AW146" s="544">
        <f t="shared" si="93"/>
        <v>0</v>
      </c>
      <c r="AX146" s="542">
        <v>0</v>
      </c>
      <c r="AY146" s="544">
        <f t="shared" si="94"/>
        <v>0</v>
      </c>
      <c r="AZ146" s="540"/>
      <c r="BA146" s="542">
        <v>0</v>
      </c>
      <c r="BB146" s="544">
        <f t="shared" si="95"/>
        <v>0</v>
      </c>
      <c r="BC146" s="542">
        <v>0</v>
      </c>
      <c r="BD146" s="544">
        <f t="shared" si="96"/>
        <v>0</v>
      </c>
      <c r="BE146" s="545">
        <f t="shared" si="97"/>
        <v>0</v>
      </c>
      <c r="BF146" s="398">
        <f t="shared" si="98"/>
        <v>1.4999999999999999E-2</v>
      </c>
      <c r="BG146" s="254">
        <f t="shared" si="99"/>
        <v>0</v>
      </c>
      <c r="BH146" s="275">
        <f t="shared" si="100"/>
        <v>1.4999999999999999E-2</v>
      </c>
    </row>
    <row r="147" spans="1:60" s="254" customFormat="1" ht="12.75">
      <c r="A147" s="303" t="s">
        <v>528</v>
      </c>
      <c r="B147" s="264" t="s">
        <v>529</v>
      </c>
      <c r="C147" s="187"/>
      <c r="D147" s="261" t="s">
        <v>142</v>
      </c>
      <c r="E147" s="261">
        <v>32</v>
      </c>
      <c r="F147" s="344">
        <v>0</v>
      </c>
      <c r="G147" s="190">
        <f t="shared" si="74"/>
        <v>0</v>
      </c>
      <c r="H147" s="344">
        <v>0</v>
      </c>
      <c r="I147" s="190">
        <f t="shared" si="75"/>
        <v>0</v>
      </c>
      <c r="J147" s="345">
        <f t="shared" si="101"/>
        <v>0</v>
      </c>
      <c r="K147" s="406"/>
      <c r="L147" s="427"/>
      <c r="M147" s="429">
        <v>0</v>
      </c>
      <c r="N147" s="431">
        <f t="shared" si="76"/>
        <v>0</v>
      </c>
      <c r="O147" s="429">
        <v>0</v>
      </c>
      <c r="P147" s="431">
        <f t="shared" si="77"/>
        <v>0</v>
      </c>
      <c r="Q147" s="432">
        <f t="shared" si="78"/>
        <v>0</v>
      </c>
      <c r="R147" s="444"/>
      <c r="S147" s="446">
        <v>0</v>
      </c>
      <c r="T147" s="448">
        <f t="shared" si="79"/>
        <v>0</v>
      </c>
      <c r="U147" s="446">
        <v>0</v>
      </c>
      <c r="V147" s="448">
        <f t="shared" si="80"/>
        <v>0</v>
      </c>
      <c r="W147" s="449">
        <f t="shared" si="81"/>
        <v>0</v>
      </c>
      <c r="X147" s="472"/>
      <c r="Y147" s="474">
        <v>0</v>
      </c>
      <c r="Z147" s="476">
        <f t="shared" si="82"/>
        <v>0</v>
      </c>
      <c r="AA147" s="474">
        <v>0</v>
      </c>
      <c r="AB147" s="476">
        <f t="shared" si="83"/>
        <v>0</v>
      </c>
      <c r="AC147" s="477">
        <f t="shared" si="84"/>
        <v>0</v>
      </c>
      <c r="AD147" s="489"/>
      <c r="AE147" s="491">
        <v>0</v>
      </c>
      <c r="AF147" s="493">
        <f t="shared" si="85"/>
        <v>0</v>
      </c>
      <c r="AG147" s="491">
        <v>0</v>
      </c>
      <c r="AH147" s="493">
        <f t="shared" si="86"/>
        <v>0</v>
      </c>
      <c r="AI147" s="494">
        <f t="shared" si="87"/>
        <v>0</v>
      </c>
      <c r="AJ147" s="523"/>
      <c r="AK147" s="525">
        <v>0</v>
      </c>
      <c r="AL147" s="527">
        <f t="shared" si="88"/>
        <v>0</v>
      </c>
      <c r="AM147" s="525">
        <v>0</v>
      </c>
      <c r="AN147" s="527">
        <f t="shared" si="89"/>
        <v>0</v>
      </c>
      <c r="AO147" s="528">
        <f t="shared" si="90"/>
        <v>0</v>
      </c>
      <c r="AP147" s="540"/>
      <c r="AQ147" s="542">
        <v>0</v>
      </c>
      <c r="AR147" s="544">
        <f t="shared" si="91"/>
        <v>0</v>
      </c>
      <c r="AS147" s="542">
        <v>0</v>
      </c>
      <c r="AT147" s="544">
        <f t="shared" si="92"/>
        <v>0</v>
      </c>
      <c r="AU147" s="540"/>
      <c r="AV147" s="542">
        <v>0</v>
      </c>
      <c r="AW147" s="544">
        <f t="shared" si="93"/>
        <v>0</v>
      </c>
      <c r="AX147" s="542">
        <v>0</v>
      </c>
      <c r="AY147" s="544">
        <f t="shared" si="94"/>
        <v>0</v>
      </c>
      <c r="AZ147" s="540"/>
      <c r="BA147" s="542">
        <v>0</v>
      </c>
      <c r="BB147" s="544">
        <f t="shared" si="95"/>
        <v>0</v>
      </c>
      <c r="BC147" s="542">
        <v>0</v>
      </c>
      <c r="BD147" s="544">
        <f t="shared" si="96"/>
        <v>0</v>
      </c>
      <c r="BE147" s="545">
        <f t="shared" si="97"/>
        <v>0</v>
      </c>
      <c r="BF147" s="398">
        <f t="shared" si="98"/>
        <v>32</v>
      </c>
      <c r="BG147" s="254">
        <f t="shared" si="99"/>
        <v>0</v>
      </c>
      <c r="BH147" s="275">
        <f t="shared" si="100"/>
        <v>32</v>
      </c>
    </row>
    <row r="148" spans="1:60" s="254" customFormat="1" ht="12.75">
      <c r="A148" s="303" t="s">
        <v>530</v>
      </c>
      <c r="B148" s="264" t="s">
        <v>531</v>
      </c>
      <c r="C148" s="187"/>
      <c r="D148" s="261" t="s">
        <v>90</v>
      </c>
      <c r="E148" s="261">
        <v>1.3</v>
      </c>
      <c r="F148" s="344">
        <v>0</v>
      </c>
      <c r="G148" s="190">
        <f t="shared" si="74"/>
        <v>0</v>
      </c>
      <c r="H148" s="344">
        <v>0</v>
      </c>
      <c r="I148" s="190">
        <f t="shared" si="75"/>
        <v>0</v>
      </c>
      <c r="J148" s="345">
        <f t="shared" si="101"/>
        <v>0</v>
      </c>
      <c r="K148" s="406"/>
      <c r="L148" s="427"/>
      <c r="M148" s="429">
        <v>0</v>
      </c>
      <c r="N148" s="431">
        <f t="shared" si="76"/>
        <v>0</v>
      </c>
      <c r="O148" s="429">
        <v>0</v>
      </c>
      <c r="P148" s="431">
        <f t="shared" si="77"/>
        <v>0</v>
      </c>
      <c r="Q148" s="432">
        <f t="shared" si="78"/>
        <v>0</v>
      </c>
      <c r="R148" s="444"/>
      <c r="S148" s="446">
        <v>0</v>
      </c>
      <c r="T148" s="448">
        <f t="shared" si="79"/>
        <v>0</v>
      </c>
      <c r="U148" s="446">
        <v>0</v>
      </c>
      <c r="V148" s="448">
        <f t="shared" si="80"/>
        <v>0</v>
      </c>
      <c r="W148" s="449">
        <f t="shared" si="81"/>
        <v>0</v>
      </c>
      <c r="X148" s="472"/>
      <c r="Y148" s="474">
        <v>0</v>
      </c>
      <c r="Z148" s="476">
        <f t="shared" si="82"/>
        <v>0</v>
      </c>
      <c r="AA148" s="474">
        <v>0</v>
      </c>
      <c r="AB148" s="476">
        <f t="shared" si="83"/>
        <v>0</v>
      </c>
      <c r="AC148" s="477">
        <f t="shared" si="84"/>
        <v>0</v>
      </c>
      <c r="AD148" s="489"/>
      <c r="AE148" s="491">
        <v>0</v>
      </c>
      <c r="AF148" s="493">
        <f t="shared" si="85"/>
        <v>0</v>
      </c>
      <c r="AG148" s="491">
        <v>0</v>
      </c>
      <c r="AH148" s="493">
        <f t="shared" si="86"/>
        <v>0</v>
      </c>
      <c r="AI148" s="494">
        <f t="shared" si="87"/>
        <v>0</v>
      </c>
      <c r="AJ148" s="523"/>
      <c r="AK148" s="525">
        <v>0</v>
      </c>
      <c r="AL148" s="527">
        <f t="shared" si="88"/>
        <v>0</v>
      </c>
      <c r="AM148" s="525">
        <v>0</v>
      </c>
      <c r="AN148" s="527">
        <f t="shared" si="89"/>
        <v>0</v>
      </c>
      <c r="AO148" s="528">
        <f t="shared" si="90"/>
        <v>0</v>
      </c>
      <c r="AP148" s="540"/>
      <c r="AQ148" s="542">
        <v>0</v>
      </c>
      <c r="AR148" s="544">
        <f t="shared" si="91"/>
        <v>0</v>
      </c>
      <c r="AS148" s="542">
        <v>0</v>
      </c>
      <c r="AT148" s="544">
        <f t="shared" si="92"/>
        <v>0</v>
      </c>
      <c r="AU148" s="540"/>
      <c r="AV148" s="542">
        <v>0</v>
      </c>
      <c r="AW148" s="544">
        <f t="shared" si="93"/>
        <v>0</v>
      </c>
      <c r="AX148" s="542">
        <v>0</v>
      </c>
      <c r="AY148" s="544">
        <f t="shared" si="94"/>
        <v>0</v>
      </c>
      <c r="AZ148" s="540"/>
      <c r="BA148" s="542">
        <v>0</v>
      </c>
      <c r="BB148" s="544">
        <f t="shared" si="95"/>
        <v>0</v>
      </c>
      <c r="BC148" s="542">
        <v>0</v>
      </c>
      <c r="BD148" s="544">
        <f t="shared" si="96"/>
        <v>0</v>
      </c>
      <c r="BE148" s="545">
        <f t="shared" si="97"/>
        <v>0</v>
      </c>
      <c r="BF148" s="398">
        <f t="shared" si="98"/>
        <v>1.3</v>
      </c>
      <c r="BG148" s="254">
        <f t="shared" si="99"/>
        <v>0</v>
      </c>
      <c r="BH148" s="275">
        <f t="shared" si="100"/>
        <v>1.3</v>
      </c>
    </row>
    <row r="149" spans="1:60" s="254" customFormat="1" ht="12.75">
      <c r="A149" s="303" t="s">
        <v>532</v>
      </c>
      <c r="B149" s="264" t="s">
        <v>533</v>
      </c>
      <c r="C149" s="187"/>
      <c r="D149" s="261" t="s">
        <v>140</v>
      </c>
      <c r="E149" s="261">
        <v>0.15</v>
      </c>
      <c r="F149" s="344">
        <v>0</v>
      </c>
      <c r="G149" s="190">
        <f t="shared" si="74"/>
        <v>0</v>
      </c>
      <c r="H149" s="344">
        <v>0</v>
      </c>
      <c r="I149" s="190">
        <f t="shared" si="75"/>
        <v>0</v>
      </c>
      <c r="J149" s="345">
        <f t="shared" si="101"/>
        <v>0</v>
      </c>
      <c r="K149" s="406"/>
      <c r="L149" s="427"/>
      <c r="M149" s="429">
        <v>0</v>
      </c>
      <c r="N149" s="431">
        <f t="shared" si="76"/>
        <v>0</v>
      </c>
      <c r="O149" s="429">
        <v>0</v>
      </c>
      <c r="P149" s="431">
        <f t="shared" si="77"/>
        <v>0</v>
      </c>
      <c r="Q149" s="432">
        <f t="shared" si="78"/>
        <v>0</v>
      </c>
      <c r="R149" s="444"/>
      <c r="S149" s="446">
        <v>0</v>
      </c>
      <c r="T149" s="448">
        <f t="shared" si="79"/>
        <v>0</v>
      </c>
      <c r="U149" s="446">
        <v>0</v>
      </c>
      <c r="V149" s="448">
        <f t="shared" si="80"/>
        <v>0</v>
      </c>
      <c r="W149" s="449">
        <f t="shared" si="81"/>
        <v>0</v>
      </c>
      <c r="X149" s="472"/>
      <c r="Y149" s="474">
        <v>0</v>
      </c>
      <c r="Z149" s="476">
        <f t="shared" si="82"/>
        <v>0</v>
      </c>
      <c r="AA149" s="474">
        <v>0</v>
      </c>
      <c r="AB149" s="476">
        <f t="shared" si="83"/>
        <v>0</v>
      </c>
      <c r="AC149" s="477">
        <f t="shared" si="84"/>
        <v>0</v>
      </c>
      <c r="AD149" s="489"/>
      <c r="AE149" s="491">
        <v>0</v>
      </c>
      <c r="AF149" s="493">
        <f t="shared" si="85"/>
        <v>0</v>
      </c>
      <c r="AG149" s="491">
        <v>0</v>
      </c>
      <c r="AH149" s="493">
        <f t="shared" si="86"/>
        <v>0</v>
      </c>
      <c r="AI149" s="494">
        <f t="shared" si="87"/>
        <v>0</v>
      </c>
      <c r="AJ149" s="523"/>
      <c r="AK149" s="525">
        <v>0</v>
      </c>
      <c r="AL149" s="527">
        <f t="shared" si="88"/>
        <v>0</v>
      </c>
      <c r="AM149" s="525">
        <v>0</v>
      </c>
      <c r="AN149" s="527">
        <f t="shared" si="89"/>
        <v>0</v>
      </c>
      <c r="AO149" s="528">
        <f t="shared" si="90"/>
        <v>0</v>
      </c>
      <c r="AP149" s="540"/>
      <c r="AQ149" s="542">
        <v>0</v>
      </c>
      <c r="AR149" s="544">
        <f t="shared" si="91"/>
        <v>0</v>
      </c>
      <c r="AS149" s="542">
        <v>0</v>
      </c>
      <c r="AT149" s="544">
        <f t="shared" si="92"/>
        <v>0</v>
      </c>
      <c r="AU149" s="540"/>
      <c r="AV149" s="542">
        <v>0</v>
      </c>
      <c r="AW149" s="544">
        <f t="shared" si="93"/>
        <v>0</v>
      </c>
      <c r="AX149" s="542">
        <v>0</v>
      </c>
      <c r="AY149" s="544">
        <f t="shared" si="94"/>
        <v>0</v>
      </c>
      <c r="AZ149" s="540"/>
      <c r="BA149" s="542">
        <v>0</v>
      </c>
      <c r="BB149" s="544">
        <f t="shared" si="95"/>
        <v>0</v>
      </c>
      <c r="BC149" s="542">
        <v>0</v>
      </c>
      <c r="BD149" s="544">
        <f t="shared" si="96"/>
        <v>0</v>
      </c>
      <c r="BE149" s="545">
        <f t="shared" si="97"/>
        <v>0</v>
      </c>
      <c r="BF149" s="398">
        <f t="shared" si="98"/>
        <v>0.15</v>
      </c>
      <c r="BG149" s="254">
        <f t="shared" si="99"/>
        <v>0</v>
      </c>
      <c r="BH149" s="275">
        <f t="shared" si="100"/>
        <v>0.15</v>
      </c>
    </row>
    <row r="150" spans="1:60" s="254" customFormat="1" ht="12.75">
      <c r="A150" s="303" t="s">
        <v>534</v>
      </c>
      <c r="B150" s="264" t="s">
        <v>535</v>
      </c>
      <c r="C150" s="187"/>
      <c r="D150" s="261" t="s">
        <v>424</v>
      </c>
      <c r="E150" s="261">
        <v>3</v>
      </c>
      <c r="F150" s="344">
        <v>0</v>
      </c>
      <c r="G150" s="190">
        <f t="shared" si="74"/>
        <v>0</v>
      </c>
      <c r="H150" s="344">
        <v>0</v>
      </c>
      <c r="I150" s="190">
        <f t="shared" si="75"/>
        <v>0</v>
      </c>
      <c r="J150" s="345">
        <f t="shared" si="101"/>
        <v>0</v>
      </c>
      <c r="K150" s="406"/>
      <c r="L150" s="427"/>
      <c r="M150" s="429">
        <v>0</v>
      </c>
      <c r="N150" s="431">
        <f t="shared" si="76"/>
        <v>0</v>
      </c>
      <c r="O150" s="429">
        <v>0</v>
      </c>
      <c r="P150" s="431">
        <f t="shared" si="77"/>
        <v>0</v>
      </c>
      <c r="Q150" s="432">
        <f t="shared" si="78"/>
        <v>0</v>
      </c>
      <c r="R150" s="444"/>
      <c r="S150" s="446">
        <v>0</v>
      </c>
      <c r="T150" s="448">
        <f t="shared" si="79"/>
        <v>0</v>
      </c>
      <c r="U150" s="446">
        <v>0</v>
      </c>
      <c r="V150" s="448">
        <f t="shared" si="80"/>
        <v>0</v>
      </c>
      <c r="W150" s="449">
        <f t="shared" si="81"/>
        <v>0</v>
      </c>
      <c r="X150" s="472"/>
      <c r="Y150" s="474">
        <v>0</v>
      </c>
      <c r="Z150" s="476">
        <f t="shared" si="82"/>
        <v>0</v>
      </c>
      <c r="AA150" s="474">
        <v>0</v>
      </c>
      <c r="AB150" s="476">
        <f t="shared" si="83"/>
        <v>0</v>
      </c>
      <c r="AC150" s="477">
        <f t="shared" si="84"/>
        <v>0</v>
      </c>
      <c r="AD150" s="489"/>
      <c r="AE150" s="491">
        <v>0</v>
      </c>
      <c r="AF150" s="493">
        <f t="shared" si="85"/>
        <v>0</v>
      </c>
      <c r="AG150" s="491">
        <v>0</v>
      </c>
      <c r="AH150" s="493">
        <f t="shared" si="86"/>
        <v>0</v>
      </c>
      <c r="AI150" s="494">
        <f t="shared" si="87"/>
        <v>0</v>
      </c>
      <c r="AJ150" s="523"/>
      <c r="AK150" s="525">
        <v>0</v>
      </c>
      <c r="AL150" s="527">
        <f t="shared" si="88"/>
        <v>0</v>
      </c>
      <c r="AM150" s="525">
        <v>0</v>
      </c>
      <c r="AN150" s="527">
        <f t="shared" si="89"/>
        <v>0</v>
      </c>
      <c r="AO150" s="528">
        <f t="shared" si="90"/>
        <v>0</v>
      </c>
      <c r="AP150" s="540"/>
      <c r="AQ150" s="542">
        <v>0</v>
      </c>
      <c r="AR150" s="544">
        <f t="shared" si="91"/>
        <v>0</v>
      </c>
      <c r="AS150" s="542">
        <v>0</v>
      </c>
      <c r="AT150" s="544">
        <f t="shared" si="92"/>
        <v>0</v>
      </c>
      <c r="AU150" s="540"/>
      <c r="AV150" s="542">
        <v>0</v>
      </c>
      <c r="AW150" s="544">
        <f t="shared" si="93"/>
        <v>0</v>
      </c>
      <c r="AX150" s="542">
        <v>0</v>
      </c>
      <c r="AY150" s="544">
        <f t="shared" si="94"/>
        <v>0</v>
      </c>
      <c r="AZ150" s="540"/>
      <c r="BA150" s="542">
        <v>0</v>
      </c>
      <c r="BB150" s="544">
        <f t="shared" si="95"/>
        <v>0</v>
      </c>
      <c r="BC150" s="542">
        <v>0</v>
      </c>
      <c r="BD150" s="544">
        <f t="shared" si="96"/>
        <v>0</v>
      </c>
      <c r="BE150" s="545">
        <f t="shared" si="97"/>
        <v>0</v>
      </c>
      <c r="BF150" s="398">
        <f t="shared" si="98"/>
        <v>3</v>
      </c>
      <c r="BG150" s="254">
        <f t="shared" si="99"/>
        <v>0</v>
      </c>
      <c r="BH150" s="275">
        <f t="shared" si="100"/>
        <v>3</v>
      </c>
    </row>
    <row r="151" spans="1:60" s="254" customFormat="1" ht="12.75">
      <c r="A151" s="303" t="s">
        <v>536</v>
      </c>
      <c r="B151" s="264" t="s">
        <v>537</v>
      </c>
      <c r="C151" s="187"/>
      <c r="D151" s="261" t="s">
        <v>90</v>
      </c>
      <c r="E151" s="261">
        <v>18</v>
      </c>
      <c r="F151" s="344">
        <v>0</v>
      </c>
      <c r="G151" s="190">
        <f t="shared" si="74"/>
        <v>0</v>
      </c>
      <c r="H151" s="344">
        <v>0</v>
      </c>
      <c r="I151" s="190">
        <f t="shared" si="75"/>
        <v>0</v>
      </c>
      <c r="J151" s="345">
        <f t="shared" si="101"/>
        <v>0</v>
      </c>
      <c r="K151" s="406"/>
      <c r="L151" s="427"/>
      <c r="M151" s="429">
        <v>0</v>
      </c>
      <c r="N151" s="431">
        <f t="shared" si="76"/>
        <v>0</v>
      </c>
      <c r="O151" s="429">
        <v>0</v>
      </c>
      <c r="P151" s="431">
        <f t="shared" si="77"/>
        <v>0</v>
      </c>
      <c r="Q151" s="432">
        <f t="shared" si="78"/>
        <v>0</v>
      </c>
      <c r="R151" s="444"/>
      <c r="S151" s="446">
        <v>0</v>
      </c>
      <c r="T151" s="448">
        <f t="shared" si="79"/>
        <v>0</v>
      </c>
      <c r="U151" s="446">
        <v>0</v>
      </c>
      <c r="V151" s="448">
        <f t="shared" si="80"/>
        <v>0</v>
      </c>
      <c r="W151" s="449">
        <f t="shared" si="81"/>
        <v>0</v>
      </c>
      <c r="X151" s="472"/>
      <c r="Y151" s="474">
        <v>0</v>
      </c>
      <c r="Z151" s="476">
        <f t="shared" si="82"/>
        <v>0</v>
      </c>
      <c r="AA151" s="474">
        <v>0</v>
      </c>
      <c r="AB151" s="476">
        <f t="shared" si="83"/>
        <v>0</v>
      </c>
      <c r="AC151" s="477">
        <f t="shared" si="84"/>
        <v>0</v>
      </c>
      <c r="AD151" s="489"/>
      <c r="AE151" s="491">
        <v>0</v>
      </c>
      <c r="AF151" s="493">
        <f t="shared" si="85"/>
        <v>0</v>
      </c>
      <c r="AG151" s="491">
        <v>0</v>
      </c>
      <c r="AH151" s="493">
        <f t="shared" si="86"/>
        <v>0</v>
      </c>
      <c r="AI151" s="494">
        <f t="shared" si="87"/>
        <v>0</v>
      </c>
      <c r="AJ151" s="523"/>
      <c r="AK151" s="525">
        <v>0</v>
      </c>
      <c r="AL151" s="527">
        <f t="shared" si="88"/>
        <v>0</v>
      </c>
      <c r="AM151" s="525">
        <v>0</v>
      </c>
      <c r="AN151" s="527">
        <f t="shared" si="89"/>
        <v>0</v>
      </c>
      <c r="AO151" s="528">
        <f t="shared" si="90"/>
        <v>0</v>
      </c>
      <c r="AP151" s="540"/>
      <c r="AQ151" s="542">
        <v>0</v>
      </c>
      <c r="AR151" s="544">
        <f t="shared" si="91"/>
        <v>0</v>
      </c>
      <c r="AS151" s="542">
        <v>0</v>
      </c>
      <c r="AT151" s="544">
        <f t="shared" si="92"/>
        <v>0</v>
      </c>
      <c r="AU151" s="540"/>
      <c r="AV151" s="542">
        <v>0</v>
      </c>
      <c r="AW151" s="544">
        <f t="shared" si="93"/>
        <v>0</v>
      </c>
      <c r="AX151" s="542">
        <v>0</v>
      </c>
      <c r="AY151" s="544">
        <f t="shared" si="94"/>
        <v>0</v>
      </c>
      <c r="AZ151" s="540"/>
      <c r="BA151" s="542">
        <v>0</v>
      </c>
      <c r="BB151" s="544">
        <f t="shared" si="95"/>
        <v>0</v>
      </c>
      <c r="BC151" s="542">
        <v>0</v>
      </c>
      <c r="BD151" s="544">
        <f t="shared" si="96"/>
        <v>0</v>
      </c>
      <c r="BE151" s="545">
        <f t="shared" si="97"/>
        <v>0</v>
      </c>
      <c r="BF151" s="398">
        <f t="shared" si="98"/>
        <v>18</v>
      </c>
      <c r="BG151" s="254">
        <f t="shared" si="99"/>
        <v>0</v>
      </c>
      <c r="BH151" s="275">
        <f t="shared" si="100"/>
        <v>18</v>
      </c>
    </row>
    <row r="152" spans="1:60" s="254" customFormat="1" ht="12.75">
      <c r="A152" s="303" t="s">
        <v>538</v>
      </c>
      <c r="B152" s="264" t="s">
        <v>539</v>
      </c>
      <c r="C152" s="187"/>
      <c r="D152" s="261" t="s">
        <v>90</v>
      </c>
      <c r="E152" s="261">
        <v>11</v>
      </c>
      <c r="F152" s="344">
        <v>0</v>
      </c>
      <c r="G152" s="190">
        <f t="shared" si="74"/>
        <v>0</v>
      </c>
      <c r="H152" s="344">
        <v>0</v>
      </c>
      <c r="I152" s="190">
        <f t="shared" si="75"/>
        <v>0</v>
      </c>
      <c r="J152" s="345">
        <f t="shared" si="101"/>
        <v>0</v>
      </c>
      <c r="K152" s="406"/>
      <c r="L152" s="427"/>
      <c r="M152" s="429">
        <v>0</v>
      </c>
      <c r="N152" s="431">
        <f t="shared" si="76"/>
        <v>0</v>
      </c>
      <c r="O152" s="429">
        <v>0</v>
      </c>
      <c r="P152" s="431">
        <f t="shared" si="77"/>
        <v>0</v>
      </c>
      <c r="Q152" s="432">
        <f t="shared" si="78"/>
        <v>0</v>
      </c>
      <c r="R152" s="444"/>
      <c r="S152" s="446">
        <v>0</v>
      </c>
      <c r="T152" s="448">
        <f t="shared" si="79"/>
        <v>0</v>
      </c>
      <c r="U152" s="446">
        <v>0</v>
      </c>
      <c r="V152" s="448">
        <f t="shared" si="80"/>
        <v>0</v>
      </c>
      <c r="W152" s="449">
        <f t="shared" si="81"/>
        <v>0</v>
      </c>
      <c r="X152" s="472"/>
      <c r="Y152" s="474">
        <v>0</v>
      </c>
      <c r="Z152" s="476">
        <f t="shared" si="82"/>
        <v>0</v>
      </c>
      <c r="AA152" s="474">
        <v>0</v>
      </c>
      <c r="AB152" s="476">
        <f t="shared" si="83"/>
        <v>0</v>
      </c>
      <c r="AC152" s="477">
        <f t="shared" si="84"/>
        <v>0</v>
      </c>
      <c r="AD152" s="489"/>
      <c r="AE152" s="491">
        <v>0</v>
      </c>
      <c r="AF152" s="493">
        <f t="shared" si="85"/>
        <v>0</v>
      </c>
      <c r="AG152" s="491">
        <v>0</v>
      </c>
      <c r="AH152" s="493">
        <f t="shared" si="86"/>
        <v>0</v>
      </c>
      <c r="AI152" s="494">
        <f t="shared" si="87"/>
        <v>0</v>
      </c>
      <c r="AJ152" s="523"/>
      <c r="AK152" s="525">
        <v>0</v>
      </c>
      <c r="AL152" s="527">
        <f t="shared" si="88"/>
        <v>0</v>
      </c>
      <c r="AM152" s="525">
        <v>0</v>
      </c>
      <c r="AN152" s="527">
        <f t="shared" si="89"/>
        <v>0</v>
      </c>
      <c r="AO152" s="528">
        <f t="shared" si="90"/>
        <v>0</v>
      </c>
      <c r="AP152" s="540"/>
      <c r="AQ152" s="542">
        <v>0</v>
      </c>
      <c r="AR152" s="544">
        <f t="shared" si="91"/>
        <v>0</v>
      </c>
      <c r="AS152" s="542">
        <v>0</v>
      </c>
      <c r="AT152" s="544">
        <f t="shared" si="92"/>
        <v>0</v>
      </c>
      <c r="AU152" s="540"/>
      <c r="AV152" s="542">
        <v>0</v>
      </c>
      <c r="AW152" s="544">
        <f t="shared" si="93"/>
        <v>0</v>
      </c>
      <c r="AX152" s="542">
        <v>0</v>
      </c>
      <c r="AY152" s="544">
        <f t="shared" si="94"/>
        <v>0</v>
      </c>
      <c r="AZ152" s="540"/>
      <c r="BA152" s="542">
        <v>0</v>
      </c>
      <c r="BB152" s="544">
        <f t="shared" si="95"/>
        <v>0</v>
      </c>
      <c r="BC152" s="542">
        <v>0</v>
      </c>
      <c r="BD152" s="544">
        <f t="shared" si="96"/>
        <v>0</v>
      </c>
      <c r="BE152" s="545">
        <f t="shared" si="97"/>
        <v>0</v>
      </c>
      <c r="BF152" s="398">
        <f t="shared" si="98"/>
        <v>11</v>
      </c>
      <c r="BG152" s="254">
        <f t="shared" si="99"/>
        <v>0</v>
      </c>
      <c r="BH152" s="275">
        <f t="shared" si="100"/>
        <v>11</v>
      </c>
    </row>
    <row r="153" spans="1:60" s="254" customFormat="1" ht="25.5">
      <c r="A153" s="303" t="s">
        <v>540</v>
      </c>
      <c r="B153" s="264" t="s">
        <v>541</v>
      </c>
      <c r="C153" s="187"/>
      <c r="D153" s="261" t="s">
        <v>143</v>
      </c>
      <c r="E153" s="261">
        <v>3</v>
      </c>
      <c r="F153" s="344">
        <v>0</v>
      </c>
      <c r="G153" s="190">
        <f t="shared" si="74"/>
        <v>0</v>
      </c>
      <c r="H153" s="344">
        <v>0</v>
      </c>
      <c r="I153" s="190">
        <f t="shared" si="75"/>
        <v>0</v>
      </c>
      <c r="J153" s="345">
        <f t="shared" si="101"/>
        <v>0</v>
      </c>
      <c r="K153" s="406"/>
      <c r="L153" s="427"/>
      <c r="M153" s="429">
        <v>0</v>
      </c>
      <c r="N153" s="431">
        <f t="shared" si="76"/>
        <v>0</v>
      </c>
      <c r="O153" s="429">
        <v>0</v>
      </c>
      <c r="P153" s="431">
        <f t="shared" si="77"/>
        <v>0</v>
      </c>
      <c r="Q153" s="432">
        <f t="shared" si="78"/>
        <v>0</v>
      </c>
      <c r="R153" s="444"/>
      <c r="S153" s="446">
        <v>0</v>
      </c>
      <c r="T153" s="448">
        <f t="shared" si="79"/>
        <v>0</v>
      </c>
      <c r="U153" s="446">
        <v>0</v>
      </c>
      <c r="V153" s="448">
        <f t="shared" si="80"/>
        <v>0</v>
      </c>
      <c r="W153" s="449">
        <f t="shared" si="81"/>
        <v>0</v>
      </c>
      <c r="X153" s="472"/>
      <c r="Y153" s="474">
        <v>0</v>
      </c>
      <c r="Z153" s="476">
        <f t="shared" si="82"/>
        <v>0</v>
      </c>
      <c r="AA153" s="474">
        <v>0</v>
      </c>
      <c r="AB153" s="476">
        <f t="shared" si="83"/>
        <v>0</v>
      </c>
      <c r="AC153" s="477">
        <f t="shared" si="84"/>
        <v>0</v>
      </c>
      <c r="AD153" s="489"/>
      <c r="AE153" s="491">
        <v>0</v>
      </c>
      <c r="AF153" s="493">
        <f t="shared" si="85"/>
        <v>0</v>
      </c>
      <c r="AG153" s="491">
        <v>0</v>
      </c>
      <c r="AH153" s="493">
        <f t="shared" si="86"/>
        <v>0</v>
      </c>
      <c r="AI153" s="494">
        <f t="shared" si="87"/>
        <v>0</v>
      </c>
      <c r="AJ153" s="523"/>
      <c r="AK153" s="525">
        <v>0</v>
      </c>
      <c r="AL153" s="527">
        <f t="shared" si="88"/>
        <v>0</v>
      </c>
      <c r="AM153" s="525">
        <v>0</v>
      </c>
      <c r="AN153" s="527">
        <f t="shared" si="89"/>
        <v>0</v>
      </c>
      <c r="AO153" s="528">
        <f t="shared" si="90"/>
        <v>0</v>
      </c>
      <c r="AP153" s="540"/>
      <c r="AQ153" s="542">
        <v>0</v>
      </c>
      <c r="AR153" s="544">
        <f t="shared" si="91"/>
        <v>0</v>
      </c>
      <c r="AS153" s="542">
        <v>0</v>
      </c>
      <c r="AT153" s="544">
        <f t="shared" si="92"/>
        <v>0</v>
      </c>
      <c r="AU153" s="540"/>
      <c r="AV153" s="542">
        <v>0</v>
      </c>
      <c r="AW153" s="544">
        <f t="shared" si="93"/>
        <v>0</v>
      </c>
      <c r="AX153" s="542">
        <v>0</v>
      </c>
      <c r="AY153" s="544">
        <f t="shared" si="94"/>
        <v>0</v>
      </c>
      <c r="AZ153" s="540"/>
      <c r="BA153" s="542">
        <v>0</v>
      </c>
      <c r="BB153" s="544">
        <f t="shared" si="95"/>
        <v>0</v>
      </c>
      <c r="BC153" s="542">
        <v>0</v>
      </c>
      <c r="BD153" s="544">
        <f t="shared" si="96"/>
        <v>0</v>
      </c>
      <c r="BE153" s="545">
        <f t="shared" si="97"/>
        <v>0</v>
      </c>
      <c r="BF153" s="398">
        <f t="shared" si="98"/>
        <v>3</v>
      </c>
      <c r="BG153" s="254">
        <f t="shared" si="99"/>
        <v>0</v>
      </c>
      <c r="BH153" s="275">
        <f t="shared" si="100"/>
        <v>3</v>
      </c>
    </row>
    <row r="154" spans="1:60" s="260" customFormat="1" ht="12.75">
      <c r="A154" s="305" t="s">
        <v>542</v>
      </c>
      <c r="B154" s="346" t="s">
        <v>543</v>
      </c>
      <c r="C154" s="553"/>
      <c r="D154" s="347" t="s">
        <v>142</v>
      </c>
      <c r="E154" s="347">
        <v>12</v>
      </c>
      <c r="F154" s="348">
        <f>G154/E154</f>
        <v>9091.5833333333339</v>
      </c>
      <c r="G154" s="349">
        <v>109099</v>
      </c>
      <c r="H154" s="348">
        <f>I154/E154</f>
        <v>3491.3125</v>
      </c>
      <c r="I154" s="349">
        <v>41895.75</v>
      </c>
      <c r="J154" s="350">
        <f t="shared" si="101"/>
        <v>150994.75</v>
      </c>
      <c r="K154" s="408"/>
      <c r="L154" s="433"/>
      <c r="M154" s="434">
        <v>9091.5833333333339</v>
      </c>
      <c r="N154" s="431">
        <f t="shared" si="76"/>
        <v>0</v>
      </c>
      <c r="O154" s="434">
        <v>3491.3125</v>
      </c>
      <c r="P154" s="431">
        <f t="shared" si="77"/>
        <v>0</v>
      </c>
      <c r="Q154" s="432">
        <f t="shared" si="78"/>
        <v>0</v>
      </c>
      <c r="R154" s="450"/>
      <c r="S154" s="451">
        <v>9091.5833333333339</v>
      </c>
      <c r="T154" s="448">
        <f t="shared" si="79"/>
        <v>0</v>
      </c>
      <c r="U154" s="451">
        <v>3491.3125</v>
      </c>
      <c r="V154" s="448">
        <f t="shared" si="80"/>
        <v>0</v>
      </c>
      <c r="W154" s="449">
        <f t="shared" si="81"/>
        <v>0</v>
      </c>
      <c r="X154" s="478"/>
      <c r="Y154" s="479">
        <v>9091.5833333333339</v>
      </c>
      <c r="Z154" s="476">
        <f t="shared" si="82"/>
        <v>0</v>
      </c>
      <c r="AA154" s="479">
        <v>3491.3125</v>
      </c>
      <c r="AB154" s="476">
        <f t="shared" si="83"/>
        <v>0</v>
      </c>
      <c r="AC154" s="477">
        <f t="shared" si="84"/>
        <v>0</v>
      </c>
      <c r="AD154" s="497"/>
      <c r="AE154" s="496">
        <v>9091.5833333333339</v>
      </c>
      <c r="AF154" s="493">
        <f t="shared" si="85"/>
        <v>0</v>
      </c>
      <c r="AG154" s="496">
        <v>3491.3125</v>
      </c>
      <c r="AH154" s="493">
        <f t="shared" si="86"/>
        <v>0</v>
      </c>
      <c r="AI154" s="494">
        <f t="shared" si="87"/>
        <v>0</v>
      </c>
      <c r="AJ154" s="529"/>
      <c r="AK154" s="530">
        <v>9091.5833333333339</v>
      </c>
      <c r="AL154" s="527">
        <f t="shared" si="88"/>
        <v>0</v>
      </c>
      <c r="AM154" s="530">
        <v>3491.3125</v>
      </c>
      <c r="AN154" s="527">
        <f t="shared" si="89"/>
        <v>0</v>
      </c>
      <c r="AO154" s="528">
        <f t="shared" si="90"/>
        <v>0</v>
      </c>
      <c r="AP154" s="546"/>
      <c r="AQ154" s="547">
        <v>9091.5833333333339</v>
      </c>
      <c r="AR154" s="544">
        <f t="shared" si="91"/>
        <v>0</v>
      </c>
      <c r="AS154" s="547">
        <v>3491.3125</v>
      </c>
      <c r="AT154" s="544">
        <f t="shared" si="92"/>
        <v>0</v>
      </c>
      <c r="AU154" s="546"/>
      <c r="AV154" s="547">
        <v>9091.5833333333339</v>
      </c>
      <c r="AW154" s="544">
        <f t="shared" si="93"/>
        <v>0</v>
      </c>
      <c r="AX154" s="547">
        <v>3491.3125</v>
      </c>
      <c r="AY154" s="544">
        <f t="shared" si="94"/>
        <v>0</v>
      </c>
      <c r="AZ154" s="546"/>
      <c r="BA154" s="547">
        <v>9091.5833333333339</v>
      </c>
      <c r="BB154" s="544">
        <f t="shared" si="95"/>
        <v>0</v>
      </c>
      <c r="BC154" s="547">
        <v>3491.3125</v>
      </c>
      <c r="BD154" s="544">
        <f t="shared" si="96"/>
        <v>0</v>
      </c>
      <c r="BE154" s="545">
        <f t="shared" si="97"/>
        <v>0</v>
      </c>
      <c r="BF154" s="398">
        <f t="shared" si="98"/>
        <v>12</v>
      </c>
      <c r="BG154" s="254">
        <f t="shared" si="99"/>
        <v>0</v>
      </c>
      <c r="BH154" s="275">
        <f t="shared" si="100"/>
        <v>12</v>
      </c>
    </row>
    <row r="155" spans="1:60" s="254" customFormat="1" ht="12.75">
      <c r="A155" s="303" t="s">
        <v>544</v>
      </c>
      <c r="B155" s="264" t="s">
        <v>545</v>
      </c>
      <c r="C155" s="187"/>
      <c r="D155" s="261" t="s">
        <v>142</v>
      </c>
      <c r="E155" s="261">
        <v>2</v>
      </c>
      <c r="F155" s="344">
        <v>0</v>
      </c>
      <c r="G155" s="190">
        <f t="shared" ref="G155:G164" si="102">E155*F155</f>
        <v>0</v>
      </c>
      <c r="H155" s="344">
        <v>0</v>
      </c>
      <c r="I155" s="190">
        <f t="shared" ref="I155:I164" si="103">E155*H155</f>
        <v>0</v>
      </c>
      <c r="J155" s="345">
        <f t="shared" si="101"/>
        <v>0</v>
      </c>
      <c r="K155" s="406"/>
      <c r="L155" s="427"/>
      <c r="M155" s="429">
        <v>0</v>
      </c>
      <c r="N155" s="431">
        <f t="shared" si="76"/>
        <v>0</v>
      </c>
      <c r="O155" s="429">
        <v>0</v>
      </c>
      <c r="P155" s="431">
        <f t="shared" si="77"/>
        <v>0</v>
      </c>
      <c r="Q155" s="432">
        <f t="shared" si="78"/>
        <v>0</v>
      </c>
      <c r="R155" s="444"/>
      <c r="S155" s="446">
        <v>0</v>
      </c>
      <c r="T155" s="448">
        <f t="shared" si="79"/>
        <v>0</v>
      </c>
      <c r="U155" s="446">
        <v>0</v>
      </c>
      <c r="V155" s="448">
        <f t="shared" si="80"/>
        <v>0</v>
      </c>
      <c r="W155" s="449">
        <f t="shared" si="81"/>
        <v>0</v>
      </c>
      <c r="X155" s="472"/>
      <c r="Y155" s="474">
        <v>0</v>
      </c>
      <c r="Z155" s="476">
        <f t="shared" si="82"/>
        <v>0</v>
      </c>
      <c r="AA155" s="474">
        <v>0</v>
      </c>
      <c r="AB155" s="476">
        <f t="shared" si="83"/>
        <v>0</v>
      </c>
      <c r="AC155" s="477">
        <f t="shared" si="84"/>
        <v>0</v>
      </c>
      <c r="AD155" s="489"/>
      <c r="AE155" s="491">
        <v>0</v>
      </c>
      <c r="AF155" s="493">
        <f t="shared" si="85"/>
        <v>0</v>
      </c>
      <c r="AG155" s="491">
        <v>0</v>
      </c>
      <c r="AH155" s="493">
        <f t="shared" si="86"/>
        <v>0</v>
      </c>
      <c r="AI155" s="494">
        <f t="shared" si="87"/>
        <v>0</v>
      </c>
      <c r="AJ155" s="523"/>
      <c r="AK155" s="525">
        <v>0</v>
      </c>
      <c r="AL155" s="527">
        <f t="shared" si="88"/>
        <v>0</v>
      </c>
      <c r="AM155" s="525">
        <v>0</v>
      </c>
      <c r="AN155" s="527">
        <f t="shared" si="89"/>
        <v>0</v>
      </c>
      <c r="AO155" s="528">
        <f t="shared" si="90"/>
        <v>0</v>
      </c>
      <c r="AP155" s="540"/>
      <c r="AQ155" s="542">
        <v>0</v>
      </c>
      <c r="AR155" s="544">
        <f t="shared" si="91"/>
        <v>0</v>
      </c>
      <c r="AS155" s="542">
        <v>0</v>
      </c>
      <c r="AT155" s="544">
        <f t="shared" si="92"/>
        <v>0</v>
      </c>
      <c r="AU155" s="540"/>
      <c r="AV155" s="542">
        <v>0</v>
      </c>
      <c r="AW155" s="544">
        <f t="shared" si="93"/>
        <v>0</v>
      </c>
      <c r="AX155" s="542">
        <v>0</v>
      </c>
      <c r="AY155" s="544">
        <f t="shared" si="94"/>
        <v>0</v>
      </c>
      <c r="AZ155" s="540"/>
      <c r="BA155" s="542">
        <v>0</v>
      </c>
      <c r="BB155" s="544">
        <f t="shared" si="95"/>
        <v>0</v>
      </c>
      <c r="BC155" s="542">
        <v>0</v>
      </c>
      <c r="BD155" s="544">
        <f t="shared" si="96"/>
        <v>0</v>
      </c>
      <c r="BE155" s="545">
        <f t="shared" si="97"/>
        <v>0</v>
      </c>
      <c r="BF155" s="398">
        <f t="shared" si="98"/>
        <v>2</v>
      </c>
      <c r="BG155" s="254">
        <f t="shared" si="99"/>
        <v>0</v>
      </c>
      <c r="BH155" s="275">
        <f t="shared" si="100"/>
        <v>2</v>
      </c>
    </row>
    <row r="156" spans="1:60" s="254" customFormat="1" ht="12.75">
      <c r="A156" s="303" t="s">
        <v>546</v>
      </c>
      <c r="B156" s="264" t="s">
        <v>547</v>
      </c>
      <c r="C156" s="187"/>
      <c r="D156" s="261" t="s">
        <v>142</v>
      </c>
      <c r="E156" s="261">
        <v>1</v>
      </c>
      <c r="F156" s="344">
        <v>0</v>
      </c>
      <c r="G156" s="190">
        <f t="shared" si="102"/>
        <v>0</v>
      </c>
      <c r="H156" s="344">
        <v>0</v>
      </c>
      <c r="I156" s="190">
        <f t="shared" si="103"/>
        <v>0</v>
      </c>
      <c r="J156" s="345">
        <f t="shared" si="101"/>
        <v>0</v>
      </c>
      <c r="K156" s="406"/>
      <c r="L156" s="427"/>
      <c r="M156" s="429">
        <v>0</v>
      </c>
      <c r="N156" s="431">
        <f t="shared" si="76"/>
        <v>0</v>
      </c>
      <c r="O156" s="429">
        <v>0</v>
      </c>
      <c r="P156" s="431">
        <f t="shared" si="77"/>
        <v>0</v>
      </c>
      <c r="Q156" s="432">
        <f t="shared" si="78"/>
        <v>0</v>
      </c>
      <c r="R156" s="444"/>
      <c r="S156" s="446">
        <v>0</v>
      </c>
      <c r="T156" s="448">
        <f t="shared" si="79"/>
        <v>0</v>
      </c>
      <c r="U156" s="446">
        <v>0</v>
      </c>
      <c r="V156" s="448">
        <f t="shared" si="80"/>
        <v>0</v>
      </c>
      <c r="W156" s="449">
        <f t="shared" si="81"/>
        <v>0</v>
      </c>
      <c r="X156" s="472"/>
      <c r="Y156" s="474">
        <v>0</v>
      </c>
      <c r="Z156" s="476">
        <f t="shared" si="82"/>
        <v>0</v>
      </c>
      <c r="AA156" s="474">
        <v>0</v>
      </c>
      <c r="AB156" s="476">
        <f t="shared" si="83"/>
        <v>0</v>
      </c>
      <c r="AC156" s="477">
        <f t="shared" si="84"/>
        <v>0</v>
      </c>
      <c r="AD156" s="489"/>
      <c r="AE156" s="491">
        <v>0</v>
      </c>
      <c r="AF156" s="493">
        <f t="shared" si="85"/>
        <v>0</v>
      </c>
      <c r="AG156" s="491">
        <v>0</v>
      </c>
      <c r="AH156" s="493">
        <f t="shared" si="86"/>
        <v>0</v>
      </c>
      <c r="AI156" s="494">
        <f t="shared" si="87"/>
        <v>0</v>
      </c>
      <c r="AJ156" s="523"/>
      <c r="AK156" s="525">
        <v>0</v>
      </c>
      <c r="AL156" s="527">
        <f t="shared" si="88"/>
        <v>0</v>
      </c>
      <c r="AM156" s="525">
        <v>0</v>
      </c>
      <c r="AN156" s="527">
        <f t="shared" si="89"/>
        <v>0</v>
      </c>
      <c r="AO156" s="528">
        <f t="shared" si="90"/>
        <v>0</v>
      </c>
      <c r="AP156" s="540"/>
      <c r="AQ156" s="542">
        <v>0</v>
      </c>
      <c r="AR156" s="544">
        <f t="shared" si="91"/>
        <v>0</v>
      </c>
      <c r="AS156" s="542">
        <v>0</v>
      </c>
      <c r="AT156" s="544">
        <f t="shared" si="92"/>
        <v>0</v>
      </c>
      <c r="AU156" s="540"/>
      <c r="AV156" s="542">
        <v>0</v>
      </c>
      <c r="AW156" s="544">
        <f t="shared" si="93"/>
        <v>0</v>
      </c>
      <c r="AX156" s="542">
        <v>0</v>
      </c>
      <c r="AY156" s="544">
        <f t="shared" si="94"/>
        <v>0</v>
      </c>
      <c r="AZ156" s="540"/>
      <c r="BA156" s="542">
        <v>0</v>
      </c>
      <c r="BB156" s="544">
        <f t="shared" si="95"/>
        <v>0</v>
      </c>
      <c r="BC156" s="542">
        <v>0</v>
      </c>
      <c r="BD156" s="544">
        <f t="shared" si="96"/>
        <v>0</v>
      </c>
      <c r="BE156" s="545">
        <f t="shared" si="97"/>
        <v>0</v>
      </c>
      <c r="BF156" s="398">
        <f t="shared" si="98"/>
        <v>1</v>
      </c>
      <c r="BG156" s="254">
        <f t="shared" si="99"/>
        <v>0</v>
      </c>
      <c r="BH156" s="275">
        <f t="shared" si="100"/>
        <v>1</v>
      </c>
    </row>
    <row r="157" spans="1:60" s="254" customFormat="1" ht="12.75">
      <c r="A157" s="303" t="s">
        <v>548</v>
      </c>
      <c r="B157" s="264" t="s">
        <v>549</v>
      </c>
      <c r="C157" s="187"/>
      <c r="D157" s="261" t="s">
        <v>142</v>
      </c>
      <c r="E157" s="261">
        <v>3</v>
      </c>
      <c r="F157" s="344">
        <v>0</v>
      </c>
      <c r="G157" s="190">
        <f t="shared" si="102"/>
        <v>0</v>
      </c>
      <c r="H157" s="344">
        <v>0</v>
      </c>
      <c r="I157" s="190">
        <f t="shared" si="103"/>
        <v>0</v>
      </c>
      <c r="J157" s="345">
        <f t="shared" si="101"/>
        <v>0</v>
      </c>
      <c r="K157" s="406"/>
      <c r="L157" s="427"/>
      <c r="M157" s="429">
        <v>0</v>
      </c>
      <c r="N157" s="431">
        <f t="shared" si="76"/>
        <v>0</v>
      </c>
      <c r="O157" s="429">
        <v>0</v>
      </c>
      <c r="P157" s="431">
        <f t="shared" si="77"/>
        <v>0</v>
      </c>
      <c r="Q157" s="432">
        <f t="shared" si="78"/>
        <v>0</v>
      </c>
      <c r="R157" s="444"/>
      <c r="S157" s="446">
        <v>0</v>
      </c>
      <c r="T157" s="448">
        <f t="shared" si="79"/>
        <v>0</v>
      </c>
      <c r="U157" s="446">
        <v>0</v>
      </c>
      <c r="V157" s="448">
        <f t="shared" si="80"/>
        <v>0</v>
      </c>
      <c r="W157" s="449">
        <f t="shared" si="81"/>
        <v>0</v>
      </c>
      <c r="X157" s="472"/>
      <c r="Y157" s="474">
        <v>0</v>
      </c>
      <c r="Z157" s="476">
        <f t="shared" si="82"/>
        <v>0</v>
      </c>
      <c r="AA157" s="474">
        <v>0</v>
      </c>
      <c r="AB157" s="476">
        <f t="shared" si="83"/>
        <v>0</v>
      </c>
      <c r="AC157" s="477">
        <f t="shared" si="84"/>
        <v>0</v>
      </c>
      <c r="AD157" s="489"/>
      <c r="AE157" s="491">
        <v>0</v>
      </c>
      <c r="AF157" s="493">
        <f t="shared" si="85"/>
        <v>0</v>
      </c>
      <c r="AG157" s="491">
        <v>0</v>
      </c>
      <c r="AH157" s="493">
        <f t="shared" si="86"/>
        <v>0</v>
      </c>
      <c r="AI157" s="494">
        <f t="shared" si="87"/>
        <v>0</v>
      </c>
      <c r="AJ157" s="523"/>
      <c r="AK157" s="525">
        <v>0</v>
      </c>
      <c r="AL157" s="527">
        <f t="shared" si="88"/>
        <v>0</v>
      </c>
      <c r="AM157" s="525">
        <v>0</v>
      </c>
      <c r="AN157" s="527">
        <f t="shared" si="89"/>
        <v>0</v>
      </c>
      <c r="AO157" s="528">
        <f t="shared" si="90"/>
        <v>0</v>
      </c>
      <c r="AP157" s="540"/>
      <c r="AQ157" s="542">
        <v>0</v>
      </c>
      <c r="AR157" s="544">
        <f t="shared" si="91"/>
        <v>0</v>
      </c>
      <c r="AS157" s="542">
        <v>0</v>
      </c>
      <c r="AT157" s="544">
        <f t="shared" si="92"/>
        <v>0</v>
      </c>
      <c r="AU157" s="540"/>
      <c r="AV157" s="542">
        <v>0</v>
      </c>
      <c r="AW157" s="544">
        <f t="shared" si="93"/>
        <v>0</v>
      </c>
      <c r="AX157" s="542">
        <v>0</v>
      </c>
      <c r="AY157" s="544">
        <f t="shared" si="94"/>
        <v>0</v>
      </c>
      <c r="AZ157" s="540"/>
      <c r="BA157" s="542">
        <v>0</v>
      </c>
      <c r="BB157" s="544">
        <f t="shared" si="95"/>
        <v>0</v>
      </c>
      <c r="BC157" s="542">
        <v>0</v>
      </c>
      <c r="BD157" s="544">
        <f t="shared" si="96"/>
        <v>0</v>
      </c>
      <c r="BE157" s="545">
        <f t="shared" si="97"/>
        <v>0</v>
      </c>
      <c r="BF157" s="398">
        <f t="shared" si="98"/>
        <v>3</v>
      </c>
      <c r="BG157" s="254">
        <f t="shared" si="99"/>
        <v>0</v>
      </c>
      <c r="BH157" s="275">
        <f t="shared" si="100"/>
        <v>3</v>
      </c>
    </row>
    <row r="158" spans="1:60" s="254" customFormat="1" ht="12.75">
      <c r="A158" s="303" t="s">
        <v>550</v>
      </c>
      <c r="B158" s="264" t="s">
        <v>551</v>
      </c>
      <c r="C158" s="187"/>
      <c r="D158" s="261" t="s">
        <v>142</v>
      </c>
      <c r="E158" s="261">
        <v>2</v>
      </c>
      <c r="F158" s="344">
        <v>0</v>
      </c>
      <c r="G158" s="190">
        <f t="shared" si="102"/>
        <v>0</v>
      </c>
      <c r="H158" s="344">
        <v>0</v>
      </c>
      <c r="I158" s="190">
        <f t="shared" si="103"/>
        <v>0</v>
      </c>
      <c r="J158" s="345">
        <f t="shared" si="101"/>
        <v>0</v>
      </c>
      <c r="K158" s="406"/>
      <c r="L158" s="427"/>
      <c r="M158" s="429">
        <v>0</v>
      </c>
      <c r="N158" s="431">
        <f t="shared" si="76"/>
        <v>0</v>
      </c>
      <c r="O158" s="429">
        <v>0</v>
      </c>
      <c r="P158" s="431">
        <f t="shared" si="77"/>
        <v>0</v>
      </c>
      <c r="Q158" s="432">
        <f t="shared" si="78"/>
        <v>0</v>
      </c>
      <c r="R158" s="444"/>
      <c r="S158" s="446">
        <v>0</v>
      </c>
      <c r="T158" s="448">
        <f t="shared" si="79"/>
        <v>0</v>
      </c>
      <c r="U158" s="446">
        <v>0</v>
      </c>
      <c r="V158" s="448">
        <f t="shared" si="80"/>
        <v>0</v>
      </c>
      <c r="W158" s="449">
        <f t="shared" si="81"/>
        <v>0</v>
      </c>
      <c r="X158" s="472"/>
      <c r="Y158" s="474">
        <v>0</v>
      </c>
      <c r="Z158" s="476">
        <f t="shared" si="82"/>
        <v>0</v>
      </c>
      <c r="AA158" s="474">
        <v>0</v>
      </c>
      <c r="AB158" s="476">
        <f t="shared" si="83"/>
        <v>0</v>
      </c>
      <c r="AC158" s="477">
        <f t="shared" si="84"/>
        <v>0</v>
      </c>
      <c r="AD158" s="489"/>
      <c r="AE158" s="491">
        <v>0</v>
      </c>
      <c r="AF158" s="493">
        <f t="shared" si="85"/>
        <v>0</v>
      </c>
      <c r="AG158" s="491">
        <v>0</v>
      </c>
      <c r="AH158" s="493">
        <f t="shared" si="86"/>
        <v>0</v>
      </c>
      <c r="AI158" s="494">
        <f t="shared" si="87"/>
        <v>0</v>
      </c>
      <c r="AJ158" s="523"/>
      <c r="AK158" s="525">
        <v>0</v>
      </c>
      <c r="AL158" s="527">
        <f t="shared" si="88"/>
        <v>0</v>
      </c>
      <c r="AM158" s="525">
        <v>0</v>
      </c>
      <c r="AN158" s="527">
        <f t="shared" si="89"/>
        <v>0</v>
      </c>
      <c r="AO158" s="528">
        <f t="shared" si="90"/>
        <v>0</v>
      </c>
      <c r="AP158" s="540"/>
      <c r="AQ158" s="542">
        <v>0</v>
      </c>
      <c r="AR158" s="544">
        <f t="shared" si="91"/>
        <v>0</v>
      </c>
      <c r="AS158" s="542">
        <v>0</v>
      </c>
      <c r="AT158" s="544">
        <f t="shared" si="92"/>
        <v>0</v>
      </c>
      <c r="AU158" s="540"/>
      <c r="AV158" s="542">
        <v>0</v>
      </c>
      <c r="AW158" s="544">
        <f t="shared" si="93"/>
        <v>0</v>
      </c>
      <c r="AX158" s="542">
        <v>0</v>
      </c>
      <c r="AY158" s="544">
        <f t="shared" si="94"/>
        <v>0</v>
      </c>
      <c r="AZ158" s="540"/>
      <c r="BA158" s="542">
        <v>0</v>
      </c>
      <c r="BB158" s="544">
        <f t="shared" si="95"/>
        <v>0</v>
      </c>
      <c r="BC158" s="542">
        <v>0</v>
      </c>
      <c r="BD158" s="544">
        <f t="shared" si="96"/>
        <v>0</v>
      </c>
      <c r="BE158" s="545">
        <f t="shared" si="97"/>
        <v>0</v>
      </c>
      <c r="BF158" s="398">
        <f t="shared" si="98"/>
        <v>2</v>
      </c>
      <c r="BG158" s="254">
        <f t="shared" si="99"/>
        <v>0</v>
      </c>
      <c r="BH158" s="275">
        <f t="shared" si="100"/>
        <v>2</v>
      </c>
    </row>
    <row r="159" spans="1:60" s="254" customFormat="1" ht="12.75">
      <c r="A159" s="303" t="s">
        <v>552</v>
      </c>
      <c r="B159" s="264" t="s">
        <v>553</v>
      </c>
      <c r="C159" s="187"/>
      <c r="D159" s="261" t="s">
        <v>142</v>
      </c>
      <c r="E159" s="261">
        <v>1</v>
      </c>
      <c r="F159" s="344">
        <v>0</v>
      </c>
      <c r="G159" s="190">
        <f t="shared" si="102"/>
        <v>0</v>
      </c>
      <c r="H159" s="344">
        <v>0</v>
      </c>
      <c r="I159" s="190">
        <f t="shared" si="103"/>
        <v>0</v>
      </c>
      <c r="J159" s="345">
        <f t="shared" si="101"/>
        <v>0</v>
      </c>
      <c r="K159" s="406"/>
      <c r="L159" s="427"/>
      <c r="M159" s="429">
        <v>0</v>
      </c>
      <c r="N159" s="431">
        <f t="shared" si="76"/>
        <v>0</v>
      </c>
      <c r="O159" s="429">
        <v>0</v>
      </c>
      <c r="P159" s="431">
        <f t="shared" si="77"/>
        <v>0</v>
      </c>
      <c r="Q159" s="432">
        <f t="shared" si="78"/>
        <v>0</v>
      </c>
      <c r="R159" s="444"/>
      <c r="S159" s="446">
        <v>0</v>
      </c>
      <c r="T159" s="448">
        <f t="shared" si="79"/>
        <v>0</v>
      </c>
      <c r="U159" s="446">
        <v>0</v>
      </c>
      <c r="V159" s="448">
        <f t="shared" si="80"/>
        <v>0</v>
      </c>
      <c r="W159" s="449">
        <f t="shared" si="81"/>
        <v>0</v>
      </c>
      <c r="X159" s="472"/>
      <c r="Y159" s="474">
        <v>0</v>
      </c>
      <c r="Z159" s="476">
        <f t="shared" si="82"/>
        <v>0</v>
      </c>
      <c r="AA159" s="474">
        <v>0</v>
      </c>
      <c r="AB159" s="476">
        <f t="shared" si="83"/>
        <v>0</v>
      </c>
      <c r="AC159" s="477">
        <f t="shared" si="84"/>
        <v>0</v>
      </c>
      <c r="AD159" s="489"/>
      <c r="AE159" s="491">
        <v>0</v>
      </c>
      <c r="AF159" s="493">
        <f t="shared" si="85"/>
        <v>0</v>
      </c>
      <c r="AG159" s="491">
        <v>0</v>
      </c>
      <c r="AH159" s="493">
        <f t="shared" si="86"/>
        <v>0</v>
      </c>
      <c r="AI159" s="494">
        <f t="shared" si="87"/>
        <v>0</v>
      </c>
      <c r="AJ159" s="523"/>
      <c r="AK159" s="525">
        <v>0</v>
      </c>
      <c r="AL159" s="527">
        <f t="shared" si="88"/>
        <v>0</v>
      </c>
      <c r="AM159" s="525">
        <v>0</v>
      </c>
      <c r="AN159" s="527">
        <f t="shared" si="89"/>
        <v>0</v>
      </c>
      <c r="AO159" s="528">
        <f t="shared" si="90"/>
        <v>0</v>
      </c>
      <c r="AP159" s="540"/>
      <c r="AQ159" s="542">
        <v>0</v>
      </c>
      <c r="AR159" s="544">
        <f t="shared" si="91"/>
        <v>0</v>
      </c>
      <c r="AS159" s="542">
        <v>0</v>
      </c>
      <c r="AT159" s="544">
        <f t="shared" si="92"/>
        <v>0</v>
      </c>
      <c r="AU159" s="540"/>
      <c r="AV159" s="542">
        <v>0</v>
      </c>
      <c r="AW159" s="544">
        <f t="shared" si="93"/>
        <v>0</v>
      </c>
      <c r="AX159" s="542">
        <v>0</v>
      </c>
      <c r="AY159" s="544">
        <f t="shared" si="94"/>
        <v>0</v>
      </c>
      <c r="AZ159" s="540"/>
      <c r="BA159" s="542">
        <v>0</v>
      </c>
      <c r="BB159" s="544">
        <f t="shared" si="95"/>
        <v>0</v>
      </c>
      <c r="BC159" s="542">
        <v>0</v>
      </c>
      <c r="BD159" s="544">
        <f t="shared" si="96"/>
        <v>0</v>
      </c>
      <c r="BE159" s="545">
        <f t="shared" si="97"/>
        <v>0</v>
      </c>
      <c r="BF159" s="398">
        <f t="shared" si="98"/>
        <v>1</v>
      </c>
      <c r="BG159" s="254">
        <f t="shared" si="99"/>
        <v>0</v>
      </c>
      <c r="BH159" s="275">
        <f t="shared" si="100"/>
        <v>1</v>
      </c>
    </row>
    <row r="160" spans="1:60" s="254" customFormat="1" ht="12.75">
      <c r="A160" s="303" t="s">
        <v>554</v>
      </c>
      <c r="B160" s="264" t="s">
        <v>555</v>
      </c>
      <c r="C160" s="187"/>
      <c r="D160" s="261" t="s">
        <v>142</v>
      </c>
      <c r="E160" s="261">
        <v>3</v>
      </c>
      <c r="F160" s="344">
        <v>0</v>
      </c>
      <c r="G160" s="190">
        <f t="shared" si="102"/>
        <v>0</v>
      </c>
      <c r="H160" s="344">
        <v>0</v>
      </c>
      <c r="I160" s="190">
        <f t="shared" si="103"/>
        <v>0</v>
      </c>
      <c r="J160" s="345">
        <f t="shared" si="101"/>
        <v>0</v>
      </c>
      <c r="K160" s="406"/>
      <c r="L160" s="427"/>
      <c r="M160" s="429">
        <v>0</v>
      </c>
      <c r="N160" s="431">
        <f t="shared" si="76"/>
        <v>0</v>
      </c>
      <c r="O160" s="429">
        <v>0</v>
      </c>
      <c r="P160" s="431">
        <f t="shared" si="77"/>
        <v>0</v>
      </c>
      <c r="Q160" s="432">
        <f t="shared" si="78"/>
        <v>0</v>
      </c>
      <c r="R160" s="444"/>
      <c r="S160" s="446">
        <v>0</v>
      </c>
      <c r="T160" s="448">
        <f t="shared" si="79"/>
        <v>0</v>
      </c>
      <c r="U160" s="446">
        <v>0</v>
      </c>
      <c r="V160" s="448">
        <f t="shared" si="80"/>
        <v>0</v>
      </c>
      <c r="W160" s="449">
        <f t="shared" si="81"/>
        <v>0</v>
      </c>
      <c r="X160" s="472"/>
      <c r="Y160" s="474">
        <v>0</v>
      </c>
      <c r="Z160" s="476">
        <f t="shared" si="82"/>
        <v>0</v>
      </c>
      <c r="AA160" s="474">
        <v>0</v>
      </c>
      <c r="AB160" s="476">
        <f t="shared" si="83"/>
        <v>0</v>
      </c>
      <c r="AC160" s="477">
        <f t="shared" si="84"/>
        <v>0</v>
      </c>
      <c r="AD160" s="489"/>
      <c r="AE160" s="491">
        <v>0</v>
      </c>
      <c r="AF160" s="493">
        <f t="shared" si="85"/>
        <v>0</v>
      </c>
      <c r="AG160" s="491">
        <v>0</v>
      </c>
      <c r="AH160" s="493">
        <f t="shared" si="86"/>
        <v>0</v>
      </c>
      <c r="AI160" s="494">
        <f t="shared" si="87"/>
        <v>0</v>
      </c>
      <c r="AJ160" s="523"/>
      <c r="AK160" s="525">
        <v>0</v>
      </c>
      <c r="AL160" s="527">
        <f t="shared" si="88"/>
        <v>0</v>
      </c>
      <c r="AM160" s="525">
        <v>0</v>
      </c>
      <c r="AN160" s="527">
        <f t="shared" si="89"/>
        <v>0</v>
      </c>
      <c r="AO160" s="528">
        <f t="shared" si="90"/>
        <v>0</v>
      </c>
      <c r="AP160" s="540"/>
      <c r="AQ160" s="542">
        <v>0</v>
      </c>
      <c r="AR160" s="544">
        <f t="shared" si="91"/>
        <v>0</v>
      </c>
      <c r="AS160" s="542">
        <v>0</v>
      </c>
      <c r="AT160" s="544">
        <f t="shared" si="92"/>
        <v>0</v>
      </c>
      <c r="AU160" s="540"/>
      <c r="AV160" s="542">
        <v>0</v>
      </c>
      <c r="AW160" s="544">
        <f t="shared" si="93"/>
        <v>0</v>
      </c>
      <c r="AX160" s="542">
        <v>0</v>
      </c>
      <c r="AY160" s="544">
        <f t="shared" si="94"/>
        <v>0</v>
      </c>
      <c r="AZ160" s="540"/>
      <c r="BA160" s="542">
        <v>0</v>
      </c>
      <c r="BB160" s="544">
        <f t="shared" si="95"/>
        <v>0</v>
      </c>
      <c r="BC160" s="542">
        <v>0</v>
      </c>
      <c r="BD160" s="544">
        <f t="shared" si="96"/>
        <v>0</v>
      </c>
      <c r="BE160" s="545">
        <f t="shared" si="97"/>
        <v>0</v>
      </c>
      <c r="BF160" s="398">
        <f t="shared" si="98"/>
        <v>3</v>
      </c>
      <c r="BG160" s="254">
        <f t="shared" si="99"/>
        <v>0</v>
      </c>
      <c r="BH160" s="275">
        <f t="shared" si="100"/>
        <v>3</v>
      </c>
    </row>
    <row r="161" spans="1:60" s="254" customFormat="1" ht="25.5">
      <c r="A161" s="303" t="s">
        <v>556</v>
      </c>
      <c r="B161" s="264" t="s">
        <v>557</v>
      </c>
      <c r="C161" s="187"/>
      <c r="D161" s="261" t="s">
        <v>90</v>
      </c>
      <c r="E161" s="261">
        <v>11</v>
      </c>
      <c r="F161" s="344">
        <v>0</v>
      </c>
      <c r="G161" s="190">
        <f t="shared" si="102"/>
        <v>0</v>
      </c>
      <c r="H161" s="344">
        <v>0</v>
      </c>
      <c r="I161" s="190">
        <f t="shared" si="103"/>
        <v>0</v>
      </c>
      <c r="J161" s="345">
        <f t="shared" si="101"/>
        <v>0</v>
      </c>
      <c r="K161" s="406"/>
      <c r="L161" s="427"/>
      <c r="M161" s="429">
        <v>0</v>
      </c>
      <c r="N161" s="431">
        <f t="shared" si="76"/>
        <v>0</v>
      </c>
      <c r="O161" s="429">
        <v>0</v>
      </c>
      <c r="P161" s="431">
        <f t="shared" si="77"/>
        <v>0</v>
      </c>
      <c r="Q161" s="432">
        <f t="shared" si="78"/>
        <v>0</v>
      </c>
      <c r="R161" s="444"/>
      <c r="S161" s="446">
        <v>0</v>
      </c>
      <c r="T161" s="448">
        <f t="shared" si="79"/>
        <v>0</v>
      </c>
      <c r="U161" s="446">
        <v>0</v>
      </c>
      <c r="V161" s="448">
        <f t="shared" si="80"/>
        <v>0</v>
      </c>
      <c r="W161" s="449">
        <f t="shared" si="81"/>
        <v>0</v>
      </c>
      <c r="X161" s="472"/>
      <c r="Y161" s="474">
        <v>0</v>
      </c>
      <c r="Z161" s="476">
        <f t="shared" si="82"/>
        <v>0</v>
      </c>
      <c r="AA161" s="474">
        <v>0</v>
      </c>
      <c r="AB161" s="476">
        <f t="shared" si="83"/>
        <v>0</v>
      </c>
      <c r="AC161" s="477">
        <f t="shared" si="84"/>
        <v>0</v>
      </c>
      <c r="AD161" s="489"/>
      <c r="AE161" s="491">
        <v>0</v>
      </c>
      <c r="AF161" s="493">
        <f t="shared" si="85"/>
        <v>0</v>
      </c>
      <c r="AG161" s="491">
        <v>0</v>
      </c>
      <c r="AH161" s="493">
        <f t="shared" si="86"/>
        <v>0</v>
      </c>
      <c r="AI161" s="494">
        <f t="shared" si="87"/>
        <v>0</v>
      </c>
      <c r="AJ161" s="523"/>
      <c r="AK161" s="525">
        <v>0</v>
      </c>
      <c r="AL161" s="527">
        <f t="shared" si="88"/>
        <v>0</v>
      </c>
      <c r="AM161" s="525">
        <v>0</v>
      </c>
      <c r="AN161" s="527">
        <f t="shared" si="89"/>
        <v>0</v>
      </c>
      <c r="AO161" s="528">
        <f t="shared" si="90"/>
        <v>0</v>
      </c>
      <c r="AP161" s="540"/>
      <c r="AQ161" s="542">
        <v>0</v>
      </c>
      <c r="AR161" s="544">
        <f t="shared" si="91"/>
        <v>0</v>
      </c>
      <c r="AS161" s="542">
        <v>0</v>
      </c>
      <c r="AT161" s="544">
        <f t="shared" si="92"/>
        <v>0</v>
      </c>
      <c r="AU161" s="540"/>
      <c r="AV161" s="542">
        <v>0</v>
      </c>
      <c r="AW161" s="544">
        <f t="shared" si="93"/>
        <v>0</v>
      </c>
      <c r="AX161" s="542">
        <v>0</v>
      </c>
      <c r="AY161" s="544">
        <f t="shared" si="94"/>
        <v>0</v>
      </c>
      <c r="AZ161" s="540"/>
      <c r="BA161" s="542">
        <v>0</v>
      </c>
      <c r="BB161" s="544">
        <f t="shared" si="95"/>
        <v>0</v>
      </c>
      <c r="BC161" s="542">
        <v>0</v>
      </c>
      <c r="BD161" s="544">
        <f t="shared" si="96"/>
        <v>0</v>
      </c>
      <c r="BE161" s="545">
        <f t="shared" si="97"/>
        <v>0</v>
      </c>
      <c r="BF161" s="398">
        <f t="shared" si="98"/>
        <v>11</v>
      </c>
      <c r="BG161" s="254">
        <f t="shared" si="99"/>
        <v>0</v>
      </c>
      <c r="BH161" s="275">
        <f t="shared" si="100"/>
        <v>11</v>
      </c>
    </row>
    <row r="162" spans="1:60" s="254" customFormat="1" ht="12.75">
      <c r="A162" s="303" t="s">
        <v>558</v>
      </c>
      <c r="B162" s="264" t="s">
        <v>559</v>
      </c>
      <c r="C162" s="187"/>
      <c r="D162" s="261" t="s">
        <v>142</v>
      </c>
      <c r="E162" s="261">
        <v>110</v>
      </c>
      <c r="F162" s="344">
        <v>0</v>
      </c>
      <c r="G162" s="190">
        <f t="shared" si="102"/>
        <v>0</v>
      </c>
      <c r="H162" s="344">
        <v>0</v>
      </c>
      <c r="I162" s="190">
        <f t="shared" si="103"/>
        <v>0</v>
      </c>
      <c r="J162" s="345">
        <f t="shared" si="101"/>
        <v>0</v>
      </c>
      <c r="K162" s="406"/>
      <c r="L162" s="427"/>
      <c r="M162" s="429">
        <v>0</v>
      </c>
      <c r="N162" s="431">
        <f t="shared" si="76"/>
        <v>0</v>
      </c>
      <c r="O162" s="429">
        <v>0</v>
      </c>
      <c r="P162" s="431">
        <f t="shared" si="77"/>
        <v>0</v>
      </c>
      <c r="Q162" s="432">
        <f t="shared" si="78"/>
        <v>0</v>
      </c>
      <c r="R162" s="444"/>
      <c r="S162" s="446">
        <v>0</v>
      </c>
      <c r="T162" s="448">
        <f t="shared" si="79"/>
        <v>0</v>
      </c>
      <c r="U162" s="446">
        <v>0</v>
      </c>
      <c r="V162" s="448">
        <f t="shared" si="80"/>
        <v>0</v>
      </c>
      <c r="W162" s="449">
        <f t="shared" si="81"/>
        <v>0</v>
      </c>
      <c r="X162" s="472"/>
      <c r="Y162" s="474">
        <v>0</v>
      </c>
      <c r="Z162" s="476">
        <f t="shared" si="82"/>
        <v>0</v>
      </c>
      <c r="AA162" s="474">
        <v>0</v>
      </c>
      <c r="AB162" s="476">
        <f t="shared" si="83"/>
        <v>0</v>
      </c>
      <c r="AC162" s="477">
        <f t="shared" si="84"/>
        <v>0</v>
      </c>
      <c r="AD162" s="489"/>
      <c r="AE162" s="491">
        <v>0</v>
      </c>
      <c r="AF162" s="493">
        <f t="shared" si="85"/>
        <v>0</v>
      </c>
      <c r="AG162" s="491">
        <v>0</v>
      </c>
      <c r="AH162" s="493">
        <f t="shared" si="86"/>
        <v>0</v>
      </c>
      <c r="AI162" s="494">
        <f t="shared" si="87"/>
        <v>0</v>
      </c>
      <c r="AJ162" s="523"/>
      <c r="AK162" s="525">
        <v>0</v>
      </c>
      <c r="AL162" s="527">
        <f t="shared" si="88"/>
        <v>0</v>
      </c>
      <c r="AM162" s="525">
        <v>0</v>
      </c>
      <c r="AN162" s="527">
        <f t="shared" si="89"/>
        <v>0</v>
      </c>
      <c r="AO162" s="528">
        <f t="shared" si="90"/>
        <v>0</v>
      </c>
      <c r="AP162" s="540"/>
      <c r="AQ162" s="542">
        <v>0</v>
      </c>
      <c r="AR162" s="544">
        <f t="shared" si="91"/>
        <v>0</v>
      </c>
      <c r="AS162" s="542">
        <v>0</v>
      </c>
      <c r="AT162" s="544">
        <f t="shared" si="92"/>
        <v>0</v>
      </c>
      <c r="AU162" s="540"/>
      <c r="AV162" s="542">
        <v>0</v>
      </c>
      <c r="AW162" s="544">
        <f t="shared" si="93"/>
        <v>0</v>
      </c>
      <c r="AX162" s="542">
        <v>0</v>
      </c>
      <c r="AY162" s="544">
        <f t="shared" si="94"/>
        <v>0</v>
      </c>
      <c r="AZ162" s="540"/>
      <c r="BA162" s="542">
        <v>0</v>
      </c>
      <c r="BB162" s="544">
        <f t="shared" si="95"/>
        <v>0</v>
      </c>
      <c r="BC162" s="542">
        <v>0</v>
      </c>
      <c r="BD162" s="544">
        <f t="shared" si="96"/>
        <v>0</v>
      </c>
      <c r="BE162" s="545">
        <f t="shared" si="97"/>
        <v>0</v>
      </c>
      <c r="BF162" s="398">
        <f t="shared" si="98"/>
        <v>110</v>
      </c>
      <c r="BG162" s="254">
        <f t="shared" si="99"/>
        <v>0</v>
      </c>
      <c r="BH162" s="275">
        <f t="shared" si="100"/>
        <v>110</v>
      </c>
    </row>
    <row r="163" spans="1:60" s="254" customFormat="1" ht="12.75">
      <c r="A163" s="303" t="s">
        <v>560</v>
      </c>
      <c r="B163" s="264" t="s">
        <v>561</v>
      </c>
      <c r="C163" s="187"/>
      <c r="D163" s="261" t="s">
        <v>90</v>
      </c>
      <c r="E163" s="261">
        <v>3</v>
      </c>
      <c r="F163" s="344">
        <v>0</v>
      </c>
      <c r="G163" s="190">
        <f t="shared" si="102"/>
        <v>0</v>
      </c>
      <c r="H163" s="344">
        <v>0</v>
      </c>
      <c r="I163" s="190">
        <f t="shared" si="103"/>
        <v>0</v>
      </c>
      <c r="J163" s="345">
        <f t="shared" si="101"/>
        <v>0</v>
      </c>
      <c r="K163" s="406"/>
      <c r="L163" s="427"/>
      <c r="M163" s="429">
        <v>0</v>
      </c>
      <c r="N163" s="431">
        <f t="shared" si="76"/>
        <v>0</v>
      </c>
      <c r="O163" s="429">
        <v>0</v>
      </c>
      <c r="P163" s="431">
        <f t="shared" si="77"/>
        <v>0</v>
      </c>
      <c r="Q163" s="432">
        <f t="shared" si="78"/>
        <v>0</v>
      </c>
      <c r="R163" s="444"/>
      <c r="S163" s="446">
        <v>0</v>
      </c>
      <c r="T163" s="448">
        <f t="shared" si="79"/>
        <v>0</v>
      </c>
      <c r="U163" s="446">
        <v>0</v>
      </c>
      <c r="V163" s="448">
        <f t="shared" si="80"/>
        <v>0</v>
      </c>
      <c r="W163" s="449">
        <f t="shared" si="81"/>
        <v>0</v>
      </c>
      <c r="X163" s="472"/>
      <c r="Y163" s="474">
        <v>0</v>
      </c>
      <c r="Z163" s="476">
        <f t="shared" si="82"/>
        <v>0</v>
      </c>
      <c r="AA163" s="474">
        <v>0</v>
      </c>
      <c r="AB163" s="476">
        <f t="shared" si="83"/>
        <v>0</v>
      </c>
      <c r="AC163" s="477">
        <f t="shared" si="84"/>
        <v>0</v>
      </c>
      <c r="AD163" s="489"/>
      <c r="AE163" s="491">
        <v>0</v>
      </c>
      <c r="AF163" s="493">
        <f t="shared" si="85"/>
        <v>0</v>
      </c>
      <c r="AG163" s="491">
        <v>0</v>
      </c>
      <c r="AH163" s="493">
        <f t="shared" si="86"/>
        <v>0</v>
      </c>
      <c r="AI163" s="494">
        <f t="shared" si="87"/>
        <v>0</v>
      </c>
      <c r="AJ163" s="523"/>
      <c r="AK163" s="525">
        <v>0</v>
      </c>
      <c r="AL163" s="527">
        <f t="shared" si="88"/>
        <v>0</v>
      </c>
      <c r="AM163" s="525">
        <v>0</v>
      </c>
      <c r="AN163" s="527">
        <f t="shared" si="89"/>
        <v>0</v>
      </c>
      <c r="AO163" s="528">
        <f t="shared" si="90"/>
        <v>0</v>
      </c>
      <c r="AP163" s="540"/>
      <c r="AQ163" s="542">
        <v>0</v>
      </c>
      <c r="AR163" s="544">
        <f t="shared" si="91"/>
        <v>0</v>
      </c>
      <c r="AS163" s="542">
        <v>0</v>
      </c>
      <c r="AT163" s="544">
        <f t="shared" si="92"/>
        <v>0</v>
      </c>
      <c r="AU163" s="540"/>
      <c r="AV163" s="542">
        <v>0</v>
      </c>
      <c r="AW163" s="544">
        <f t="shared" si="93"/>
        <v>0</v>
      </c>
      <c r="AX163" s="542">
        <v>0</v>
      </c>
      <c r="AY163" s="544">
        <f t="shared" si="94"/>
        <v>0</v>
      </c>
      <c r="AZ163" s="540"/>
      <c r="BA163" s="542">
        <v>0</v>
      </c>
      <c r="BB163" s="544">
        <f t="shared" si="95"/>
        <v>0</v>
      </c>
      <c r="BC163" s="542">
        <v>0</v>
      </c>
      <c r="BD163" s="544">
        <f t="shared" si="96"/>
        <v>0</v>
      </c>
      <c r="BE163" s="545">
        <f t="shared" si="97"/>
        <v>0</v>
      </c>
      <c r="BF163" s="398">
        <f t="shared" si="98"/>
        <v>3</v>
      </c>
      <c r="BG163" s="254">
        <f t="shared" si="99"/>
        <v>0</v>
      </c>
      <c r="BH163" s="275">
        <f t="shared" si="100"/>
        <v>3</v>
      </c>
    </row>
    <row r="164" spans="1:60" s="254" customFormat="1" ht="38.25">
      <c r="A164" s="303" t="s">
        <v>562</v>
      </c>
      <c r="B164" s="264" t="s">
        <v>563</v>
      </c>
      <c r="C164" s="187"/>
      <c r="D164" s="261" t="s">
        <v>140</v>
      </c>
      <c r="E164" s="261">
        <v>0.25</v>
      </c>
      <c r="F164" s="344">
        <v>0</v>
      </c>
      <c r="G164" s="190">
        <f t="shared" si="102"/>
        <v>0</v>
      </c>
      <c r="H164" s="344">
        <v>0</v>
      </c>
      <c r="I164" s="190">
        <f t="shared" si="103"/>
        <v>0</v>
      </c>
      <c r="J164" s="345">
        <f t="shared" si="101"/>
        <v>0</v>
      </c>
      <c r="K164" s="406"/>
      <c r="L164" s="427"/>
      <c r="M164" s="429">
        <v>0</v>
      </c>
      <c r="N164" s="431">
        <f t="shared" si="76"/>
        <v>0</v>
      </c>
      <c r="O164" s="429">
        <v>0</v>
      </c>
      <c r="P164" s="431">
        <f t="shared" si="77"/>
        <v>0</v>
      </c>
      <c r="Q164" s="432">
        <f t="shared" si="78"/>
        <v>0</v>
      </c>
      <c r="R164" s="444"/>
      <c r="S164" s="446">
        <v>0</v>
      </c>
      <c r="T164" s="448">
        <f t="shared" si="79"/>
        <v>0</v>
      </c>
      <c r="U164" s="446">
        <v>0</v>
      </c>
      <c r="V164" s="448">
        <f t="shared" si="80"/>
        <v>0</v>
      </c>
      <c r="W164" s="449">
        <f t="shared" si="81"/>
        <v>0</v>
      </c>
      <c r="X164" s="472"/>
      <c r="Y164" s="474">
        <v>0</v>
      </c>
      <c r="Z164" s="476">
        <f t="shared" si="82"/>
        <v>0</v>
      </c>
      <c r="AA164" s="474">
        <v>0</v>
      </c>
      <c r="AB164" s="476">
        <f t="shared" si="83"/>
        <v>0</v>
      </c>
      <c r="AC164" s="477">
        <f t="shared" si="84"/>
        <v>0</v>
      </c>
      <c r="AD164" s="489"/>
      <c r="AE164" s="491">
        <v>0</v>
      </c>
      <c r="AF164" s="493">
        <f t="shared" si="85"/>
        <v>0</v>
      </c>
      <c r="AG164" s="491">
        <v>0</v>
      </c>
      <c r="AH164" s="493">
        <f t="shared" si="86"/>
        <v>0</v>
      </c>
      <c r="AI164" s="494">
        <f t="shared" si="87"/>
        <v>0</v>
      </c>
      <c r="AJ164" s="523"/>
      <c r="AK164" s="525">
        <v>0</v>
      </c>
      <c r="AL164" s="527">
        <f t="shared" si="88"/>
        <v>0</v>
      </c>
      <c r="AM164" s="525">
        <v>0</v>
      </c>
      <c r="AN164" s="527">
        <f t="shared" si="89"/>
        <v>0</v>
      </c>
      <c r="AO164" s="528">
        <f t="shared" si="90"/>
        <v>0</v>
      </c>
      <c r="AP164" s="540"/>
      <c r="AQ164" s="542">
        <v>0</v>
      </c>
      <c r="AR164" s="544">
        <f t="shared" si="91"/>
        <v>0</v>
      </c>
      <c r="AS164" s="542">
        <v>0</v>
      </c>
      <c r="AT164" s="544">
        <f t="shared" si="92"/>
        <v>0</v>
      </c>
      <c r="AU164" s="540"/>
      <c r="AV164" s="542">
        <v>0</v>
      </c>
      <c r="AW164" s="544">
        <f t="shared" si="93"/>
        <v>0</v>
      </c>
      <c r="AX164" s="542">
        <v>0</v>
      </c>
      <c r="AY164" s="544">
        <f t="shared" si="94"/>
        <v>0</v>
      </c>
      <c r="AZ164" s="540"/>
      <c r="BA164" s="542">
        <v>0</v>
      </c>
      <c r="BB164" s="544">
        <f t="shared" si="95"/>
        <v>0</v>
      </c>
      <c r="BC164" s="542">
        <v>0</v>
      </c>
      <c r="BD164" s="544">
        <f t="shared" si="96"/>
        <v>0</v>
      </c>
      <c r="BE164" s="545">
        <f t="shared" si="97"/>
        <v>0</v>
      </c>
      <c r="BF164" s="398">
        <f t="shared" si="98"/>
        <v>0.25</v>
      </c>
      <c r="BG164" s="254">
        <f t="shared" si="99"/>
        <v>0</v>
      </c>
      <c r="BH164" s="275">
        <f t="shared" si="100"/>
        <v>0.25</v>
      </c>
    </row>
    <row r="165" spans="1:60" s="260" customFormat="1" ht="25.5">
      <c r="A165" s="305" t="s">
        <v>564</v>
      </c>
      <c r="B165" s="346" t="s">
        <v>565</v>
      </c>
      <c r="C165" s="553"/>
      <c r="D165" s="347" t="s">
        <v>142</v>
      </c>
      <c r="E165" s="347">
        <v>5</v>
      </c>
      <c r="F165" s="348">
        <f>G165/E165</f>
        <v>33457.688000000002</v>
      </c>
      <c r="G165" s="349">
        <v>167288.44</v>
      </c>
      <c r="H165" s="348">
        <f>I165/E165</f>
        <v>20235.603999999999</v>
      </c>
      <c r="I165" s="349">
        <v>101178.02</v>
      </c>
      <c r="J165" s="350">
        <f t="shared" si="101"/>
        <v>268466.46000000002</v>
      </c>
      <c r="K165" s="408"/>
      <c r="L165" s="433"/>
      <c r="M165" s="434">
        <v>33457.688000000002</v>
      </c>
      <c r="N165" s="431">
        <f t="shared" si="76"/>
        <v>0</v>
      </c>
      <c r="O165" s="434">
        <v>20235.603999999999</v>
      </c>
      <c r="P165" s="431">
        <f t="shared" si="77"/>
        <v>0</v>
      </c>
      <c r="Q165" s="432">
        <f t="shared" si="78"/>
        <v>0</v>
      </c>
      <c r="R165" s="450"/>
      <c r="S165" s="451">
        <v>33457.688000000002</v>
      </c>
      <c r="T165" s="448">
        <f t="shared" si="79"/>
        <v>0</v>
      </c>
      <c r="U165" s="451">
        <v>20235.603999999999</v>
      </c>
      <c r="V165" s="448">
        <f t="shared" si="80"/>
        <v>0</v>
      </c>
      <c r="W165" s="449">
        <f t="shared" si="81"/>
        <v>0</v>
      </c>
      <c r="X165" s="478"/>
      <c r="Y165" s="479">
        <v>33457.688000000002</v>
      </c>
      <c r="Z165" s="476">
        <f t="shared" si="82"/>
        <v>0</v>
      </c>
      <c r="AA165" s="479">
        <v>20235.603999999999</v>
      </c>
      <c r="AB165" s="476">
        <f t="shared" si="83"/>
        <v>0</v>
      </c>
      <c r="AC165" s="477">
        <f t="shared" si="84"/>
        <v>0</v>
      </c>
      <c r="AD165" s="497"/>
      <c r="AE165" s="496">
        <v>33457.688000000002</v>
      </c>
      <c r="AF165" s="493">
        <f t="shared" si="85"/>
        <v>0</v>
      </c>
      <c r="AG165" s="496">
        <v>20235.603999999999</v>
      </c>
      <c r="AH165" s="493">
        <f t="shared" si="86"/>
        <v>0</v>
      </c>
      <c r="AI165" s="494">
        <f t="shared" si="87"/>
        <v>0</v>
      </c>
      <c r="AJ165" s="529"/>
      <c r="AK165" s="530">
        <v>33457.688000000002</v>
      </c>
      <c r="AL165" s="527">
        <f t="shared" si="88"/>
        <v>0</v>
      </c>
      <c r="AM165" s="530">
        <v>20235.603999999999</v>
      </c>
      <c r="AN165" s="527">
        <f t="shared" si="89"/>
        <v>0</v>
      </c>
      <c r="AO165" s="528">
        <f t="shared" si="90"/>
        <v>0</v>
      </c>
      <c r="AP165" s="546"/>
      <c r="AQ165" s="547">
        <v>33457.688000000002</v>
      </c>
      <c r="AR165" s="544">
        <f t="shared" si="91"/>
        <v>0</v>
      </c>
      <c r="AS165" s="547">
        <v>20235.603999999999</v>
      </c>
      <c r="AT165" s="544">
        <f t="shared" si="92"/>
        <v>0</v>
      </c>
      <c r="AU165" s="546"/>
      <c r="AV165" s="547">
        <v>33457.688000000002</v>
      </c>
      <c r="AW165" s="544">
        <f t="shared" si="93"/>
        <v>0</v>
      </c>
      <c r="AX165" s="547">
        <v>20235.603999999999</v>
      </c>
      <c r="AY165" s="544">
        <f t="shared" si="94"/>
        <v>0</v>
      </c>
      <c r="AZ165" s="546"/>
      <c r="BA165" s="547">
        <v>33457.688000000002</v>
      </c>
      <c r="BB165" s="544">
        <f t="shared" si="95"/>
        <v>0</v>
      </c>
      <c r="BC165" s="547">
        <v>20235.603999999999</v>
      </c>
      <c r="BD165" s="544">
        <f t="shared" si="96"/>
        <v>0</v>
      </c>
      <c r="BE165" s="545">
        <f t="shared" si="97"/>
        <v>0</v>
      </c>
      <c r="BF165" s="398">
        <f t="shared" si="98"/>
        <v>5</v>
      </c>
      <c r="BG165" s="254">
        <f t="shared" si="99"/>
        <v>0</v>
      </c>
      <c r="BH165" s="275">
        <f t="shared" si="100"/>
        <v>5</v>
      </c>
    </row>
    <row r="166" spans="1:60" s="254" customFormat="1" ht="12.75">
      <c r="A166" s="303" t="s">
        <v>566</v>
      </c>
      <c r="B166" s="264" t="s">
        <v>515</v>
      </c>
      <c r="C166" s="187"/>
      <c r="D166" s="261" t="s">
        <v>90</v>
      </c>
      <c r="E166" s="261">
        <v>45</v>
      </c>
      <c r="F166" s="344">
        <v>0</v>
      </c>
      <c r="G166" s="190">
        <f t="shared" ref="G166:G175" si="104">E166*F166</f>
        <v>0</v>
      </c>
      <c r="H166" s="344">
        <v>0</v>
      </c>
      <c r="I166" s="190">
        <f t="shared" ref="I166:I175" si="105">E166*H166</f>
        <v>0</v>
      </c>
      <c r="J166" s="345">
        <f t="shared" si="101"/>
        <v>0</v>
      </c>
      <c r="K166" s="406"/>
      <c r="L166" s="427"/>
      <c r="M166" s="429">
        <v>0</v>
      </c>
      <c r="N166" s="431">
        <f t="shared" si="76"/>
        <v>0</v>
      </c>
      <c r="O166" s="429">
        <v>0</v>
      </c>
      <c r="P166" s="431">
        <f t="shared" si="77"/>
        <v>0</v>
      </c>
      <c r="Q166" s="432">
        <f t="shared" si="78"/>
        <v>0</v>
      </c>
      <c r="R166" s="444"/>
      <c r="S166" s="446">
        <v>0</v>
      </c>
      <c r="T166" s="448">
        <f t="shared" si="79"/>
        <v>0</v>
      </c>
      <c r="U166" s="446">
        <v>0</v>
      </c>
      <c r="V166" s="448">
        <f t="shared" si="80"/>
        <v>0</v>
      </c>
      <c r="W166" s="449">
        <f t="shared" si="81"/>
        <v>0</v>
      </c>
      <c r="X166" s="472"/>
      <c r="Y166" s="474">
        <v>0</v>
      </c>
      <c r="Z166" s="476">
        <f t="shared" si="82"/>
        <v>0</v>
      </c>
      <c r="AA166" s="474">
        <v>0</v>
      </c>
      <c r="AB166" s="476">
        <f t="shared" si="83"/>
        <v>0</v>
      </c>
      <c r="AC166" s="477">
        <f t="shared" si="84"/>
        <v>0</v>
      </c>
      <c r="AD166" s="489"/>
      <c r="AE166" s="491">
        <v>0</v>
      </c>
      <c r="AF166" s="493">
        <f t="shared" si="85"/>
        <v>0</v>
      </c>
      <c r="AG166" s="491">
        <v>0</v>
      </c>
      <c r="AH166" s="493">
        <f t="shared" si="86"/>
        <v>0</v>
      </c>
      <c r="AI166" s="494">
        <f t="shared" si="87"/>
        <v>0</v>
      </c>
      <c r="AJ166" s="523"/>
      <c r="AK166" s="525">
        <v>0</v>
      </c>
      <c r="AL166" s="527">
        <f t="shared" si="88"/>
        <v>0</v>
      </c>
      <c r="AM166" s="525">
        <v>0</v>
      </c>
      <c r="AN166" s="527">
        <f t="shared" si="89"/>
        <v>0</v>
      </c>
      <c r="AO166" s="528">
        <f t="shared" si="90"/>
        <v>0</v>
      </c>
      <c r="AP166" s="540"/>
      <c r="AQ166" s="542">
        <v>0</v>
      </c>
      <c r="AR166" s="544">
        <f t="shared" si="91"/>
        <v>0</v>
      </c>
      <c r="AS166" s="542">
        <v>0</v>
      </c>
      <c r="AT166" s="544">
        <f t="shared" si="92"/>
        <v>0</v>
      </c>
      <c r="AU166" s="540"/>
      <c r="AV166" s="542">
        <v>0</v>
      </c>
      <c r="AW166" s="544">
        <f t="shared" si="93"/>
        <v>0</v>
      </c>
      <c r="AX166" s="542">
        <v>0</v>
      </c>
      <c r="AY166" s="544">
        <f t="shared" si="94"/>
        <v>0</v>
      </c>
      <c r="AZ166" s="540"/>
      <c r="BA166" s="542">
        <v>0</v>
      </c>
      <c r="BB166" s="544">
        <f t="shared" si="95"/>
        <v>0</v>
      </c>
      <c r="BC166" s="542">
        <v>0</v>
      </c>
      <c r="BD166" s="544">
        <f t="shared" si="96"/>
        <v>0</v>
      </c>
      <c r="BE166" s="545">
        <f t="shared" si="97"/>
        <v>0</v>
      </c>
      <c r="BF166" s="398">
        <f t="shared" si="98"/>
        <v>45</v>
      </c>
      <c r="BG166" s="254">
        <f t="shared" si="99"/>
        <v>0</v>
      </c>
      <c r="BH166" s="275">
        <f t="shared" si="100"/>
        <v>45</v>
      </c>
    </row>
    <row r="167" spans="1:60" s="254" customFormat="1" ht="12.75">
      <c r="A167" s="303" t="s">
        <v>567</v>
      </c>
      <c r="B167" s="264" t="s">
        <v>519</v>
      </c>
      <c r="C167" s="187"/>
      <c r="D167" s="261" t="s">
        <v>90</v>
      </c>
      <c r="E167" s="261">
        <v>45</v>
      </c>
      <c r="F167" s="344">
        <v>0</v>
      </c>
      <c r="G167" s="190">
        <f t="shared" si="104"/>
        <v>0</v>
      </c>
      <c r="H167" s="344">
        <v>0</v>
      </c>
      <c r="I167" s="190">
        <f t="shared" si="105"/>
        <v>0</v>
      </c>
      <c r="J167" s="345">
        <f t="shared" si="101"/>
        <v>0</v>
      </c>
      <c r="K167" s="406"/>
      <c r="L167" s="427"/>
      <c r="M167" s="429">
        <v>0</v>
      </c>
      <c r="N167" s="431">
        <f t="shared" si="76"/>
        <v>0</v>
      </c>
      <c r="O167" s="429">
        <v>0</v>
      </c>
      <c r="P167" s="431">
        <f t="shared" si="77"/>
        <v>0</v>
      </c>
      <c r="Q167" s="432">
        <f t="shared" si="78"/>
        <v>0</v>
      </c>
      <c r="R167" s="444"/>
      <c r="S167" s="446">
        <v>0</v>
      </c>
      <c r="T167" s="448">
        <f t="shared" si="79"/>
        <v>0</v>
      </c>
      <c r="U167" s="446">
        <v>0</v>
      </c>
      <c r="V167" s="448">
        <f t="shared" si="80"/>
        <v>0</v>
      </c>
      <c r="W167" s="449">
        <f t="shared" si="81"/>
        <v>0</v>
      </c>
      <c r="X167" s="472"/>
      <c r="Y167" s="474">
        <v>0</v>
      </c>
      <c r="Z167" s="476">
        <f t="shared" si="82"/>
        <v>0</v>
      </c>
      <c r="AA167" s="474">
        <v>0</v>
      </c>
      <c r="AB167" s="476">
        <f t="shared" si="83"/>
        <v>0</v>
      </c>
      <c r="AC167" s="477">
        <f t="shared" si="84"/>
        <v>0</v>
      </c>
      <c r="AD167" s="489"/>
      <c r="AE167" s="491">
        <v>0</v>
      </c>
      <c r="AF167" s="493">
        <f t="shared" si="85"/>
        <v>0</v>
      </c>
      <c r="AG167" s="491">
        <v>0</v>
      </c>
      <c r="AH167" s="493">
        <f t="shared" si="86"/>
        <v>0</v>
      </c>
      <c r="AI167" s="494">
        <f t="shared" si="87"/>
        <v>0</v>
      </c>
      <c r="AJ167" s="523"/>
      <c r="AK167" s="525">
        <v>0</v>
      </c>
      <c r="AL167" s="527">
        <f t="shared" si="88"/>
        <v>0</v>
      </c>
      <c r="AM167" s="525">
        <v>0</v>
      </c>
      <c r="AN167" s="527">
        <f t="shared" si="89"/>
        <v>0</v>
      </c>
      <c r="AO167" s="528">
        <f t="shared" si="90"/>
        <v>0</v>
      </c>
      <c r="AP167" s="540"/>
      <c r="AQ167" s="542">
        <v>0</v>
      </c>
      <c r="AR167" s="544">
        <f t="shared" si="91"/>
        <v>0</v>
      </c>
      <c r="AS167" s="542">
        <v>0</v>
      </c>
      <c r="AT167" s="544">
        <f t="shared" si="92"/>
        <v>0</v>
      </c>
      <c r="AU167" s="540"/>
      <c r="AV167" s="542">
        <v>0</v>
      </c>
      <c r="AW167" s="544">
        <f t="shared" si="93"/>
        <v>0</v>
      </c>
      <c r="AX167" s="542">
        <v>0</v>
      </c>
      <c r="AY167" s="544">
        <f t="shared" si="94"/>
        <v>0</v>
      </c>
      <c r="AZ167" s="540"/>
      <c r="BA167" s="542">
        <v>0</v>
      </c>
      <c r="BB167" s="544">
        <f t="shared" si="95"/>
        <v>0</v>
      </c>
      <c r="BC167" s="542">
        <v>0</v>
      </c>
      <c r="BD167" s="544">
        <f t="shared" si="96"/>
        <v>0</v>
      </c>
      <c r="BE167" s="545">
        <f t="shared" si="97"/>
        <v>0</v>
      </c>
      <c r="BF167" s="398">
        <f t="shared" si="98"/>
        <v>45</v>
      </c>
      <c r="BG167" s="254">
        <f t="shared" si="99"/>
        <v>0</v>
      </c>
      <c r="BH167" s="275">
        <f t="shared" si="100"/>
        <v>45</v>
      </c>
    </row>
    <row r="168" spans="1:60" s="254" customFormat="1" ht="25.5">
      <c r="A168" s="303" t="s">
        <v>568</v>
      </c>
      <c r="B168" s="264" t="s">
        <v>569</v>
      </c>
      <c r="C168" s="187"/>
      <c r="D168" s="261" t="s">
        <v>142</v>
      </c>
      <c r="E168" s="261">
        <v>5</v>
      </c>
      <c r="F168" s="344">
        <v>0</v>
      </c>
      <c r="G168" s="190">
        <f t="shared" si="104"/>
        <v>0</v>
      </c>
      <c r="H168" s="344">
        <v>0</v>
      </c>
      <c r="I168" s="190">
        <f t="shared" si="105"/>
        <v>0</v>
      </c>
      <c r="J168" s="345">
        <f t="shared" si="101"/>
        <v>0</v>
      </c>
      <c r="K168" s="406"/>
      <c r="L168" s="427"/>
      <c r="M168" s="429">
        <v>0</v>
      </c>
      <c r="N168" s="431">
        <f t="shared" si="76"/>
        <v>0</v>
      </c>
      <c r="O168" s="429">
        <v>0</v>
      </c>
      <c r="P168" s="431">
        <f t="shared" si="77"/>
        <v>0</v>
      </c>
      <c r="Q168" s="432">
        <f t="shared" si="78"/>
        <v>0</v>
      </c>
      <c r="R168" s="444"/>
      <c r="S168" s="446">
        <v>0</v>
      </c>
      <c r="T168" s="448">
        <f t="shared" si="79"/>
        <v>0</v>
      </c>
      <c r="U168" s="446">
        <v>0</v>
      </c>
      <c r="V168" s="448">
        <f t="shared" si="80"/>
        <v>0</v>
      </c>
      <c r="W168" s="449">
        <f t="shared" si="81"/>
        <v>0</v>
      </c>
      <c r="X168" s="472"/>
      <c r="Y168" s="474">
        <v>0</v>
      </c>
      <c r="Z168" s="476">
        <f t="shared" si="82"/>
        <v>0</v>
      </c>
      <c r="AA168" s="474">
        <v>0</v>
      </c>
      <c r="AB168" s="476">
        <f t="shared" si="83"/>
        <v>0</v>
      </c>
      <c r="AC168" s="477">
        <f t="shared" si="84"/>
        <v>0</v>
      </c>
      <c r="AD168" s="489"/>
      <c r="AE168" s="491">
        <v>0</v>
      </c>
      <c r="AF168" s="493">
        <f t="shared" si="85"/>
        <v>0</v>
      </c>
      <c r="AG168" s="491">
        <v>0</v>
      </c>
      <c r="AH168" s="493">
        <f t="shared" si="86"/>
        <v>0</v>
      </c>
      <c r="AI168" s="494">
        <f t="shared" si="87"/>
        <v>0</v>
      </c>
      <c r="AJ168" s="523"/>
      <c r="AK168" s="525">
        <v>0</v>
      </c>
      <c r="AL168" s="527">
        <f t="shared" si="88"/>
        <v>0</v>
      </c>
      <c r="AM168" s="525">
        <v>0</v>
      </c>
      <c r="AN168" s="527">
        <f t="shared" si="89"/>
        <v>0</v>
      </c>
      <c r="AO168" s="528">
        <f t="shared" si="90"/>
        <v>0</v>
      </c>
      <c r="AP168" s="540"/>
      <c r="AQ168" s="542">
        <v>0</v>
      </c>
      <c r="AR168" s="544">
        <f t="shared" si="91"/>
        <v>0</v>
      </c>
      <c r="AS168" s="542">
        <v>0</v>
      </c>
      <c r="AT168" s="544">
        <f t="shared" si="92"/>
        <v>0</v>
      </c>
      <c r="AU168" s="540"/>
      <c r="AV168" s="542">
        <v>0</v>
      </c>
      <c r="AW168" s="544">
        <f t="shared" si="93"/>
        <v>0</v>
      </c>
      <c r="AX168" s="542">
        <v>0</v>
      </c>
      <c r="AY168" s="544">
        <f t="shared" si="94"/>
        <v>0</v>
      </c>
      <c r="AZ168" s="540"/>
      <c r="BA168" s="542">
        <v>0</v>
      </c>
      <c r="BB168" s="544">
        <f t="shared" si="95"/>
        <v>0</v>
      </c>
      <c r="BC168" s="542">
        <v>0</v>
      </c>
      <c r="BD168" s="544">
        <f t="shared" si="96"/>
        <v>0</v>
      </c>
      <c r="BE168" s="545">
        <f t="shared" si="97"/>
        <v>0</v>
      </c>
      <c r="BF168" s="398">
        <f t="shared" si="98"/>
        <v>5</v>
      </c>
      <c r="BG168" s="254">
        <f t="shared" si="99"/>
        <v>0</v>
      </c>
      <c r="BH168" s="275">
        <f t="shared" si="100"/>
        <v>5</v>
      </c>
    </row>
    <row r="169" spans="1:60" s="254" customFormat="1" ht="12.75">
      <c r="A169" s="303" t="s">
        <v>570</v>
      </c>
      <c r="B169" s="264" t="s">
        <v>571</v>
      </c>
      <c r="C169" s="187"/>
      <c r="D169" s="261" t="s">
        <v>141</v>
      </c>
      <c r="E169" s="261">
        <v>0.12</v>
      </c>
      <c r="F169" s="344">
        <v>0</v>
      </c>
      <c r="G169" s="190">
        <f t="shared" si="104"/>
        <v>0</v>
      </c>
      <c r="H169" s="344">
        <v>0</v>
      </c>
      <c r="I169" s="190">
        <f t="shared" si="105"/>
        <v>0</v>
      </c>
      <c r="J169" s="345">
        <f t="shared" si="101"/>
        <v>0</v>
      </c>
      <c r="K169" s="406"/>
      <c r="L169" s="427"/>
      <c r="M169" s="429">
        <v>0</v>
      </c>
      <c r="N169" s="431">
        <f t="shared" si="76"/>
        <v>0</v>
      </c>
      <c r="O169" s="429">
        <v>0</v>
      </c>
      <c r="P169" s="431">
        <f t="shared" si="77"/>
        <v>0</v>
      </c>
      <c r="Q169" s="432">
        <f t="shared" si="78"/>
        <v>0</v>
      </c>
      <c r="R169" s="444"/>
      <c r="S169" s="446">
        <v>0</v>
      </c>
      <c r="T169" s="448">
        <f t="shared" si="79"/>
        <v>0</v>
      </c>
      <c r="U169" s="446">
        <v>0</v>
      </c>
      <c r="V169" s="448">
        <f t="shared" si="80"/>
        <v>0</v>
      </c>
      <c r="W169" s="449">
        <f t="shared" si="81"/>
        <v>0</v>
      </c>
      <c r="X169" s="472"/>
      <c r="Y169" s="474">
        <v>0</v>
      </c>
      <c r="Z169" s="476">
        <f t="shared" si="82"/>
        <v>0</v>
      </c>
      <c r="AA169" s="474">
        <v>0</v>
      </c>
      <c r="AB169" s="476">
        <f t="shared" si="83"/>
        <v>0</v>
      </c>
      <c r="AC169" s="477">
        <f t="shared" si="84"/>
        <v>0</v>
      </c>
      <c r="AD169" s="489"/>
      <c r="AE169" s="491">
        <v>0</v>
      </c>
      <c r="AF169" s="493">
        <f t="shared" si="85"/>
        <v>0</v>
      </c>
      <c r="AG169" s="491">
        <v>0</v>
      </c>
      <c r="AH169" s="493">
        <f t="shared" si="86"/>
        <v>0</v>
      </c>
      <c r="AI169" s="494">
        <f t="shared" si="87"/>
        <v>0</v>
      </c>
      <c r="AJ169" s="523"/>
      <c r="AK169" s="525">
        <v>0</v>
      </c>
      <c r="AL169" s="527">
        <f t="shared" si="88"/>
        <v>0</v>
      </c>
      <c r="AM169" s="525">
        <v>0</v>
      </c>
      <c r="AN169" s="527">
        <f t="shared" si="89"/>
        <v>0</v>
      </c>
      <c r="AO169" s="528">
        <f t="shared" si="90"/>
        <v>0</v>
      </c>
      <c r="AP169" s="540"/>
      <c r="AQ169" s="542">
        <v>0</v>
      </c>
      <c r="AR169" s="544">
        <f t="shared" si="91"/>
        <v>0</v>
      </c>
      <c r="AS169" s="542">
        <v>0</v>
      </c>
      <c r="AT169" s="544">
        <f t="shared" si="92"/>
        <v>0</v>
      </c>
      <c r="AU169" s="540"/>
      <c r="AV169" s="542">
        <v>0</v>
      </c>
      <c r="AW169" s="544">
        <f t="shared" si="93"/>
        <v>0</v>
      </c>
      <c r="AX169" s="542">
        <v>0</v>
      </c>
      <c r="AY169" s="544">
        <f t="shared" si="94"/>
        <v>0</v>
      </c>
      <c r="AZ169" s="540"/>
      <c r="BA169" s="542">
        <v>0</v>
      </c>
      <c r="BB169" s="544">
        <f t="shared" si="95"/>
        <v>0</v>
      </c>
      <c r="BC169" s="542">
        <v>0</v>
      </c>
      <c r="BD169" s="544">
        <f t="shared" si="96"/>
        <v>0</v>
      </c>
      <c r="BE169" s="545">
        <f t="shared" si="97"/>
        <v>0</v>
      </c>
      <c r="BF169" s="398">
        <f t="shared" si="98"/>
        <v>0.12</v>
      </c>
      <c r="BG169" s="254">
        <f t="shared" si="99"/>
        <v>0</v>
      </c>
      <c r="BH169" s="275">
        <f t="shared" si="100"/>
        <v>0.12</v>
      </c>
    </row>
    <row r="170" spans="1:60" s="254" customFormat="1" ht="25.5">
      <c r="A170" s="303" t="s">
        <v>572</v>
      </c>
      <c r="B170" s="264" t="s">
        <v>573</v>
      </c>
      <c r="C170" s="187"/>
      <c r="D170" s="261" t="s">
        <v>90</v>
      </c>
      <c r="E170" s="261">
        <v>3.2</v>
      </c>
      <c r="F170" s="344">
        <v>0</v>
      </c>
      <c r="G170" s="190">
        <f t="shared" si="104"/>
        <v>0</v>
      </c>
      <c r="H170" s="344">
        <v>0</v>
      </c>
      <c r="I170" s="190">
        <f t="shared" si="105"/>
        <v>0</v>
      </c>
      <c r="J170" s="345">
        <f t="shared" si="101"/>
        <v>0</v>
      </c>
      <c r="K170" s="406"/>
      <c r="L170" s="427"/>
      <c r="M170" s="429">
        <v>0</v>
      </c>
      <c r="N170" s="431">
        <f t="shared" si="76"/>
        <v>0</v>
      </c>
      <c r="O170" s="429">
        <v>0</v>
      </c>
      <c r="P170" s="431">
        <f t="shared" si="77"/>
        <v>0</v>
      </c>
      <c r="Q170" s="432">
        <f t="shared" si="78"/>
        <v>0</v>
      </c>
      <c r="R170" s="444"/>
      <c r="S170" s="446">
        <v>0</v>
      </c>
      <c r="T170" s="448">
        <f t="shared" si="79"/>
        <v>0</v>
      </c>
      <c r="U170" s="446">
        <v>0</v>
      </c>
      <c r="V170" s="448">
        <f t="shared" si="80"/>
        <v>0</v>
      </c>
      <c r="W170" s="449">
        <f t="shared" si="81"/>
        <v>0</v>
      </c>
      <c r="X170" s="472"/>
      <c r="Y170" s="474">
        <v>0</v>
      </c>
      <c r="Z170" s="476">
        <f t="shared" si="82"/>
        <v>0</v>
      </c>
      <c r="AA170" s="474">
        <v>0</v>
      </c>
      <c r="AB170" s="476">
        <f t="shared" si="83"/>
        <v>0</v>
      </c>
      <c r="AC170" s="477">
        <f t="shared" si="84"/>
        <v>0</v>
      </c>
      <c r="AD170" s="489"/>
      <c r="AE170" s="491">
        <v>0</v>
      </c>
      <c r="AF170" s="493">
        <f t="shared" si="85"/>
        <v>0</v>
      </c>
      <c r="AG170" s="491">
        <v>0</v>
      </c>
      <c r="AH170" s="493">
        <f t="shared" si="86"/>
        <v>0</v>
      </c>
      <c r="AI170" s="494">
        <f t="shared" si="87"/>
        <v>0</v>
      </c>
      <c r="AJ170" s="523"/>
      <c r="AK170" s="525">
        <v>0</v>
      </c>
      <c r="AL170" s="527">
        <f t="shared" si="88"/>
        <v>0</v>
      </c>
      <c r="AM170" s="525">
        <v>0</v>
      </c>
      <c r="AN170" s="527">
        <f t="shared" si="89"/>
        <v>0</v>
      </c>
      <c r="AO170" s="528">
        <f t="shared" si="90"/>
        <v>0</v>
      </c>
      <c r="AP170" s="540"/>
      <c r="AQ170" s="542">
        <v>0</v>
      </c>
      <c r="AR170" s="544">
        <f t="shared" si="91"/>
        <v>0</v>
      </c>
      <c r="AS170" s="542">
        <v>0</v>
      </c>
      <c r="AT170" s="544">
        <f t="shared" si="92"/>
        <v>0</v>
      </c>
      <c r="AU170" s="540"/>
      <c r="AV170" s="542">
        <v>0</v>
      </c>
      <c r="AW170" s="544">
        <f t="shared" si="93"/>
        <v>0</v>
      </c>
      <c r="AX170" s="542">
        <v>0</v>
      </c>
      <c r="AY170" s="544">
        <f t="shared" si="94"/>
        <v>0</v>
      </c>
      <c r="AZ170" s="540"/>
      <c r="BA170" s="542">
        <v>0</v>
      </c>
      <c r="BB170" s="544">
        <f t="shared" si="95"/>
        <v>0</v>
      </c>
      <c r="BC170" s="542">
        <v>0</v>
      </c>
      <c r="BD170" s="544">
        <f t="shared" si="96"/>
        <v>0</v>
      </c>
      <c r="BE170" s="545">
        <f t="shared" si="97"/>
        <v>0</v>
      </c>
      <c r="BF170" s="398">
        <f t="shared" si="98"/>
        <v>3.2</v>
      </c>
      <c r="BG170" s="254">
        <f t="shared" si="99"/>
        <v>0</v>
      </c>
      <c r="BH170" s="275">
        <f t="shared" si="100"/>
        <v>3.2</v>
      </c>
    </row>
    <row r="171" spans="1:60" s="254" customFormat="1" ht="12.75">
      <c r="A171" s="303" t="s">
        <v>574</v>
      </c>
      <c r="B171" s="264" t="s">
        <v>575</v>
      </c>
      <c r="C171" s="187"/>
      <c r="D171" s="261" t="s">
        <v>142</v>
      </c>
      <c r="E171" s="261">
        <v>20</v>
      </c>
      <c r="F171" s="344">
        <v>0</v>
      </c>
      <c r="G171" s="190">
        <f t="shared" si="104"/>
        <v>0</v>
      </c>
      <c r="H171" s="344">
        <v>0</v>
      </c>
      <c r="I171" s="190">
        <f t="shared" si="105"/>
        <v>0</v>
      </c>
      <c r="J171" s="345">
        <f t="shared" si="101"/>
        <v>0</v>
      </c>
      <c r="K171" s="406"/>
      <c r="L171" s="427"/>
      <c r="M171" s="429">
        <v>0</v>
      </c>
      <c r="N171" s="431">
        <f t="shared" si="76"/>
        <v>0</v>
      </c>
      <c r="O171" s="429">
        <v>0</v>
      </c>
      <c r="P171" s="431">
        <f t="shared" si="77"/>
        <v>0</v>
      </c>
      <c r="Q171" s="432">
        <f t="shared" si="78"/>
        <v>0</v>
      </c>
      <c r="R171" s="444"/>
      <c r="S171" s="446">
        <v>0</v>
      </c>
      <c r="T171" s="448">
        <f t="shared" si="79"/>
        <v>0</v>
      </c>
      <c r="U171" s="446">
        <v>0</v>
      </c>
      <c r="V171" s="448">
        <f t="shared" si="80"/>
        <v>0</v>
      </c>
      <c r="W171" s="449">
        <f t="shared" si="81"/>
        <v>0</v>
      </c>
      <c r="X171" s="472"/>
      <c r="Y171" s="474">
        <v>0</v>
      </c>
      <c r="Z171" s="476">
        <f t="shared" si="82"/>
        <v>0</v>
      </c>
      <c r="AA171" s="474">
        <v>0</v>
      </c>
      <c r="AB171" s="476">
        <f t="shared" si="83"/>
        <v>0</v>
      </c>
      <c r="AC171" s="477">
        <f t="shared" si="84"/>
        <v>0</v>
      </c>
      <c r="AD171" s="489"/>
      <c r="AE171" s="491">
        <v>0</v>
      </c>
      <c r="AF171" s="493">
        <f t="shared" si="85"/>
        <v>0</v>
      </c>
      <c r="AG171" s="491">
        <v>0</v>
      </c>
      <c r="AH171" s="493">
        <f t="shared" si="86"/>
        <v>0</v>
      </c>
      <c r="AI171" s="494">
        <f t="shared" si="87"/>
        <v>0</v>
      </c>
      <c r="AJ171" s="523"/>
      <c r="AK171" s="525">
        <v>0</v>
      </c>
      <c r="AL171" s="527">
        <f t="shared" si="88"/>
        <v>0</v>
      </c>
      <c r="AM171" s="525">
        <v>0</v>
      </c>
      <c r="AN171" s="527">
        <f t="shared" si="89"/>
        <v>0</v>
      </c>
      <c r="AO171" s="528">
        <f t="shared" si="90"/>
        <v>0</v>
      </c>
      <c r="AP171" s="540"/>
      <c r="AQ171" s="542">
        <v>0</v>
      </c>
      <c r="AR171" s="544">
        <f t="shared" si="91"/>
        <v>0</v>
      </c>
      <c r="AS171" s="542">
        <v>0</v>
      </c>
      <c r="AT171" s="544">
        <f t="shared" si="92"/>
        <v>0</v>
      </c>
      <c r="AU171" s="540"/>
      <c r="AV171" s="542">
        <v>0</v>
      </c>
      <c r="AW171" s="544">
        <f t="shared" si="93"/>
        <v>0</v>
      </c>
      <c r="AX171" s="542">
        <v>0</v>
      </c>
      <c r="AY171" s="544">
        <f t="shared" si="94"/>
        <v>0</v>
      </c>
      <c r="AZ171" s="540"/>
      <c r="BA171" s="542">
        <v>0</v>
      </c>
      <c r="BB171" s="544">
        <f t="shared" si="95"/>
        <v>0</v>
      </c>
      <c r="BC171" s="542">
        <v>0</v>
      </c>
      <c r="BD171" s="544">
        <f t="shared" si="96"/>
        <v>0</v>
      </c>
      <c r="BE171" s="545">
        <f t="shared" si="97"/>
        <v>0</v>
      </c>
      <c r="BF171" s="398">
        <f t="shared" si="98"/>
        <v>20</v>
      </c>
      <c r="BG171" s="254">
        <f t="shared" si="99"/>
        <v>0</v>
      </c>
      <c r="BH171" s="275">
        <f t="shared" si="100"/>
        <v>20</v>
      </c>
    </row>
    <row r="172" spans="1:60" s="254" customFormat="1" ht="12.75">
      <c r="A172" s="303" t="s">
        <v>576</v>
      </c>
      <c r="B172" s="264" t="s">
        <v>577</v>
      </c>
      <c r="C172" s="187"/>
      <c r="D172" s="261" t="s">
        <v>141</v>
      </c>
      <c r="E172" s="261">
        <v>4.5999999999999999E-2</v>
      </c>
      <c r="F172" s="344">
        <v>0</v>
      </c>
      <c r="G172" s="190">
        <f t="shared" si="104"/>
        <v>0</v>
      </c>
      <c r="H172" s="344">
        <v>0</v>
      </c>
      <c r="I172" s="190">
        <f t="shared" si="105"/>
        <v>0</v>
      </c>
      <c r="J172" s="345">
        <f t="shared" si="101"/>
        <v>0</v>
      </c>
      <c r="K172" s="406"/>
      <c r="L172" s="427"/>
      <c r="M172" s="429">
        <v>0</v>
      </c>
      <c r="N172" s="431">
        <f t="shared" si="76"/>
        <v>0</v>
      </c>
      <c r="O172" s="429">
        <v>0</v>
      </c>
      <c r="P172" s="431">
        <f t="shared" si="77"/>
        <v>0</v>
      </c>
      <c r="Q172" s="432">
        <f t="shared" si="78"/>
        <v>0</v>
      </c>
      <c r="R172" s="444"/>
      <c r="S172" s="446">
        <v>0</v>
      </c>
      <c r="T172" s="448">
        <f t="shared" si="79"/>
        <v>0</v>
      </c>
      <c r="U172" s="446">
        <v>0</v>
      </c>
      <c r="V172" s="448">
        <f t="shared" si="80"/>
        <v>0</v>
      </c>
      <c r="W172" s="449">
        <f t="shared" si="81"/>
        <v>0</v>
      </c>
      <c r="X172" s="472"/>
      <c r="Y172" s="474">
        <v>0</v>
      </c>
      <c r="Z172" s="476">
        <f t="shared" si="82"/>
        <v>0</v>
      </c>
      <c r="AA172" s="474">
        <v>0</v>
      </c>
      <c r="AB172" s="476">
        <f t="shared" si="83"/>
        <v>0</v>
      </c>
      <c r="AC172" s="477">
        <f t="shared" si="84"/>
        <v>0</v>
      </c>
      <c r="AD172" s="489"/>
      <c r="AE172" s="491">
        <v>0</v>
      </c>
      <c r="AF172" s="493">
        <f t="shared" si="85"/>
        <v>0</v>
      </c>
      <c r="AG172" s="491">
        <v>0</v>
      </c>
      <c r="AH172" s="493">
        <f t="shared" si="86"/>
        <v>0</v>
      </c>
      <c r="AI172" s="494">
        <f t="shared" si="87"/>
        <v>0</v>
      </c>
      <c r="AJ172" s="523"/>
      <c r="AK172" s="525">
        <v>0</v>
      </c>
      <c r="AL172" s="527">
        <f t="shared" si="88"/>
        <v>0</v>
      </c>
      <c r="AM172" s="525">
        <v>0</v>
      </c>
      <c r="AN172" s="527">
        <f t="shared" si="89"/>
        <v>0</v>
      </c>
      <c r="AO172" s="528">
        <f t="shared" si="90"/>
        <v>0</v>
      </c>
      <c r="AP172" s="540"/>
      <c r="AQ172" s="542">
        <v>0</v>
      </c>
      <c r="AR172" s="544">
        <f t="shared" si="91"/>
        <v>0</v>
      </c>
      <c r="AS172" s="542">
        <v>0</v>
      </c>
      <c r="AT172" s="544">
        <f t="shared" si="92"/>
        <v>0</v>
      </c>
      <c r="AU172" s="540"/>
      <c r="AV172" s="542">
        <v>0</v>
      </c>
      <c r="AW172" s="544">
        <f t="shared" si="93"/>
        <v>0</v>
      </c>
      <c r="AX172" s="542">
        <v>0</v>
      </c>
      <c r="AY172" s="544">
        <f t="shared" si="94"/>
        <v>0</v>
      </c>
      <c r="AZ172" s="540"/>
      <c r="BA172" s="542">
        <v>0</v>
      </c>
      <c r="BB172" s="544">
        <f t="shared" si="95"/>
        <v>0</v>
      </c>
      <c r="BC172" s="542">
        <v>0</v>
      </c>
      <c r="BD172" s="544">
        <f t="shared" si="96"/>
        <v>0</v>
      </c>
      <c r="BE172" s="545">
        <f t="shared" si="97"/>
        <v>0</v>
      </c>
      <c r="BF172" s="398">
        <f t="shared" si="98"/>
        <v>4.5999999999999999E-2</v>
      </c>
      <c r="BG172" s="254">
        <f t="shared" si="99"/>
        <v>0</v>
      </c>
      <c r="BH172" s="275">
        <f t="shared" si="100"/>
        <v>4.5999999999999999E-2</v>
      </c>
    </row>
    <row r="173" spans="1:60" s="254" customFormat="1" ht="12.75">
      <c r="A173" s="303" t="s">
        <v>578</v>
      </c>
      <c r="B173" s="264" t="s">
        <v>579</v>
      </c>
      <c r="C173" s="187"/>
      <c r="D173" s="261" t="s">
        <v>90</v>
      </c>
      <c r="E173" s="261">
        <v>30</v>
      </c>
      <c r="F173" s="344">
        <v>0</v>
      </c>
      <c r="G173" s="190">
        <f t="shared" si="104"/>
        <v>0</v>
      </c>
      <c r="H173" s="344">
        <v>0</v>
      </c>
      <c r="I173" s="190">
        <f t="shared" si="105"/>
        <v>0</v>
      </c>
      <c r="J173" s="345">
        <f t="shared" si="101"/>
        <v>0</v>
      </c>
      <c r="K173" s="406"/>
      <c r="L173" s="427"/>
      <c r="M173" s="429">
        <v>0</v>
      </c>
      <c r="N173" s="431">
        <f t="shared" si="76"/>
        <v>0</v>
      </c>
      <c r="O173" s="429">
        <v>0</v>
      </c>
      <c r="P173" s="431">
        <f t="shared" si="77"/>
        <v>0</v>
      </c>
      <c r="Q173" s="432">
        <f t="shared" si="78"/>
        <v>0</v>
      </c>
      <c r="R173" s="444"/>
      <c r="S173" s="446">
        <v>0</v>
      </c>
      <c r="T173" s="448">
        <f t="shared" si="79"/>
        <v>0</v>
      </c>
      <c r="U173" s="446">
        <v>0</v>
      </c>
      <c r="V173" s="448">
        <f t="shared" si="80"/>
        <v>0</v>
      </c>
      <c r="W173" s="449">
        <f t="shared" si="81"/>
        <v>0</v>
      </c>
      <c r="X173" s="472"/>
      <c r="Y173" s="474">
        <v>0</v>
      </c>
      <c r="Z173" s="476">
        <f t="shared" si="82"/>
        <v>0</v>
      </c>
      <c r="AA173" s="474">
        <v>0</v>
      </c>
      <c r="AB173" s="476">
        <f t="shared" si="83"/>
        <v>0</v>
      </c>
      <c r="AC173" s="477">
        <f t="shared" si="84"/>
        <v>0</v>
      </c>
      <c r="AD173" s="489"/>
      <c r="AE173" s="491">
        <v>0</v>
      </c>
      <c r="AF173" s="493">
        <f t="shared" si="85"/>
        <v>0</v>
      </c>
      <c r="AG173" s="491">
        <v>0</v>
      </c>
      <c r="AH173" s="493">
        <f t="shared" si="86"/>
        <v>0</v>
      </c>
      <c r="AI173" s="494">
        <f t="shared" si="87"/>
        <v>0</v>
      </c>
      <c r="AJ173" s="523"/>
      <c r="AK173" s="525">
        <v>0</v>
      </c>
      <c r="AL173" s="527">
        <f t="shared" si="88"/>
        <v>0</v>
      </c>
      <c r="AM173" s="525">
        <v>0</v>
      </c>
      <c r="AN173" s="527">
        <f t="shared" si="89"/>
        <v>0</v>
      </c>
      <c r="AO173" s="528">
        <f t="shared" si="90"/>
        <v>0</v>
      </c>
      <c r="AP173" s="540"/>
      <c r="AQ173" s="542">
        <v>0</v>
      </c>
      <c r="AR173" s="544">
        <f t="shared" si="91"/>
        <v>0</v>
      </c>
      <c r="AS173" s="542">
        <v>0</v>
      </c>
      <c r="AT173" s="544">
        <f t="shared" si="92"/>
        <v>0</v>
      </c>
      <c r="AU173" s="540"/>
      <c r="AV173" s="542">
        <v>0</v>
      </c>
      <c r="AW173" s="544">
        <f t="shared" si="93"/>
        <v>0</v>
      </c>
      <c r="AX173" s="542">
        <v>0</v>
      </c>
      <c r="AY173" s="544">
        <f t="shared" si="94"/>
        <v>0</v>
      </c>
      <c r="AZ173" s="540"/>
      <c r="BA173" s="542">
        <v>0</v>
      </c>
      <c r="BB173" s="544">
        <f t="shared" si="95"/>
        <v>0</v>
      </c>
      <c r="BC173" s="542">
        <v>0</v>
      </c>
      <c r="BD173" s="544">
        <f t="shared" si="96"/>
        <v>0</v>
      </c>
      <c r="BE173" s="545">
        <f t="shared" si="97"/>
        <v>0</v>
      </c>
      <c r="BF173" s="398">
        <f t="shared" si="98"/>
        <v>30</v>
      </c>
      <c r="BG173" s="254">
        <f t="shared" si="99"/>
        <v>0</v>
      </c>
      <c r="BH173" s="275">
        <f t="shared" si="100"/>
        <v>30</v>
      </c>
    </row>
    <row r="174" spans="1:60" s="254" customFormat="1" ht="25.5">
      <c r="A174" s="303" t="s">
        <v>580</v>
      </c>
      <c r="B174" s="264" t="s">
        <v>581</v>
      </c>
      <c r="C174" s="187"/>
      <c r="D174" s="261" t="s">
        <v>140</v>
      </c>
      <c r="E174" s="261">
        <v>0.15</v>
      </c>
      <c r="F174" s="344">
        <v>0</v>
      </c>
      <c r="G174" s="190">
        <f t="shared" si="104"/>
        <v>0</v>
      </c>
      <c r="H174" s="344">
        <v>0</v>
      </c>
      <c r="I174" s="190">
        <f t="shared" si="105"/>
        <v>0</v>
      </c>
      <c r="J174" s="345">
        <f t="shared" si="101"/>
        <v>0</v>
      </c>
      <c r="K174" s="406"/>
      <c r="L174" s="427"/>
      <c r="M174" s="429">
        <v>0</v>
      </c>
      <c r="N174" s="431">
        <f t="shared" si="76"/>
        <v>0</v>
      </c>
      <c r="O174" s="429">
        <v>0</v>
      </c>
      <c r="P174" s="431">
        <f t="shared" si="77"/>
        <v>0</v>
      </c>
      <c r="Q174" s="432">
        <f t="shared" si="78"/>
        <v>0</v>
      </c>
      <c r="R174" s="444"/>
      <c r="S174" s="446">
        <v>0</v>
      </c>
      <c r="T174" s="448">
        <f t="shared" si="79"/>
        <v>0</v>
      </c>
      <c r="U174" s="446">
        <v>0</v>
      </c>
      <c r="V174" s="448">
        <f t="shared" si="80"/>
        <v>0</v>
      </c>
      <c r="W174" s="449">
        <f t="shared" si="81"/>
        <v>0</v>
      </c>
      <c r="X174" s="472"/>
      <c r="Y174" s="474">
        <v>0</v>
      </c>
      <c r="Z174" s="476">
        <f t="shared" si="82"/>
        <v>0</v>
      </c>
      <c r="AA174" s="474">
        <v>0</v>
      </c>
      <c r="AB174" s="476">
        <f t="shared" si="83"/>
        <v>0</v>
      </c>
      <c r="AC174" s="477">
        <f t="shared" si="84"/>
        <v>0</v>
      </c>
      <c r="AD174" s="489"/>
      <c r="AE174" s="491">
        <v>0</v>
      </c>
      <c r="AF174" s="493">
        <f t="shared" si="85"/>
        <v>0</v>
      </c>
      <c r="AG174" s="491">
        <v>0</v>
      </c>
      <c r="AH174" s="493">
        <f t="shared" si="86"/>
        <v>0</v>
      </c>
      <c r="AI174" s="494">
        <f t="shared" si="87"/>
        <v>0</v>
      </c>
      <c r="AJ174" s="523"/>
      <c r="AK174" s="525">
        <v>0</v>
      </c>
      <c r="AL174" s="527">
        <f t="shared" si="88"/>
        <v>0</v>
      </c>
      <c r="AM174" s="525">
        <v>0</v>
      </c>
      <c r="AN174" s="527">
        <f t="shared" si="89"/>
        <v>0</v>
      </c>
      <c r="AO174" s="528">
        <f t="shared" si="90"/>
        <v>0</v>
      </c>
      <c r="AP174" s="540"/>
      <c r="AQ174" s="542">
        <v>0</v>
      </c>
      <c r="AR174" s="544">
        <f t="shared" si="91"/>
        <v>0</v>
      </c>
      <c r="AS174" s="542">
        <v>0</v>
      </c>
      <c r="AT174" s="544">
        <f t="shared" si="92"/>
        <v>0</v>
      </c>
      <c r="AU174" s="540"/>
      <c r="AV174" s="542">
        <v>0</v>
      </c>
      <c r="AW174" s="544">
        <f t="shared" si="93"/>
        <v>0</v>
      </c>
      <c r="AX174" s="542">
        <v>0</v>
      </c>
      <c r="AY174" s="544">
        <f t="shared" si="94"/>
        <v>0</v>
      </c>
      <c r="AZ174" s="540"/>
      <c r="BA174" s="542">
        <v>0</v>
      </c>
      <c r="BB174" s="544">
        <f t="shared" si="95"/>
        <v>0</v>
      </c>
      <c r="BC174" s="542">
        <v>0</v>
      </c>
      <c r="BD174" s="544">
        <f t="shared" si="96"/>
        <v>0</v>
      </c>
      <c r="BE174" s="545">
        <f t="shared" si="97"/>
        <v>0</v>
      </c>
      <c r="BF174" s="398">
        <f t="shared" si="98"/>
        <v>0.15</v>
      </c>
      <c r="BG174" s="254">
        <f t="shared" si="99"/>
        <v>0</v>
      </c>
      <c r="BH174" s="275">
        <f t="shared" si="100"/>
        <v>0.15</v>
      </c>
    </row>
    <row r="175" spans="1:60" s="254" customFormat="1" ht="25.5">
      <c r="A175" s="303" t="s">
        <v>582</v>
      </c>
      <c r="B175" s="264" t="s">
        <v>583</v>
      </c>
      <c r="C175" s="187"/>
      <c r="D175" s="261" t="s">
        <v>140</v>
      </c>
      <c r="E175" s="261">
        <v>0.14000000000000001</v>
      </c>
      <c r="F175" s="344">
        <v>0</v>
      </c>
      <c r="G175" s="190">
        <f t="shared" si="104"/>
        <v>0</v>
      </c>
      <c r="H175" s="344">
        <v>0</v>
      </c>
      <c r="I175" s="190">
        <f t="shared" si="105"/>
        <v>0</v>
      </c>
      <c r="J175" s="345">
        <f t="shared" si="101"/>
        <v>0</v>
      </c>
      <c r="K175" s="406"/>
      <c r="L175" s="427"/>
      <c r="M175" s="429">
        <v>0</v>
      </c>
      <c r="N175" s="431">
        <f t="shared" si="76"/>
        <v>0</v>
      </c>
      <c r="O175" s="429">
        <v>0</v>
      </c>
      <c r="P175" s="431">
        <f t="shared" si="77"/>
        <v>0</v>
      </c>
      <c r="Q175" s="432">
        <f t="shared" si="78"/>
        <v>0</v>
      </c>
      <c r="R175" s="444"/>
      <c r="S175" s="446">
        <v>0</v>
      </c>
      <c r="T175" s="448">
        <f t="shared" si="79"/>
        <v>0</v>
      </c>
      <c r="U175" s="446">
        <v>0</v>
      </c>
      <c r="V175" s="448">
        <f t="shared" si="80"/>
        <v>0</v>
      </c>
      <c r="W175" s="449">
        <f t="shared" si="81"/>
        <v>0</v>
      </c>
      <c r="X175" s="472"/>
      <c r="Y175" s="474">
        <v>0</v>
      </c>
      <c r="Z175" s="476">
        <f t="shared" si="82"/>
        <v>0</v>
      </c>
      <c r="AA175" s="474">
        <v>0</v>
      </c>
      <c r="AB175" s="476">
        <f t="shared" si="83"/>
        <v>0</v>
      </c>
      <c r="AC175" s="477">
        <f t="shared" si="84"/>
        <v>0</v>
      </c>
      <c r="AD175" s="489"/>
      <c r="AE175" s="491">
        <v>0</v>
      </c>
      <c r="AF175" s="493">
        <f t="shared" si="85"/>
        <v>0</v>
      </c>
      <c r="AG175" s="491">
        <v>0</v>
      </c>
      <c r="AH175" s="493">
        <f t="shared" si="86"/>
        <v>0</v>
      </c>
      <c r="AI175" s="494">
        <f t="shared" si="87"/>
        <v>0</v>
      </c>
      <c r="AJ175" s="523"/>
      <c r="AK175" s="525">
        <v>0</v>
      </c>
      <c r="AL175" s="527">
        <f t="shared" si="88"/>
        <v>0</v>
      </c>
      <c r="AM175" s="525">
        <v>0</v>
      </c>
      <c r="AN175" s="527">
        <f t="shared" si="89"/>
        <v>0</v>
      </c>
      <c r="AO175" s="528">
        <f t="shared" si="90"/>
        <v>0</v>
      </c>
      <c r="AP175" s="540"/>
      <c r="AQ175" s="542">
        <v>0</v>
      </c>
      <c r="AR175" s="544">
        <f t="shared" si="91"/>
        <v>0</v>
      </c>
      <c r="AS175" s="542">
        <v>0</v>
      </c>
      <c r="AT175" s="544">
        <f t="shared" si="92"/>
        <v>0</v>
      </c>
      <c r="AU175" s="540"/>
      <c r="AV175" s="542">
        <v>0</v>
      </c>
      <c r="AW175" s="544">
        <f t="shared" si="93"/>
        <v>0</v>
      </c>
      <c r="AX175" s="542">
        <v>0</v>
      </c>
      <c r="AY175" s="544">
        <f t="shared" si="94"/>
        <v>0</v>
      </c>
      <c r="AZ175" s="540"/>
      <c r="BA175" s="542">
        <v>0</v>
      </c>
      <c r="BB175" s="544">
        <f t="shared" si="95"/>
        <v>0</v>
      </c>
      <c r="BC175" s="542">
        <v>0</v>
      </c>
      <c r="BD175" s="544">
        <f t="shared" si="96"/>
        <v>0</v>
      </c>
      <c r="BE175" s="545">
        <f t="shared" si="97"/>
        <v>0</v>
      </c>
      <c r="BF175" s="398">
        <f t="shared" si="98"/>
        <v>0.14000000000000001</v>
      </c>
      <c r="BG175" s="254">
        <f t="shared" si="99"/>
        <v>0</v>
      </c>
      <c r="BH175" s="275">
        <f t="shared" si="100"/>
        <v>0.14000000000000001</v>
      </c>
    </row>
    <row r="176" spans="1:60" s="260" customFormat="1" ht="12.75">
      <c r="A176" s="305" t="s">
        <v>281</v>
      </c>
      <c r="B176" s="346" t="s">
        <v>584</v>
      </c>
      <c r="C176" s="553"/>
      <c r="D176" s="347" t="s">
        <v>142</v>
      </c>
      <c r="E176" s="347">
        <v>1</v>
      </c>
      <c r="F176" s="348">
        <f>G176/E176</f>
        <v>167396.6</v>
      </c>
      <c r="G176" s="349">
        <v>167396.6</v>
      </c>
      <c r="H176" s="348">
        <f>I176/E176</f>
        <v>119648</v>
      </c>
      <c r="I176" s="349">
        <v>119648</v>
      </c>
      <c r="J176" s="350">
        <f t="shared" si="101"/>
        <v>287044.59999999998</v>
      </c>
      <c r="K176" s="408"/>
      <c r="L176" s="433"/>
      <c r="M176" s="434">
        <v>167396.6</v>
      </c>
      <c r="N176" s="431">
        <f t="shared" si="76"/>
        <v>0</v>
      </c>
      <c r="O176" s="434">
        <v>119648</v>
      </c>
      <c r="P176" s="431">
        <f t="shared" si="77"/>
        <v>0</v>
      </c>
      <c r="Q176" s="432">
        <f t="shared" si="78"/>
        <v>0</v>
      </c>
      <c r="R176" s="450"/>
      <c r="S176" s="451">
        <v>167396.6</v>
      </c>
      <c r="T176" s="448">
        <f t="shared" si="79"/>
        <v>0</v>
      </c>
      <c r="U176" s="451">
        <v>119648</v>
      </c>
      <c r="V176" s="448">
        <f t="shared" si="80"/>
        <v>0</v>
      </c>
      <c r="W176" s="449">
        <f t="shared" si="81"/>
        <v>0</v>
      </c>
      <c r="X176" s="478">
        <v>1</v>
      </c>
      <c r="Y176" s="479">
        <v>167396.6</v>
      </c>
      <c r="Z176" s="476">
        <f t="shared" si="82"/>
        <v>167396.6</v>
      </c>
      <c r="AA176" s="479">
        <v>119648</v>
      </c>
      <c r="AB176" s="476">
        <f t="shared" si="83"/>
        <v>119648</v>
      </c>
      <c r="AC176" s="477">
        <f t="shared" si="84"/>
        <v>287044.59999999998</v>
      </c>
      <c r="AD176" s="497"/>
      <c r="AE176" s="496">
        <v>167396.6</v>
      </c>
      <c r="AF176" s="493">
        <f t="shared" si="85"/>
        <v>0</v>
      </c>
      <c r="AG176" s="496">
        <v>119648</v>
      </c>
      <c r="AH176" s="493">
        <f t="shared" si="86"/>
        <v>0</v>
      </c>
      <c r="AI176" s="494">
        <f t="shared" si="87"/>
        <v>0</v>
      </c>
      <c r="AJ176" s="529"/>
      <c r="AK176" s="530">
        <v>167396.6</v>
      </c>
      <c r="AL176" s="527">
        <f t="shared" si="88"/>
        <v>0</v>
      </c>
      <c r="AM176" s="530">
        <v>119648</v>
      </c>
      <c r="AN176" s="527">
        <f t="shared" si="89"/>
        <v>0</v>
      </c>
      <c r="AO176" s="528">
        <f t="shared" si="90"/>
        <v>0</v>
      </c>
      <c r="AP176" s="546"/>
      <c r="AQ176" s="547">
        <v>167396.6</v>
      </c>
      <c r="AR176" s="544">
        <f t="shared" si="91"/>
        <v>0</v>
      </c>
      <c r="AS176" s="547">
        <v>119648</v>
      </c>
      <c r="AT176" s="544">
        <f t="shared" si="92"/>
        <v>0</v>
      </c>
      <c r="AU176" s="546"/>
      <c r="AV176" s="547">
        <v>167396.6</v>
      </c>
      <c r="AW176" s="544">
        <f t="shared" si="93"/>
        <v>0</v>
      </c>
      <c r="AX176" s="547">
        <v>119648</v>
      </c>
      <c r="AY176" s="544">
        <f t="shared" si="94"/>
        <v>0</v>
      </c>
      <c r="AZ176" s="546"/>
      <c r="BA176" s="547">
        <v>167396.6</v>
      </c>
      <c r="BB176" s="544">
        <f t="shared" si="95"/>
        <v>0</v>
      </c>
      <c r="BC176" s="547">
        <v>119648</v>
      </c>
      <c r="BD176" s="544">
        <f t="shared" si="96"/>
        <v>0</v>
      </c>
      <c r="BE176" s="545">
        <f t="shared" si="97"/>
        <v>0</v>
      </c>
      <c r="BF176" s="398">
        <f t="shared" si="98"/>
        <v>0</v>
      </c>
      <c r="BG176" s="254">
        <f t="shared" si="99"/>
        <v>1</v>
      </c>
      <c r="BH176" s="275">
        <f t="shared" si="100"/>
        <v>0</v>
      </c>
    </row>
    <row r="177" spans="1:60" s="254" customFormat="1" ht="12.75">
      <c r="A177" s="303" t="s">
        <v>283</v>
      </c>
      <c r="B177" s="264" t="s">
        <v>284</v>
      </c>
      <c r="C177" s="187"/>
      <c r="D177" s="261" t="s">
        <v>142</v>
      </c>
      <c r="E177" s="261">
        <v>1</v>
      </c>
      <c r="F177" s="344">
        <v>0</v>
      </c>
      <c r="G177" s="190">
        <f t="shared" ref="G177:G182" si="106">E177*F177</f>
        <v>0</v>
      </c>
      <c r="H177" s="344">
        <v>0</v>
      </c>
      <c r="I177" s="190">
        <f t="shared" ref="I177:I182" si="107">E177*H177</f>
        <v>0</v>
      </c>
      <c r="J177" s="345">
        <f t="shared" si="101"/>
        <v>0</v>
      </c>
      <c r="K177" s="406"/>
      <c r="L177" s="427"/>
      <c r="M177" s="429">
        <v>0</v>
      </c>
      <c r="N177" s="431">
        <f t="shared" si="76"/>
        <v>0</v>
      </c>
      <c r="O177" s="429">
        <v>0</v>
      </c>
      <c r="P177" s="431">
        <f t="shared" si="77"/>
        <v>0</v>
      </c>
      <c r="Q177" s="432">
        <f t="shared" si="78"/>
        <v>0</v>
      </c>
      <c r="R177" s="444"/>
      <c r="S177" s="446">
        <v>0</v>
      </c>
      <c r="T177" s="448">
        <f t="shared" si="79"/>
        <v>0</v>
      </c>
      <c r="U177" s="446">
        <v>0</v>
      </c>
      <c r="V177" s="448">
        <f t="shared" si="80"/>
        <v>0</v>
      </c>
      <c r="W177" s="449">
        <f t="shared" si="81"/>
        <v>0</v>
      </c>
      <c r="X177" s="472">
        <v>1</v>
      </c>
      <c r="Y177" s="474">
        <v>0</v>
      </c>
      <c r="Z177" s="476">
        <f t="shared" si="82"/>
        <v>0</v>
      </c>
      <c r="AA177" s="474">
        <v>0</v>
      </c>
      <c r="AB177" s="476">
        <f t="shared" si="83"/>
        <v>0</v>
      </c>
      <c r="AC177" s="477">
        <f t="shared" si="84"/>
        <v>0</v>
      </c>
      <c r="AD177" s="489"/>
      <c r="AE177" s="491">
        <v>0</v>
      </c>
      <c r="AF177" s="493">
        <f t="shared" si="85"/>
        <v>0</v>
      </c>
      <c r="AG177" s="491">
        <v>0</v>
      </c>
      <c r="AH177" s="493">
        <f t="shared" si="86"/>
        <v>0</v>
      </c>
      <c r="AI177" s="494">
        <f t="shared" si="87"/>
        <v>0</v>
      </c>
      <c r="AJ177" s="523"/>
      <c r="AK177" s="525">
        <v>0</v>
      </c>
      <c r="AL177" s="527">
        <f t="shared" si="88"/>
        <v>0</v>
      </c>
      <c r="AM177" s="525">
        <v>0</v>
      </c>
      <c r="AN177" s="527">
        <f t="shared" si="89"/>
        <v>0</v>
      </c>
      <c r="AO177" s="528">
        <f t="shared" si="90"/>
        <v>0</v>
      </c>
      <c r="AP177" s="540"/>
      <c r="AQ177" s="542">
        <v>0</v>
      </c>
      <c r="AR177" s="544">
        <f t="shared" si="91"/>
        <v>0</v>
      </c>
      <c r="AS177" s="542">
        <v>0</v>
      </c>
      <c r="AT177" s="544">
        <f t="shared" si="92"/>
        <v>0</v>
      </c>
      <c r="AU177" s="540"/>
      <c r="AV177" s="542">
        <v>0</v>
      </c>
      <c r="AW177" s="544">
        <f t="shared" si="93"/>
        <v>0</v>
      </c>
      <c r="AX177" s="542">
        <v>0</v>
      </c>
      <c r="AY177" s="544">
        <f t="shared" si="94"/>
        <v>0</v>
      </c>
      <c r="AZ177" s="540"/>
      <c r="BA177" s="542">
        <v>0</v>
      </c>
      <c r="BB177" s="544">
        <f t="shared" si="95"/>
        <v>0</v>
      </c>
      <c r="BC177" s="542">
        <v>0</v>
      </c>
      <c r="BD177" s="544">
        <f t="shared" si="96"/>
        <v>0</v>
      </c>
      <c r="BE177" s="545">
        <f t="shared" si="97"/>
        <v>0</v>
      </c>
      <c r="BF177" s="398">
        <f t="shared" si="98"/>
        <v>0</v>
      </c>
      <c r="BG177" s="254">
        <f t="shared" si="99"/>
        <v>1</v>
      </c>
      <c r="BH177" s="275">
        <f t="shared" si="100"/>
        <v>0</v>
      </c>
    </row>
    <row r="178" spans="1:60" s="254" customFormat="1" ht="12.75">
      <c r="A178" s="303" t="s">
        <v>285</v>
      </c>
      <c r="B178" s="264" t="s">
        <v>286</v>
      </c>
      <c r="C178" s="187"/>
      <c r="D178" s="261" t="s">
        <v>142</v>
      </c>
      <c r="E178" s="261">
        <v>1</v>
      </c>
      <c r="F178" s="344">
        <v>0</v>
      </c>
      <c r="G178" s="190">
        <f t="shared" si="106"/>
        <v>0</v>
      </c>
      <c r="H178" s="344">
        <v>0</v>
      </c>
      <c r="I178" s="190">
        <f t="shared" si="107"/>
        <v>0</v>
      </c>
      <c r="J178" s="345">
        <f t="shared" si="101"/>
        <v>0</v>
      </c>
      <c r="K178" s="406"/>
      <c r="L178" s="427"/>
      <c r="M178" s="429">
        <v>0</v>
      </c>
      <c r="N178" s="431">
        <f t="shared" si="76"/>
        <v>0</v>
      </c>
      <c r="O178" s="429">
        <v>0</v>
      </c>
      <c r="P178" s="431">
        <f t="shared" si="77"/>
        <v>0</v>
      </c>
      <c r="Q178" s="432">
        <f t="shared" si="78"/>
        <v>0</v>
      </c>
      <c r="R178" s="444"/>
      <c r="S178" s="446">
        <v>0</v>
      </c>
      <c r="T178" s="448">
        <f t="shared" si="79"/>
        <v>0</v>
      </c>
      <c r="U178" s="446">
        <v>0</v>
      </c>
      <c r="V178" s="448">
        <f t="shared" si="80"/>
        <v>0</v>
      </c>
      <c r="W178" s="449">
        <f t="shared" si="81"/>
        <v>0</v>
      </c>
      <c r="X178" s="472">
        <v>1</v>
      </c>
      <c r="Y178" s="474">
        <v>0</v>
      </c>
      <c r="Z178" s="476">
        <f t="shared" si="82"/>
        <v>0</v>
      </c>
      <c r="AA178" s="474">
        <v>0</v>
      </c>
      <c r="AB178" s="476">
        <f t="shared" si="83"/>
        <v>0</v>
      </c>
      <c r="AC178" s="477">
        <f t="shared" si="84"/>
        <v>0</v>
      </c>
      <c r="AD178" s="489"/>
      <c r="AE178" s="491">
        <v>0</v>
      </c>
      <c r="AF178" s="493">
        <f t="shared" si="85"/>
        <v>0</v>
      </c>
      <c r="AG178" s="491">
        <v>0</v>
      </c>
      <c r="AH178" s="493">
        <f t="shared" si="86"/>
        <v>0</v>
      </c>
      <c r="AI178" s="494">
        <f t="shared" si="87"/>
        <v>0</v>
      </c>
      <c r="AJ178" s="523"/>
      <c r="AK178" s="525">
        <v>0</v>
      </c>
      <c r="AL178" s="527">
        <f t="shared" si="88"/>
        <v>0</v>
      </c>
      <c r="AM178" s="525">
        <v>0</v>
      </c>
      <c r="AN178" s="527">
        <f t="shared" si="89"/>
        <v>0</v>
      </c>
      <c r="AO178" s="528">
        <f t="shared" si="90"/>
        <v>0</v>
      </c>
      <c r="AP178" s="540"/>
      <c r="AQ178" s="542">
        <v>0</v>
      </c>
      <c r="AR178" s="544">
        <f t="shared" si="91"/>
        <v>0</v>
      </c>
      <c r="AS178" s="542">
        <v>0</v>
      </c>
      <c r="AT178" s="544">
        <f t="shared" si="92"/>
        <v>0</v>
      </c>
      <c r="AU178" s="540"/>
      <c r="AV178" s="542">
        <v>0</v>
      </c>
      <c r="AW178" s="544">
        <f t="shared" si="93"/>
        <v>0</v>
      </c>
      <c r="AX178" s="542">
        <v>0</v>
      </c>
      <c r="AY178" s="544">
        <f t="shared" si="94"/>
        <v>0</v>
      </c>
      <c r="AZ178" s="540"/>
      <c r="BA178" s="542">
        <v>0</v>
      </c>
      <c r="BB178" s="544">
        <f t="shared" si="95"/>
        <v>0</v>
      </c>
      <c r="BC178" s="542">
        <v>0</v>
      </c>
      <c r="BD178" s="544">
        <f t="shared" si="96"/>
        <v>0</v>
      </c>
      <c r="BE178" s="545">
        <f t="shared" si="97"/>
        <v>0</v>
      </c>
      <c r="BF178" s="398">
        <f t="shared" si="98"/>
        <v>0</v>
      </c>
      <c r="BG178" s="254">
        <f t="shared" si="99"/>
        <v>1</v>
      </c>
      <c r="BH178" s="275">
        <f t="shared" si="100"/>
        <v>0</v>
      </c>
    </row>
    <row r="179" spans="1:60" s="254" customFormat="1" ht="12.75">
      <c r="A179" s="303" t="s">
        <v>287</v>
      </c>
      <c r="B179" s="264" t="s">
        <v>288</v>
      </c>
      <c r="C179" s="187"/>
      <c r="D179" s="261" t="s">
        <v>142</v>
      </c>
      <c r="E179" s="261">
        <v>1</v>
      </c>
      <c r="F179" s="344">
        <v>0</v>
      </c>
      <c r="G179" s="190">
        <f t="shared" si="106"/>
        <v>0</v>
      </c>
      <c r="H179" s="344">
        <v>0</v>
      </c>
      <c r="I179" s="190">
        <f t="shared" si="107"/>
        <v>0</v>
      </c>
      <c r="J179" s="345">
        <f t="shared" si="101"/>
        <v>0</v>
      </c>
      <c r="K179" s="406"/>
      <c r="L179" s="427"/>
      <c r="M179" s="429">
        <v>0</v>
      </c>
      <c r="N179" s="431">
        <f t="shared" si="76"/>
        <v>0</v>
      </c>
      <c r="O179" s="429">
        <v>0</v>
      </c>
      <c r="P179" s="431">
        <f t="shared" si="77"/>
        <v>0</v>
      </c>
      <c r="Q179" s="432">
        <f t="shared" si="78"/>
        <v>0</v>
      </c>
      <c r="R179" s="444"/>
      <c r="S179" s="446">
        <v>0</v>
      </c>
      <c r="T179" s="448">
        <f t="shared" si="79"/>
        <v>0</v>
      </c>
      <c r="U179" s="446">
        <v>0</v>
      </c>
      <c r="V179" s="448">
        <f t="shared" si="80"/>
        <v>0</v>
      </c>
      <c r="W179" s="449">
        <f t="shared" si="81"/>
        <v>0</v>
      </c>
      <c r="X179" s="472">
        <v>1</v>
      </c>
      <c r="Y179" s="474">
        <v>0</v>
      </c>
      <c r="Z179" s="476">
        <f t="shared" si="82"/>
        <v>0</v>
      </c>
      <c r="AA179" s="474">
        <v>0</v>
      </c>
      <c r="AB179" s="476">
        <f t="shared" si="83"/>
        <v>0</v>
      </c>
      <c r="AC179" s="477">
        <f t="shared" si="84"/>
        <v>0</v>
      </c>
      <c r="AD179" s="489"/>
      <c r="AE179" s="491">
        <v>0</v>
      </c>
      <c r="AF179" s="493">
        <f t="shared" si="85"/>
        <v>0</v>
      </c>
      <c r="AG179" s="491">
        <v>0</v>
      </c>
      <c r="AH179" s="493">
        <f t="shared" si="86"/>
        <v>0</v>
      </c>
      <c r="AI179" s="494">
        <f t="shared" si="87"/>
        <v>0</v>
      </c>
      <c r="AJ179" s="523"/>
      <c r="AK179" s="525">
        <v>0</v>
      </c>
      <c r="AL179" s="527">
        <f t="shared" si="88"/>
        <v>0</v>
      </c>
      <c r="AM179" s="525">
        <v>0</v>
      </c>
      <c r="AN179" s="527">
        <f t="shared" si="89"/>
        <v>0</v>
      </c>
      <c r="AO179" s="528">
        <f t="shared" si="90"/>
        <v>0</v>
      </c>
      <c r="AP179" s="540"/>
      <c r="AQ179" s="542">
        <v>0</v>
      </c>
      <c r="AR179" s="544">
        <f t="shared" si="91"/>
        <v>0</v>
      </c>
      <c r="AS179" s="542">
        <v>0</v>
      </c>
      <c r="AT179" s="544">
        <f t="shared" si="92"/>
        <v>0</v>
      </c>
      <c r="AU179" s="540"/>
      <c r="AV179" s="542">
        <v>0</v>
      </c>
      <c r="AW179" s="544">
        <f t="shared" si="93"/>
        <v>0</v>
      </c>
      <c r="AX179" s="542">
        <v>0</v>
      </c>
      <c r="AY179" s="544">
        <f t="shared" si="94"/>
        <v>0</v>
      </c>
      <c r="AZ179" s="540"/>
      <c r="BA179" s="542">
        <v>0</v>
      </c>
      <c r="BB179" s="544">
        <f t="shared" si="95"/>
        <v>0</v>
      </c>
      <c r="BC179" s="542">
        <v>0</v>
      </c>
      <c r="BD179" s="544">
        <f t="shared" si="96"/>
        <v>0</v>
      </c>
      <c r="BE179" s="545">
        <f t="shared" si="97"/>
        <v>0</v>
      </c>
      <c r="BF179" s="398">
        <f t="shared" si="98"/>
        <v>0</v>
      </c>
      <c r="BG179" s="254">
        <f t="shared" si="99"/>
        <v>1</v>
      </c>
      <c r="BH179" s="275">
        <f t="shared" si="100"/>
        <v>0</v>
      </c>
    </row>
    <row r="180" spans="1:60" s="254" customFormat="1" ht="12.75">
      <c r="A180" s="303" t="s">
        <v>289</v>
      </c>
      <c r="B180" s="264" t="s">
        <v>290</v>
      </c>
      <c r="C180" s="187"/>
      <c r="D180" s="261" t="s">
        <v>143</v>
      </c>
      <c r="E180" s="261">
        <v>11.4</v>
      </c>
      <c r="F180" s="344">
        <v>0</v>
      </c>
      <c r="G180" s="190">
        <f t="shared" si="106"/>
        <v>0</v>
      </c>
      <c r="H180" s="344">
        <v>0</v>
      </c>
      <c r="I180" s="190">
        <f t="shared" si="107"/>
        <v>0</v>
      </c>
      <c r="J180" s="345">
        <f t="shared" si="101"/>
        <v>0</v>
      </c>
      <c r="K180" s="406"/>
      <c r="L180" s="427"/>
      <c r="M180" s="429">
        <v>0</v>
      </c>
      <c r="N180" s="431">
        <f t="shared" si="76"/>
        <v>0</v>
      </c>
      <c r="O180" s="429">
        <v>0</v>
      </c>
      <c r="P180" s="431">
        <f t="shared" si="77"/>
        <v>0</v>
      </c>
      <c r="Q180" s="432">
        <f t="shared" si="78"/>
        <v>0</v>
      </c>
      <c r="R180" s="444"/>
      <c r="S180" s="446">
        <v>0</v>
      </c>
      <c r="T180" s="448">
        <f t="shared" si="79"/>
        <v>0</v>
      </c>
      <c r="U180" s="446">
        <v>0</v>
      </c>
      <c r="V180" s="448">
        <f t="shared" si="80"/>
        <v>0</v>
      </c>
      <c r="W180" s="449">
        <f t="shared" si="81"/>
        <v>0</v>
      </c>
      <c r="X180" s="472">
        <v>11.4</v>
      </c>
      <c r="Y180" s="474">
        <v>0</v>
      </c>
      <c r="Z180" s="476">
        <f t="shared" si="82"/>
        <v>0</v>
      </c>
      <c r="AA180" s="474">
        <v>0</v>
      </c>
      <c r="AB180" s="476">
        <f t="shared" si="83"/>
        <v>0</v>
      </c>
      <c r="AC180" s="477">
        <f t="shared" si="84"/>
        <v>0</v>
      </c>
      <c r="AD180" s="489"/>
      <c r="AE180" s="491">
        <v>0</v>
      </c>
      <c r="AF180" s="493">
        <f t="shared" si="85"/>
        <v>0</v>
      </c>
      <c r="AG180" s="491">
        <v>0</v>
      </c>
      <c r="AH180" s="493">
        <f t="shared" si="86"/>
        <v>0</v>
      </c>
      <c r="AI180" s="494">
        <f t="shared" si="87"/>
        <v>0</v>
      </c>
      <c r="AJ180" s="523"/>
      <c r="AK180" s="525">
        <v>0</v>
      </c>
      <c r="AL180" s="527">
        <f t="shared" si="88"/>
        <v>0</v>
      </c>
      <c r="AM180" s="525">
        <v>0</v>
      </c>
      <c r="AN180" s="527">
        <f t="shared" si="89"/>
        <v>0</v>
      </c>
      <c r="AO180" s="528">
        <f t="shared" si="90"/>
        <v>0</v>
      </c>
      <c r="AP180" s="540"/>
      <c r="AQ180" s="542">
        <v>0</v>
      </c>
      <c r="AR180" s="544">
        <f t="shared" si="91"/>
        <v>0</v>
      </c>
      <c r="AS180" s="542">
        <v>0</v>
      </c>
      <c r="AT180" s="544">
        <f t="shared" si="92"/>
        <v>0</v>
      </c>
      <c r="AU180" s="540"/>
      <c r="AV180" s="542">
        <v>0</v>
      </c>
      <c r="AW180" s="544">
        <f t="shared" si="93"/>
        <v>0</v>
      </c>
      <c r="AX180" s="542">
        <v>0</v>
      </c>
      <c r="AY180" s="544">
        <f t="shared" si="94"/>
        <v>0</v>
      </c>
      <c r="AZ180" s="540"/>
      <c r="BA180" s="542">
        <v>0</v>
      </c>
      <c r="BB180" s="544">
        <f t="shared" si="95"/>
        <v>0</v>
      </c>
      <c r="BC180" s="542">
        <v>0</v>
      </c>
      <c r="BD180" s="544">
        <f t="shared" si="96"/>
        <v>0</v>
      </c>
      <c r="BE180" s="545">
        <f t="shared" si="97"/>
        <v>0</v>
      </c>
      <c r="BF180" s="398">
        <f t="shared" si="98"/>
        <v>0</v>
      </c>
      <c r="BG180" s="254">
        <f t="shared" si="99"/>
        <v>11.4</v>
      </c>
      <c r="BH180" s="275">
        <f t="shared" si="100"/>
        <v>0</v>
      </c>
    </row>
    <row r="181" spans="1:60" s="254" customFormat="1" ht="12.75">
      <c r="A181" s="303" t="s">
        <v>291</v>
      </c>
      <c r="B181" s="264" t="s">
        <v>292</v>
      </c>
      <c r="C181" s="187"/>
      <c r="D181" s="261" t="s">
        <v>143</v>
      </c>
      <c r="E181" s="261">
        <v>11.4</v>
      </c>
      <c r="F181" s="344">
        <v>0</v>
      </c>
      <c r="G181" s="190">
        <f t="shared" si="106"/>
        <v>0</v>
      </c>
      <c r="H181" s="344">
        <v>0</v>
      </c>
      <c r="I181" s="190">
        <f t="shared" si="107"/>
        <v>0</v>
      </c>
      <c r="J181" s="345">
        <f t="shared" si="101"/>
        <v>0</v>
      </c>
      <c r="K181" s="406"/>
      <c r="L181" s="427"/>
      <c r="M181" s="429">
        <v>0</v>
      </c>
      <c r="N181" s="431">
        <f t="shared" si="76"/>
        <v>0</v>
      </c>
      <c r="O181" s="429">
        <v>0</v>
      </c>
      <c r="P181" s="431">
        <f t="shared" si="77"/>
        <v>0</v>
      </c>
      <c r="Q181" s="432">
        <f t="shared" si="78"/>
        <v>0</v>
      </c>
      <c r="R181" s="444"/>
      <c r="S181" s="446">
        <v>0</v>
      </c>
      <c r="T181" s="448">
        <f t="shared" si="79"/>
        <v>0</v>
      </c>
      <c r="U181" s="446">
        <v>0</v>
      </c>
      <c r="V181" s="448">
        <f t="shared" si="80"/>
        <v>0</v>
      </c>
      <c r="W181" s="449">
        <f t="shared" si="81"/>
        <v>0</v>
      </c>
      <c r="X181" s="472">
        <v>11.4</v>
      </c>
      <c r="Y181" s="474">
        <v>0</v>
      </c>
      <c r="Z181" s="476">
        <f t="shared" si="82"/>
        <v>0</v>
      </c>
      <c r="AA181" s="474">
        <v>0</v>
      </c>
      <c r="AB181" s="476">
        <f t="shared" si="83"/>
        <v>0</v>
      </c>
      <c r="AC181" s="477">
        <f t="shared" si="84"/>
        <v>0</v>
      </c>
      <c r="AD181" s="489"/>
      <c r="AE181" s="491">
        <v>0</v>
      </c>
      <c r="AF181" s="493">
        <f t="shared" si="85"/>
        <v>0</v>
      </c>
      <c r="AG181" s="491">
        <v>0</v>
      </c>
      <c r="AH181" s="493">
        <f t="shared" si="86"/>
        <v>0</v>
      </c>
      <c r="AI181" s="494">
        <f t="shared" si="87"/>
        <v>0</v>
      </c>
      <c r="AJ181" s="523"/>
      <c r="AK181" s="525">
        <v>0</v>
      </c>
      <c r="AL181" s="527">
        <f t="shared" si="88"/>
        <v>0</v>
      </c>
      <c r="AM181" s="525">
        <v>0</v>
      </c>
      <c r="AN181" s="527">
        <f t="shared" si="89"/>
        <v>0</v>
      </c>
      <c r="AO181" s="528">
        <f t="shared" si="90"/>
        <v>0</v>
      </c>
      <c r="AP181" s="540"/>
      <c r="AQ181" s="542">
        <v>0</v>
      </c>
      <c r="AR181" s="544">
        <f t="shared" si="91"/>
        <v>0</v>
      </c>
      <c r="AS181" s="542">
        <v>0</v>
      </c>
      <c r="AT181" s="544">
        <f t="shared" si="92"/>
        <v>0</v>
      </c>
      <c r="AU181" s="540"/>
      <c r="AV181" s="542">
        <v>0</v>
      </c>
      <c r="AW181" s="544">
        <f t="shared" si="93"/>
        <v>0</v>
      </c>
      <c r="AX181" s="542">
        <v>0</v>
      </c>
      <c r="AY181" s="544">
        <f t="shared" si="94"/>
        <v>0</v>
      </c>
      <c r="AZ181" s="540"/>
      <c r="BA181" s="542">
        <v>0</v>
      </c>
      <c r="BB181" s="544">
        <f t="shared" si="95"/>
        <v>0</v>
      </c>
      <c r="BC181" s="542">
        <v>0</v>
      </c>
      <c r="BD181" s="544">
        <f t="shared" si="96"/>
        <v>0</v>
      </c>
      <c r="BE181" s="545">
        <f t="shared" si="97"/>
        <v>0</v>
      </c>
      <c r="BF181" s="398">
        <f t="shared" si="98"/>
        <v>0</v>
      </c>
      <c r="BG181" s="254">
        <f t="shared" si="99"/>
        <v>11.4</v>
      </c>
      <c r="BH181" s="275">
        <f t="shared" si="100"/>
        <v>0</v>
      </c>
    </row>
    <row r="182" spans="1:60" s="254" customFormat="1" ht="12.75">
      <c r="A182" s="303" t="s">
        <v>293</v>
      </c>
      <c r="B182" s="264" t="s">
        <v>294</v>
      </c>
      <c r="C182" s="187"/>
      <c r="D182" s="261" t="s">
        <v>143</v>
      </c>
      <c r="E182" s="261">
        <v>11.4</v>
      </c>
      <c r="F182" s="344">
        <v>0</v>
      </c>
      <c r="G182" s="190">
        <f t="shared" si="106"/>
        <v>0</v>
      </c>
      <c r="H182" s="344">
        <v>0</v>
      </c>
      <c r="I182" s="190">
        <f t="shared" si="107"/>
        <v>0</v>
      </c>
      <c r="J182" s="345">
        <f t="shared" si="101"/>
        <v>0</v>
      </c>
      <c r="K182" s="406"/>
      <c r="L182" s="427"/>
      <c r="M182" s="429">
        <v>0</v>
      </c>
      <c r="N182" s="431">
        <f t="shared" si="76"/>
        <v>0</v>
      </c>
      <c r="O182" s="429">
        <v>0</v>
      </c>
      <c r="P182" s="431">
        <f t="shared" si="77"/>
        <v>0</v>
      </c>
      <c r="Q182" s="432">
        <f t="shared" si="78"/>
        <v>0</v>
      </c>
      <c r="R182" s="444"/>
      <c r="S182" s="446">
        <v>0</v>
      </c>
      <c r="T182" s="448">
        <f t="shared" si="79"/>
        <v>0</v>
      </c>
      <c r="U182" s="446">
        <v>0</v>
      </c>
      <c r="V182" s="448">
        <f t="shared" si="80"/>
        <v>0</v>
      </c>
      <c r="W182" s="449">
        <f t="shared" si="81"/>
        <v>0</v>
      </c>
      <c r="X182" s="472">
        <v>11.4</v>
      </c>
      <c r="Y182" s="474">
        <v>0</v>
      </c>
      <c r="Z182" s="476">
        <f t="shared" si="82"/>
        <v>0</v>
      </c>
      <c r="AA182" s="474">
        <v>0</v>
      </c>
      <c r="AB182" s="476">
        <f t="shared" si="83"/>
        <v>0</v>
      </c>
      <c r="AC182" s="477">
        <f t="shared" si="84"/>
        <v>0</v>
      </c>
      <c r="AD182" s="489"/>
      <c r="AE182" s="491">
        <v>0</v>
      </c>
      <c r="AF182" s="493">
        <f t="shared" si="85"/>
        <v>0</v>
      </c>
      <c r="AG182" s="491">
        <v>0</v>
      </c>
      <c r="AH182" s="493">
        <f t="shared" si="86"/>
        <v>0</v>
      </c>
      <c r="AI182" s="494">
        <f t="shared" si="87"/>
        <v>0</v>
      </c>
      <c r="AJ182" s="523"/>
      <c r="AK182" s="525">
        <v>0</v>
      </c>
      <c r="AL182" s="527">
        <f t="shared" si="88"/>
        <v>0</v>
      </c>
      <c r="AM182" s="525">
        <v>0</v>
      </c>
      <c r="AN182" s="527">
        <f t="shared" si="89"/>
        <v>0</v>
      </c>
      <c r="AO182" s="528">
        <f t="shared" si="90"/>
        <v>0</v>
      </c>
      <c r="AP182" s="540"/>
      <c r="AQ182" s="542">
        <v>0</v>
      </c>
      <c r="AR182" s="544">
        <f t="shared" si="91"/>
        <v>0</v>
      </c>
      <c r="AS182" s="542">
        <v>0</v>
      </c>
      <c r="AT182" s="544">
        <f t="shared" si="92"/>
        <v>0</v>
      </c>
      <c r="AU182" s="540"/>
      <c r="AV182" s="542">
        <v>0</v>
      </c>
      <c r="AW182" s="544">
        <f t="shared" si="93"/>
        <v>0</v>
      </c>
      <c r="AX182" s="542">
        <v>0</v>
      </c>
      <c r="AY182" s="544">
        <f t="shared" si="94"/>
        <v>0</v>
      </c>
      <c r="AZ182" s="540"/>
      <c r="BA182" s="542">
        <v>0</v>
      </c>
      <c r="BB182" s="544">
        <f t="shared" si="95"/>
        <v>0</v>
      </c>
      <c r="BC182" s="542">
        <v>0</v>
      </c>
      <c r="BD182" s="544">
        <f t="shared" si="96"/>
        <v>0</v>
      </c>
      <c r="BE182" s="545">
        <f t="shared" si="97"/>
        <v>0</v>
      </c>
      <c r="BF182" s="398">
        <f t="shared" si="98"/>
        <v>0</v>
      </c>
      <c r="BG182" s="254">
        <f t="shared" si="99"/>
        <v>11.4</v>
      </c>
      <c r="BH182" s="275">
        <f t="shared" si="100"/>
        <v>0</v>
      </c>
    </row>
    <row r="183" spans="1:60" s="263" customFormat="1" ht="12.75">
      <c r="A183" s="307" t="s">
        <v>585</v>
      </c>
      <c r="B183" s="346" t="s">
        <v>586</v>
      </c>
      <c r="C183" s="187"/>
      <c r="D183" s="261"/>
      <c r="E183" s="261"/>
      <c r="F183" s="344">
        <v>0</v>
      </c>
      <c r="G183" s="190"/>
      <c r="H183" s="344">
        <v>0</v>
      </c>
      <c r="I183" s="190"/>
      <c r="J183" s="345"/>
      <c r="K183" s="409"/>
      <c r="L183" s="427"/>
      <c r="M183" s="429">
        <v>0</v>
      </c>
      <c r="N183" s="431">
        <f t="shared" si="76"/>
        <v>0</v>
      </c>
      <c r="O183" s="429">
        <v>0</v>
      </c>
      <c r="P183" s="431">
        <f t="shared" si="77"/>
        <v>0</v>
      </c>
      <c r="Q183" s="432">
        <f t="shared" si="78"/>
        <v>0</v>
      </c>
      <c r="R183" s="444"/>
      <c r="S183" s="446">
        <v>0</v>
      </c>
      <c r="T183" s="448">
        <f t="shared" si="79"/>
        <v>0</v>
      </c>
      <c r="U183" s="446">
        <v>0</v>
      </c>
      <c r="V183" s="448">
        <f t="shared" si="80"/>
        <v>0</v>
      </c>
      <c r="W183" s="449">
        <f t="shared" si="81"/>
        <v>0</v>
      </c>
      <c r="X183" s="472"/>
      <c r="Y183" s="474">
        <v>0</v>
      </c>
      <c r="Z183" s="476">
        <f t="shared" si="82"/>
        <v>0</v>
      </c>
      <c r="AA183" s="474">
        <v>0</v>
      </c>
      <c r="AB183" s="476">
        <f t="shared" si="83"/>
        <v>0</v>
      </c>
      <c r="AC183" s="477">
        <f t="shared" si="84"/>
        <v>0</v>
      </c>
      <c r="AD183" s="498"/>
      <c r="AE183" s="491">
        <v>0</v>
      </c>
      <c r="AF183" s="493">
        <f t="shared" si="85"/>
        <v>0</v>
      </c>
      <c r="AG183" s="491">
        <v>0</v>
      </c>
      <c r="AH183" s="493">
        <f t="shared" si="86"/>
        <v>0</v>
      </c>
      <c r="AI183" s="494">
        <f t="shared" si="87"/>
        <v>0</v>
      </c>
      <c r="AJ183" s="523"/>
      <c r="AK183" s="525">
        <v>0</v>
      </c>
      <c r="AL183" s="527">
        <f t="shared" si="88"/>
        <v>0</v>
      </c>
      <c r="AM183" s="525">
        <v>0</v>
      </c>
      <c r="AN183" s="527">
        <f t="shared" si="89"/>
        <v>0</v>
      </c>
      <c r="AO183" s="528">
        <f t="shared" si="90"/>
        <v>0</v>
      </c>
      <c r="AP183" s="540"/>
      <c r="AQ183" s="542">
        <v>0</v>
      </c>
      <c r="AR183" s="544">
        <f t="shared" si="91"/>
        <v>0</v>
      </c>
      <c r="AS183" s="542">
        <v>0</v>
      </c>
      <c r="AT183" s="544">
        <f t="shared" si="92"/>
        <v>0</v>
      </c>
      <c r="AU183" s="540"/>
      <c r="AV183" s="542">
        <v>0</v>
      </c>
      <c r="AW183" s="544">
        <f t="shared" si="93"/>
        <v>0</v>
      </c>
      <c r="AX183" s="542">
        <v>0</v>
      </c>
      <c r="AY183" s="544">
        <f t="shared" si="94"/>
        <v>0</v>
      </c>
      <c r="AZ183" s="540"/>
      <c r="BA183" s="542">
        <v>0</v>
      </c>
      <c r="BB183" s="544">
        <f t="shared" si="95"/>
        <v>0</v>
      </c>
      <c r="BC183" s="542">
        <v>0</v>
      </c>
      <c r="BD183" s="544">
        <f t="shared" si="96"/>
        <v>0</v>
      </c>
      <c r="BE183" s="545">
        <f t="shared" si="97"/>
        <v>0</v>
      </c>
      <c r="BF183" s="398">
        <f t="shared" si="98"/>
        <v>0</v>
      </c>
      <c r="BG183" s="254">
        <f t="shared" si="99"/>
        <v>0</v>
      </c>
      <c r="BH183" s="275">
        <f t="shared" si="100"/>
        <v>0</v>
      </c>
    </row>
    <row r="184" spans="1:60" s="263" customFormat="1" ht="12.75">
      <c r="A184" s="307" t="s">
        <v>587</v>
      </c>
      <c r="B184" s="264" t="s">
        <v>588</v>
      </c>
      <c r="C184" s="187"/>
      <c r="D184" s="261" t="s">
        <v>90</v>
      </c>
      <c r="E184" s="261">
        <v>76</v>
      </c>
      <c r="F184" s="344">
        <v>1640</v>
      </c>
      <c r="G184" s="190">
        <f>E184*F184</f>
        <v>124640</v>
      </c>
      <c r="H184" s="344">
        <v>2469.6</v>
      </c>
      <c r="I184" s="190">
        <f>E184*H184</f>
        <v>187689.60000000001</v>
      </c>
      <c r="J184" s="345">
        <f t="shared" ref="J184:J203" si="108">G184+I184</f>
        <v>312329.59999999998</v>
      </c>
      <c r="K184" s="409"/>
      <c r="L184" s="427"/>
      <c r="M184" s="429">
        <v>1640</v>
      </c>
      <c r="N184" s="431">
        <f t="shared" si="76"/>
        <v>0</v>
      </c>
      <c r="O184" s="429">
        <v>2469.6</v>
      </c>
      <c r="P184" s="431">
        <f t="shared" si="77"/>
        <v>0</v>
      </c>
      <c r="Q184" s="432">
        <f t="shared" si="78"/>
        <v>0</v>
      </c>
      <c r="R184" s="444"/>
      <c r="S184" s="446">
        <v>1640</v>
      </c>
      <c r="T184" s="448">
        <f t="shared" si="79"/>
        <v>0</v>
      </c>
      <c r="U184" s="446">
        <v>2469.6</v>
      </c>
      <c r="V184" s="448">
        <f t="shared" si="80"/>
        <v>0</v>
      </c>
      <c r="W184" s="449">
        <f t="shared" si="81"/>
        <v>0</v>
      </c>
      <c r="X184" s="472"/>
      <c r="Y184" s="474">
        <v>1640</v>
      </c>
      <c r="Z184" s="476">
        <f t="shared" si="82"/>
        <v>0</v>
      </c>
      <c r="AA184" s="474">
        <v>2469.6</v>
      </c>
      <c r="AB184" s="476">
        <f t="shared" si="83"/>
        <v>0</v>
      </c>
      <c r="AC184" s="477">
        <f t="shared" si="84"/>
        <v>0</v>
      </c>
      <c r="AD184" s="498">
        <v>65</v>
      </c>
      <c r="AE184" s="491">
        <v>1640</v>
      </c>
      <c r="AF184" s="493">
        <f t="shared" si="85"/>
        <v>106600</v>
      </c>
      <c r="AG184" s="491">
        <v>2469.6</v>
      </c>
      <c r="AH184" s="493">
        <f t="shared" si="86"/>
        <v>160524</v>
      </c>
      <c r="AI184" s="494">
        <f t="shared" si="87"/>
        <v>267124</v>
      </c>
      <c r="AJ184" s="523"/>
      <c r="AK184" s="525">
        <v>1640</v>
      </c>
      <c r="AL184" s="527">
        <f t="shared" si="88"/>
        <v>0</v>
      </c>
      <c r="AM184" s="525">
        <v>2469.6</v>
      </c>
      <c r="AN184" s="527">
        <f t="shared" si="89"/>
        <v>0</v>
      </c>
      <c r="AO184" s="528">
        <f t="shared" si="90"/>
        <v>0</v>
      </c>
      <c r="AP184" s="540"/>
      <c r="AQ184" s="542">
        <v>1640</v>
      </c>
      <c r="AR184" s="544">
        <f t="shared" si="91"/>
        <v>0</v>
      </c>
      <c r="AS184" s="542">
        <v>2469.6</v>
      </c>
      <c r="AT184" s="544">
        <f t="shared" si="92"/>
        <v>0</v>
      </c>
      <c r="AU184" s="540"/>
      <c r="AV184" s="542">
        <v>1640</v>
      </c>
      <c r="AW184" s="544">
        <f t="shared" si="93"/>
        <v>0</v>
      </c>
      <c r="AX184" s="542">
        <v>2469.6</v>
      </c>
      <c r="AY184" s="544">
        <f t="shared" si="94"/>
        <v>0</v>
      </c>
      <c r="AZ184" s="540"/>
      <c r="BA184" s="542">
        <v>1640</v>
      </c>
      <c r="BB184" s="544">
        <f t="shared" si="95"/>
        <v>0</v>
      </c>
      <c r="BC184" s="542">
        <v>2469.6</v>
      </c>
      <c r="BD184" s="544">
        <f t="shared" si="96"/>
        <v>0</v>
      </c>
      <c r="BE184" s="545">
        <f t="shared" si="97"/>
        <v>0</v>
      </c>
      <c r="BF184" s="398">
        <f t="shared" si="98"/>
        <v>11</v>
      </c>
      <c r="BG184" s="254">
        <f t="shared" si="99"/>
        <v>65</v>
      </c>
      <c r="BH184" s="275">
        <f t="shared" si="100"/>
        <v>11</v>
      </c>
    </row>
    <row r="185" spans="1:60" s="263" customFormat="1" ht="12.75">
      <c r="A185" s="307" t="s">
        <v>589</v>
      </c>
      <c r="B185" s="264" t="s">
        <v>590</v>
      </c>
      <c r="C185" s="187"/>
      <c r="D185" s="261" t="s">
        <v>142</v>
      </c>
      <c r="E185" s="261">
        <v>4</v>
      </c>
      <c r="F185" s="344">
        <v>32079.599999999999</v>
      </c>
      <c r="G185" s="190">
        <f>E185*F185</f>
        <v>128318.39999999999</v>
      </c>
      <c r="H185" s="344">
        <v>11832</v>
      </c>
      <c r="I185" s="190">
        <f>E185*H185</f>
        <v>47328</v>
      </c>
      <c r="J185" s="345">
        <f t="shared" si="108"/>
        <v>175646.4</v>
      </c>
      <c r="K185" s="409"/>
      <c r="L185" s="427"/>
      <c r="M185" s="429">
        <v>32079.599999999999</v>
      </c>
      <c r="N185" s="431">
        <f t="shared" si="76"/>
        <v>0</v>
      </c>
      <c r="O185" s="429">
        <v>11832</v>
      </c>
      <c r="P185" s="431">
        <f t="shared" si="77"/>
        <v>0</v>
      </c>
      <c r="Q185" s="432">
        <f t="shared" si="78"/>
        <v>0</v>
      </c>
      <c r="R185" s="444"/>
      <c r="S185" s="446">
        <v>32079.599999999999</v>
      </c>
      <c r="T185" s="448">
        <f t="shared" si="79"/>
        <v>0</v>
      </c>
      <c r="U185" s="446">
        <v>11832</v>
      </c>
      <c r="V185" s="448">
        <f t="shared" si="80"/>
        <v>0</v>
      </c>
      <c r="W185" s="449">
        <f t="shared" si="81"/>
        <v>0</v>
      </c>
      <c r="X185" s="472"/>
      <c r="Y185" s="474">
        <v>32079.599999999999</v>
      </c>
      <c r="Z185" s="476">
        <f t="shared" si="82"/>
        <v>0</v>
      </c>
      <c r="AA185" s="474">
        <v>11832</v>
      </c>
      <c r="AB185" s="476">
        <f t="shared" si="83"/>
        <v>0</v>
      </c>
      <c r="AC185" s="477">
        <f t="shared" si="84"/>
        <v>0</v>
      </c>
      <c r="AD185" s="498">
        <v>4</v>
      </c>
      <c r="AE185" s="491">
        <v>32079.599999999999</v>
      </c>
      <c r="AF185" s="493">
        <f t="shared" si="85"/>
        <v>128318.39999999999</v>
      </c>
      <c r="AG185" s="491">
        <v>11832</v>
      </c>
      <c r="AH185" s="493">
        <f t="shared" si="86"/>
        <v>47328</v>
      </c>
      <c r="AI185" s="494">
        <f t="shared" si="87"/>
        <v>175646.4</v>
      </c>
      <c r="AJ185" s="523"/>
      <c r="AK185" s="525">
        <v>32079.599999999999</v>
      </c>
      <c r="AL185" s="527">
        <f t="shared" si="88"/>
        <v>0</v>
      </c>
      <c r="AM185" s="525">
        <v>11832</v>
      </c>
      <c r="AN185" s="527">
        <f t="shared" si="89"/>
        <v>0</v>
      </c>
      <c r="AO185" s="528">
        <f t="shared" si="90"/>
        <v>0</v>
      </c>
      <c r="AP185" s="540"/>
      <c r="AQ185" s="542">
        <v>32079.599999999999</v>
      </c>
      <c r="AR185" s="544">
        <f t="shared" si="91"/>
        <v>0</v>
      </c>
      <c r="AS185" s="542">
        <v>11832</v>
      </c>
      <c r="AT185" s="544">
        <f t="shared" si="92"/>
        <v>0</v>
      </c>
      <c r="AU185" s="540"/>
      <c r="AV185" s="542">
        <v>32079.599999999999</v>
      </c>
      <c r="AW185" s="544">
        <f t="shared" si="93"/>
        <v>0</v>
      </c>
      <c r="AX185" s="542">
        <v>11832</v>
      </c>
      <c r="AY185" s="544">
        <f t="shared" si="94"/>
        <v>0</v>
      </c>
      <c r="AZ185" s="540"/>
      <c r="BA185" s="542">
        <v>32079.599999999999</v>
      </c>
      <c r="BB185" s="544">
        <f t="shared" si="95"/>
        <v>0</v>
      </c>
      <c r="BC185" s="542">
        <v>11832</v>
      </c>
      <c r="BD185" s="544">
        <f t="shared" si="96"/>
        <v>0</v>
      </c>
      <c r="BE185" s="545">
        <f t="shared" si="97"/>
        <v>0</v>
      </c>
      <c r="BF185" s="398">
        <f t="shared" si="98"/>
        <v>0</v>
      </c>
      <c r="BG185" s="254">
        <f t="shared" si="99"/>
        <v>4</v>
      </c>
      <c r="BH185" s="275">
        <f t="shared" si="100"/>
        <v>0</v>
      </c>
    </row>
    <row r="186" spans="1:60" s="263" customFormat="1" ht="12.75">
      <c r="A186" s="307" t="s">
        <v>591</v>
      </c>
      <c r="B186" s="264" t="s">
        <v>592</v>
      </c>
      <c r="C186" s="187"/>
      <c r="D186" s="261" t="s">
        <v>142</v>
      </c>
      <c r="E186" s="261">
        <v>11</v>
      </c>
      <c r="F186" s="344">
        <v>6930</v>
      </c>
      <c r="G186" s="190">
        <f>E186*F186</f>
        <v>76230</v>
      </c>
      <c r="H186" s="344">
        <v>3828</v>
      </c>
      <c r="I186" s="190">
        <f>E186*H186</f>
        <v>42108</v>
      </c>
      <c r="J186" s="345">
        <f t="shared" si="108"/>
        <v>118338</v>
      </c>
      <c r="K186" s="409"/>
      <c r="L186" s="427"/>
      <c r="M186" s="429">
        <v>6930</v>
      </c>
      <c r="N186" s="431">
        <f t="shared" si="76"/>
        <v>0</v>
      </c>
      <c r="O186" s="429">
        <v>3828</v>
      </c>
      <c r="P186" s="431">
        <f t="shared" si="77"/>
        <v>0</v>
      </c>
      <c r="Q186" s="432">
        <f t="shared" si="78"/>
        <v>0</v>
      </c>
      <c r="R186" s="444"/>
      <c r="S186" s="446">
        <v>6930</v>
      </c>
      <c r="T186" s="448">
        <f t="shared" si="79"/>
        <v>0</v>
      </c>
      <c r="U186" s="446">
        <v>3828</v>
      </c>
      <c r="V186" s="448">
        <f t="shared" si="80"/>
        <v>0</v>
      </c>
      <c r="W186" s="449">
        <f t="shared" si="81"/>
        <v>0</v>
      </c>
      <c r="X186" s="472"/>
      <c r="Y186" s="474">
        <v>6930</v>
      </c>
      <c r="Z186" s="476">
        <f t="shared" si="82"/>
        <v>0</v>
      </c>
      <c r="AA186" s="474">
        <v>3828</v>
      </c>
      <c r="AB186" s="476">
        <f t="shared" si="83"/>
        <v>0</v>
      </c>
      <c r="AC186" s="477">
        <f t="shared" si="84"/>
        <v>0</v>
      </c>
      <c r="AD186" s="498">
        <v>11</v>
      </c>
      <c r="AE186" s="491">
        <v>6930</v>
      </c>
      <c r="AF186" s="493">
        <f t="shared" si="85"/>
        <v>76230</v>
      </c>
      <c r="AG186" s="491">
        <v>3828</v>
      </c>
      <c r="AH186" s="493">
        <f t="shared" si="86"/>
        <v>42108</v>
      </c>
      <c r="AI186" s="494">
        <f t="shared" si="87"/>
        <v>118338</v>
      </c>
      <c r="AJ186" s="523"/>
      <c r="AK186" s="525">
        <v>6930</v>
      </c>
      <c r="AL186" s="527">
        <f t="shared" si="88"/>
        <v>0</v>
      </c>
      <c r="AM186" s="525">
        <v>3828</v>
      </c>
      <c r="AN186" s="527">
        <f t="shared" si="89"/>
        <v>0</v>
      </c>
      <c r="AO186" s="528">
        <f t="shared" si="90"/>
        <v>0</v>
      </c>
      <c r="AP186" s="540"/>
      <c r="AQ186" s="542">
        <v>6930</v>
      </c>
      <c r="AR186" s="544">
        <f t="shared" si="91"/>
        <v>0</v>
      </c>
      <c r="AS186" s="542">
        <v>3828</v>
      </c>
      <c r="AT186" s="544">
        <f t="shared" si="92"/>
        <v>0</v>
      </c>
      <c r="AU186" s="540"/>
      <c r="AV186" s="542">
        <v>6930</v>
      </c>
      <c r="AW186" s="544">
        <f t="shared" si="93"/>
        <v>0</v>
      </c>
      <c r="AX186" s="542">
        <v>3828</v>
      </c>
      <c r="AY186" s="544">
        <f t="shared" si="94"/>
        <v>0</v>
      </c>
      <c r="AZ186" s="540"/>
      <c r="BA186" s="542">
        <v>6930</v>
      </c>
      <c r="BB186" s="544">
        <f t="shared" si="95"/>
        <v>0</v>
      </c>
      <c r="BC186" s="542">
        <v>3828</v>
      </c>
      <c r="BD186" s="544">
        <f t="shared" si="96"/>
        <v>0</v>
      </c>
      <c r="BE186" s="545">
        <f t="shared" si="97"/>
        <v>0</v>
      </c>
      <c r="BF186" s="398">
        <f t="shared" si="98"/>
        <v>0</v>
      </c>
      <c r="BG186" s="254">
        <f t="shared" si="99"/>
        <v>11</v>
      </c>
      <c r="BH186" s="275">
        <f t="shared" si="100"/>
        <v>0</v>
      </c>
    </row>
    <row r="187" spans="1:60" s="263" customFormat="1" ht="12.75">
      <c r="A187" s="307" t="s">
        <v>593</v>
      </c>
      <c r="B187" s="264" t="s">
        <v>594</v>
      </c>
      <c r="C187" s="187"/>
      <c r="D187" s="261" t="s">
        <v>142</v>
      </c>
      <c r="E187" s="261">
        <v>1</v>
      </c>
      <c r="F187" s="344">
        <v>56352</v>
      </c>
      <c r="G187" s="190">
        <f>E187*F187</f>
        <v>56352</v>
      </c>
      <c r="H187" s="344">
        <v>3654</v>
      </c>
      <c r="I187" s="190">
        <f>E187*H187</f>
        <v>3654</v>
      </c>
      <c r="J187" s="345">
        <f t="shared" si="108"/>
        <v>60006</v>
      </c>
      <c r="K187" s="409"/>
      <c r="L187" s="427"/>
      <c r="M187" s="429">
        <v>56352</v>
      </c>
      <c r="N187" s="431">
        <f t="shared" si="76"/>
        <v>0</v>
      </c>
      <c r="O187" s="429">
        <v>3654</v>
      </c>
      <c r="P187" s="431">
        <f t="shared" si="77"/>
        <v>0</v>
      </c>
      <c r="Q187" s="432">
        <f t="shared" si="78"/>
        <v>0</v>
      </c>
      <c r="R187" s="444"/>
      <c r="S187" s="446">
        <v>56352</v>
      </c>
      <c r="T187" s="448">
        <f t="shared" si="79"/>
        <v>0</v>
      </c>
      <c r="U187" s="446">
        <v>3654</v>
      </c>
      <c r="V187" s="448">
        <f t="shared" si="80"/>
        <v>0</v>
      </c>
      <c r="W187" s="449">
        <f t="shared" si="81"/>
        <v>0</v>
      </c>
      <c r="X187" s="472"/>
      <c r="Y187" s="474">
        <v>56352</v>
      </c>
      <c r="Z187" s="476">
        <f t="shared" si="82"/>
        <v>0</v>
      </c>
      <c r="AA187" s="474">
        <v>3654</v>
      </c>
      <c r="AB187" s="476">
        <f t="shared" si="83"/>
        <v>0</v>
      </c>
      <c r="AC187" s="477">
        <f t="shared" si="84"/>
        <v>0</v>
      </c>
      <c r="AD187" s="498">
        <v>1</v>
      </c>
      <c r="AE187" s="491">
        <v>56352</v>
      </c>
      <c r="AF187" s="493">
        <f t="shared" si="85"/>
        <v>56352</v>
      </c>
      <c r="AG187" s="491">
        <v>3654</v>
      </c>
      <c r="AH187" s="493">
        <f t="shared" si="86"/>
        <v>3654</v>
      </c>
      <c r="AI187" s="494">
        <f t="shared" si="87"/>
        <v>60006</v>
      </c>
      <c r="AJ187" s="523"/>
      <c r="AK187" s="525">
        <v>56352</v>
      </c>
      <c r="AL187" s="527">
        <f t="shared" si="88"/>
        <v>0</v>
      </c>
      <c r="AM187" s="525">
        <v>3654</v>
      </c>
      <c r="AN187" s="527">
        <f t="shared" si="89"/>
        <v>0</v>
      </c>
      <c r="AO187" s="528">
        <f t="shared" si="90"/>
        <v>0</v>
      </c>
      <c r="AP187" s="540"/>
      <c r="AQ187" s="542">
        <v>56352</v>
      </c>
      <c r="AR187" s="544">
        <f t="shared" si="91"/>
        <v>0</v>
      </c>
      <c r="AS187" s="542">
        <v>3654</v>
      </c>
      <c r="AT187" s="544">
        <f t="shared" si="92"/>
        <v>0</v>
      </c>
      <c r="AU187" s="540"/>
      <c r="AV187" s="542">
        <v>56352</v>
      </c>
      <c r="AW187" s="544">
        <f t="shared" si="93"/>
        <v>0</v>
      </c>
      <c r="AX187" s="542">
        <v>3654</v>
      </c>
      <c r="AY187" s="544">
        <f t="shared" si="94"/>
        <v>0</v>
      </c>
      <c r="AZ187" s="540"/>
      <c r="BA187" s="542">
        <v>56352</v>
      </c>
      <c r="BB187" s="544">
        <f t="shared" si="95"/>
        <v>0</v>
      </c>
      <c r="BC187" s="542">
        <v>3654</v>
      </c>
      <c r="BD187" s="544">
        <f t="shared" si="96"/>
        <v>0</v>
      </c>
      <c r="BE187" s="545">
        <f t="shared" si="97"/>
        <v>0</v>
      </c>
      <c r="BF187" s="398">
        <f t="shared" si="98"/>
        <v>0</v>
      </c>
      <c r="BG187" s="254">
        <f t="shared" si="99"/>
        <v>1</v>
      </c>
      <c r="BH187" s="275">
        <f t="shared" si="100"/>
        <v>0</v>
      </c>
    </row>
    <row r="188" spans="1:60" s="263" customFormat="1" ht="12.75">
      <c r="A188" s="307" t="s">
        <v>595</v>
      </c>
      <c r="B188" s="264" t="s">
        <v>596</v>
      </c>
      <c r="C188" s="187"/>
      <c r="D188" s="261"/>
      <c r="E188" s="261"/>
      <c r="F188" s="344">
        <v>0</v>
      </c>
      <c r="G188" s="190"/>
      <c r="H188" s="344">
        <v>0</v>
      </c>
      <c r="I188" s="190"/>
      <c r="J188" s="345"/>
      <c r="K188" s="409"/>
      <c r="L188" s="427"/>
      <c r="M188" s="429">
        <v>0</v>
      </c>
      <c r="N188" s="431">
        <f t="shared" si="76"/>
        <v>0</v>
      </c>
      <c r="O188" s="429">
        <v>0</v>
      </c>
      <c r="P188" s="431">
        <f t="shared" si="77"/>
        <v>0</v>
      </c>
      <c r="Q188" s="432">
        <f t="shared" si="78"/>
        <v>0</v>
      </c>
      <c r="R188" s="444"/>
      <c r="S188" s="446">
        <v>0</v>
      </c>
      <c r="T188" s="448">
        <f t="shared" si="79"/>
        <v>0</v>
      </c>
      <c r="U188" s="446">
        <v>0</v>
      </c>
      <c r="V188" s="448">
        <f t="shared" si="80"/>
        <v>0</v>
      </c>
      <c r="W188" s="449">
        <f t="shared" si="81"/>
        <v>0</v>
      </c>
      <c r="X188" s="472"/>
      <c r="Y188" s="474">
        <v>0</v>
      </c>
      <c r="Z188" s="476">
        <f t="shared" si="82"/>
        <v>0</v>
      </c>
      <c r="AA188" s="474">
        <v>0</v>
      </c>
      <c r="AB188" s="476">
        <f t="shared" si="83"/>
        <v>0</v>
      </c>
      <c r="AC188" s="477">
        <f t="shared" si="84"/>
        <v>0</v>
      </c>
      <c r="AD188" s="498"/>
      <c r="AE188" s="491">
        <v>0</v>
      </c>
      <c r="AF188" s="493">
        <f t="shared" si="85"/>
        <v>0</v>
      </c>
      <c r="AG188" s="491">
        <v>0</v>
      </c>
      <c r="AH188" s="493">
        <f t="shared" si="86"/>
        <v>0</v>
      </c>
      <c r="AI188" s="494">
        <f t="shared" si="87"/>
        <v>0</v>
      </c>
      <c r="AJ188" s="523"/>
      <c r="AK188" s="525">
        <v>0</v>
      </c>
      <c r="AL188" s="527">
        <f t="shared" si="88"/>
        <v>0</v>
      </c>
      <c r="AM188" s="525">
        <v>0</v>
      </c>
      <c r="AN188" s="527">
        <f t="shared" si="89"/>
        <v>0</v>
      </c>
      <c r="AO188" s="528">
        <f t="shared" si="90"/>
        <v>0</v>
      </c>
      <c r="AP188" s="540"/>
      <c r="AQ188" s="542">
        <v>0</v>
      </c>
      <c r="AR188" s="544">
        <f t="shared" si="91"/>
        <v>0</v>
      </c>
      <c r="AS188" s="542">
        <v>0</v>
      </c>
      <c r="AT188" s="544">
        <f t="shared" si="92"/>
        <v>0</v>
      </c>
      <c r="AU188" s="540"/>
      <c r="AV188" s="542">
        <v>0</v>
      </c>
      <c r="AW188" s="544">
        <f t="shared" si="93"/>
        <v>0</v>
      </c>
      <c r="AX188" s="542">
        <v>0</v>
      </c>
      <c r="AY188" s="544">
        <f t="shared" si="94"/>
        <v>0</v>
      </c>
      <c r="AZ188" s="540"/>
      <c r="BA188" s="542">
        <v>0</v>
      </c>
      <c r="BB188" s="544">
        <f t="shared" si="95"/>
        <v>0</v>
      </c>
      <c r="BC188" s="542">
        <v>0</v>
      </c>
      <c r="BD188" s="544">
        <f t="shared" si="96"/>
        <v>0</v>
      </c>
      <c r="BE188" s="545">
        <f t="shared" si="97"/>
        <v>0</v>
      </c>
      <c r="BF188" s="398">
        <f t="shared" si="98"/>
        <v>0</v>
      </c>
      <c r="BG188" s="254">
        <f t="shared" si="99"/>
        <v>0</v>
      </c>
      <c r="BH188" s="275">
        <f t="shared" si="100"/>
        <v>0</v>
      </c>
    </row>
    <row r="189" spans="1:60" s="263" customFormat="1" ht="12.75">
      <c r="A189" s="307" t="s">
        <v>597</v>
      </c>
      <c r="B189" s="264" t="s">
        <v>598</v>
      </c>
      <c r="C189" s="187"/>
      <c r="D189" s="261" t="s">
        <v>143</v>
      </c>
      <c r="E189" s="261">
        <v>7.45</v>
      </c>
      <c r="F189" s="344">
        <v>458</v>
      </c>
      <c r="G189" s="190">
        <f>E189*F189</f>
        <v>3412.1</v>
      </c>
      <c r="H189" s="344">
        <v>1035.5999999999999</v>
      </c>
      <c r="I189" s="190">
        <f>E189*H189</f>
        <v>7715.2199999999993</v>
      </c>
      <c r="J189" s="345">
        <f t="shared" si="108"/>
        <v>11127.32</v>
      </c>
      <c r="K189" s="409"/>
      <c r="L189" s="427"/>
      <c r="M189" s="429">
        <v>458</v>
      </c>
      <c r="N189" s="431">
        <f t="shared" si="76"/>
        <v>0</v>
      </c>
      <c r="O189" s="429">
        <v>1035.5999999999999</v>
      </c>
      <c r="P189" s="431">
        <f t="shared" si="77"/>
        <v>0</v>
      </c>
      <c r="Q189" s="432">
        <f t="shared" si="78"/>
        <v>0</v>
      </c>
      <c r="R189" s="444"/>
      <c r="S189" s="446">
        <v>458</v>
      </c>
      <c r="T189" s="448">
        <f t="shared" si="79"/>
        <v>0</v>
      </c>
      <c r="U189" s="446">
        <v>1035.5999999999999</v>
      </c>
      <c r="V189" s="448">
        <f t="shared" si="80"/>
        <v>0</v>
      </c>
      <c r="W189" s="449">
        <f t="shared" si="81"/>
        <v>0</v>
      </c>
      <c r="X189" s="472"/>
      <c r="Y189" s="474">
        <v>458</v>
      </c>
      <c r="Z189" s="476">
        <f t="shared" si="82"/>
        <v>0</v>
      </c>
      <c r="AA189" s="474">
        <v>1035.5999999999999</v>
      </c>
      <c r="AB189" s="476">
        <f t="shared" si="83"/>
        <v>0</v>
      </c>
      <c r="AC189" s="477">
        <f t="shared" si="84"/>
        <v>0</v>
      </c>
      <c r="AD189" s="498">
        <v>3.73</v>
      </c>
      <c r="AE189" s="491">
        <v>458</v>
      </c>
      <c r="AF189" s="493">
        <f t="shared" si="85"/>
        <v>1708.34</v>
      </c>
      <c r="AG189" s="491">
        <v>1035.5999999999999</v>
      </c>
      <c r="AH189" s="493">
        <f t="shared" si="86"/>
        <v>3862.7879999999996</v>
      </c>
      <c r="AI189" s="494">
        <f t="shared" si="87"/>
        <v>5571.1279999999997</v>
      </c>
      <c r="AJ189" s="523"/>
      <c r="AK189" s="525">
        <v>458</v>
      </c>
      <c r="AL189" s="527">
        <f t="shared" si="88"/>
        <v>0</v>
      </c>
      <c r="AM189" s="525">
        <v>1035.5999999999999</v>
      </c>
      <c r="AN189" s="527">
        <f t="shared" si="89"/>
        <v>0</v>
      </c>
      <c r="AO189" s="528">
        <f t="shared" si="90"/>
        <v>0</v>
      </c>
      <c r="AP189" s="540"/>
      <c r="AQ189" s="542">
        <v>458</v>
      </c>
      <c r="AR189" s="544">
        <f t="shared" si="91"/>
        <v>0</v>
      </c>
      <c r="AS189" s="542">
        <v>1035.5999999999999</v>
      </c>
      <c r="AT189" s="544">
        <f t="shared" si="92"/>
        <v>0</v>
      </c>
      <c r="AU189" s="540"/>
      <c r="AV189" s="542">
        <v>458</v>
      </c>
      <c r="AW189" s="544">
        <f t="shared" si="93"/>
        <v>0</v>
      </c>
      <c r="AX189" s="542">
        <v>1035.5999999999999</v>
      </c>
      <c r="AY189" s="544">
        <f t="shared" si="94"/>
        <v>0</v>
      </c>
      <c r="AZ189" s="540"/>
      <c r="BA189" s="542">
        <v>458</v>
      </c>
      <c r="BB189" s="544">
        <f t="shared" si="95"/>
        <v>0</v>
      </c>
      <c r="BC189" s="542">
        <v>1035.5999999999999</v>
      </c>
      <c r="BD189" s="544">
        <f t="shared" si="96"/>
        <v>0</v>
      </c>
      <c r="BE189" s="545">
        <f t="shared" si="97"/>
        <v>0</v>
      </c>
      <c r="BF189" s="398">
        <f t="shared" si="98"/>
        <v>3.72</v>
      </c>
      <c r="BG189" s="254">
        <f t="shared" si="99"/>
        <v>3.73</v>
      </c>
      <c r="BH189" s="275">
        <f t="shared" si="100"/>
        <v>3.72</v>
      </c>
    </row>
    <row r="190" spans="1:60" s="263" customFormat="1" ht="12.75">
      <c r="A190" s="307" t="s">
        <v>599</v>
      </c>
      <c r="B190" s="264" t="s">
        <v>600</v>
      </c>
      <c r="C190" s="187"/>
      <c r="D190" s="261" t="s">
        <v>143</v>
      </c>
      <c r="E190" s="261">
        <v>15</v>
      </c>
      <c r="F190" s="344">
        <v>458</v>
      </c>
      <c r="G190" s="190">
        <f>E190*F190</f>
        <v>6870</v>
      </c>
      <c r="H190" s="344">
        <v>522</v>
      </c>
      <c r="I190" s="190">
        <f>E190*H190</f>
        <v>7830</v>
      </c>
      <c r="J190" s="345">
        <f t="shared" si="108"/>
        <v>14700</v>
      </c>
      <c r="K190" s="409"/>
      <c r="L190" s="427"/>
      <c r="M190" s="429">
        <v>458</v>
      </c>
      <c r="N190" s="431">
        <f t="shared" si="76"/>
        <v>0</v>
      </c>
      <c r="O190" s="429">
        <v>522</v>
      </c>
      <c r="P190" s="431">
        <f t="shared" si="77"/>
        <v>0</v>
      </c>
      <c r="Q190" s="432">
        <f t="shared" si="78"/>
        <v>0</v>
      </c>
      <c r="R190" s="444"/>
      <c r="S190" s="446">
        <v>458</v>
      </c>
      <c r="T190" s="448">
        <f t="shared" si="79"/>
        <v>0</v>
      </c>
      <c r="U190" s="446">
        <v>522</v>
      </c>
      <c r="V190" s="448">
        <f t="shared" si="80"/>
        <v>0</v>
      </c>
      <c r="W190" s="449">
        <f t="shared" si="81"/>
        <v>0</v>
      </c>
      <c r="X190" s="472"/>
      <c r="Y190" s="474">
        <v>458</v>
      </c>
      <c r="Z190" s="476">
        <f t="shared" si="82"/>
        <v>0</v>
      </c>
      <c r="AA190" s="474">
        <v>522</v>
      </c>
      <c r="AB190" s="476">
        <f t="shared" si="83"/>
        <v>0</v>
      </c>
      <c r="AC190" s="477">
        <f t="shared" si="84"/>
        <v>0</v>
      </c>
      <c r="AD190" s="498">
        <v>7.5</v>
      </c>
      <c r="AE190" s="491">
        <v>458</v>
      </c>
      <c r="AF190" s="493">
        <f t="shared" si="85"/>
        <v>3435</v>
      </c>
      <c r="AG190" s="491">
        <v>522</v>
      </c>
      <c r="AH190" s="493">
        <f t="shared" si="86"/>
        <v>3915</v>
      </c>
      <c r="AI190" s="494">
        <f t="shared" si="87"/>
        <v>7350</v>
      </c>
      <c r="AJ190" s="523"/>
      <c r="AK190" s="525">
        <v>458</v>
      </c>
      <c r="AL190" s="527">
        <f t="shared" si="88"/>
        <v>0</v>
      </c>
      <c r="AM190" s="525">
        <v>522</v>
      </c>
      <c r="AN190" s="527">
        <f t="shared" si="89"/>
        <v>0</v>
      </c>
      <c r="AO190" s="528">
        <f t="shared" si="90"/>
        <v>0</v>
      </c>
      <c r="AP190" s="540"/>
      <c r="AQ190" s="542">
        <v>458</v>
      </c>
      <c r="AR190" s="544">
        <f t="shared" si="91"/>
        <v>0</v>
      </c>
      <c r="AS190" s="542">
        <v>522</v>
      </c>
      <c r="AT190" s="544">
        <f t="shared" si="92"/>
        <v>0</v>
      </c>
      <c r="AU190" s="540"/>
      <c r="AV190" s="542">
        <v>458</v>
      </c>
      <c r="AW190" s="544">
        <f t="shared" si="93"/>
        <v>0</v>
      </c>
      <c r="AX190" s="542">
        <v>522</v>
      </c>
      <c r="AY190" s="544">
        <f t="shared" si="94"/>
        <v>0</v>
      </c>
      <c r="AZ190" s="540"/>
      <c r="BA190" s="542">
        <v>458</v>
      </c>
      <c r="BB190" s="544">
        <f t="shared" si="95"/>
        <v>0</v>
      </c>
      <c r="BC190" s="542">
        <v>522</v>
      </c>
      <c r="BD190" s="544">
        <f t="shared" si="96"/>
        <v>0</v>
      </c>
      <c r="BE190" s="545">
        <f t="shared" si="97"/>
        <v>0</v>
      </c>
      <c r="BF190" s="398">
        <f t="shared" si="98"/>
        <v>7.5</v>
      </c>
      <c r="BG190" s="254">
        <f t="shared" si="99"/>
        <v>7.5</v>
      </c>
      <c r="BH190" s="275">
        <f t="shared" si="100"/>
        <v>7.5</v>
      </c>
    </row>
    <row r="191" spans="1:60" s="263" customFormat="1" ht="12.75">
      <c r="A191" s="307" t="s">
        <v>601</v>
      </c>
      <c r="B191" s="264" t="s">
        <v>602</v>
      </c>
      <c r="C191" s="187"/>
      <c r="D191" s="261" t="s">
        <v>143</v>
      </c>
      <c r="E191" s="261">
        <v>64</v>
      </c>
      <c r="F191" s="344">
        <v>458</v>
      </c>
      <c r="G191" s="190">
        <f>E191*F191</f>
        <v>29312</v>
      </c>
      <c r="H191" s="344">
        <v>391.2</v>
      </c>
      <c r="I191" s="190">
        <f>E191*H191</f>
        <v>25036.799999999999</v>
      </c>
      <c r="J191" s="345">
        <f t="shared" si="108"/>
        <v>54348.800000000003</v>
      </c>
      <c r="K191" s="409"/>
      <c r="L191" s="427"/>
      <c r="M191" s="429">
        <v>458</v>
      </c>
      <c r="N191" s="431">
        <f t="shared" si="76"/>
        <v>0</v>
      </c>
      <c r="O191" s="429">
        <v>391.2</v>
      </c>
      <c r="P191" s="431">
        <f t="shared" si="77"/>
        <v>0</v>
      </c>
      <c r="Q191" s="432">
        <f t="shared" si="78"/>
        <v>0</v>
      </c>
      <c r="R191" s="444"/>
      <c r="S191" s="446">
        <v>458</v>
      </c>
      <c r="T191" s="448">
        <f t="shared" si="79"/>
        <v>0</v>
      </c>
      <c r="U191" s="446">
        <v>391.2</v>
      </c>
      <c r="V191" s="448">
        <f t="shared" si="80"/>
        <v>0</v>
      </c>
      <c r="W191" s="449">
        <f t="shared" si="81"/>
        <v>0</v>
      </c>
      <c r="X191" s="472"/>
      <c r="Y191" s="474">
        <v>458</v>
      </c>
      <c r="Z191" s="476">
        <f t="shared" si="82"/>
        <v>0</v>
      </c>
      <c r="AA191" s="474">
        <v>391.2</v>
      </c>
      <c r="AB191" s="476">
        <f t="shared" si="83"/>
        <v>0</v>
      </c>
      <c r="AC191" s="477">
        <f t="shared" si="84"/>
        <v>0</v>
      </c>
      <c r="AD191" s="498">
        <v>32</v>
      </c>
      <c r="AE191" s="491">
        <v>458</v>
      </c>
      <c r="AF191" s="493">
        <f t="shared" si="85"/>
        <v>14656</v>
      </c>
      <c r="AG191" s="491">
        <v>391.2</v>
      </c>
      <c r="AH191" s="493">
        <f t="shared" si="86"/>
        <v>12518.4</v>
      </c>
      <c r="AI191" s="494">
        <f t="shared" si="87"/>
        <v>27174.400000000001</v>
      </c>
      <c r="AJ191" s="523"/>
      <c r="AK191" s="525">
        <v>458</v>
      </c>
      <c r="AL191" s="527">
        <f t="shared" si="88"/>
        <v>0</v>
      </c>
      <c r="AM191" s="525">
        <v>391.2</v>
      </c>
      <c r="AN191" s="527">
        <f t="shared" si="89"/>
        <v>0</v>
      </c>
      <c r="AO191" s="528">
        <f t="shared" si="90"/>
        <v>0</v>
      </c>
      <c r="AP191" s="540"/>
      <c r="AQ191" s="542">
        <v>458</v>
      </c>
      <c r="AR191" s="544">
        <f t="shared" si="91"/>
        <v>0</v>
      </c>
      <c r="AS191" s="542">
        <v>391.2</v>
      </c>
      <c r="AT191" s="544">
        <f t="shared" si="92"/>
        <v>0</v>
      </c>
      <c r="AU191" s="540"/>
      <c r="AV191" s="542">
        <v>458</v>
      </c>
      <c r="AW191" s="544">
        <f t="shared" si="93"/>
        <v>0</v>
      </c>
      <c r="AX191" s="542">
        <v>391.2</v>
      </c>
      <c r="AY191" s="544">
        <f t="shared" si="94"/>
        <v>0</v>
      </c>
      <c r="AZ191" s="540"/>
      <c r="BA191" s="542">
        <v>458</v>
      </c>
      <c r="BB191" s="544">
        <f t="shared" si="95"/>
        <v>0</v>
      </c>
      <c r="BC191" s="542">
        <v>391.2</v>
      </c>
      <c r="BD191" s="544">
        <f t="shared" si="96"/>
        <v>0</v>
      </c>
      <c r="BE191" s="545">
        <f t="shared" si="97"/>
        <v>0</v>
      </c>
      <c r="BF191" s="398">
        <f t="shared" si="98"/>
        <v>32</v>
      </c>
      <c r="BG191" s="254">
        <f t="shared" si="99"/>
        <v>32</v>
      </c>
      <c r="BH191" s="275">
        <f t="shared" si="100"/>
        <v>32</v>
      </c>
    </row>
    <row r="192" spans="1:60" s="263" customFormat="1" ht="12.75">
      <c r="A192" s="307" t="s">
        <v>603</v>
      </c>
      <c r="B192" s="264" t="s">
        <v>604</v>
      </c>
      <c r="C192" s="187"/>
      <c r="D192" s="261" t="s">
        <v>143</v>
      </c>
      <c r="E192" s="261">
        <v>64</v>
      </c>
      <c r="F192" s="344">
        <v>458</v>
      </c>
      <c r="G192" s="190">
        <f>E192*F192</f>
        <v>29312</v>
      </c>
      <c r="H192" s="344">
        <v>378</v>
      </c>
      <c r="I192" s="190">
        <f>E192*H192</f>
        <v>24192</v>
      </c>
      <c r="J192" s="345">
        <f t="shared" si="108"/>
        <v>53504</v>
      </c>
      <c r="K192" s="409"/>
      <c r="L192" s="427"/>
      <c r="M192" s="429">
        <v>458</v>
      </c>
      <c r="N192" s="431">
        <f t="shared" si="76"/>
        <v>0</v>
      </c>
      <c r="O192" s="429">
        <v>378</v>
      </c>
      <c r="P192" s="431">
        <f t="shared" si="77"/>
        <v>0</v>
      </c>
      <c r="Q192" s="432">
        <f t="shared" si="78"/>
        <v>0</v>
      </c>
      <c r="R192" s="444"/>
      <c r="S192" s="446">
        <v>458</v>
      </c>
      <c r="T192" s="448">
        <f t="shared" si="79"/>
        <v>0</v>
      </c>
      <c r="U192" s="446">
        <v>378</v>
      </c>
      <c r="V192" s="448">
        <f t="shared" si="80"/>
        <v>0</v>
      </c>
      <c r="W192" s="449">
        <f t="shared" si="81"/>
        <v>0</v>
      </c>
      <c r="X192" s="472"/>
      <c r="Y192" s="474">
        <v>458</v>
      </c>
      <c r="Z192" s="476">
        <f t="shared" si="82"/>
        <v>0</v>
      </c>
      <c r="AA192" s="474">
        <v>378</v>
      </c>
      <c r="AB192" s="476">
        <f t="shared" si="83"/>
        <v>0</v>
      </c>
      <c r="AC192" s="477">
        <f t="shared" si="84"/>
        <v>0</v>
      </c>
      <c r="AD192" s="498">
        <v>32</v>
      </c>
      <c r="AE192" s="491">
        <v>458</v>
      </c>
      <c r="AF192" s="493">
        <f t="shared" si="85"/>
        <v>14656</v>
      </c>
      <c r="AG192" s="491">
        <v>378</v>
      </c>
      <c r="AH192" s="493">
        <f t="shared" si="86"/>
        <v>12096</v>
      </c>
      <c r="AI192" s="494">
        <f t="shared" si="87"/>
        <v>26752</v>
      </c>
      <c r="AJ192" s="523"/>
      <c r="AK192" s="525">
        <v>458</v>
      </c>
      <c r="AL192" s="527">
        <f t="shared" si="88"/>
        <v>0</v>
      </c>
      <c r="AM192" s="525">
        <v>378</v>
      </c>
      <c r="AN192" s="527">
        <f t="shared" si="89"/>
        <v>0</v>
      </c>
      <c r="AO192" s="528">
        <f t="shared" si="90"/>
        <v>0</v>
      </c>
      <c r="AP192" s="540"/>
      <c r="AQ192" s="542">
        <v>458</v>
      </c>
      <c r="AR192" s="544">
        <f t="shared" si="91"/>
        <v>0</v>
      </c>
      <c r="AS192" s="542">
        <v>378</v>
      </c>
      <c r="AT192" s="544">
        <f t="shared" si="92"/>
        <v>0</v>
      </c>
      <c r="AU192" s="540"/>
      <c r="AV192" s="542">
        <v>458</v>
      </c>
      <c r="AW192" s="544">
        <f t="shared" si="93"/>
        <v>0</v>
      </c>
      <c r="AX192" s="542">
        <v>378</v>
      </c>
      <c r="AY192" s="544">
        <f t="shared" si="94"/>
        <v>0</v>
      </c>
      <c r="AZ192" s="540"/>
      <c r="BA192" s="542">
        <v>458</v>
      </c>
      <c r="BB192" s="544">
        <f t="shared" si="95"/>
        <v>0</v>
      </c>
      <c r="BC192" s="542">
        <v>378</v>
      </c>
      <c r="BD192" s="544">
        <f t="shared" si="96"/>
        <v>0</v>
      </c>
      <c r="BE192" s="545">
        <f t="shared" si="97"/>
        <v>0</v>
      </c>
      <c r="BF192" s="398">
        <f t="shared" si="98"/>
        <v>32</v>
      </c>
      <c r="BG192" s="254">
        <f t="shared" si="99"/>
        <v>32</v>
      </c>
      <c r="BH192" s="275">
        <f t="shared" si="100"/>
        <v>32</v>
      </c>
    </row>
    <row r="193" spans="1:60" s="263" customFormat="1" ht="12.75">
      <c r="A193" s="307" t="s">
        <v>605</v>
      </c>
      <c r="B193" s="264" t="s">
        <v>606</v>
      </c>
      <c r="C193" s="187"/>
      <c r="D193" s="261" t="s">
        <v>143</v>
      </c>
      <c r="E193" s="261">
        <v>64</v>
      </c>
      <c r="F193" s="344">
        <v>458</v>
      </c>
      <c r="G193" s="190">
        <f>E193*F193</f>
        <v>29312</v>
      </c>
      <c r="H193" s="344">
        <v>435.6</v>
      </c>
      <c r="I193" s="190">
        <f>E193*H193</f>
        <v>27878.400000000001</v>
      </c>
      <c r="J193" s="345">
        <f t="shared" si="108"/>
        <v>57190.400000000001</v>
      </c>
      <c r="K193" s="409"/>
      <c r="L193" s="427"/>
      <c r="M193" s="429">
        <v>458</v>
      </c>
      <c r="N193" s="431">
        <f t="shared" si="76"/>
        <v>0</v>
      </c>
      <c r="O193" s="429">
        <v>435.6</v>
      </c>
      <c r="P193" s="431">
        <f t="shared" si="77"/>
        <v>0</v>
      </c>
      <c r="Q193" s="432">
        <f t="shared" si="78"/>
        <v>0</v>
      </c>
      <c r="R193" s="444"/>
      <c r="S193" s="446">
        <v>458</v>
      </c>
      <c r="T193" s="448">
        <f t="shared" si="79"/>
        <v>0</v>
      </c>
      <c r="U193" s="446">
        <v>435.6</v>
      </c>
      <c r="V193" s="448">
        <f t="shared" si="80"/>
        <v>0</v>
      </c>
      <c r="W193" s="449">
        <f t="shared" si="81"/>
        <v>0</v>
      </c>
      <c r="X193" s="472"/>
      <c r="Y193" s="474">
        <v>458</v>
      </c>
      <c r="Z193" s="476">
        <f t="shared" si="82"/>
        <v>0</v>
      </c>
      <c r="AA193" s="474">
        <v>435.6</v>
      </c>
      <c r="AB193" s="476">
        <f t="shared" si="83"/>
        <v>0</v>
      </c>
      <c r="AC193" s="477">
        <f t="shared" si="84"/>
        <v>0</v>
      </c>
      <c r="AD193" s="498">
        <v>32</v>
      </c>
      <c r="AE193" s="491">
        <v>458</v>
      </c>
      <c r="AF193" s="493">
        <f t="shared" si="85"/>
        <v>14656</v>
      </c>
      <c r="AG193" s="491">
        <v>435.6</v>
      </c>
      <c r="AH193" s="493">
        <f t="shared" si="86"/>
        <v>13939.2</v>
      </c>
      <c r="AI193" s="494">
        <f t="shared" si="87"/>
        <v>28595.200000000001</v>
      </c>
      <c r="AJ193" s="523"/>
      <c r="AK193" s="525">
        <v>458</v>
      </c>
      <c r="AL193" s="527">
        <f t="shared" si="88"/>
        <v>0</v>
      </c>
      <c r="AM193" s="525">
        <v>435.6</v>
      </c>
      <c r="AN193" s="527">
        <f t="shared" si="89"/>
        <v>0</v>
      </c>
      <c r="AO193" s="528">
        <f t="shared" si="90"/>
        <v>0</v>
      </c>
      <c r="AP193" s="540"/>
      <c r="AQ193" s="542">
        <v>458</v>
      </c>
      <c r="AR193" s="544">
        <f t="shared" si="91"/>
        <v>0</v>
      </c>
      <c r="AS193" s="542">
        <v>435.6</v>
      </c>
      <c r="AT193" s="544">
        <f t="shared" si="92"/>
        <v>0</v>
      </c>
      <c r="AU193" s="540"/>
      <c r="AV193" s="542">
        <v>458</v>
      </c>
      <c r="AW193" s="544">
        <f t="shared" si="93"/>
        <v>0</v>
      </c>
      <c r="AX193" s="542">
        <v>435.6</v>
      </c>
      <c r="AY193" s="544">
        <f t="shared" si="94"/>
        <v>0</v>
      </c>
      <c r="AZ193" s="540"/>
      <c r="BA193" s="542">
        <v>458</v>
      </c>
      <c r="BB193" s="544">
        <f t="shared" si="95"/>
        <v>0</v>
      </c>
      <c r="BC193" s="542">
        <v>435.6</v>
      </c>
      <c r="BD193" s="544">
        <f t="shared" si="96"/>
        <v>0</v>
      </c>
      <c r="BE193" s="545">
        <f t="shared" si="97"/>
        <v>0</v>
      </c>
      <c r="BF193" s="398">
        <f t="shared" si="98"/>
        <v>32</v>
      </c>
      <c r="BG193" s="254">
        <f t="shared" si="99"/>
        <v>32</v>
      </c>
      <c r="BH193" s="275">
        <f t="shared" si="100"/>
        <v>32</v>
      </c>
    </row>
    <row r="194" spans="1:60" s="263" customFormat="1" ht="12.75">
      <c r="A194" s="307" t="s">
        <v>607</v>
      </c>
      <c r="B194" s="264" t="s">
        <v>608</v>
      </c>
      <c r="C194" s="187"/>
      <c r="D194" s="261" t="s">
        <v>142</v>
      </c>
      <c r="E194" s="261">
        <v>7</v>
      </c>
      <c r="F194" s="344">
        <v>27836</v>
      </c>
      <c r="G194" s="190">
        <f t="shared" ref="G194:G203" si="109">E194*F194</f>
        <v>194852</v>
      </c>
      <c r="H194" s="344">
        <v>6870</v>
      </c>
      <c r="I194" s="190">
        <f t="shared" ref="I194:I203" si="110">E194*H194</f>
        <v>48090</v>
      </c>
      <c r="J194" s="345">
        <f t="shared" si="108"/>
        <v>242942</v>
      </c>
      <c r="K194" s="409"/>
      <c r="L194" s="427"/>
      <c r="M194" s="429">
        <v>27836</v>
      </c>
      <c r="N194" s="431">
        <f t="shared" si="76"/>
        <v>0</v>
      </c>
      <c r="O194" s="429">
        <v>6870</v>
      </c>
      <c r="P194" s="431">
        <f t="shared" si="77"/>
        <v>0</v>
      </c>
      <c r="Q194" s="432">
        <f t="shared" si="78"/>
        <v>0</v>
      </c>
      <c r="R194" s="444"/>
      <c r="S194" s="446">
        <v>27836</v>
      </c>
      <c r="T194" s="448">
        <f t="shared" si="79"/>
        <v>0</v>
      </c>
      <c r="U194" s="446">
        <v>6870</v>
      </c>
      <c r="V194" s="448">
        <f t="shared" si="80"/>
        <v>0</v>
      </c>
      <c r="W194" s="449">
        <f t="shared" si="81"/>
        <v>0</v>
      </c>
      <c r="X194" s="472"/>
      <c r="Y194" s="474">
        <v>27836</v>
      </c>
      <c r="Z194" s="476">
        <f t="shared" si="82"/>
        <v>0</v>
      </c>
      <c r="AA194" s="474">
        <v>6870</v>
      </c>
      <c r="AB194" s="476">
        <f t="shared" si="83"/>
        <v>0</v>
      </c>
      <c r="AC194" s="477">
        <f t="shared" si="84"/>
        <v>0</v>
      </c>
      <c r="AD194" s="498">
        <v>7</v>
      </c>
      <c r="AE194" s="491">
        <v>27836</v>
      </c>
      <c r="AF194" s="493">
        <f t="shared" si="85"/>
        <v>194852</v>
      </c>
      <c r="AG194" s="491">
        <v>6870</v>
      </c>
      <c r="AH194" s="493">
        <f t="shared" si="86"/>
        <v>48090</v>
      </c>
      <c r="AI194" s="494">
        <f t="shared" si="87"/>
        <v>242942</v>
      </c>
      <c r="AJ194" s="523"/>
      <c r="AK194" s="525">
        <v>27836</v>
      </c>
      <c r="AL194" s="527">
        <f t="shared" si="88"/>
        <v>0</v>
      </c>
      <c r="AM194" s="525">
        <v>6870</v>
      </c>
      <c r="AN194" s="527">
        <f t="shared" si="89"/>
        <v>0</v>
      </c>
      <c r="AO194" s="528">
        <f t="shared" si="90"/>
        <v>0</v>
      </c>
      <c r="AP194" s="540"/>
      <c r="AQ194" s="542">
        <v>27836</v>
      </c>
      <c r="AR194" s="544">
        <f t="shared" si="91"/>
        <v>0</v>
      </c>
      <c r="AS194" s="542">
        <v>6870</v>
      </c>
      <c r="AT194" s="544">
        <f t="shared" si="92"/>
        <v>0</v>
      </c>
      <c r="AU194" s="540"/>
      <c r="AV194" s="542">
        <v>27836</v>
      </c>
      <c r="AW194" s="544">
        <f t="shared" si="93"/>
        <v>0</v>
      </c>
      <c r="AX194" s="542">
        <v>6870</v>
      </c>
      <c r="AY194" s="544">
        <f t="shared" si="94"/>
        <v>0</v>
      </c>
      <c r="AZ194" s="540"/>
      <c r="BA194" s="542">
        <v>27836</v>
      </c>
      <c r="BB194" s="544">
        <f t="shared" si="95"/>
        <v>0</v>
      </c>
      <c r="BC194" s="542">
        <v>6870</v>
      </c>
      <c r="BD194" s="544">
        <f t="shared" si="96"/>
        <v>0</v>
      </c>
      <c r="BE194" s="545">
        <f t="shared" si="97"/>
        <v>0</v>
      </c>
      <c r="BF194" s="398">
        <f t="shared" si="98"/>
        <v>0</v>
      </c>
      <c r="BG194" s="254">
        <f t="shared" si="99"/>
        <v>7</v>
      </c>
      <c r="BH194" s="275">
        <f t="shared" si="100"/>
        <v>0</v>
      </c>
    </row>
    <row r="195" spans="1:60" s="263" customFormat="1" ht="12.75">
      <c r="A195" s="307" t="s">
        <v>609</v>
      </c>
      <c r="B195" s="264" t="s">
        <v>610</v>
      </c>
      <c r="C195" s="187"/>
      <c r="D195" s="261" t="s">
        <v>90</v>
      </c>
      <c r="E195" s="261">
        <v>36</v>
      </c>
      <c r="F195" s="344">
        <v>890</v>
      </c>
      <c r="G195" s="190">
        <f t="shared" si="109"/>
        <v>32040</v>
      </c>
      <c r="H195" s="344">
        <v>0</v>
      </c>
      <c r="I195" s="190">
        <f t="shared" si="110"/>
        <v>0</v>
      </c>
      <c r="J195" s="345">
        <f t="shared" si="108"/>
        <v>32040</v>
      </c>
      <c r="K195" s="409"/>
      <c r="L195" s="427"/>
      <c r="M195" s="429">
        <v>890</v>
      </c>
      <c r="N195" s="431">
        <f t="shared" si="76"/>
        <v>0</v>
      </c>
      <c r="O195" s="429">
        <v>0</v>
      </c>
      <c r="P195" s="431">
        <f t="shared" si="77"/>
        <v>0</v>
      </c>
      <c r="Q195" s="432">
        <f t="shared" si="78"/>
        <v>0</v>
      </c>
      <c r="R195" s="444"/>
      <c r="S195" s="446">
        <v>890</v>
      </c>
      <c r="T195" s="448">
        <f t="shared" si="79"/>
        <v>0</v>
      </c>
      <c r="U195" s="446">
        <v>0</v>
      </c>
      <c r="V195" s="448">
        <f t="shared" si="80"/>
        <v>0</v>
      </c>
      <c r="W195" s="449">
        <f t="shared" si="81"/>
        <v>0</v>
      </c>
      <c r="X195" s="472"/>
      <c r="Y195" s="474">
        <v>890</v>
      </c>
      <c r="Z195" s="476">
        <f t="shared" si="82"/>
        <v>0</v>
      </c>
      <c r="AA195" s="474">
        <v>0</v>
      </c>
      <c r="AB195" s="476">
        <f t="shared" si="83"/>
        <v>0</v>
      </c>
      <c r="AC195" s="477">
        <f t="shared" si="84"/>
        <v>0</v>
      </c>
      <c r="AD195" s="498">
        <v>36</v>
      </c>
      <c r="AE195" s="491">
        <v>890</v>
      </c>
      <c r="AF195" s="493">
        <f t="shared" si="85"/>
        <v>32040</v>
      </c>
      <c r="AG195" s="491">
        <v>0</v>
      </c>
      <c r="AH195" s="493">
        <f t="shared" si="86"/>
        <v>0</v>
      </c>
      <c r="AI195" s="494">
        <f t="shared" si="87"/>
        <v>32040</v>
      </c>
      <c r="AJ195" s="523"/>
      <c r="AK195" s="525">
        <v>890</v>
      </c>
      <c r="AL195" s="527">
        <f t="shared" si="88"/>
        <v>0</v>
      </c>
      <c r="AM195" s="525">
        <v>0</v>
      </c>
      <c r="AN195" s="527">
        <f t="shared" si="89"/>
        <v>0</v>
      </c>
      <c r="AO195" s="528">
        <f t="shared" si="90"/>
        <v>0</v>
      </c>
      <c r="AP195" s="540"/>
      <c r="AQ195" s="542">
        <v>890</v>
      </c>
      <c r="AR195" s="544">
        <f t="shared" si="91"/>
        <v>0</v>
      </c>
      <c r="AS195" s="542">
        <v>0</v>
      </c>
      <c r="AT195" s="544">
        <f t="shared" si="92"/>
        <v>0</v>
      </c>
      <c r="AU195" s="540"/>
      <c r="AV195" s="542">
        <v>890</v>
      </c>
      <c r="AW195" s="544">
        <f t="shared" si="93"/>
        <v>0</v>
      </c>
      <c r="AX195" s="542">
        <v>0</v>
      </c>
      <c r="AY195" s="544">
        <f t="shared" si="94"/>
        <v>0</v>
      </c>
      <c r="AZ195" s="540"/>
      <c r="BA195" s="542">
        <v>890</v>
      </c>
      <c r="BB195" s="544">
        <f t="shared" si="95"/>
        <v>0</v>
      </c>
      <c r="BC195" s="542">
        <v>0</v>
      </c>
      <c r="BD195" s="544">
        <f t="shared" si="96"/>
        <v>0</v>
      </c>
      <c r="BE195" s="545">
        <f t="shared" si="97"/>
        <v>0</v>
      </c>
      <c r="BF195" s="398">
        <f t="shared" si="98"/>
        <v>0</v>
      </c>
      <c r="BG195" s="254">
        <f t="shared" si="99"/>
        <v>36</v>
      </c>
      <c r="BH195" s="275">
        <f t="shared" si="100"/>
        <v>0</v>
      </c>
    </row>
    <row r="196" spans="1:60" s="263" customFormat="1" ht="12.75">
      <c r="A196" s="307" t="s">
        <v>611</v>
      </c>
      <c r="B196" s="264" t="s">
        <v>612</v>
      </c>
      <c r="C196" s="187"/>
      <c r="D196" s="261" t="s">
        <v>143</v>
      </c>
      <c r="E196" s="261">
        <v>12</v>
      </c>
      <c r="F196" s="344">
        <v>690</v>
      </c>
      <c r="G196" s="190">
        <f t="shared" si="109"/>
        <v>8280</v>
      </c>
      <c r="H196" s="344">
        <v>348</v>
      </c>
      <c r="I196" s="190">
        <f t="shared" si="110"/>
        <v>4176</v>
      </c>
      <c r="J196" s="345">
        <f t="shared" si="108"/>
        <v>12456</v>
      </c>
      <c r="K196" s="409"/>
      <c r="L196" s="427"/>
      <c r="M196" s="429">
        <v>690</v>
      </c>
      <c r="N196" s="431">
        <f t="shared" si="76"/>
        <v>0</v>
      </c>
      <c r="O196" s="429">
        <v>348</v>
      </c>
      <c r="P196" s="431">
        <f t="shared" si="77"/>
        <v>0</v>
      </c>
      <c r="Q196" s="432">
        <f t="shared" si="78"/>
        <v>0</v>
      </c>
      <c r="R196" s="444"/>
      <c r="S196" s="446">
        <v>690</v>
      </c>
      <c r="T196" s="448">
        <f t="shared" si="79"/>
        <v>0</v>
      </c>
      <c r="U196" s="446">
        <v>348</v>
      </c>
      <c r="V196" s="448">
        <f t="shared" si="80"/>
        <v>0</v>
      </c>
      <c r="W196" s="449">
        <f t="shared" si="81"/>
        <v>0</v>
      </c>
      <c r="X196" s="472"/>
      <c r="Y196" s="474">
        <v>690</v>
      </c>
      <c r="Z196" s="476">
        <f t="shared" si="82"/>
        <v>0</v>
      </c>
      <c r="AA196" s="474">
        <v>348</v>
      </c>
      <c r="AB196" s="476">
        <f t="shared" si="83"/>
        <v>0</v>
      </c>
      <c r="AC196" s="477">
        <f t="shared" si="84"/>
        <v>0</v>
      </c>
      <c r="AD196" s="498">
        <v>12</v>
      </c>
      <c r="AE196" s="491">
        <v>690</v>
      </c>
      <c r="AF196" s="493">
        <f t="shared" si="85"/>
        <v>8280</v>
      </c>
      <c r="AG196" s="491">
        <v>348</v>
      </c>
      <c r="AH196" s="493">
        <f t="shared" si="86"/>
        <v>4176</v>
      </c>
      <c r="AI196" s="494">
        <f t="shared" si="87"/>
        <v>12456</v>
      </c>
      <c r="AJ196" s="523"/>
      <c r="AK196" s="525">
        <v>690</v>
      </c>
      <c r="AL196" s="527">
        <f t="shared" si="88"/>
        <v>0</v>
      </c>
      <c r="AM196" s="525">
        <v>348</v>
      </c>
      <c r="AN196" s="527">
        <f t="shared" si="89"/>
        <v>0</v>
      </c>
      <c r="AO196" s="528">
        <f t="shared" si="90"/>
        <v>0</v>
      </c>
      <c r="AP196" s="540"/>
      <c r="AQ196" s="542">
        <v>690</v>
      </c>
      <c r="AR196" s="544">
        <f t="shared" si="91"/>
        <v>0</v>
      </c>
      <c r="AS196" s="542">
        <v>348</v>
      </c>
      <c r="AT196" s="544">
        <f t="shared" si="92"/>
        <v>0</v>
      </c>
      <c r="AU196" s="540"/>
      <c r="AV196" s="542">
        <v>690</v>
      </c>
      <c r="AW196" s="544">
        <f t="shared" si="93"/>
        <v>0</v>
      </c>
      <c r="AX196" s="542">
        <v>348</v>
      </c>
      <c r="AY196" s="544">
        <f t="shared" si="94"/>
        <v>0</v>
      </c>
      <c r="AZ196" s="540"/>
      <c r="BA196" s="542">
        <v>690</v>
      </c>
      <c r="BB196" s="544">
        <f t="shared" si="95"/>
        <v>0</v>
      </c>
      <c r="BC196" s="542">
        <v>348</v>
      </c>
      <c r="BD196" s="544">
        <f t="shared" si="96"/>
        <v>0</v>
      </c>
      <c r="BE196" s="545">
        <f t="shared" si="97"/>
        <v>0</v>
      </c>
      <c r="BF196" s="398">
        <f t="shared" si="98"/>
        <v>0</v>
      </c>
      <c r="BG196" s="254">
        <f t="shared" si="99"/>
        <v>12</v>
      </c>
      <c r="BH196" s="275">
        <f t="shared" si="100"/>
        <v>0</v>
      </c>
    </row>
    <row r="197" spans="1:60" s="263" customFormat="1" ht="12.75">
      <c r="A197" s="307" t="s">
        <v>613</v>
      </c>
      <c r="B197" s="264" t="s">
        <v>614</v>
      </c>
      <c r="C197" s="187"/>
      <c r="D197" s="261" t="s">
        <v>90</v>
      </c>
      <c r="E197" s="261">
        <v>36</v>
      </c>
      <c r="F197" s="344">
        <v>1290</v>
      </c>
      <c r="G197" s="190">
        <f t="shared" si="109"/>
        <v>46440</v>
      </c>
      <c r="H197" s="344">
        <v>1250</v>
      </c>
      <c r="I197" s="190">
        <f t="shared" si="110"/>
        <v>45000</v>
      </c>
      <c r="J197" s="345">
        <f t="shared" si="108"/>
        <v>91440</v>
      </c>
      <c r="K197" s="409"/>
      <c r="L197" s="427"/>
      <c r="M197" s="429">
        <v>1290</v>
      </c>
      <c r="N197" s="431">
        <f t="shared" si="76"/>
        <v>0</v>
      </c>
      <c r="O197" s="429">
        <v>1250</v>
      </c>
      <c r="P197" s="431">
        <f t="shared" si="77"/>
        <v>0</v>
      </c>
      <c r="Q197" s="432">
        <f t="shared" si="78"/>
        <v>0</v>
      </c>
      <c r="R197" s="444"/>
      <c r="S197" s="446">
        <v>1290</v>
      </c>
      <c r="T197" s="448">
        <f t="shared" si="79"/>
        <v>0</v>
      </c>
      <c r="U197" s="446">
        <v>1250</v>
      </c>
      <c r="V197" s="448">
        <f t="shared" si="80"/>
        <v>0</v>
      </c>
      <c r="W197" s="449">
        <f t="shared" si="81"/>
        <v>0</v>
      </c>
      <c r="X197" s="472"/>
      <c r="Y197" s="474">
        <v>1290</v>
      </c>
      <c r="Z197" s="476">
        <f t="shared" si="82"/>
        <v>0</v>
      </c>
      <c r="AA197" s="474">
        <v>1250</v>
      </c>
      <c r="AB197" s="476">
        <f t="shared" si="83"/>
        <v>0</v>
      </c>
      <c r="AC197" s="477">
        <f t="shared" si="84"/>
        <v>0</v>
      </c>
      <c r="AD197" s="498">
        <v>36</v>
      </c>
      <c r="AE197" s="491">
        <v>1290</v>
      </c>
      <c r="AF197" s="493">
        <f t="shared" si="85"/>
        <v>46440</v>
      </c>
      <c r="AG197" s="491">
        <v>1250</v>
      </c>
      <c r="AH197" s="493">
        <f t="shared" si="86"/>
        <v>45000</v>
      </c>
      <c r="AI197" s="494">
        <f t="shared" si="87"/>
        <v>91440</v>
      </c>
      <c r="AJ197" s="523"/>
      <c r="AK197" s="525">
        <v>1290</v>
      </c>
      <c r="AL197" s="527">
        <f t="shared" si="88"/>
        <v>0</v>
      </c>
      <c r="AM197" s="525">
        <v>1250</v>
      </c>
      <c r="AN197" s="527">
        <f t="shared" si="89"/>
        <v>0</v>
      </c>
      <c r="AO197" s="528">
        <f t="shared" si="90"/>
        <v>0</v>
      </c>
      <c r="AP197" s="540"/>
      <c r="AQ197" s="542">
        <v>1290</v>
      </c>
      <c r="AR197" s="544">
        <f t="shared" si="91"/>
        <v>0</v>
      </c>
      <c r="AS197" s="542">
        <v>1250</v>
      </c>
      <c r="AT197" s="544">
        <f t="shared" si="92"/>
        <v>0</v>
      </c>
      <c r="AU197" s="540"/>
      <c r="AV197" s="542">
        <v>1290</v>
      </c>
      <c r="AW197" s="544">
        <f t="shared" si="93"/>
        <v>0</v>
      </c>
      <c r="AX197" s="542">
        <v>1250</v>
      </c>
      <c r="AY197" s="544">
        <f t="shared" si="94"/>
        <v>0</v>
      </c>
      <c r="AZ197" s="540"/>
      <c r="BA197" s="542">
        <v>1290</v>
      </c>
      <c r="BB197" s="544">
        <f t="shared" si="95"/>
        <v>0</v>
      </c>
      <c r="BC197" s="542">
        <v>1250</v>
      </c>
      <c r="BD197" s="544">
        <f t="shared" si="96"/>
        <v>0</v>
      </c>
      <c r="BE197" s="545">
        <f t="shared" si="97"/>
        <v>0</v>
      </c>
      <c r="BF197" s="398">
        <f t="shared" si="98"/>
        <v>0</v>
      </c>
      <c r="BG197" s="254">
        <f t="shared" si="99"/>
        <v>36</v>
      </c>
      <c r="BH197" s="275">
        <f t="shared" si="100"/>
        <v>0</v>
      </c>
    </row>
    <row r="198" spans="1:60" s="263" customFormat="1" ht="12.75">
      <c r="A198" s="307" t="s">
        <v>615</v>
      </c>
      <c r="B198" s="264" t="s">
        <v>616</v>
      </c>
      <c r="C198" s="187"/>
      <c r="D198" s="261" t="s">
        <v>142</v>
      </c>
      <c r="E198" s="261">
        <v>12</v>
      </c>
      <c r="F198" s="344">
        <v>5790</v>
      </c>
      <c r="G198" s="190">
        <f t="shared" si="109"/>
        <v>69480</v>
      </c>
      <c r="H198" s="344">
        <v>1320</v>
      </c>
      <c r="I198" s="190">
        <f t="shared" si="110"/>
        <v>15840</v>
      </c>
      <c r="J198" s="345">
        <f t="shared" si="108"/>
        <v>85320</v>
      </c>
      <c r="K198" s="409"/>
      <c r="L198" s="427"/>
      <c r="M198" s="429">
        <v>5790</v>
      </c>
      <c r="N198" s="431">
        <f t="shared" si="76"/>
        <v>0</v>
      </c>
      <c r="O198" s="429">
        <v>1320</v>
      </c>
      <c r="P198" s="431">
        <f t="shared" si="77"/>
        <v>0</v>
      </c>
      <c r="Q198" s="432">
        <f t="shared" si="78"/>
        <v>0</v>
      </c>
      <c r="R198" s="444"/>
      <c r="S198" s="446">
        <v>5790</v>
      </c>
      <c r="T198" s="448">
        <f t="shared" si="79"/>
        <v>0</v>
      </c>
      <c r="U198" s="446">
        <v>1320</v>
      </c>
      <c r="V198" s="448">
        <f t="shared" si="80"/>
        <v>0</v>
      </c>
      <c r="W198" s="449">
        <f t="shared" si="81"/>
        <v>0</v>
      </c>
      <c r="X198" s="472"/>
      <c r="Y198" s="474">
        <v>5790</v>
      </c>
      <c r="Z198" s="476">
        <f t="shared" si="82"/>
        <v>0</v>
      </c>
      <c r="AA198" s="474">
        <v>1320</v>
      </c>
      <c r="AB198" s="476">
        <f t="shared" si="83"/>
        <v>0</v>
      </c>
      <c r="AC198" s="477">
        <f t="shared" si="84"/>
        <v>0</v>
      </c>
      <c r="AD198" s="498">
        <v>12</v>
      </c>
      <c r="AE198" s="491">
        <v>5790</v>
      </c>
      <c r="AF198" s="493">
        <f t="shared" si="85"/>
        <v>69480</v>
      </c>
      <c r="AG198" s="491">
        <v>1320</v>
      </c>
      <c r="AH198" s="493">
        <f t="shared" si="86"/>
        <v>15840</v>
      </c>
      <c r="AI198" s="494">
        <f t="shared" si="87"/>
        <v>85320</v>
      </c>
      <c r="AJ198" s="523"/>
      <c r="AK198" s="525">
        <v>5790</v>
      </c>
      <c r="AL198" s="527">
        <f t="shared" si="88"/>
        <v>0</v>
      </c>
      <c r="AM198" s="525">
        <v>1320</v>
      </c>
      <c r="AN198" s="527">
        <f t="shared" si="89"/>
        <v>0</v>
      </c>
      <c r="AO198" s="528">
        <f t="shared" si="90"/>
        <v>0</v>
      </c>
      <c r="AP198" s="540"/>
      <c r="AQ198" s="542">
        <v>5790</v>
      </c>
      <c r="AR198" s="544">
        <f t="shared" si="91"/>
        <v>0</v>
      </c>
      <c r="AS198" s="542">
        <v>1320</v>
      </c>
      <c r="AT198" s="544">
        <f t="shared" si="92"/>
        <v>0</v>
      </c>
      <c r="AU198" s="540"/>
      <c r="AV198" s="542">
        <v>5790</v>
      </c>
      <c r="AW198" s="544">
        <f t="shared" si="93"/>
        <v>0</v>
      </c>
      <c r="AX198" s="542">
        <v>1320</v>
      </c>
      <c r="AY198" s="544">
        <f t="shared" si="94"/>
        <v>0</v>
      </c>
      <c r="AZ198" s="540"/>
      <c r="BA198" s="542">
        <v>5790</v>
      </c>
      <c r="BB198" s="544">
        <f t="shared" si="95"/>
        <v>0</v>
      </c>
      <c r="BC198" s="542">
        <v>1320</v>
      </c>
      <c r="BD198" s="544">
        <f t="shared" si="96"/>
        <v>0</v>
      </c>
      <c r="BE198" s="545">
        <f t="shared" si="97"/>
        <v>0</v>
      </c>
      <c r="BF198" s="398">
        <f t="shared" si="98"/>
        <v>0</v>
      </c>
      <c r="BG198" s="254">
        <f t="shared" si="99"/>
        <v>12</v>
      </c>
      <c r="BH198" s="275">
        <f t="shared" si="100"/>
        <v>0</v>
      </c>
    </row>
    <row r="199" spans="1:60" s="263" customFormat="1" ht="12.75">
      <c r="A199" s="307" t="s">
        <v>617</v>
      </c>
      <c r="B199" s="343" t="s">
        <v>191</v>
      </c>
      <c r="C199" s="187"/>
      <c r="D199" s="261" t="s">
        <v>90</v>
      </c>
      <c r="E199" s="261">
        <v>125.1</v>
      </c>
      <c r="F199" s="344">
        <v>981.75</v>
      </c>
      <c r="G199" s="190">
        <f t="shared" si="109"/>
        <v>122816.92499999999</v>
      </c>
      <c r="H199" s="344">
        <v>1869.25</v>
      </c>
      <c r="I199" s="190">
        <f t="shared" si="110"/>
        <v>233843.17499999999</v>
      </c>
      <c r="J199" s="345">
        <f t="shared" si="108"/>
        <v>356660.1</v>
      </c>
      <c r="K199" s="409"/>
      <c r="L199" s="427"/>
      <c r="M199" s="429">
        <v>981.75</v>
      </c>
      <c r="N199" s="431">
        <f t="shared" si="76"/>
        <v>0</v>
      </c>
      <c r="O199" s="429">
        <v>1869.25</v>
      </c>
      <c r="P199" s="431">
        <f t="shared" si="77"/>
        <v>0</v>
      </c>
      <c r="Q199" s="432">
        <f t="shared" si="78"/>
        <v>0</v>
      </c>
      <c r="R199" s="444"/>
      <c r="S199" s="446">
        <v>981.75</v>
      </c>
      <c r="T199" s="448">
        <f t="shared" si="79"/>
        <v>0</v>
      </c>
      <c r="U199" s="446">
        <v>1869.25</v>
      </c>
      <c r="V199" s="448">
        <f t="shared" si="80"/>
        <v>0</v>
      </c>
      <c r="W199" s="449">
        <f t="shared" si="81"/>
        <v>0</v>
      </c>
      <c r="X199" s="472"/>
      <c r="Y199" s="474">
        <v>981.75</v>
      </c>
      <c r="Z199" s="476">
        <f t="shared" si="82"/>
        <v>0</v>
      </c>
      <c r="AA199" s="474">
        <v>1869.25</v>
      </c>
      <c r="AB199" s="476">
        <f t="shared" si="83"/>
        <v>0</v>
      </c>
      <c r="AC199" s="477">
        <f t="shared" si="84"/>
        <v>0</v>
      </c>
      <c r="AD199" s="498">
        <v>125.1</v>
      </c>
      <c r="AE199" s="491">
        <v>981.75</v>
      </c>
      <c r="AF199" s="493">
        <f t="shared" si="85"/>
        <v>122816.92499999999</v>
      </c>
      <c r="AG199" s="491">
        <v>1869.25</v>
      </c>
      <c r="AH199" s="493">
        <f t="shared" si="86"/>
        <v>233843.17499999999</v>
      </c>
      <c r="AI199" s="494">
        <f t="shared" si="87"/>
        <v>356660.1</v>
      </c>
      <c r="AJ199" s="523"/>
      <c r="AK199" s="525">
        <v>981.75</v>
      </c>
      <c r="AL199" s="527">
        <f t="shared" si="88"/>
        <v>0</v>
      </c>
      <c r="AM199" s="525">
        <v>1869.25</v>
      </c>
      <c r="AN199" s="527">
        <f t="shared" si="89"/>
        <v>0</v>
      </c>
      <c r="AO199" s="528">
        <f t="shared" si="90"/>
        <v>0</v>
      </c>
      <c r="AP199" s="540"/>
      <c r="AQ199" s="542">
        <v>981.75</v>
      </c>
      <c r="AR199" s="544">
        <f t="shared" si="91"/>
        <v>0</v>
      </c>
      <c r="AS199" s="542">
        <v>1869.25</v>
      </c>
      <c r="AT199" s="544">
        <f t="shared" si="92"/>
        <v>0</v>
      </c>
      <c r="AU199" s="540"/>
      <c r="AV199" s="542">
        <v>981.75</v>
      </c>
      <c r="AW199" s="544">
        <f t="shared" si="93"/>
        <v>0</v>
      </c>
      <c r="AX199" s="542">
        <v>1869.25</v>
      </c>
      <c r="AY199" s="544">
        <f t="shared" si="94"/>
        <v>0</v>
      </c>
      <c r="AZ199" s="540"/>
      <c r="BA199" s="542">
        <v>981.75</v>
      </c>
      <c r="BB199" s="544">
        <f t="shared" si="95"/>
        <v>0</v>
      </c>
      <c r="BC199" s="542">
        <v>1869.25</v>
      </c>
      <c r="BD199" s="544">
        <f t="shared" si="96"/>
        <v>0</v>
      </c>
      <c r="BE199" s="545">
        <f t="shared" si="97"/>
        <v>0</v>
      </c>
      <c r="BF199" s="398">
        <f t="shared" si="98"/>
        <v>0</v>
      </c>
      <c r="BG199" s="254">
        <f t="shared" si="99"/>
        <v>125.1</v>
      </c>
      <c r="BH199" s="275">
        <f t="shared" si="100"/>
        <v>0</v>
      </c>
    </row>
    <row r="200" spans="1:60" s="263" customFormat="1" ht="12.75">
      <c r="A200" s="307" t="s">
        <v>618</v>
      </c>
      <c r="B200" s="264" t="s">
        <v>619</v>
      </c>
      <c r="C200" s="187"/>
      <c r="D200" s="261" t="s">
        <v>142</v>
      </c>
      <c r="E200" s="261">
        <v>4</v>
      </c>
      <c r="F200" s="344">
        <v>27836</v>
      </c>
      <c r="G200" s="190">
        <f t="shared" si="109"/>
        <v>111344</v>
      </c>
      <c r="H200" s="344">
        <v>5787.6</v>
      </c>
      <c r="I200" s="190">
        <f t="shared" si="110"/>
        <v>23150.400000000001</v>
      </c>
      <c r="J200" s="345">
        <f t="shared" si="108"/>
        <v>134494.39999999999</v>
      </c>
      <c r="K200" s="409"/>
      <c r="L200" s="427"/>
      <c r="M200" s="429">
        <v>27836</v>
      </c>
      <c r="N200" s="431">
        <f t="shared" si="76"/>
        <v>0</v>
      </c>
      <c r="O200" s="429">
        <v>5787.6</v>
      </c>
      <c r="P200" s="431">
        <f t="shared" si="77"/>
        <v>0</v>
      </c>
      <c r="Q200" s="432">
        <f t="shared" si="78"/>
        <v>0</v>
      </c>
      <c r="R200" s="444"/>
      <c r="S200" s="446">
        <v>27836</v>
      </c>
      <c r="T200" s="448">
        <f t="shared" si="79"/>
        <v>0</v>
      </c>
      <c r="U200" s="446">
        <v>5787.6</v>
      </c>
      <c r="V200" s="448">
        <f t="shared" si="80"/>
        <v>0</v>
      </c>
      <c r="W200" s="449">
        <f t="shared" si="81"/>
        <v>0</v>
      </c>
      <c r="X200" s="472"/>
      <c r="Y200" s="474">
        <v>27836</v>
      </c>
      <c r="Z200" s="476">
        <f t="shared" si="82"/>
        <v>0</v>
      </c>
      <c r="AA200" s="474">
        <v>5787.6</v>
      </c>
      <c r="AB200" s="476">
        <f t="shared" si="83"/>
        <v>0</v>
      </c>
      <c r="AC200" s="477">
        <f t="shared" si="84"/>
        <v>0</v>
      </c>
      <c r="AD200" s="498">
        <v>4</v>
      </c>
      <c r="AE200" s="491">
        <v>27836</v>
      </c>
      <c r="AF200" s="493">
        <f t="shared" si="85"/>
        <v>111344</v>
      </c>
      <c r="AG200" s="491">
        <v>5787.6</v>
      </c>
      <c r="AH200" s="493">
        <f t="shared" si="86"/>
        <v>23150.400000000001</v>
      </c>
      <c r="AI200" s="494">
        <f t="shared" si="87"/>
        <v>134494.39999999999</v>
      </c>
      <c r="AJ200" s="523"/>
      <c r="AK200" s="525">
        <v>27836</v>
      </c>
      <c r="AL200" s="527">
        <f t="shared" si="88"/>
        <v>0</v>
      </c>
      <c r="AM200" s="525">
        <v>5787.6</v>
      </c>
      <c r="AN200" s="527">
        <f t="shared" si="89"/>
        <v>0</v>
      </c>
      <c r="AO200" s="528">
        <f t="shared" si="90"/>
        <v>0</v>
      </c>
      <c r="AP200" s="540"/>
      <c r="AQ200" s="542">
        <v>27836</v>
      </c>
      <c r="AR200" s="544">
        <f t="shared" si="91"/>
        <v>0</v>
      </c>
      <c r="AS200" s="542">
        <v>5787.6</v>
      </c>
      <c r="AT200" s="544">
        <f t="shared" si="92"/>
        <v>0</v>
      </c>
      <c r="AU200" s="540"/>
      <c r="AV200" s="542">
        <v>27836</v>
      </c>
      <c r="AW200" s="544">
        <f t="shared" si="93"/>
        <v>0</v>
      </c>
      <c r="AX200" s="542">
        <v>5787.6</v>
      </c>
      <c r="AY200" s="544">
        <f t="shared" si="94"/>
        <v>0</v>
      </c>
      <c r="AZ200" s="540"/>
      <c r="BA200" s="542">
        <v>27836</v>
      </c>
      <c r="BB200" s="544">
        <f t="shared" si="95"/>
        <v>0</v>
      </c>
      <c r="BC200" s="542">
        <v>5787.6</v>
      </c>
      <c r="BD200" s="544">
        <f t="shared" si="96"/>
        <v>0</v>
      </c>
      <c r="BE200" s="545">
        <f t="shared" si="97"/>
        <v>0</v>
      </c>
      <c r="BF200" s="398">
        <f t="shared" si="98"/>
        <v>0</v>
      </c>
      <c r="BG200" s="254">
        <f t="shared" si="99"/>
        <v>4</v>
      </c>
      <c r="BH200" s="275">
        <f t="shared" si="100"/>
        <v>0</v>
      </c>
    </row>
    <row r="201" spans="1:60" s="263" customFormat="1" ht="12.75">
      <c r="A201" s="307" t="s">
        <v>620</v>
      </c>
      <c r="B201" s="343" t="s">
        <v>621</v>
      </c>
      <c r="C201" s="187"/>
      <c r="D201" s="261" t="s">
        <v>140</v>
      </c>
      <c r="E201" s="261">
        <v>1.87</v>
      </c>
      <c r="F201" s="344">
        <v>5197.5</v>
      </c>
      <c r="G201" s="190">
        <f t="shared" si="109"/>
        <v>9719.3250000000007</v>
      </c>
      <c r="H201" s="344">
        <v>10659</v>
      </c>
      <c r="I201" s="190">
        <f t="shared" si="110"/>
        <v>19932.330000000002</v>
      </c>
      <c r="J201" s="345">
        <f t="shared" si="108"/>
        <v>29651.655000000002</v>
      </c>
      <c r="K201" s="409"/>
      <c r="L201" s="427"/>
      <c r="M201" s="429">
        <v>5197.5</v>
      </c>
      <c r="N201" s="431">
        <f t="shared" si="76"/>
        <v>0</v>
      </c>
      <c r="O201" s="429">
        <v>10659</v>
      </c>
      <c r="P201" s="431">
        <f t="shared" si="77"/>
        <v>0</v>
      </c>
      <c r="Q201" s="432">
        <f t="shared" si="78"/>
        <v>0</v>
      </c>
      <c r="R201" s="444"/>
      <c r="S201" s="446">
        <v>5197.5</v>
      </c>
      <c r="T201" s="448">
        <f t="shared" si="79"/>
        <v>0</v>
      </c>
      <c r="U201" s="446">
        <v>10659</v>
      </c>
      <c r="V201" s="448">
        <f t="shared" si="80"/>
        <v>0</v>
      </c>
      <c r="W201" s="449">
        <f t="shared" si="81"/>
        <v>0</v>
      </c>
      <c r="X201" s="472"/>
      <c r="Y201" s="474">
        <v>5197.5</v>
      </c>
      <c r="Z201" s="476">
        <f t="shared" si="82"/>
        <v>0</v>
      </c>
      <c r="AA201" s="474">
        <v>10659</v>
      </c>
      <c r="AB201" s="476">
        <f t="shared" si="83"/>
        <v>0</v>
      </c>
      <c r="AC201" s="477">
        <f t="shared" si="84"/>
        <v>0</v>
      </c>
      <c r="AD201" s="498">
        <v>1.87</v>
      </c>
      <c r="AE201" s="491">
        <v>5197.5</v>
      </c>
      <c r="AF201" s="493">
        <f t="shared" si="85"/>
        <v>9719.3250000000007</v>
      </c>
      <c r="AG201" s="491">
        <v>10659</v>
      </c>
      <c r="AH201" s="493">
        <f t="shared" si="86"/>
        <v>19932.330000000002</v>
      </c>
      <c r="AI201" s="494">
        <f t="shared" si="87"/>
        <v>29651.655000000002</v>
      </c>
      <c r="AJ201" s="523"/>
      <c r="AK201" s="525">
        <v>5197.5</v>
      </c>
      <c r="AL201" s="527">
        <f t="shared" si="88"/>
        <v>0</v>
      </c>
      <c r="AM201" s="525">
        <v>10659</v>
      </c>
      <c r="AN201" s="527">
        <f t="shared" si="89"/>
        <v>0</v>
      </c>
      <c r="AO201" s="528">
        <f t="shared" si="90"/>
        <v>0</v>
      </c>
      <c r="AP201" s="540"/>
      <c r="AQ201" s="542">
        <v>5197.5</v>
      </c>
      <c r="AR201" s="544">
        <f t="shared" si="91"/>
        <v>0</v>
      </c>
      <c r="AS201" s="542">
        <v>10659</v>
      </c>
      <c r="AT201" s="544">
        <f t="shared" si="92"/>
        <v>0</v>
      </c>
      <c r="AU201" s="540"/>
      <c r="AV201" s="542">
        <v>5197.5</v>
      </c>
      <c r="AW201" s="544">
        <f t="shared" si="93"/>
        <v>0</v>
      </c>
      <c r="AX201" s="542">
        <v>10659</v>
      </c>
      <c r="AY201" s="544">
        <f t="shared" si="94"/>
        <v>0</v>
      </c>
      <c r="AZ201" s="540"/>
      <c r="BA201" s="542">
        <v>5197.5</v>
      </c>
      <c r="BB201" s="544">
        <f t="shared" si="95"/>
        <v>0</v>
      </c>
      <c r="BC201" s="542">
        <v>10659</v>
      </c>
      <c r="BD201" s="544">
        <f t="shared" si="96"/>
        <v>0</v>
      </c>
      <c r="BE201" s="545">
        <f t="shared" si="97"/>
        <v>0</v>
      </c>
      <c r="BF201" s="398">
        <f t="shared" si="98"/>
        <v>0</v>
      </c>
      <c r="BG201" s="254">
        <f t="shared" si="99"/>
        <v>1.87</v>
      </c>
      <c r="BH201" s="275">
        <f t="shared" si="100"/>
        <v>0</v>
      </c>
    </row>
    <row r="202" spans="1:60" s="263" customFormat="1" ht="12.75">
      <c r="A202" s="307" t="s">
        <v>622</v>
      </c>
      <c r="B202" s="343" t="s">
        <v>623</v>
      </c>
      <c r="C202" s="187"/>
      <c r="D202" s="261" t="s">
        <v>142</v>
      </c>
      <c r="E202" s="261">
        <v>24</v>
      </c>
      <c r="F202" s="344">
        <v>2832</v>
      </c>
      <c r="G202" s="190">
        <f t="shared" si="109"/>
        <v>67968</v>
      </c>
      <c r="H202" s="344">
        <v>1956</v>
      </c>
      <c r="I202" s="190">
        <f t="shared" si="110"/>
        <v>46944</v>
      </c>
      <c r="J202" s="345">
        <f t="shared" si="108"/>
        <v>114912</v>
      </c>
      <c r="K202" s="409"/>
      <c r="L202" s="427"/>
      <c r="M202" s="429">
        <v>2832</v>
      </c>
      <c r="N202" s="431">
        <f t="shared" si="76"/>
        <v>0</v>
      </c>
      <c r="O202" s="429">
        <v>1956</v>
      </c>
      <c r="P202" s="431">
        <f t="shared" si="77"/>
        <v>0</v>
      </c>
      <c r="Q202" s="432">
        <f t="shared" si="78"/>
        <v>0</v>
      </c>
      <c r="R202" s="444"/>
      <c r="S202" s="446">
        <v>2832</v>
      </c>
      <c r="T202" s="448">
        <f t="shared" si="79"/>
        <v>0</v>
      </c>
      <c r="U202" s="446">
        <v>1956</v>
      </c>
      <c r="V202" s="448">
        <f t="shared" si="80"/>
        <v>0</v>
      </c>
      <c r="W202" s="449">
        <f t="shared" si="81"/>
        <v>0</v>
      </c>
      <c r="X202" s="472"/>
      <c r="Y202" s="474">
        <v>2832</v>
      </c>
      <c r="Z202" s="476">
        <f t="shared" si="82"/>
        <v>0</v>
      </c>
      <c r="AA202" s="474">
        <v>1956</v>
      </c>
      <c r="AB202" s="476">
        <f t="shared" si="83"/>
        <v>0</v>
      </c>
      <c r="AC202" s="477">
        <f t="shared" si="84"/>
        <v>0</v>
      </c>
      <c r="AD202" s="498">
        <v>24</v>
      </c>
      <c r="AE202" s="491">
        <v>2832</v>
      </c>
      <c r="AF202" s="493">
        <f t="shared" si="85"/>
        <v>67968</v>
      </c>
      <c r="AG202" s="491">
        <v>1956</v>
      </c>
      <c r="AH202" s="493">
        <f t="shared" si="86"/>
        <v>46944</v>
      </c>
      <c r="AI202" s="494">
        <f t="shared" si="87"/>
        <v>114912</v>
      </c>
      <c r="AJ202" s="523"/>
      <c r="AK202" s="525">
        <v>2832</v>
      </c>
      <c r="AL202" s="527">
        <f t="shared" si="88"/>
        <v>0</v>
      </c>
      <c r="AM202" s="525">
        <v>1956</v>
      </c>
      <c r="AN202" s="527">
        <f t="shared" si="89"/>
        <v>0</v>
      </c>
      <c r="AO202" s="528">
        <f t="shared" si="90"/>
        <v>0</v>
      </c>
      <c r="AP202" s="540"/>
      <c r="AQ202" s="542">
        <v>2832</v>
      </c>
      <c r="AR202" s="544">
        <f t="shared" si="91"/>
        <v>0</v>
      </c>
      <c r="AS202" s="542">
        <v>1956</v>
      </c>
      <c r="AT202" s="544">
        <f t="shared" si="92"/>
        <v>0</v>
      </c>
      <c r="AU202" s="540"/>
      <c r="AV202" s="542">
        <v>2832</v>
      </c>
      <c r="AW202" s="544">
        <f t="shared" si="93"/>
        <v>0</v>
      </c>
      <c r="AX202" s="542">
        <v>1956</v>
      </c>
      <c r="AY202" s="544">
        <f t="shared" si="94"/>
        <v>0</v>
      </c>
      <c r="AZ202" s="540"/>
      <c r="BA202" s="542">
        <v>2832</v>
      </c>
      <c r="BB202" s="544">
        <f t="shared" si="95"/>
        <v>0</v>
      </c>
      <c r="BC202" s="542">
        <v>1956</v>
      </c>
      <c r="BD202" s="544">
        <f t="shared" si="96"/>
        <v>0</v>
      </c>
      <c r="BE202" s="545">
        <f t="shared" si="97"/>
        <v>0</v>
      </c>
      <c r="BF202" s="398">
        <f t="shared" si="98"/>
        <v>0</v>
      </c>
      <c r="BG202" s="254">
        <f t="shared" si="99"/>
        <v>24</v>
      </c>
      <c r="BH202" s="275">
        <f t="shared" si="100"/>
        <v>0</v>
      </c>
    </row>
    <row r="203" spans="1:60" s="263" customFormat="1" ht="12.75">
      <c r="A203" s="307" t="s">
        <v>624</v>
      </c>
      <c r="B203" s="343" t="s">
        <v>625</v>
      </c>
      <c r="C203" s="187"/>
      <c r="D203" s="261" t="s">
        <v>143</v>
      </c>
      <c r="E203" s="261">
        <v>150</v>
      </c>
      <c r="F203" s="344">
        <v>866.26</v>
      </c>
      <c r="G203" s="190">
        <f t="shared" si="109"/>
        <v>129939</v>
      </c>
      <c r="H203" s="344">
        <v>435.6</v>
      </c>
      <c r="I203" s="190">
        <f t="shared" si="110"/>
        <v>65340</v>
      </c>
      <c r="J203" s="345">
        <f t="shared" si="108"/>
        <v>195279</v>
      </c>
      <c r="K203" s="409"/>
      <c r="L203" s="427"/>
      <c r="M203" s="429">
        <v>866.26</v>
      </c>
      <c r="N203" s="431">
        <f t="shared" si="76"/>
        <v>0</v>
      </c>
      <c r="O203" s="429">
        <v>435.6</v>
      </c>
      <c r="P203" s="431">
        <f t="shared" si="77"/>
        <v>0</v>
      </c>
      <c r="Q203" s="432">
        <f t="shared" si="78"/>
        <v>0</v>
      </c>
      <c r="R203" s="444"/>
      <c r="S203" s="446">
        <v>866.26</v>
      </c>
      <c r="T203" s="448">
        <f t="shared" si="79"/>
        <v>0</v>
      </c>
      <c r="U203" s="446">
        <v>435.6</v>
      </c>
      <c r="V203" s="448">
        <f t="shared" si="80"/>
        <v>0</v>
      </c>
      <c r="W203" s="449">
        <f t="shared" si="81"/>
        <v>0</v>
      </c>
      <c r="X203" s="472"/>
      <c r="Y203" s="474">
        <v>866.26</v>
      </c>
      <c r="Z203" s="476">
        <f t="shared" si="82"/>
        <v>0</v>
      </c>
      <c r="AA203" s="474">
        <v>435.6</v>
      </c>
      <c r="AB203" s="476">
        <f t="shared" si="83"/>
        <v>0</v>
      </c>
      <c r="AC203" s="477">
        <f t="shared" si="84"/>
        <v>0</v>
      </c>
      <c r="AD203" s="498"/>
      <c r="AE203" s="491">
        <v>866.26</v>
      </c>
      <c r="AF203" s="493">
        <f t="shared" si="85"/>
        <v>0</v>
      </c>
      <c r="AG203" s="491">
        <v>435.6</v>
      </c>
      <c r="AH203" s="493">
        <f t="shared" si="86"/>
        <v>0</v>
      </c>
      <c r="AI203" s="494">
        <f t="shared" si="87"/>
        <v>0</v>
      </c>
      <c r="AJ203" s="523"/>
      <c r="AK203" s="525">
        <v>866.26</v>
      </c>
      <c r="AL203" s="527">
        <f t="shared" si="88"/>
        <v>0</v>
      </c>
      <c r="AM203" s="525">
        <v>435.6</v>
      </c>
      <c r="AN203" s="527">
        <f t="shared" si="89"/>
        <v>0</v>
      </c>
      <c r="AO203" s="528">
        <f t="shared" si="90"/>
        <v>0</v>
      </c>
      <c r="AP203" s="540"/>
      <c r="AQ203" s="542">
        <v>866.26</v>
      </c>
      <c r="AR203" s="544">
        <f t="shared" si="91"/>
        <v>0</v>
      </c>
      <c r="AS203" s="542">
        <v>435.6</v>
      </c>
      <c r="AT203" s="544">
        <f t="shared" si="92"/>
        <v>0</v>
      </c>
      <c r="AU203" s="540"/>
      <c r="AV203" s="542">
        <v>866.26</v>
      </c>
      <c r="AW203" s="544">
        <f t="shared" si="93"/>
        <v>0</v>
      </c>
      <c r="AX203" s="542">
        <v>435.6</v>
      </c>
      <c r="AY203" s="544">
        <f t="shared" si="94"/>
        <v>0</v>
      </c>
      <c r="AZ203" s="540"/>
      <c r="BA203" s="542">
        <v>866.26</v>
      </c>
      <c r="BB203" s="544">
        <f t="shared" si="95"/>
        <v>0</v>
      </c>
      <c r="BC203" s="542">
        <v>435.6</v>
      </c>
      <c r="BD203" s="544">
        <f t="shared" si="96"/>
        <v>0</v>
      </c>
      <c r="BE203" s="545">
        <f t="shared" si="97"/>
        <v>0</v>
      </c>
      <c r="BF203" s="398">
        <f t="shared" si="98"/>
        <v>150</v>
      </c>
      <c r="BG203" s="254">
        <f t="shared" si="99"/>
        <v>0</v>
      </c>
      <c r="BH203" s="275">
        <f t="shared" si="100"/>
        <v>150</v>
      </c>
    </row>
    <row r="204" spans="1:60" s="254" customFormat="1" ht="14.45" customHeight="1">
      <c r="A204" s="303"/>
      <c r="B204" s="264"/>
      <c r="C204" s="187"/>
      <c r="D204" s="261"/>
      <c r="E204" s="261"/>
      <c r="F204" s="344"/>
      <c r="G204" s="190"/>
      <c r="H204" s="344"/>
      <c r="I204" s="190"/>
      <c r="J204" s="345"/>
      <c r="K204" s="406"/>
      <c r="L204" s="427"/>
      <c r="M204" s="429"/>
      <c r="N204" s="431">
        <f t="shared" si="76"/>
        <v>0</v>
      </c>
      <c r="O204" s="429"/>
      <c r="P204" s="431">
        <f t="shared" si="77"/>
        <v>0</v>
      </c>
      <c r="Q204" s="432">
        <f t="shared" si="78"/>
        <v>0</v>
      </c>
      <c r="R204" s="444"/>
      <c r="S204" s="446"/>
      <c r="T204" s="448">
        <f t="shared" si="79"/>
        <v>0</v>
      </c>
      <c r="U204" s="446"/>
      <c r="V204" s="448">
        <f t="shared" si="80"/>
        <v>0</v>
      </c>
      <c r="W204" s="449">
        <f t="shared" si="81"/>
        <v>0</v>
      </c>
      <c r="X204" s="472"/>
      <c r="Y204" s="474"/>
      <c r="Z204" s="476">
        <f t="shared" si="82"/>
        <v>0</v>
      </c>
      <c r="AA204" s="474"/>
      <c r="AB204" s="476">
        <f t="shared" si="83"/>
        <v>0</v>
      </c>
      <c r="AC204" s="477">
        <f t="shared" si="84"/>
        <v>0</v>
      </c>
      <c r="AD204" s="489"/>
      <c r="AE204" s="491"/>
      <c r="AF204" s="493">
        <f t="shared" si="85"/>
        <v>0</v>
      </c>
      <c r="AG204" s="491"/>
      <c r="AH204" s="493">
        <f t="shared" si="86"/>
        <v>0</v>
      </c>
      <c r="AI204" s="494">
        <f t="shared" si="87"/>
        <v>0</v>
      </c>
      <c r="AJ204" s="523"/>
      <c r="AK204" s="525"/>
      <c r="AL204" s="527">
        <f t="shared" si="88"/>
        <v>0</v>
      </c>
      <c r="AM204" s="525"/>
      <c r="AN204" s="527">
        <f t="shared" si="89"/>
        <v>0</v>
      </c>
      <c r="AO204" s="528">
        <f t="shared" si="90"/>
        <v>0</v>
      </c>
      <c r="AP204" s="540"/>
      <c r="AQ204" s="542"/>
      <c r="AR204" s="544">
        <f t="shared" si="91"/>
        <v>0</v>
      </c>
      <c r="AS204" s="542"/>
      <c r="AT204" s="544">
        <f t="shared" si="92"/>
        <v>0</v>
      </c>
      <c r="AU204" s="540"/>
      <c r="AV204" s="542"/>
      <c r="AW204" s="544">
        <f t="shared" si="93"/>
        <v>0</v>
      </c>
      <c r="AX204" s="542"/>
      <c r="AY204" s="544">
        <f t="shared" si="94"/>
        <v>0</v>
      </c>
      <c r="AZ204" s="540"/>
      <c r="BA204" s="542"/>
      <c r="BB204" s="544">
        <f t="shared" si="95"/>
        <v>0</v>
      </c>
      <c r="BC204" s="542"/>
      <c r="BD204" s="544">
        <f t="shared" si="96"/>
        <v>0</v>
      </c>
      <c r="BE204" s="545">
        <f t="shared" si="97"/>
        <v>0</v>
      </c>
      <c r="BF204" s="398">
        <f t="shared" si="98"/>
        <v>0</v>
      </c>
      <c r="BG204" s="254">
        <f t="shared" si="99"/>
        <v>0</v>
      </c>
      <c r="BH204" s="275">
        <f t="shared" si="100"/>
        <v>0</v>
      </c>
    </row>
    <row r="205" spans="1:60" s="459" customFormat="1" ht="12.75">
      <c r="A205" s="313">
        <v>2</v>
      </c>
      <c r="B205" s="250" t="s">
        <v>626</v>
      </c>
      <c r="C205" s="556"/>
      <c r="D205" s="252"/>
      <c r="E205" s="252"/>
      <c r="F205" s="252"/>
      <c r="G205" s="252"/>
      <c r="H205" s="252"/>
      <c r="I205" s="252"/>
      <c r="J205" s="311">
        <f>SUM(J207:J274)</f>
        <v>9094215.3000000007</v>
      </c>
      <c r="K205" s="412"/>
      <c r="L205" s="461"/>
      <c r="M205" s="438"/>
      <c r="N205" s="431">
        <f t="shared" si="76"/>
        <v>0</v>
      </c>
      <c r="O205" s="438"/>
      <c r="P205" s="431">
        <f t="shared" si="77"/>
        <v>0</v>
      </c>
      <c r="Q205" s="462">
        <f t="shared" si="78"/>
        <v>0</v>
      </c>
      <c r="R205" s="461"/>
      <c r="S205" s="252"/>
      <c r="T205" s="463">
        <f t="shared" si="79"/>
        <v>0</v>
      </c>
      <c r="U205" s="252"/>
      <c r="V205" s="463">
        <f t="shared" si="80"/>
        <v>0</v>
      </c>
      <c r="W205" s="464">
        <f>SUM(W207:W274)</f>
        <v>0</v>
      </c>
      <c r="X205" s="461"/>
      <c r="Y205" s="480"/>
      <c r="Z205" s="476">
        <f t="shared" si="82"/>
        <v>0</v>
      </c>
      <c r="AA205" s="480"/>
      <c r="AB205" s="476">
        <f t="shared" si="83"/>
        <v>0</v>
      </c>
      <c r="AC205" s="464">
        <f>SUM(AC207:AC293)</f>
        <v>1139190.4400000002</v>
      </c>
      <c r="AD205" s="461"/>
      <c r="AE205" s="499"/>
      <c r="AF205" s="493">
        <f t="shared" si="85"/>
        <v>0</v>
      </c>
      <c r="AG205" s="499"/>
      <c r="AH205" s="493">
        <f t="shared" si="86"/>
        <v>0</v>
      </c>
      <c r="AI205" s="462">
        <f t="shared" si="87"/>
        <v>0</v>
      </c>
      <c r="AJ205" s="574"/>
      <c r="AK205" s="531"/>
      <c r="AL205" s="527">
        <f t="shared" si="88"/>
        <v>0</v>
      </c>
      <c r="AM205" s="531"/>
      <c r="AN205" s="527">
        <f t="shared" si="89"/>
        <v>0</v>
      </c>
      <c r="AO205" s="464">
        <f>SUM(AO207:AO292)</f>
        <v>4522501.382857142</v>
      </c>
      <c r="AP205" s="461"/>
      <c r="AQ205" s="548"/>
      <c r="AR205" s="544">
        <f t="shared" si="91"/>
        <v>0</v>
      </c>
      <c r="AS205" s="548"/>
      <c r="AT205" s="544">
        <f t="shared" si="92"/>
        <v>0</v>
      </c>
      <c r="AU205" s="461"/>
      <c r="AV205" s="548"/>
      <c r="AW205" s="544">
        <f t="shared" si="93"/>
        <v>0</v>
      </c>
      <c r="AX205" s="548"/>
      <c r="AY205" s="544">
        <f t="shared" si="94"/>
        <v>0</v>
      </c>
      <c r="AZ205" s="461"/>
      <c r="BA205" s="548"/>
      <c r="BB205" s="544">
        <f t="shared" si="95"/>
        <v>0</v>
      </c>
      <c r="BC205" s="548"/>
      <c r="BD205" s="544">
        <f t="shared" si="96"/>
        <v>0</v>
      </c>
      <c r="BE205" s="462">
        <f>SUM(BE207:BE274)</f>
        <v>0</v>
      </c>
      <c r="BF205" s="398">
        <f t="shared" si="98"/>
        <v>0</v>
      </c>
      <c r="BG205" s="254">
        <f t="shared" si="99"/>
        <v>0</v>
      </c>
      <c r="BH205" s="275">
        <f t="shared" si="100"/>
        <v>0</v>
      </c>
    </row>
    <row r="206" spans="1:60" s="254" customFormat="1" ht="12.75">
      <c r="A206" s="308"/>
      <c r="B206" s="264"/>
      <c r="C206" s="372"/>
      <c r="D206" s="272"/>
      <c r="E206" s="273"/>
      <c r="F206" s="344"/>
      <c r="G206" s="413"/>
      <c r="H206" s="344"/>
      <c r="I206" s="414"/>
      <c r="J206" s="415"/>
      <c r="K206" s="406"/>
      <c r="L206" s="427"/>
      <c r="M206" s="429"/>
      <c r="N206" s="431">
        <f t="shared" si="76"/>
        <v>0</v>
      </c>
      <c r="O206" s="429"/>
      <c r="P206" s="431">
        <f t="shared" si="77"/>
        <v>0</v>
      </c>
      <c r="Q206" s="432">
        <f t="shared" si="78"/>
        <v>0</v>
      </c>
      <c r="R206" s="444"/>
      <c r="S206" s="446"/>
      <c r="T206" s="448">
        <f t="shared" si="79"/>
        <v>0</v>
      </c>
      <c r="U206" s="446"/>
      <c r="V206" s="448">
        <f t="shared" si="80"/>
        <v>0</v>
      </c>
      <c r="W206" s="449">
        <f t="shared" si="81"/>
        <v>0</v>
      </c>
      <c r="X206" s="472"/>
      <c r="Y206" s="474"/>
      <c r="Z206" s="476">
        <f t="shared" si="82"/>
        <v>0</v>
      </c>
      <c r="AA206" s="474"/>
      <c r="AB206" s="476">
        <f t="shared" si="83"/>
        <v>0</v>
      </c>
      <c r="AC206" s="477">
        <f t="shared" si="84"/>
        <v>0</v>
      </c>
      <c r="AD206" s="489"/>
      <c r="AE206" s="491"/>
      <c r="AF206" s="493">
        <f t="shared" si="85"/>
        <v>0</v>
      </c>
      <c r="AG206" s="491"/>
      <c r="AH206" s="493">
        <f t="shared" si="86"/>
        <v>0</v>
      </c>
      <c r="AI206" s="494">
        <f t="shared" si="87"/>
        <v>0</v>
      </c>
      <c r="AJ206" s="523"/>
      <c r="AK206" s="525"/>
      <c r="AL206" s="527">
        <f t="shared" si="88"/>
        <v>0</v>
      </c>
      <c r="AM206" s="525"/>
      <c r="AN206" s="527">
        <f t="shared" si="89"/>
        <v>0</v>
      </c>
      <c r="AO206" s="528">
        <f t="shared" si="90"/>
        <v>0</v>
      </c>
      <c r="AP206" s="540"/>
      <c r="AQ206" s="542"/>
      <c r="AR206" s="544">
        <f t="shared" si="91"/>
        <v>0</v>
      </c>
      <c r="AS206" s="542"/>
      <c r="AT206" s="544">
        <f t="shared" si="92"/>
        <v>0</v>
      </c>
      <c r="AU206" s="540"/>
      <c r="AV206" s="542"/>
      <c r="AW206" s="544">
        <f t="shared" si="93"/>
        <v>0</v>
      </c>
      <c r="AX206" s="542"/>
      <c r="AY206" s="544">
        <f t="shared" si="94"/>
        <v>0</v>
      </c>
      <c r="AZ206" s="540"/>
      <c r="BA206" s="542"/>
      <c r="BB206" s="544">
        <f t="shared" si="95"/>
        <v>0</v>
      </c>
      <c r="BC206" s="542"/>
      <c r="BD206" s="544">
        <f t="shared" si="96"/>
        <v>0</v>
      </c>
      <c r="BE206" s="545">
        <f t="shared" si="97"/>
        <v>0</v>
      </c>
      <c r="BF206" s="398">
        <f t="shared" si="98"/>
        <v>0</v>
      </c>
      <c r="BG206" s="254">
        <f t="shared" si="99"/>
        <v>0</v>
      </c>
      <c r="BH206" s="275">
        <f t="shared" si="100"/>
        <v>0</v>
      </c>
    </row>
    <row r="207" spans="1:60" s="254" customFormat="1" ht="12.75">
      <c r="A207" s="303" t="s">
        <v>627</v>
      </c>
      <c r="B207" s="264" t="s">
        <v>628</v>
      </c>
      <c r="C207" s="372"/>
      <c r="D207" s="272" t="s">
        <v>117</v>
      </c>
      <c r="E207" s="273">
        <v>1</v>
      </c>
      <c r="F207" s="344">
        <v>38400</v>
      </c>
      <c r="G207" s="413">
        <f t="shared" ref="G207:G270" si="111">E207*F207</f>
        <v>38400</v>
      </c>
      <c r="H207" s="344">
        <v>0</v>
      </c>
      <c r="I207" s="414">
        <f t="shared" ref="I207:I266" si="112">H207*E207</f>
        <v>0</v>
      </c>
      <c r="J207" s="415">
        <f t="shared" ref="J207:J270" si="113">G207+I207</f>
        <v>38400</v>
      </c>
      <c r="K207" s="406"/>
      <c r="L207" s="427"/>
      <c r="M207" s="429">
        <v>38400</v>
      </c>
      <c r="N207" s="431">
        <f t="shared" ref="N207:N270" si="114">L207*M207</f>
        <v>0</v>
      </c>
      <c r="O207" s="429">
        <v>0</v>
      </c>
      <c r="P207" s="431">
        <f t="shared" ref="P207:P270" si="115">L207*O207</f>
        <v>0</v>
      </c>
      <c r="Q207" s="432">
        <f t="shared" ref="Q207:Q270" si="116">N207+P207</f>
        <v>0</v>
      </c>
      <c r="R207" s="444"/>
      <c r="S207" s="446">
        <v>38400</v>
      </c>
      <c r="T207" s="448">
        <f t="shared" ref="T207:T270" si="117">R207*S207</f>
        <v>0</v>
      </c>
      <c r="U207" s="446">
        <v>0</v>
      </c>
      <c r="V207" s="448">
        <f t="shared" ref="V207:V270" si="118">R207*U207</f>
        <v>0</v>
      </c>
      <c r="W207" s="449">
        <f t="shared" ref="W207:W270" si="119">T207+V207</f>
        <v>0</v>
      </c>
      <c r="X207" s="472"/>
      <c r="Y207" s="474">
        <v>38400</v>
      </c>
      <c r="Z207" s="476">
        <f t="shared" ref="Z207:Z270" si="120">X207*Y207</f>
        <v>0</v>
      </c>
      <c r="AA207" s="474">
        <v>0</v>
      </c>
      <c r="AB207" s="476">
        <f t="shared" ref="AB207:AB270" si="121">X207*AA207</f>
        <v>0</v>
      </c>
      <c r="AC207" s="477">
        <f t="shared" ref="AC207:AC270" si="122">Z207+AB207</f>
        <v>0</v>
      </c>
      <c r="AD207" s="489"/>
      <c r="AE207" s="491">
        <v>38400</v>
      </c>
      <c r="AF207" s="493">
        <f t="shared" ref="AF207:AF270" si="123">AD207*AE207</f>
        <v>0</v>
      </c>
      <c r="AG207" s="491">
        <v>0</v>
      </c>
      <c r="AH207" s="493">
        <f t="shared" ref="AH207:AH270" si="124">AD207*AG207</f>
        <v>0</v>
      </c>
      <c r="AI207" s="494">
        <f t="shared" ref="AI207:AI270" si="125">AF207+AH207</f>
        <v>0</v>
      </c>
      <c r="AJ207" s="523"/>
      <c r="AK207" s="525">
        <v>38400</v>
      </c>
      <c r="AL207" s="527">
        <f t="shared" ref="AL207:AL270" si="126">AJ207*AK207</f>
        <v>0</v>
      </c>
      <c r="AM207" s="525">
        <v>0</v>
      </c>
      <c r="AN207" s="527">
        <f t="shared" ref="AN207:AN270" si="127">AJ207*AM207</f>
        <v>0</v>
      </c>
      <c r="AO207" s="528">
        <f t="shared" ref="AO207:AO270" si="128">AL207+AN207</f>
        <v>0</v>
      </c>
      <c r="AP207" s="540"/>
      <c r="AQ207" s="542">
        <v>38400</v>
      </c>
      <c r="AR207" s="544">
        <f t="shared" ref="AR207:AR270" si="129">AP207*AQ207</f>
        <v>0</v>
      </c>
      <c r="AS207" s="542">
        <v>0</v>
      </c>
      <c r="AT207" s="544">
        <f t="shared" ref="AT207:AT270" si="130">AP207*AS207</f>
        <v>0</v>
      </c>
      <c r="AU207" s="540"/>
      <c r="AV207" s="542">
        <v>38400</v>
      </c>
      <c r="AW207" s="544">
        <f t="shared" ref="AW207:AW270" si="131">AU207*AV207</f>
        <v>0</v>
      </c>
      <c r="AX207" s="542">
        <v>0</v>
      </c>
      <c r="AY207" s="544">
        <f t="shared" ref="AY207:AY270" si="132">AU207*AX207</f>
        <v>0</v>
      </c>
      <c r="AZ207" s="540"/>
      <c r="BA207" s="542">
        <v>38400</v>
      </c>
      <c r="BB207" s="544">
        <f t="shared" ref="BB207:BB270" si="133">AZ207*BA207</f>
        <v>0</v>
      </c>
      <c r="BC207" s="542">
        <v>0</v>
      </c>
      <c r="BD207" s="544">
        <f t="shared" ref="BD207:BD270" si="134">AZ207*BC207</f>
        <v>0</v>
      </c>
      <c r="BE207" s="545">
        <f t="shared" ref="BE207:BE270" si="135">BB207+BD207</f>
        <v>0</v>
      </c>
      <c r="BF207" s="398">
        <f t="shared" ref="BF207:BF270" si="136">E207-L207-R207-X207-AD207-AJ207-AP207-AU207-AZ207</f>
        <v>1</v>
      </c>
      <c r="BG207" s="254">
        <f t="shared" ref="BG207:BG270" si="137">L207+R207+X207+AD207+AJ207+AP207+AU207+AZ207</f>
        <v>0</v>
      </c>
      <c r="BH207" s="275">
        <f t="shared" ref="BH207:BH270" si="138">E207-BG207</f>
        <v>1</v>
      </c>
    </row>
    <row r="208" spans="1:60" s="254" customFormat="1" ht="12.75">
      <c r="A208" s="303" t="s">
        <v>629</v>
      </c>
      <c r="B208" s="264" t="s">
        <v>630</v>
      </c>
      <c r="C208" s="372" t="s">
        <v>631</v>
      </c>
      <c r="D208" s="272" t="s">
        <v>110</v>
      </c>
      <c r="E208" s="273">
        <v>1</v>
      </c>
      <c r="F208" s="344">
        <v>4200</v>
      </c>
      <c r="G208" s="413">
        <f t="shared" si="111"/>
        <v>4200</v>
      </c>
      <c r="H208" s="344">
        <v>32333.599999999999</v>
      </c>
      <c r="I208" s="414">
        <f t="shared" si="112"/>
        <v>32333.599999999999</v>
      </c>
      <c r="J208" s="415">
        <f t="shared" si="113"/>
        <v>36533.599999999999</v>
      </c>
      <c r="K208" s="406"/>
      <c r="L208" s="427"/>
      <c r="M208" s="429">
        <v>4200</v>
      </c>
      <c r="N208" s="431">
        <f t="shared" si="114"/>
        <v>0</v>
      </c>
      <c r="O208" s="429">
        <v>32333.599999999999</v>
      </c>
      <c r="P208" s="431">
        <f t="shared" si="115"/>
        <v>0</v>
      </c>
      <c r="Q208" s="432">
        <f t="shared" si="116"/>
        <v>0</v>
      </c>
      <c r="R208" s="444"/>
      <c r="S208" s="446">
        <v>4200</v>
      </c>
      <c r="T208" s="448">
        <f t="shared" si="117"/>
        <v>0</v>
      </c>
      <c r="U208" s="446">
        <v>32333.599999999999</v>
      </c>
      <c r="V208" s="448">
        <f t="shared" si="118"/>
        <v>0</v>
      </c>
      <c r="W208" s="449">
        <f t="shared" si="119"/>
        <v>0</v>
      </c>
      <c r="X208" s="472"/>
      <c r="Y208" s="474">
        <v>4200</v>
      </c>
      <c r="Z208" s="476">
        <f t="shared" si="120"/>
        <v>0</v>
      </c>
      <c r="AA208" s="474">
        <v>32333.599999999999</v>
      </c>
      <c r="AB208" s="476">
        <f t="shared" si="121"/>
        <v>0</v>
      </c>
      <c r="AC208" s="477">
        <f t="shared" si="122"/>
        <v>0</v>
      </c>
      <c r="AD208" s="489"/>
      <c r="AE208" s="491">
        <v>4200</v>
      </c>
      <c r="AF208" s="493">
        <f t="shared" si="123"/>
        <v>0</v>
      </c>
      <c r="AG208" s="491">
        <v>32333.599999999999</v>
      </c>
      <c r="AH208" s="493">
        <f t="shared" si="124"/>
        <v>0</v>
      </c>
      <c r="AI208" s="494">
        <f t="shared" si="125"/>
        <v>0</v>
      </c>
      <c r="AJ208" s="523"/>
      <c r="AK208" s="525">
        <v>4200</v>
      </c>
      <c r="AL208" s="527">
        <f t="shared" si="126"/>
        <v>0</v>
      </c>
      <c r="AM208" s="525">
        <v>32333.599999999999</v>
      </c>
      <c r="AN208" s="527">
        <f t="shared" si="127"/>
        <v>0</v>
      </c>
      <c r="AO208" s="528">
        <f t="shared" si="128"/>
        <v>0</v>
      </c>
      <c r="AP208" s="540"/>
      <c r="AQ208" s="542">
        <v>4200</v>
      </c>
      <c r="AR208" s="544">
        <f t="shared" si="129"/>
        <v>0</v>
      </c>
      <c r="AS208" s="542">
        <v>32333.599999999999</v>
      </c>
      <c r="AT208" s="544">
        <f t="shared" si="130"/>
        <v>0</v>
      </c>
      <c r="AU208" s="540"/>
      <c r="AV208" s="542">
        <v>4200</v>
      </c>
      <c r="AW208" s="544">
        <f t="shared" si="131"/>
        <v>0</v>
      </c>
      <c r="AX208" s="542">
        <v>32333.599999999999</v>
      </c>
      <c r="AY208" s="544">
        <f t="shared" si="132"/>
        <v>0</v>
      </c>
      <c r="AZ208" s="540"/>
      <c r="BA208" s="542">
        <v>4200</v>
      </c>
      <c r="BB208" s="544">
        <f t="shared" si="133"/>
        <v>0</v>
      </c>
      <c r="BC208" s="542">
        <v>32333.599999999999</v>
      </c>
      <c r="BD208" s="544">
        <f t="shared" si="134"/>
        <v>0</v>
      </c>
      <c r="BE208" s="545">
        <f t="shared" si="135"/>
        <v>0</v>
      </c>
      <c r="BF208" s="398">
        <f t="shared" si="136"/>
        <v>1</v>
      </c>
      <c r="BG208" s="254">
        <f t="shared" si="137"/>
        <v>0</v>
      </c>
      <c r="BH208" s="275">
        <f t="shared" si="138"/>
        <v>1</v>
      </c>
    </row>
    <row r="209" spans="1:60" s="254" customFormat="1" ht="12.75">
      <c r="A209" s="303" t="s">
        <v>296</v>
      </c>
      <c r="B209" s="264" t="s">
        <v>297</v>
      </c>
      <c r="C209" s="372" t="s">
        <v>298</v>
      </c>
      <c r="D209" s="272" t="s">
        <v>110</v>
      </c>
      <c r="E209" s="273">
        <v>4</v>
      </c>
      <c r="F209" s="344">
        <v>4200</v>
      </c>
      <c r="G209" s="413">
        <f t="shared" si="111"/>
        <v>16800</v>
      </c>
      <c r="H209" s="344">
        <v>28173.599999999999</v>
      </c>
      <c r="I209" s="414">
        <f t="shared" si="112"/>
        <v>112694.39999999999</v>
      </c>
      <c r="J209" s="415">
        <f t="shared" si="113"/>
        <v>129494.39999999999</v>
      </c>
      <c r="K209" s="406"/>
      <c r="L209" s="427"/>
      <c r="M209" s="429">
        <v>4200</v>
      </c>
      <c r="N209" s="431">
        <f t="shared" si="114"/>
        <v>0</v>
      </c>
      <c r="O209" s="429">
        <v>28173.599999999999</v>
      </c>
      <c r="P209" s="431">
        <f t="shared" si="115"/>
        <v>0</v>
      </c>
      <c r="Q209" s="432">
        <f t="shared" si="116"/>
        <v>0</v>
      </c>
      <c r="R209" s="444"/>
      <c r="S209" s="446">
        <v>4200</v>
      </c>
      <c r="T209" s="448">
        <f t="shared" si="117"/>
        <v>0</v>
      </c>
      <c r="U209" s="446">
        <v>28173.599999999999</v>
      </c>
      <c r="V209" s="448">
        <f t="shared" si="118"/>
        <v>0</v>
      </c>
      <c r="W209" s="449">
        <f t="shared" si="119"/>
        <v>0</v>
      </c>
      <c r="X209" s="472">
        <v>3</v>
      </c>
      <c r="Y209" s="474">
        <v>4200</v>
      </c>
      <c r="Z209" s="476">
        <f t="shared" si="120"/>
        <v>12600</v>
      </c>
      <c r="AA209" s="474">
        <v>28173.599999999999</v>
      </c>
      <c r="AB209" s="476">
        <f t="shared" si="121"/>
        <v>84520.799999999988</v>
      </c>
      <c r="AC209" s="477">
        <f t="shared" si="122"/>
        <v>97120.799999999988</v>
      </c>
      <c r="AD209" s="489"/>
      <c r="AE209" s="491">
        <v>4200</v>
      </c>
      <c r="AF209" s="493">
        <f t="shared" si="123"/>
        <v>0</v>
      </c>
      <c r="AG209" s="491">
        <v>28173.599999999999</v>
      </c>
      <c r="AH209" s="493">
        <f t="shared" si="124"/>
        <v>0</v>
      </c>
      <c r="AI209" s="494">
        <f t="shared" si="125"/>
        <v>0</v>
      </c>
      <c r="AJ209" s="523"/>
      <c r="AK209" s="525">
        <v>4200</v>
      </c>
      <c r="AL209" s="527">
        <f t="shared" si="126"/>
        <v>0</v>
      </c>
      <c r="AM209" s="525">
        <v>28173.599999999999</v>
      </c>
      <c r="AN209" s="527">
        <f t="shared" si="127"/>
        <v>0</v>
      </c>
      <c r="AO209" s="528">
        <f t="shared" si="128"/>
        <v>0</v>
      </c>
      <c r="AP209" s="540"/>
      <c r="AQ209" s="542">
        <v>4200</v>
      </c>
      <c r="AR209" s="544">
        <f t="shared" si="129"/>
        <v>0</v>
      </c>
      <c r="AS209" s="542">
        <v>28173.599999999999</v>
      </c>
      <c r="AT209" s="544">
        <f t="shared" si="130"/>
        <v>0</v>
      </c>
      <c r="AU209" s="540"/>
      <c r="AV209" s="542">
        <v>4200</v>
      </c>
      <c r="AW209" s="544">
        <f t="shared" si="131"/>
        <v>0</v>
      </c>
      <c r="AX209" s="542">
        <v>28173.599999999999</v>
      </c>
      <c r="AY209" s="544">
        <f t="shared" si="132"/>
        <v>0</v>
      </c>
      <c r="AZ209" s="540"/>
      <c r="BA209" s="542">
        <v>4200</v>
      </c>
      <c r="BB209" s="544">
        <f t="shared" si="133"/>
        <v>0</v>
      </c>
      <c r="BC209" s="542">
        <v>28173.599999999999</v>
      </c>
      <c r="BD209" s="544">
        <f t="shared" si="134"/>
        <v>0</v>
      </c>
      <c r="BE209" s="545">
        <f t="shared" si="135"/>
        <v>0</v>
      </c>
      <c r="BF209" s="398">
        <f t="shared" si="136"/>
        <v>1</v>
      </c>
      <c r="BG209" s="254">
        <f t="shared" si="137"/>
        <v>3</v>
      </c>
      <c r="BH209" s="275">
        <f t="shared" si="138"/>
        <v>1</v>
      </c>
    </row>
    <row r="210" spans="1:60" s="254" customFormat="1" ht="12.75">
      <c r="A210" s="303" t="s">
        <v>632</v>
      </c>
      <c r="B210" s="264" t="s">
        <v>633</v>
      </c>
      <c r="C210" s="372" t="s">
        <v>634</v>
      </c>
      <c r="D210" s="272" t="s">
        <v>110</v>
      </c>
      <c r="E210" s="273">
        <v>4</v>
      </c>
      <c r="F210" s="344">
        <v>1800</v>
      </c>
      <c r="G210" s="413">
        <f t="shared" si="111"/>
        <v>7200</v>
      </c>
      <c r="H210" s="344">
        <v>1120</v>
      </c>
      <c r="I210" s="414">
        <f t="shared" si="112"/>
        <v>4480</v>
      </c>
      <c r="J210" s="415">
        <f t="shared" si="113"/>
        <v>11680</v>
      </c>
      <c r="K210" s="406"/>
      <c r="L210" s="427"/>
      <c r="M210" s="429">
        <v>1800</v>
      </c>
      <c r="N210" s="431">
        <f t="shared" si="114"/>
        <v>0</v>
      </c>
      <c r="O210" s="429">
        <v>1120</v>
      </c>
      <c r="P210" s="431">
        <f t="shared" si="115"/>
        <v>0</v>
      </c>
      <c r="Q210" s="432">
        <f t="shared" si="116"/>
        <v>0</v>
      </c>
      <c r="R210" s="444"/>
      <c r="S210" s="446">
        <v>1800</v>
      </c>
      <c r="T210" s="448">
        <f t="shared" si="117"/>
        <v>0</v>
      </c>
      <c r="U210" s="446">
        <v>1120</v>
      </c>
      <c r="V210" s="448">
        <f t="shared" si="118"/>
        <v>0</v>
      </c>
      <c r="W210" s="449">
        <f t="shared" si="119"/>
        <v>0</v>
      </c>
      <c r="X210" s="472"/>
      <c r="Y210" s="474">
        <v>1800</v>
      </c>
      <c r="Z210" s="476">
        <f t="shared" si="120"/>
        <v>0</v>
      </c>
      <c r="AA210" s="474">
        <v>1120</v>
      </c>
      <c r="AB210" s="476">
        <f t="shared" si="121"/>
        <v>0</v>
      </c>
      <c r="AC210" s="477">
        <f t="shared" si="122"/>
        <v>0</v>
      </c>
      <c r="AD210" s="489"/>
      <c r="AE210" s="491">
        <v>1800</v>
      </c>
      <c r="AF210" s="493">
        <f t="shared" si="123"/>
        <v>0</v>
      </c>
      <c r="AG210" s="491">
        <v>1120</v>
      </c>
      <c r="AH210" s="493">
        <f t="shared" si="124"/>
        <v>0</v>
      </c>
      <c r="AI210" s="494">
        <f t="shared" si="125"/>
        <v>0</v>
      </c>
      <c r="AJ210" s="523">
        <v>3</v>
      </c>
      <c r="AK210" s="525">
        <v>1800</v>
      </c>
      <c r="AL210" s="527">
        <f t="shared" si="126"/>
        <v>5400</v>
      </c>
      <c r="AM210" s="525">
        <v>1120</v>
      </c>
      <c r="AN210" s="527">
        <f t="shared" si="127"/>
        <v>3360</v>
      </c>
      <c r="AO210" s="528">
        <f t="shared" si="128"/>
        <v>8760</v>
      </c>
      <c r="AP210" s="540"/>
      <c r="AQ210" s="542">
        <v>1800</v>
      </c>
      <c r="AR210" s="544">
        <f t="shared" si="129"/>
        <v>0</v>
      </c>
      <c r="AS210" s="542">
        <v>1120</v>
      </c>
      <c r="AT210" s="544">
        <f t="shared" si="130"/>
        <v>0</v>
      </c>
      <c r="AU210" s="540"/>
      <c r="AV210" s="542">
        <v>1800</v>
      </c>
      <c r="AW210" s="544">
        <f t="shared" si="131"/>
        <v>0</v>
      </c>
      <c r="AX210" s="542">
        <v>1120</v>
      </c>
      <c r="AY210" s="544">
        <f t="shared" si="132"/>
        <v>0</v>
      </c>
      <c r="AZ210" s="540"/>
      <c r="BA210" s="542">
        <v>1800</v>
      </c>
      <c r="BB210" s="544">
        <f t="shared" si="133"/>
        <v>0</v>
      </c>
      <c r="BC210" s="542">
        <v>1120</v>
      </c>
      <c r="BD210" s="544">
        <f t="shared" si="134"/>
        <v>0</v>
      </c>
      <c r="BE210" s="545">
        <f t="shared" si="135"/>
        <v>0</v>
      </c>
      <c r="BF210" s="398">
        <f t="shared" si="136"/>
        <v>1</v>
      </c>
      <c r="BG210" s="254">
        <f t="shared" si="137"/>
        <v>3</v>
      </c>
      <c r="BH210" s="275">
        <f t="shared" si="138"/>
        <v>1</v>
      </c>
    </row>
    <row r="211" spans="1:60" s="254" customFormat="1" ht="12.75">
      <c r="A211" s="303" t="s">
        <v>635</v>
      </c>
      <c r="B211" s="281" t="s">
        <v>636</v>
      </c>
      <c r="C211" s="372"/>
      <c r="D211" s="272" t="s">
        <v>110</v>
      </c>
      <c r="E211" s="273">
        <v>10</v>
      </c>
      <c r="F211" s="344">
        <v>400</v>
      </c>
      <c r="G211" s="413">
        <f t="shared" si="111"/>
        <v>4000</v>
      </c>
      <c r="H211" s="344">
        <v>5668</v>
      </c>
      <c r="I211" s="414">
        <f t="shared" si="112"/>
        <v>56680</v>
      </c>
      <c r="J211" s="415">
        <f t="shared" si="113"/>
        <v>60680</v>
      </c>
      <c r="K211" s="406"/>
      <c r="L211" s="427"/>
      <c r="M211" s="429">
        <v>400</v>
      </c>
      <c r="N211" s="431">
        <f t="shared" si="114"/>
        <v>0</v>
      </c>
      <c r="O211" s="429">
        <v>5668</v>
      </c>
      <c r="P211" s="431">
        <f t="shared" si="115"/>
        <v>0</v>
      </c>
      <c r="Q211" s="432">
        <f t="shared" si="116"/>
        <v>0</v>
      </c>
      <c r="R211" s="444"/>
      <c r="S211" s="446">
        <v>400</v>
      </c>
      <c r="T211" s="448">
        <f t="shared" si="117"/>
        <v>0</v>
      </c>
      <c r="U211" s="446">
        <v>5668</v>
      </c>
      <c r="V211" s="448">
        <f t="shared" si="118"/>
        <v>0</v>
      </c>
      <c r="W211" s="449">
        <f t="shared" si="119"/>
        <v>0</v>
      </c>
      <c r="X211" s="472"/>
      <c r="Y211" s="474">
        <v>400</v>
      </c>
      <c r="Z211" s="476">
        <f t="shared" si="120"/>
        <v>0</v>
      </c>
      <c r="AA211" s="474">
        <v>5668</v>
      </c>
      <c r="AB211" s="476">
        <f t="shared" si="121"/>
        <v>0</v>
      </c>
      <c r="AC211" s="477">
        <f t="shared" si="122"/>
        <v>0</v>
      </c>
      <c r="AD211" s="489"/>
      <c r="AE211" s="491">
        <v>400</v>
      </c>
      <c r="AF211" s="493">
        <f t="shared" si="123"/>
        <v>0</v>
      </c>
      <c r="AG211" s="491">
        <v>5668</v>
      </c>
      <c r="AH211" s="493">
        <f t="shared" si="124"/>
        <v>0</v>
      </c>
      <c r="AI211" s="494">
        <f t="shared" si="125"/>
        <v>0</v>
      </c>
      <c r="AJ211" s="523"/>
      <c r="AK211" s="525">
        <v>400</v>
      </c>
      <c r="AL211" s="527">
        <f t="shared" si="126"/>
        <v>0</v>
      </c>
      <c r="AM211" s="525">
        <v>5668</v>
      </c>
      <c r="AN211" s="527">
        <f t="shared" si="127"/>
        <v>0</v>
      </c>
      <c r="AO211" s="528">
        <f t="shared" si="128"/>
        <v>0</v>
      </c>
      <c r="AP211" s="540"/>
      <c r="AQ211" s="542">
        <v>400</v>
      </c>
      <c r="AR211" s="544">
        <f t="shared" si="129"/>
        <v>0</v>
      </c>
      <c r="AS211" s="542">
        <v>5668</v>
      </c>
      <c r="AT211" s="544">
        <f t="shared" si="130"/>
        <v>0</v>
      </c>
      <c r="AU211" s="540"/>
      <c r="AV211" s="542">
        <v>400</v>
      </c>
      <c r="AW211" s="544">
        <f t="shared" si="131"/>
        <v>0</v>
      </c>
      <c r="AX211" s="542">
        <v>5668</v>
      </c>
      <c r="AY211" s="544">
        <f t="shared" si="132"/>
        <v>0</v>
      </c>
      <c r="AZ211" s="540"/>
      <c r="BA211" s="542">
        <v>400</v>
      </c>
      <c r="BB211" s="544">
        <f t="shared" si="133"/>
        <v>0</v>
      </c>
      <c r="BC211" s="542">
        <v>5668</v>
      </c>
      <c r="BD211" s="544">
        <f t="shared" si="134"/>
        <v>0</v>
      </c>
      <c r="BE211" s="545">
        <f t="shared" si="135"/>
        <v>0</v>
      </c>
      <c r="BF211" s="398">
        <f t="shared" si="136"/>
        <v>10</v>
      </c>
      <c r="BG211" s="254">
        <f t="shared" si="137"/>
        <v>0</v>
      </c>
      <c r="BH211" s="275">
        <f t="shared" si="138"/>
        <v>10</v>
      </c>
    </row>
    <row r="212" spans="1:60" s="254" customFormat="1" ht="25.5">
      <c r="A212" s="309" t="s">
        <v>637</v>
      </c>
      <c r="B212" s="270" t="s">
        <v>638</v>
      </c>
      <c r="C212" s="271" t="s">
        <v>639</v>
      </c>
      <c r="D212" s="272" t="s">
        <v>110</v>
      </c>
      <c r="E212" s="273">
        <v>2</v>
      </c>
      <c r="F212" s="344">
        <v>3000</v>
      </c>
      <c r="G212" s="413">
        <f t="shared" si="111"/>
        <v>6000</v>
      </c>
      <c r="H212" s="344">
        <v>12612.36</v>
      </c>
      <c r="I212" s="414">
        <f t="shared" si="112"/>
        <v>25224.720000000001</v>
      </c>
      <c r="J212" s="415">
        <f t="shared" si="113"/>
        <v>31224.720000000001</v>
      </c>
      <c r="K212" s="406"/>
      <c r="L212" s="427"/>
      <c r="M212" s="429">
        <v>3000</v>
      </c>
      <c r="N212" s="431">
        <f t="shared" si="114"/>
        <v>0</v>
      </c>
      <c r="O212" s="429">
        <v>12612.36</v>
      </c>
      <c r="P212" s="431">
        <f t="shared" si="115"/>
        <v>0</v>
      </c>
      <c r="Q212" s="432">
        <f t="shared" si="116"/>
        <v>0</v>
      </c>
      <c r="R212" s="444"/>
      <c r="S212" s="446">
        <v>3000</v>
      </c>
      <c r="T212" s="448">
        <f t="shared" si="117"/>
        <v>0</v>
      </c>
      <c r="U212" s="446">
        <v>12612.36</v>
      </c>
      <c r="V212" s="448">
        <f t="shared" si="118"/>
        <v>0</v>
      </c>
      <c r="W212" s="449">
        <f t="shared" si="119"/>
        <v>0</v>
      </c>
      <c r="X212" s="472"/>
      <c r="Y212" s="474">
        <v>3000</v>
      </c>
      <c r="Z212" s="476">
        <f t="shared" si="120"/>
        <v>0</v>
      </c>
      <c r="AA212" s="474">
        <v>12612.36</v>
      </c>
      <c r="AB212" s="476">
        <f t="shared" si="121"/>
        <v>0</v>
      </c>
      <c r="AC212" s="477">
        <f t="shared" si="122"/>
        <v>0</v>
      </c>
      <c r="AD212" s="489"/>
      <c r="AE212" s="491">
        <v>3000</v>
      </c>
      <c r="AF212" s="493">
        <f t="shared" si="123"/>
        <v>0</v>
      </c>
      <c r="AG212" s="491">
        <v>12612.36</v>
      </c>
      <c r="AH212" s="493">
        <f t="shared" si="124"/>
        <v>0</v>
      </c>
      <c r="AI212" s="494">
        <f t="shared" si="125"/>
        <v>0</v>
      </c>
      <c r="AJ212" s="523"/>
      <c r="AK212" s="525">
        <v>3000</v>
      </c>
      <c r="AL212" s="527">
        <f t="shared" si="126"/>
        <v>0</v>
      </c>
      <c r="AM212" s="525">
        <v>12612.36</v>
      </c>
      <c r="AN212" s="527">
        <f t="shared" si="127"/>
        <v>0</v>
      </c>
      <c r="AO212" s="528">
        <f t="shared" si="128"/>
        <v>0</v>
      </c>
      <c r="AP212" s="540"/>
      <c r="AQ212" s="542">
        <v>3000</v>
      </c>
      <c r="AR212" s="544">
        <f t="shared" si="129"/>
        <v>0</v>
      </c>
      <c r="AS212" s="542">
        <v>12612.36</v>
      </c>
      <c r="AT212" s="544">
        <f t="shared" si="130"/>
        <v>0</v>
      </c>
      <c r="AU212" s="540"/>
      <c r="AV212" s="542">
        <v>3000</v>
      </c>
      <c r="AW212" s="544">
        <f t="shared" si="131"/>
        <v>0</v>
      </c>
      <c r="AX212" s="542">
        <v>12612.36</v>
      </c>
      <c r="AY212" s="544">
        <f t="shared" si="132"/>
        <v>0</v>
      </c>
      <c r="AZ212" s="540"/>
      <c r="BA212" s="542">
        <v>3000</v>
      </c>
      <c r="BB212" s="544">
        <f t="shared" si="133"/>
        <v>0</v>
      </c>
      <c r="BC212" s="542">
        <v>12612.36</v>
      </c>
      <c r="BD212" s="544">
        <f t="shared" si="134"/>
        <v>0</v>
      </c>
      <c r="BE212" s="545">
        <f t="shared" si="135"/>
        <v>0</v>
      </c>
      <c r="BF212" s="398">
        <f t="shared" si="136"/>
        <v>2</v>
      </c>
      <c r="BG212" s="254">
        <f t="shared" si="137"/>
        <v>0</v>
      </c>
      <c r="BH212" s="275">
        <f t="shared" si="138"/>
        <v>2</v>
      </c>
    </row>
    <row r="213" spans="1:60" s="254" customFormat="1" ht="12.75">
      <c r="A213" s="309" t="s">
        <v>640</v>
      </c>
      <c r="B213" s="270" t="s">
        <v>641</v>
      </c>
      <c r="C213" s="271" t="s">
        <v>642</v>
      </c>
      <c r="D213" s="272" t="s">
        <v>110</v>
      </c>
      <c r="E213" s="273">
        <v>4</v>
      </c>
      <c r="F213" s="344">
        <v>400</v>
      </c>
      <c r="G213" s="413">
        <f t="shared" si="111"/>
        <v>1600</v>
      </c>
      <c r="H213" s="344">
        <v>6304.92</v>
      </c>
      <c r="I213" s="414">
        <f t="shared" si="112"/>
        <v>25219.68</v>
      </c>
      <c r="J213" s="415">
        <f t="shared" si="113"/>
        <v>26819.68</v>
      </c>
      <c r="K213" s="406"/>
      <c r="L213" s="427"/>
      <c r="M213" s="429">
        <v>400</v>
      </c>
      <c r="N213" s="431">
        <f t="shared" si="114"/>
        <v>0</v>
      </c>
      <c r="O213" s="429">
        <v>6304.92</v>
      </c>
      <c r="P213" s="431">
        <f t="shared" si="115"/>
        <v>0</v>
      </c>
      <c r="Q213" s="432">
        <f t="shared" si="116"/>
        <v>0</v>
      </c>
      <c r="R213" s="444"/>
      <c r="S213" s="446">
        <v>400</v>
      </c>
      <c r="T213" s="448">
        <f t="shared" si="117"/>
        <v>0</v>
      </c>
      <c r="U213" s="446">
        <v>6304.92</v>
      </c>
      <c r="V213" s="448">
        <f t="shared" si="118"/>
        <v>0</v>
      </c>
      <c r="W213" s="449">
        <f t="shared" si="119"/>
        <v>0</v>
      </c>
      <c r="X213" s="472"/>
      <c r="Y213" s="474">
        <v>400</v>
      </c>
      <c r="Z213" s="476">
        <f t="shared" si="120"/>
        <v>0</v>
      </c>
      <c r="AA213" s="474">
        <v>6304.92</v>
      </c>
      <c r="AB213" s="476">
        <f t="shared" si="121"/>
        <v>0</v>
      </c>
      <c r="AC213" s="477">
        <f t="shared" si="122"/>
        <v>0</v>
      </c>
      <c r="AD213" s="489"/>
      <c r="AE213" s="491">
        <v>400</v>
      </c>
      <c r="AF213" s="493">
        <f t="shared" si="123"/>
        <v>0</v>
      </c>
      <c r="AG213" s="491">
        <v>6304.92</v>
      </c>
      <c r="AH213" s="493">
        <f t="shared" si="124"/>
        <v>0</v>
      </c>
      <c r="AI213" s="494">
        <f t="shared" si="125"/>
        <v>0</v>
      </c>
      <c r="AJ213" s="523">
        <v>2</v>
      </c>
      <c r="AK213" s="525">
        <v>400</v>
      </c>
      <c r="AL213" s="527">
        <f t="shared" si="126"/>
        <v>800</v>
      </c>
      <c r="AM213" s="525">
        <v>6304.92</v>
      </c>
      <c r="AN213" s="527">
        <f t="shared" si="127"/>
        <v>12609.84</v>
      </c>
      <c r="AO213" s="528">
        <f t="shared" si="128"/>
        <v>13409.84</v>
      </c>
      <c r="AP213" s="540"/>
      <c r="AQ213" s="542">
        <v>400</v>
      </c>
      <c r="AR213" s="544">
        <f t="shared" si="129"/>
        <v>0</v>
      </c>
      <c r="AS213" s="542">
        <v>6304.92</v>
      </c>
      <c r="AT213" s="544">
        <f t="shared" si="130"/>
        <v>0</v>
      </c>
      <c r="AU213" s="540"/>
      <c r="AV213" s="542">
        <v>400</v>
      </c>
      <c r="AW213" s="544">
        <f t="shared" si="131"/>
        <v>0</v>
      </c>
      <c r="AX213" s="542">
        <v>6304.92</v>
      </c>
      <c r="AY213" s="544">
        <f t="shared" si="132"/>
        <v>0</v>
      </c>
      <c r="AZ213" s="540"/>
      <c r="BA213" s="542">
        <v>400</v>
      </c>
      <c r="BB213" s="544">
        <f t="shared" si="133"/>
        <v>0</v>
      </c>
      <c r="BC213" s="542">
        <v>6304.92</v>
      </c>
      <c r="BD213" s="544">
        <f t="shared" si="134"/>
        <v>0</v>
      </c>
      <c r="BE213" s="545">
        <f t="shared" si="135"/>
        <v>0</v>
      </c>
      <c r="BF213" s="398">
        <f t="shared" si="136"/>
        <v>2</v>
      </c>
      <c r="BG213" s="254">
        <f t="shared" si="137"/>
        <v>2</v>
      </c>
      <c r="BH213" s="275">
        <f t="shared" si="138"/>
        <v>2</v>
      </c>
    </row>
    <row r="214" spans="1:60" s="275" customFormat="1" ht="25.5">
      <c r="A214" s="309" t="s">
        <v>643</v>
      </c>
      <c r="B214" s="270" t="s">
        <v>638</v>
      </c>
      <c r="C214" s="271" t="s">
        <v>644</v>
      </c>
      <c r="D214" s="272" t="s">
        <v>110</v>
      </c>
      <c r="E214" s="234">
        <v>2</v>
      </c>
      <c r="F214" s="344">
        <v>3000</v>
      </c>
      <c r="G214" s="413">
        <f t="shared" si="111"/>
        <v>6000</v>
      </c>
      <c r="H214" s="344">
        <v>7927.92</v>
      </c>
      <c r="I214" s="416">
        <f t="shared" si="112"/>
        <v>15855.84</v>
      </c>
      <c r="J214" s="417">
        <f>G214+I214</f>
        <v>21855.84</v>
      </c>
      <c r="K214" s="406"/>
      <c r="L214" s="435"/>
      <c r="M214" s="429">
        <v>3000</v>
      </c>
      <c r="N214" s="431">
        <f t="shared" si="114"/>
        <v>0</v>
      </c>
      <c r="O214" s="429">
        <v>7927.92</v>
      </c>
      <c r="P214" s="431">
        <f t="shared" si="115"/>
        <v>0</v>
      </c>
      <c r="Q214" s="432">
        <f t="shared" si="116"/>
        <v>0</v>
      </c>
      <c r="R214" s="452"/>
      <c r="S214" s="446">
        <v>3000</v>
      </c>
      <c r="T214" s="448">
        <f t="shared" si="117"/>
        <v>0</v>
      </c>
      <c r="U214" s="446">
        <v>7927.92</v>
      </c>
      <c r="V214" s="448">
        <f t="shared" si="118"/>
        <v>0</v>
      </c>
      <c r="W214" s="449">
        <f t="shared" si="119"/>
        <v>0</v>
      </c>
      <c r="X214" s="481"/>
      <c r="Y214" s="474">
        <v>3000</v>
      </c>
      <c r="Z214" s="476">
        <f t="shared" si="120"/>
        <v>0</v>
      </c>
      <c r="AA214" s="474">
        <v>7927.92</v>
      </c>
      <c r="AB214" s="476">
        <f t="shared" si="121"/>
        <v>0</v>
      </c>
      <c r="AC214" s="477">
        <f t="shared" si="122"/>
        <v>0</v>
      </c>
      <c r="AD214" s="500"/>
      <c r="AE214" s="491">
        <v>3000</v>
      </c>
      <c r="AF214" s="493">
        <f t="shared" si="123"/>
        <v>0</v>
      </c>
      <c r="AG214" s="491">
        <v>7927.92</v>
      </c>
      <c r="AH214" s="493">
        <f t="shared" si="124"/>
        <v>0</v>
      </c>
      <c r="AI214" s="494">
        <f t="shared" si="125"/>
        <v>0</v>
      </c>
      <c r="AJ214" s="532">
        <v>2</v>
      </c>
      <c r="AK214" s="525">
        <v>3000</v>
      </c>
      <c r="AL214" s="527">
        <f t="shared" si="126"/>
        <v>6000</v>
      </c>
      <c r="AM214" s="525">
        <v>7927.92</v>
      </c>
      <c r="AN214" s="527">
        <f t="shared" si="127"/>
        <v>15855.84</v>
      </c>
      <c r="AO214" s="528">
        <f t="shared" si="128"/>
        <v>21855.84</v>
      </c>
      <c r="AP214" s="549"/>
      <c r="AQ214" s="542">
        <v>3000</v>
      </c>
      <c r="AR214" s="544">
        <f t="shared" si="129"/>
        <v>0</v>
      </c>
      <c r="AS214" s="542">
        <v>7927.92</v>
      </c>
      <c r="AT214" s="544">
        <f t="shared" si="130"/>
        <v>0</v>
      </c>
      <c r="AU214" s="549"/>
      <c r="AV214" s="542">
        <v>3000</v>
      </c>
      <c r="AW214" s="544">
        <f t="shared" si="131"/>
        <v>0</v>
      </c>
      <c r="AX214" s="542">
        <v>7927.92</v>
      </c>
      <c r="AY214" s="544">
        <f t="shared" si="132"/>
        <v>0</v>
      </c>
      <c r="AZ214" s="549"/>
      <c r="BA214" s="542">
        <v>3000</v>
      </c>
      <c r="BB214" s="544">
        <f t="shared" si="133"/>
        <v>0</v>
      </c>
      <c r="BC214" s="542">
        <v>7927.92</v>
      </c>
      <c r="BD214" s="544">
        <f t="shared" si="134"/>
        <v>0</v>
      </c>
      <c r="BE214" s="545">
        <f t="shared" si="135"/>
        <v>0</v>
      </c>
      <c r="BF214" s="398">
        <f t="shared" si="136"/>
        <v>0</v>
      </c>
      <c r="BG214" s="254">
        <f t="shared" si="137"/>
        <v>2</v>
      </c>
      <c r="BH214" s="275">
        <f t="shared" si="138"/>
        <v>0</v>
      </c>
    </row>
    <row r="215" spans="1:60" s="275" customFormat="1" ht="12.75">
      <c r="A215" s="303" t="s">
        <v>645</v>
      </c>
      <c r="B215" s="270" t="s">
        <v>646</v>
      </c>
      <c r="C215" s="271" t="s">
        <v>647</v>
      </c>
      <c r="D215" s="272" t="s">
        <v>110</v>
      </c>
      <c r="E215" s="234">
        <v>4</v>
      </c>
      <c r="F215" s="344">
        <v>400</v>
      </c>
      <c r="G215" s="413">
        <f t="shared" si="111"/>
        <v>1600</v>
      </c>
      <c r="H215" s="344">
        <v>2407.0100000000002</v>
      </c>
      <c r="I215" s="418">
        <f t="shared" si="112"/>
        <v>9628.0400000000009</v>
      </c>
      <c r="J215" s="417">
        <f>G215+I215</f>
        <v>11228.04</v>
      </c>
      <c r="K215" s="406"/>
      <c r="L215" s="435"/>
      <c r="M215" s="429">
        <v>400</v>
      </c>
      <c r="N215" s="431">
        <f t="shared" si="114"/>
        <v>0</v>
      </c>
      <c r="O215" s="429">
        <v>2407.0100000000002</v>
      </c>
      <c r="P215" s="431">
        <f t="shared" si="115"/>
        <v>0</v>
      </c>
      <c r="Q215" s="432">
        <f t="shared" si="116"/>
        <v>0</v>
      </c>
      <c r="R215" s="452"/>
      <c r="S215" s="446">
        <v>400</v>
      </c>
      <c r="T215" s="448">
        <f t="shared" si="117"/>
        <v>0</v>
      </c>
      <c r="U215" s="446">
        <v>2407.0100000000002</v>
      </c>
      <c r="V215" s="448">
        <f t="shared" si="118"/>
        <v>0</v>
      </c>
      <c r="W215" s="449">
        <f t="shared" si="119"/>
        <v>0</v>
      </c>
      <c r="X215" s="481"/>
      <c r="Y215" s="474">
        <v>400</v>
      </c>
      <c r="Z215" s="476">
        <f t="shared" si="120"/>
        <v>0</v>
      </c>
      <c r="AA215" s="474">
        <v>2407.0100000000002</v>
      </c>
      <c r="AB215" s="476">
        <f t="shared" si="121"/>
        <v>0</v>
      </c>
      <c r="AC215" s="477">
        <f t="shared" si="122"/>
        <v>0</v>
      </c>
      <c r="AD215" s="500"/>
      <c r="AE215" s="491">
        <v>400</v>
      </c>
      <c r="AF215" s="493">
        <f t="shared" si="123"/>
        <v>0</v>
      </c>
      <c r="AG215" s="491">
        <v>2407.0100000000002</v>
      </c>
      <c r="AH215" s="493">
        <f t="shared" si="124"/>
        <v>0</v>
      </c>
      <c r="AI215" s="494">
        <f t="shared" si="125"/>
        <v>0</v>
      </c>
      <c r="AJ215" s="532"/>
      <c r="AK215" s="525">
        <v>400</v>
      </c>
      <c r="AL215" s="527">
        <f t="shared" si="126"/>
        <v>0</v>
      </c>
      <c r="AM215" s="525">
        <v>2407.0100000000002</v>
      </c>
      <c r="AN215" s="527">
        <f t="shared" si="127"/>
        <v>0</v>
      </c>
      <c r="AO215" s="528">
        <f t="shared" si="128"/>
        <v>0</v>
      </c>
      <c r="AP215" s="549"/>
      <c r="AQ215" s="542">
        <v>400</v>
      </c>
      <c r="AR215" s="544">
        <f t="shared" si="129"/>
        <v>0</v>
      </c>
      <c r="AS215" s="542">
        <v>2407.0100000000002</v>
      </c>
      <c r="AT215" s="544">
        <f t="shared" si="130"/>
        <v>0</v>
      </c>
      <c r="AU215" s="549"/>
      <c r="AV215" s="542">
        <v>400</v>
      </c>
      <c r="AW215" s="544">
        <f t="shared" si="131"/>
        <v>0</v>
      </c>
      <c r="AX215" s="542">
        <v>2407.0100000000002</v>
      </c>
      <c r="AY215" s="544">
        <f t="shared" si="132"/>
        <v>0</v>
      </c>
      <c r="AZ215" s="549"/>
      <c r="BA215" s="542">
        <v>400</v>
      </c>
      <c r="BB215" s="544">
        <f t="shared" si="133"/>
        <v>0</v>
      </c>
      <c r="BC215" s="542">
        <v>2407.0100000000002</v>
      </c>
      <c r="BD215" s="544">
        <f t="shared" si="134"/>
        <v>0</v>
      </c>
      <c r="BE215" s="545">
        <f t="shared" si="135"/>
        <v>0</v>
      </c>
      <c r="BF215" s="398">
        <f t="shared" si="136"/>
        <v>4</v>
      </c>
      <c r="BG215" s="254">
        <f t="shared" si="137"/>
        <v>0</v>
      </c>
      <c r="BH215" s="275">
        <f t="shared" si="138"/>
        <v>4</v>
      </c>
    </row>
    <row r="216" spans="1:60" s="254" customFormat="1" ht="12.75">
      <c r="A216" s="303" t="s">
        <v>648</v>
      </c>
      <c r="B216" s="281" t="s">
        <v>315</v>
      </c>
      <c r="C216" s="372" t="s">
        <v>316</v>
      </c>
      <c r="D216" s="272" t="s">
        <v>110</v>
      </c>
      <c r="E216" s="273">
        <v>1</v>
      </c>
      <c r="F216" s="344">
        <v>2600</v>
      </c>
      <c r="G216" s="413">
        <f t="shared" si="111"/>
        <v>2600</v>
      </c>
      <c r="H216" s="344">
        <v>11375.52</v>
      </c>
      <c r="I216" s="414">
        <f t="shared" si="112"/>
        <v>11375.52</v>
      </c>
      <c r="J216" s="415">
        <f t="shared" si="113"/>
        <v>13975.52</v>
      </c>
      <c r="K216" s="406"/>
      <c r="L216" s="427"/>
      <c r="M216" s="429">
        <v>2600</v>
      </c>
      <c r="N216" s="431">
        <f t="shared" si="114"/>
        <v>0</v>
      </c>
      <c r="O216" s="429">
        <v>11375.52</v>
      </c>
      <c r="P216" s="431">
        <f t="shared" si="115"/>
        <v>0</v>
      </c>
      <c r="Q216" s="432">
        <f t="shared" si="116"/>
        <v>0</v>
      </c>
      <c r="R216" s="444"/>
      <c r="S216" s="446">
        <v>2600</v>
      </c>
      <c r="T216" s="448">
        <f t="shared" si="117"/>
        <v>0</v>
      </c>
      <c r="U216" s="446">
        <v>11375.52</v>
      </c>
      <c r="V216" s="448">
        <f t="shared" si="118"/>
        <v>0</v>
      </c>
      <c r="W216" s="449">
        <f t="shared" si="119"/>
        <v>0</v>
      </c>
      <c r="X216" s="472"/>
      <c r="Y216" s="474">
        <v>2600</v>
      </c>
      <c r="Z216" s="476">
        <f t="shared" si="120"/>
        <v>0</v>
      </c>
      <c r="AA216" s="474">
        <v>11375.52</v>
      </c>
      <c r="AB216" s="476">
        <f t="shared" si="121"/>
        <v>0</v>
      </c>
      <c r="AC216" s="477">
        <f t="shared" si="122"/>
        <v>0</v>
      </c>
      <c r="AD216" s="489"/>
      <c r="AE216" s="491">
        <v>2600</v>
      </c>
      <c r="AF216" s="493">
        <f t="shared" si="123"/>
        <v>0</v>
      </c>
      <c r="AG216" s="491">
        <v>11375.52</v>
      </c>
      <c r="AH216" s="493">
        <f t="shared" si="124"/>
        <v>0</v>
      </c>
      <c r="AI216" s="494">
        <f t="shared" si="125"/>
        <v>0</v>
      </c>
      <c r="AJ216" s="523"/>
      <c r="AK216" s="525">
        <v>2600</v>
      </c>
      <c r="AL216" s="527">
        <f t="shared" si="126"/>
        <v>0</v>
      </c>
      <c r="AM216" s="525">
        <v>11375.52</v>
      </c>
      <c r="AN216" s="527">
        <f t="shared" si="127"/>
        <v>0</v>
      </c>
      <c r="AO216" s="528">
        <f t="shared" si="128"/>
        <v>0</v>
      </c>
      <c r="AP216" s="540"/>
      <c r="AQ216" s="542">
        <v>2600</v>
      </c>
      <c r="AR216" s="544">
        <f t="shared" si="129"/>
        <v>0</v>
      </c>
      <c r="AS216" s="542">
        <v>11375.52</v>
      </c>
      <c r="AT216" s="544">
        <f t="shared" si="130"/>
        <v>0</v>
      </c>
      <c r="AU216" s="540"/>
      <c r="AV216" s="542">
        <v>2600</v>
      </c>
      <c r="AW216" s="544">
        <f t="shared" si="131"/>
        <v>0</v>
      </c>
      <c r="AX216" s="542">
        <v>11375.52</v>
      </c>
      <c r="AY216" s="544">
        <f t="shared" si="132"/>
        <v>0</v>
      </c>
      <c r="AZ216" s="540"/>
      <c r="BA216" s="542">
        <v>2600</v>
      </c>
      <c r="BB216" s="544">
        <f t="shared" si="133"/>
        <v>0</v>
      </c>
      <c r="BC216" s="542">
        <v>11375.52</v>
      </c>
      <c r="BD216" s="544">
        <f t="shared" si="134"/>
        <v>0</v>
      </c>
      <c r="BE216" s="545">
        <f t="shared" si="135"/>
        <v>0</v>
      </c>
      <c r="BF216" s="398">
        <f t="shared" si="136"/>
        <v>1</v>
      </c>
      <c r="BG216" s="254">
        <f t="shared" si="137"/>
        <v>0</v>
      </c>
      <c r="BH216" s="275">
        <f t="shared" si="138"/>
        <v>1</v>
      </c>
    </row>
    <row r="217" spans="1:60" s="275" customFormat="1" ht="25.5">
      <c r="A217" s="303" t="s">
        <v>649</v>
      </c>
      <c r="B217" s="264" t="s">
        <v>650</v>
      </c>
      <c r="C217" s="277" t="s">
        <v>651</v>
      </c>
      <c r="D217" s="272" t="s">
        <v>110</v>
      </c>
      <c r="E217" s="234">
        <v>2</v>
      </c>
      <c r="F217" s="344">
        <v>3000</v>
      </c>
      <c r="G217" s="416">
        <f t="shared" si="111"/>
        <v>6000</v>
      </c>
      <c r="H217" s="344">
        <v>9024.14</v>
      </c>
      <c r="I217" s="418">
        <f t="shared" si="112"/>
        <v>18048.28</v>
      </c>
      <c r="J217" s="417">
        <f t="shared" si="113"/>
        <v>24048.28</v>
      </c>
      <c r="K217" s="406"/>
      <c r="L217" s="435"/>
      <c r="M217" s="429">
        <v>3000</v>
      </c>
      <c r="N217" s="431">
        <f t="shared" si="114"/>
        <v>0</v>
      </c>
      <c r="O217" s="429">
        <v>9024.14</v>
      </c>
      <c r="P217" s="431">
        <f t="shared" si="115"/>
        <v>0</v>
      </c>
      <c r="Q217" s="432">
        <f t="shared" si="116"/>
        <v>0</v>
      </c>
      <c r="R217" s="452"/>
      <c r="S217" s="446">
        <v>3000</v>
      </c>
      <c r="T217" s="448">
        <f t="shared" si="117"/>
        <v>0</v>
      </c>
      <c r="U217" s="446">
        <v>9024.14</v>
      </c>
      <c r="V217" s="448">
        <f t="shared" si="118"/>
        <v>0</v>
      </c>
      <c r="W217" s="449">
        <f t="shared" si="119"/>
        <v>0</v>
      </c>
      <c r="X217" s="481"/>
      <c r="Y217" s="474">
        <v>3000</v>
      </c>
      <c r="Z217" s="476">
        <f t="shared" si="120"/>
        <v>0</v>
      </c>
      <c r="AA217" s="474">
        <v>9024.14</v>
      </c>
      <c r="AB217" s="476">
        <f t="shared" si="121"/>
        <v>0</v>
      </c>
      <c r="AC217" s="477">
        <f t="shared" si="122"/>
        <v>0</v>
      </c>
      <c r="AD217" s="500"/>
      <c r="AE217" s="491">
        <v>3000</v>
      </c>
      <c r="AF217" s="493">
        <f t="shared" si="123"/>
        <v>0</v>
      </c>
      <c r="AG217" s="491">
        <v>9024.14</v>
      </c>
      <c r="AH217" s="493">
        <f t="shared" si="124"/>
        <v>0</v>
      </c>
      <c r="AI217" s="494">
        <f t="shared" si="125"/>
        <v>0</v>
      </c>
      <c r="AJ217" s="532"/>
      <c r="AK217" s="525">
        <v>3000</v>
      </c>
      <c r="AL217" s="527">
        <f t="shared" si="126"/>
        <v>0</v>
      </c>
      <c r="AM217" s="525">
        <v>9024.14</v>
      </c>
      <c r="AN217" s="527">
        <f t="shared" si="127"/>
        <v>0</v>
      </c>
      <c r="AO217" s="528">
        <f t="shared" si="128"/>
        <v>0</v>
      </c>
      <c r="AP217" s="549"/>
      <c r="AQ217" s="542">
        <v>3000</v>
      </c>
      <c r="AR217" s="544">
        <f t="shared" si="129"/>
        <v>0</v>
      </c>
      <c r="AS217" s="542">
        <v>9024.14</v>
      </c>
      <c r="AT217" s="544">
        <f t="shared" si="130"/>
        <v>0</v>
      </c>
      <c r="AU217" s="549"/>
      <c r="AV217" s="542">
        <v>3000</v>
      </c>
      <c r="AW217" s="544">
        <f t="shared" si="131"/>
        <v>0</v>
      </c>
      <c r="AX217" s="542">
        <v>9024.14</v>
      </c>
      <c r="AY217" s="544">
        <f t="shared" si="132"/>
        <v>0</v>
      </c>
      <c r="AZ217" s="549"/>
      <c r="BA217" s="542">
        <v>3000</v>
      </c>
      <c r="BB217" s="544">
        <f t="shared" si="133"/>
        <v>0</v>
      </c>
      <c r="BC217" s="542">
        <v>9024.14</v>
      </c>
      <c r="BD217" s="544">
        <f t="shared" si="134"/>
        <v>0</v>
      </c>
      <c r="BE217" s="545">
        <f t="shared" si="135"/>
        <v>0</v>
      </c>
      <c r="BF217" s="398">
        <f t="shared" si="136"/>
        <v>2</v>
      </c>
      <c r="BG217" s="254">
        <f t="shared" si="137"/>
        <v>0</v>
      </c>
      <c r="BH217" s="275">
        <f t="shared" si="138"/>
        <v>2</v>
      </c>
    </row>
    <row r="218" spans="1:60" s="254" customFormat="1" ht="12.75">
      <c r="A218" s="303" t="s">
        <v>652</v>
      </c>
      <c r="B218" s="281" t="s">
        <v>653</v>
      </c>
      <c r="C218" s="372" t="s">
        <v>654</v>
      </c>
      <c r="D218" s="272" t="s">
        <v>110</v>
      </c>
      <c r="E218" s="273">
        <v>11</v>
      </c>
      <c r="F218" s="344">
        <v>2600</v>
      </c>
      <c r="G218" s="413">
        <f t="shared" si="111"/>
        <v>28600</v>
      </c>
      <c r="H218" s="344">
        <v>5006.04</v>
      </c>
      <c r="I218" s="414">
        <f t="shared" si="112"/>
        <v>55066.44</v>
      </c>
      <c r="J218" s="415">
        <f t="shared" si="113"/>
        <v>83666.44</v>
      </c>
      <c r="K218" s="406"/>
      <c r="L218" s="427"/>
      <c r="M218" s="429">
        <v>2600</v>
      </c>
      <c r="N218" s="431">
        <f t="shared" si="114"/>
        <v>0</v>
      </c>
      <c r="O218" s="429">
        <v>5006.04</v>
      </c>
      <c r="P218" s="431">
        <f t="shared" si="115"/>
        <v>0</v>
      </c>
      <c r="Q218" s="432">
        <f t="shared" si="116"/>
        <v>0</v>
      </c>
      <c r="R218" s="444"/>
      <c r="S218" s="446">
        <v>2600</v>
      </c>
      <c r="T218" s="448">
        <f t="shared" si="117"/>
        <v>0</v>
      </c>
      <c r="U218" s="446">
        <v>5006.04</v>
      </c>
      <c r="V218" s="448">
        <f t="shared" si="118"/>
        <v>0</v>
      </c>
      <c r="W218" s="449">
        <f t="shared" si="119"/>
        <v>0</v>
      </c>
      <c r="X218" s="472"/>
      <c r="Y218" s="474">
        <v>2600</v>
      </c>
      <c r="Z218" s="476">
        <f t="shared" si="120"/>
        <v>0</v>
      </c>
      <c r="AA218" s="474">
        <v>5006.04</v>
      </c>
      <c r="AB218" s="476">
        <f t="shared" si="121"/>
        <v>0</v>
      </c>
      <c r="AC218" s="477">
        <f t="shared" si="122"/>
        <v>0</v>
      </c>
      <c r="AD218" s="489"/>
      <c r="AE218" s="491">
        <v>2600</v>
      </c>
      <c r="AF218" s="493">
        <f t="shared" si="123"/>
        <v>0</v>
      </c>
      <c r="AG218" s="491">
        <v>5006.04</v>
      </c>
      <c r="AH218" s="493">
        <f t="shared" si="124"/>
        <v>0</v>
      </c>
      <c r="AI218" s="494">
        <f t="shared" si="125"/>
        <v>0</v>
      </c>
      <c r="AJ218" s="523">
        <v>11</v>
      </c>
      <c r="AK218" s="525">
        <v>2600</v>
      </c>
      <c r="AL218" s="527">
        <f t="shared" si="126"/>
        <v>28600</v>
      </c>
      <c r="AM218" s="525">
        <v>5006.04</v>
      </c>
      <c r="AN218" s="527">
        <f t="shared" si="127"/>
        <v>55066.44</v>
      </c>
      <c r="AO218" s="528">
        <f t="shared" si="128"/>
        <v>83666.44</v>
      </c>
      <c r="AP218" s="540"/>
      <c r="AQ218" s="542">
        <v>2600</v>
      </c>
      <c r="AR218" s="544">
        <f t="shared" si="129"/>
        <v>0</v>
      </c>
      <c r="AS218" s="542">
        <v>5006.04</v>
      </c>
      <c r="AT218" s="544">
        <f t="shared" si="130"/>
        <v>0</v>
      </c>
      <c r="AU218" s="540"/>
      <c r="AV218" s="542">
        <v>2600</v>
      </c>
      <c r="AW218" s="544">
        <f t="shared" si="131"/>
        <v>0</v>
      </c>
      <c r="AX218" s="542">
        <v>5006.04</v>
      </c>
      <c r="AY218" s="544">
        <f t="shared" si="132"/>
        <v>0</v>
      </c>
      <c r="AZ218" s="540"/>
      <c r="BA218" s="542">
        <v>2600</v>
      </c>
      <c r="BB218" s="544">
        <f t="shared" si="133"/>
        <v>0</v>
      </c>
      <c r="BC218" s="542">
        <v>5006.04</v>
      </c>
      <c r="BD218" s="544">
        <f t="shared" si="134"/>
        <v>0</v>
      </c>
      <c r="BE218" s="545">
        <f t="shared" si="135"/>
        <v>0</v>
      </c>
      <c r="BF218" s="398">
        <f t="shared" si="136"/>
        <v>0</v>
      </c>
      <c r="BG218" s="254">
        <f t="shared" si="137"/>
        <v>11</v>
      </c>
      <c r="BH218" s="275">
        <f t="shared" si="138"/>
        <v>0</v>
      </c>
    </row>
    <row r="219" spans="1:60" s="254" customFormat="1" ht="12.75">
      <c r="A219" s="303" t="s">
        <v>655</v>
      </c>
      <c r="B219" s="281" t="s">
        <v>656</v>
      </c>
      <c r="C219" s="372" t="s">
        <v>657</v>
      </c>
      <c r="D219" s="272" t="s">
        <v>110</v>
      </c>
      <c r="E219" s="273">
        <v>4</v>
      </c>
      <c r="F219" s="344">
        <v>2600</v>
      </c>
      <c r="G219" s="413">
        <f t="shared" si="111"/>
        <v>10400</v>
      </c>
      <c r="H219" s="344">
        <v>4564.5600000000004</v>
      </c>
      <c r="I219" s="414">
        <f t="shared" si="112"/>
        <v>18258.240000000002</v>
      </c>
      <c r="J219" s="415">
        <f t="shared" si="113"/>
        <v>28658.240000000002</v>
      </c>
      <c r="K219" s="406"/>
      <c r="L219" s="427"/>
      <c r="M219" s="429">
        <v>2600</v>
      </c>
      <c r="N219" s="431">
        <f t="shared" si="114"/>
        <v>0</v>
      </c>
      <c r="O219" s="429">
        <v>4564.5600000000004</v>
      </c>
      <c r="P219" s="431">
        <f t="shared" si="115"/>
        <v>0</v>
      </c>
      <c r="Q219" s="432">
        <f t="shared" si="116"/>
        <v>0</v>
      </c>
      <c r="R219" s="444"/>
      <c r="S219" s="446">
        <v>2600</v>
      </c>
      <c r="T219" s="448">
        <f t="shared" si="117"/>
        <v>0</v>
      </c>
      <c r="U219" s="446">
        <v>4564.5600000000004</v>
      </c>
      <c r="V219" s="448">
        <f t="shared" si="118"/>
        <v>0</v>
      </c>
      <c r="W219" s="449">
        <f t="shared" si="119"/>
        <v>0</v>
      </c>
      <c r="X219" s="472"/>
      <c r="Y219" s="474">
        <v>2600</v>
      </c>
      <c r="Z219" s="476">
        <f t="shared" si="120"/>
        <v>0</v>
      </c>
      <c r="AA219" s="474">
        <v>4564.5600000000004</v>
      </c>
      <c r="AB219" s="476">
        <f t="shared" si="121"/>
        <v>0</v>
      </c>
      <c r="AC219" s="477">
        <f t="shared" si="122"/>
        <v>0</v>
      </c>
      <c r="AD219" s="489"/>
      <c r="AE219" s="491">
        <v>2600</v>
      </c>
      <c r="AF219" s="493">
        <f t="shared" si="123"/>
        <v>0</v>
      </c>
      <c r="AG219" s="491">
        <v>4564.5600000000004</v>
      </c>
      <c r="AH219" s="493">
        <f t="shared" si="124"/>
        <v>0</v>
      </c>
      <c r="AI219" s="494">
        <f t="shared" si="125"/>
        <v>0</v>
      </c>
      <c r="AJ219" s="523">
        <v>4</v>
      </c>
      <c r="AK219" s="525">
        <v>2600</v>
      </c>
      <c r="AL219" s="527">
        <f t="shared" si="126"/>
        <v>10400</v>
      </c>
      <c r="AM219" s="525">
        <v>4564.5600000000004</v>
      </c>
      <c r="AN219" s="527">
        <f t="shared" si="127"/>
        <v>18258.240000000002</v>
      </c>
      <c r="AO219" s="528">
        <f t="shared" si="128"/>
        <v>28658.240000000002</v>
      </c>
      <c r="AP219" s="540"/>
      <c r="AQ219" s="542">
        <v>2600</v>
      </c>
      <c r="AR219" s="544">
        <f t="shared" si="129"/>
        <v>0</v>
      </c>
      <c r="AS219" s="542">
        <v>4564.5600000000004</v>
      </c>
      <c r="AT219" s="544">
        <f t="shared" si="130"/>
        <v>0</v>
      </c>
      <c r="AU219" s="540"/>
      <c r="AV219" s="542">
        <v>2600</v>
      </c>
      <c r="AW219" s="544">
        <f t="shared" si="131"/>
        <v>0</v>
      </c>
      <c r="AX219" s="542">
        <v>4564.5600000000004</v>
      </c>
      <c r="AY219" s="544">
        <f t="shared" si="132"/>
        <v>0</v>
      </c>
      <c r="AZ219" s="540"/>
      <c r="BA219" s="542">
        <v>2600</v>
      </c>
      <c r="BB219" s="544">
        <f t="shared" si="133"/>
        <v>0</v>
      </c>
      <c r="BC219" s="542">
        <v>4564.5600000000004</v>
      </c>
      <c r="BD219" s="544">
        <f t="shared" si="134"/>
        <v>0</v>
      </c>
      <c r="BE219" s="545">
        <f t="shared" si="135"/>
        <v>0</v>
      </c>
      <c r="BF219" s="398">
        <f t="shared" si="136"/>
        <v>0</v>
      </c>
      <c r="BG219" s="254">
        <f t="shared" si="137"/>
        <v>4</v>
      </c>
      <c r="BH219" s="275">
        <f t="shared" si="138"/>
        <v>0</v>
      </c>
    </row>
    <row r="220" spans="1:60" s="254" customFormat="1" ht="12.75">
      <c r="A220" s="303" t="s">
        <v>299</v>
      </c>
      <c r="B220" s="281" t="s">
        <v>300</v>
      </c>
      <c r="C220" s="372" t="s">
        <v>301</v>
      </c>
      <c r="D220" s="272" t="s">
        <v>110</v>
      </c>
      <c r="E220" s="273">
        <v>137</v>
      </c>
      <c r="F220" s="344">
        <v>1200</v>
      </c>
      <c r="G220" s="413">
        <f t="shared" si="111"/>
        <v>164400</v>
      </c>
      <c r="H220" s="344">
        <v>1901.8</v>
      </c>
      <c r="I220" s="414">
        <f t="shared" si="112"/>
        <v>260546.6</v>
      </c>
      <c r="J220" s="415">
        <f t="shared" si="113"/>
        <v>424946.6</v>
      </c>
      <c r="K220" s="406"/>
      <c r="L220" s="427"/>
      <c r="M220" s="429">
        <v>1200</v>
      </c>
      <c r="N220" s="431">
        <f t="shared" si="114"/>
        <v>0</v>
      </c>
      <c r="O220" s="429">
        <v>1901.8</v>
      </c>
      <c r="P220" s="431">
        <f t="shared" si="115"/>
        <v>0</v>
      </c>
      <c r="Q220" s="432">
        <f t="shared" si="116"/>
        <v>0</v>
      </c>
      <c r="R220" s="444"/>
      <c r="S220" s="446">
        <v>1200</v>
      </c>
      <c r="T220" s="448">
        <f t="shared" si="117"/>
        <v>0</v>
      </c>
      <c r="U220" s="446">
        <v>1901.8</v>
      </c>
      <c r="V220" s="448">
        <f t="shared" si="118"/>
        <v>0</v>
      </c>
      <c r="W220" s="449">
        <f t="shared" si="119"/>
        <v>0</v>
      </c>
      <c r="X220" s="472">
        <v>50</v>
      </c>
      <c r="Y220" s="474">
        <v>1200</v>
      </c>
      <c r="Z220" s="476">
        <f t="shared" si="120"/>
        <v>60000</v>
      </c>
      <c r="AA220" s="474">
        <v>1901.8</v>
      </c>
      <c r="AB220" s="476">
        <f t="shared" si="121"/>
        <v>95090</v>
      </c>
      <c r="AC220" s="477">
        <f t="shared" si="122"/>
        <v>155090</v>
      </c>
      <c r="AD220" s="489"/>
      <c r="AE220" s="491">
        <v>1200</v>
      </c>
      <c r="AF220" s="493">
        <f t="shared" si="123"/>
        <v>0</v>
      </c>
      <c r="AG220" s="491">
        <v>1901.8</v>
      </c>
      <c r="AH220" s="493">
        <f t="shared" si="124"/>
        <v>0</v>
      </c>
      <c r="AI220" s="494">
        <f t="shared" si="125"/>
        <v>0</v>
      </c>
      <c r="AJ220" s="523"/>
      <c r="AK220" s="525">
        <v>1200</v>
      </c>
      <c r="AL220" s="527">
        <f t="shared" si="126"/>
        <v>0</v>
      </c>
      <c r="AM220" s="525">
        <v>1901.8</v>
      </c>
      <c r="AN220" s="527">
        <f t="shared" si="127"/>
        <v>0</v>
      </c>
      <c r="AO220" s="528">
        <f t="shared" si="128"/>
        <v>0</v>
      </c>
      <c r="AP220" s="540"/>
      <c r="AQ220" s="542">
        <v>1200</v>
      </c>
      <c r="AR220" s="544">
        <f t="shared" si="129"/>
        <v>0</v>
      </c>
      <c r="AS220" s="542">
        <v>1901.8</v>
      </c>
      <c r="AT220" s="544">
        <f t="shared" si="130"/>
        <v>0</v>
      </c>
      <c r="AU220" s="540"/>
      <c r="AV220" s="542">
        <v>1200</v>
      </c>
      <c r="AW220" s="544">
        <f t="shared" si="131"/>
        <v>0</v>
      </c>
      <c r="AX220" s="542">
        <v>1901.8</v>
      </c>
      <c r="AY220" s="544">
        <f t="shared" si="132"/>
        <v>0</v>
      </c>
      <c r="AZ220" s="540"/>
      <c r="BA220" s="542">
        <v>1200</v>
      </c>
      <c r="BB220" s="544">
        <f t="shared" si="133"/>
        <v>0</v>
      </c>
      <c r="BC220" s="542">
        <v>1901.8</v>
      </c>
      <c r="BD220" s="544">
        <f t="shared" si="134"/>
        <v>0</v>
      </c>
      <c r="BE220" s="545">
        <f t="shared" si="135"/>
        <v>0</v>
      </c>
      <c r="BF220" s="398">
        <f t="shared" si="136"/>
        <v>87</v>
      </c>
      <c r="BG220" s="254">
        <f t="shared" si="137"/>
        <v>50</v>
      </c>
      <c r="BH220" s="275">
        <f t="shared" si="138"/>
        <v>87</v>
      </c>
    </row>
    <row r="221" spans="1:60" s="254" customFormat="1" ht="12.75">
      <c r="A221" s="303" t="s">
        <v>302</v>
      </c>
      <c r="B221" s="264" t="s">
        <v>303</v>
      </c>
      <c r="C221" s="372" t="s">
        <v>304</v>
      </c>
      <c r="D221" s="272" t="s">
        <v>110</v>
      </c>
      <c r="E221" s="273">
        <v>24</v>
      </c>
      <c r="F221" s="344">
        <v>3400</v>
      </c>
      <c r="G221" s="413">
        <f t="shared" si="111"/>
        <v>81600</v>
      </c>
      <c r="H221" s="344">
        <v>28860</v>
      </c>
      <c r="I221" s="414">
        <f t="shared" si="112"/>
        <v>692640</v>
      </c>
      <c r="J221" s="415">
        <f t="shared" si="113"/>
        <v>774240</v>
      </c>
      <c r="K221" s="406"/>
      <c r="L221" s="427"/>
      <c r="M221" s="429">
        <v>3400</v>
      </c>
      <c r="N221" s="431">
        <f t="shared" si="114"/>
        <v>0</v>
      </c>
      <c r="O221" s="429">
        <v>28860</v>
      </c>
      <c r="P221" s="431">
        <f t="shared" si="115"/>
        <v>0</v>
      </c>
      <c r="Q221" s="432">
        <f t="shared" si="116"/>
        <v>0</v>
      </c>
      <c r="R221" s="444"/>
      <c r="S221" s="446">
        <v>3400</v>
      </c>
      <c r="T221" s="448">
        <f t="shared" si="117"/>
        <v>0</v>
      </c>
      <c r="U221" s="446">
        <v>28860</v>
      </c>
      <c r="V221" s="448">
        <f t="shared" si="118"/>
        <v>0</v>
      </c>
      <c r="W221" s="449">
        <f t="shared" si="119"/>
        <v>0</v>
      </c>
      <c r="X221" s="472">
        <v>10</v>
      </c>
      <c r="Y221" s="474">
        <v>3400</v>
      </c>
      <c r="Z221" s="476">
        <f t="shared" si="120"/>
        <v>34000</v>
      </c>
      <c r="AA221" s="474">
        <v>28860</v>
      </c>
      <c r="AB221" s="476">
        <f t="shared" si="121"/>
        <v>288600</v>
      </c>
      <c r="AC221" s="477">
        <f t="shared" si="122"/>
        <v>322600</v>
      </c>
      <c r="AD221" s="489"/>
      <c r="AE221" s="491">
        <v>3400</v>
      </c>
      <c r="AF221" s="493">
        <f t="shared" si="123"/>
        <v>0</v>
      </c>
      <c r="AG221" s="491">
        <v>28860</v>
      </c>
      <c r="AH221" s="493">
        <f t="shared" si="124"/>
        <v>0</v>
      </c>
      <c r="AI221" s="494">
        <f t="shared" si="125"/>
        <v>0</v>
      </c>
      <c r="AJ221" s="523">
        <v>12</v>
      </c>
      <c r="AK221" s="525">
        <v>3400</v>
      </c>
      <c r="AL221" s="527">
        <f t="shared" si="126"/>
        <v>40800</v>
      </c>
      <c r="AM221" s="525">
        <v>28860</v>
      </c>
      <c r="AN221" s="527">
        <f t="shared" si="127"/>
        <v>346320</v>
      </c>
      <c r="AO221" s="528">
        <f t="shared" si="128"/>
        <v>387120</v>
      </c>
      <c r="AP221" s="540"/>
      <c r="AQ221" s="542">
        <v>3400</v>
      </c>
      <c r="AR221" s="544">
        <f t="shared" si="129"/>
        <v>0</v>
      </c>
      <c r="AS221" s="542">
        <v>28860</v>
      </c>
      <c r="AT221" s="544">
        <f t="shared" si="130"/>
        <v>0</v>
      </c>
      <c r="AU221" s="540"/>
      <c r="AV221" s="542">
        <v>3400</v>
      </c>
      <c r="AW221" s="544">
        <f t="shared" si="131"/>
        <v>0</v>
      </c>
      <c r="AX221" s="542">
        <v>28860</v>
      </c>
      <c r="AY221" s="544">
        <f t="shared" si="132"/>
        <v>0</v>
      </c>
      <c r="AZ221" s="540"/>
      <c r="BA221" s="542">
        <v>3400</v>
      </c>
      <c r="BB221" s="544">
        <f t="shared" si="133"/>
        <v>0</v>
      </c>
      <c r="BC221" s="542">
        <v>28860</v>
      </c>
      <c r="BD221" s="544">
        <f t="shared" si="134"/>
        <v>0</v>
      </c>
      <c r="BE221" s="545">
        <f t="shared" si="135"/>
        <v>0</v>
      </c>
      <c r="BF221" s="398">
        <f t="shared" si="136"/>
        <v>2</v>
      </c>
      <c r="BG221" s="254">
        <f t="shared" si="137"/>
        <v>22</v>
      </c>
      <c r="BH221" s="275">
        <f t="shared" si="138"/>
        <v>2</v>
      </c>
    </row>
    <row r="222" spans="1:60" s="254" customFormat="1" ht="12.75">
      <c r="A222" s="303" t="s">
        <v>658</v>
      </c>
      <c r="B222" s="264" t="s">
        <v>659</v>
      </c>
      <c r="C222" s="372" t="s">
        <v>660</v>
      </c>
      <c r="D222" s="272" t="s">
        <v>110</v>
      </c>
      <c r="E222" s="273">
        <v>24</v>
      </c>
      <c r="F222" s="344">
        <v>1200</v>
      </c>
      <c r="G222" s="413">
        <f t="shared" si="111"/>
        <v>28800</v>
      </c>
      <c r="H222" s="344">
        <v>1200</v>
      </c>
      <c r="I222" s="414">
        <f t="shared" si="112"/>
        <v>28800</v>
      </c>
      <c r="J222" s="415">
        <f t="shared" si="113"/>
        <v>57600</v>
      </c>
      <c r="K222" s="406"/>
      <c r="L222" s="427"/>
      <c r="M222" s="429">
        <v>1200</v>
      </c>
      <c r="N222" s="431">
        <f t="shared" si="114"/>
        <v>0</v>
      </c>
      <c r="O222" s="429">
        <v>1200</v>
      </c>
      <c r="P222" s="431">
        <f t="shared" si="115"/>
        <v>0</v>
      </c>
      <c r="Q222" s="432">
        <f t="shared" si="116"/>
        <v>0</v>
      </c>
      <c r="R222" s="444"/>
      <c r="S222" s="446">
        <v>1200</v>
      </c>
      <c r="T222" s="448">
        <f t="shared" si="117"/>
        <v>0</v>
      </c>
      <c r="U222" s="446">
        <v>1200</v>
      </c>
      <c r="V222" s="448">
        <f t="shared" si="118"/>
        <v>0</v>
      </c>
      <c r="W222" s="449">
        <f t="shared" si="119"/>
        <v>0</v>
      </c>
      <c r="X222" s="472"/>
      <c r="Y222" s="474">
        <v>1200</v>
      </c>
      <c r="Z222" s="476">
        <f t="shared" si="120"/>
        <v>0</v>
      </c>
      <c r="AA222" s="474">
        <v>1200</v>
      </c>
      <c r="AB222" s="476">
        <f t="shared" si="121"/>
        <v>0</v>
      </c>
      <c r="AC222" s="477">
        <f t="shared" si="122"/>
        <v>0</v>
      </c>
      <c r="AD222" s="489"/>
      <c r="AE222" s="491">
        <v>1200</v>
      </c>
      <c r="AF222" s="493">
        <f t="shared" si="123"/>
        <v>0</v>
      </c>
      <c r="AG222" s="491">
        <v>1200</v>
      </c>
      <c r="AH222" s="493">
        <f t="shared" si="124"/>
        <v>0</v>
      </c>
      <c r="AI222" s="494">
        <f t="shared" si="125"/>
        <v>0</v>
      </c>
      <c r="AJ222" s="523"/>
      <c r="AK222" s="525">
        <v>1200</v>
      </c>
      <c r="AL222" s="527">
        <f t="shared" si="126"/>
        <v>0</v>
      </c>
      <c r="AM222" s="525">
        <v>1200</v>
      </c>
      <c r="AN222" s="527">
        <f t="shared" si="127"/>
        <v>0</v>
      </c>
      <c r="AO222" s="528">
        <f t="shared" si="128"/>
        <v>0</v>
      </c>
      <c r="AP222" s="540"/>
      <c r="AQ222" s="542">
        <v>1200</v>
      </c>
      <c r="AR222" s="544">
        <f t="shared" si="129"/>
        <v>0</v>
      </c>
      <c r="AS222" s="542">
        <v>1200</v>
      </c>
      <c r="AT222" s="544">
        <f t="shared" si="130"/>
        <v>0</v>
      </c>
      <c r="AU222" s="540"/>
      <c r="AV222" s="542">
        <v>1200</v>
      </c>
      <c r="AW222" s="544">
        <f t="shared" si="131"/>
        <v>0</v>
      </c>
      <c r="AX222" s="542">
        <v>1200</v>
      </c>
      <c r="AY222" s="544">
        <f t="shared" si="132"/>
        <v>0</v>
      </c>
      <c r="AZ222" s="540"/>
      <c r="BA222" s="542">
        <v>1200</v>
      </c>
      <c r="BB222" s="544">
        <f t="shared" si="133"/>
        <v>0</v>
      </c>
      <c r="BC222" s="542">
        <v>1200</v>
      </c>
      <c r="BD222" s="544">
        <f t="shared" si="134"/>
        <v>0</v>
      </c>
      <c r="BE222" s="545">
        <f t="shared" si="135"/>
        <v>0</v>
      </c>
      <c r="BF222" s="398">
        <f t="shared" si="136"/>
        <v>24</v>
      </c>
      <c r="BG222" s="254">
        <f t="shared" si="137"/>
        <v>0</v>
      </c>
      <c r="BH222" s="275">
        <f t="shared" si="138"/>
        <v>24</v>
      </c>
    </row>
    <row r="223" spans="1:60" s="254" customFormat="1" ht="12.75">
      <c r="A223" s="303" t="s">
        <v>305</v>
      </c>
      <c r="B223" s="281" t="s">
        <v>306</v>
      </c>
      <c r="C223" s="372" t="s">
        <v>307</v>
      </c>
      <c r="D223" s="272" t="s">
        <v>110</v>
      </c>
      <c r="E223" s="273">
        <v>15</v>
      </c>
      <c r="F223" s="344">
        <v>1200</v>
      </c>
      <c r="G223" s="413">
        <f t="shared" si="111"/>
        <v>18000</v>
      </c>
      <c r="H223" s="344">
        <v>1121.8</v>
      </c>
      <c r="I223" s="414">
        <f t="shared" si="112"/>
        <v>16827</v>
      </c>
      <c r="J223" s="415">
        <f t="shared" si="113"/>
        <v>34827</v>
      </c>
      <c r="K223" s="406"/>
      <c r="L223" s="427"/>
      <c r="M223" s="429">
        <v>1200</v>
      </c>
      <c r="N223" s="431">
        <f t="shared" si="114"/>
        <v>0</v>
      </c>
      <c r="O223" s="429">
        <v>1121.8</v>
      </c>
      <c r="P223" s="431">
        <f t="shared" si="115"/>
        <v>0</v>
      </c>
      <c r="Q223" s="432">
        <f t="shared" si="116"/>
        <v>0</v>
      </c>
      <c r="R223" s="444"/>
      <c r="S223" s="446">
        <v>1200</v>
      </c>
      <c r="T223" s="448">
        <f t="shared" si="117"/>
        <v>0</v>
      </c>
      <c r="U223" s="446">
        <v>1121.8</v>
      </c>
      <c r="V223" s="448">
        <f t="shared" si="118"/>
        <v>0</v>
      </c>
      <c r="W223" s="449">
        <f t="shared" si="119"/>
        <v>0</v>
      </c>
      <c r="X223" s="472">
        <v>5</v>
      </c>
      <c r="Y223" s="474">
        <v>1200</v>
      </c>
      <c r="Z223" s="476">
        <f t="shared" si="120"/>
        <v>6000</v>
      </c>
      <c r="AA223" s="474">
        <v>1121.8</v>
      </c>
      <c r="AB223" s="476">
        <f t="shared" si="121"/>
        <v>5609</v>
      </c>
      <c r="AC223" s="477">
        <f t="shared" si="122"/>
        <v>11609</v>
      </c>
      <c r="AD223" s="489"/>
      <c r="AE223" s="491">
        <v>1200</v>
      </c>
      <c r="AF223" s="493">
        <f t="shared" si="123"/>
        <v>0</v>
      </c>
      <c r="AG223" s="491">
        <v>1121.8</v>
      </c>
      <c r="AH223" s="493">
        <f t="shared" si="124"/>
        <v>0</v>
      </c>
      <c r="AI223" s="494">
        <f t="shared" si="125"/>
        <v>0</v>
      </c>
      <c r="AJ223" s="523"/>
      <c r="AK223" s="525">
        <v>1200</v>
      </c>
      <c r="AL223" s="527">
        <f t="shared" si="126"/>
        <v>0</v>
      </c>
      <c r="AM223" s="525">
        <v>1121.8</v>
      </c>
      <c r="AN223" s="527">
        <f t="shared" si="127"/>
        <v>0</v>
      </c>
      <c r="AO223" s="528">
        <f t="shared" si="128"/>
        <v>0</v>
      </c>
      <c r="AP223" s="540"/>
      <c r="AQ223" s="542">
        <v>1200</v>
      </c>
      <c r="AR223" s="544">
        <f t="shared" si="129"/>
        <v>0</v>
      </c>
      <c r="AS223" s="542">
        <v>1121.8</v>
      </c>
      <c r="AT223" s="544">
        <f t="shared" si="130"/>
        <v>0</v>
      </c>
      <c r="AU223" s="540"/>
      <c r="AV223" s="542">
        <v>1200</v>
      </c>
      <c r="AW223" s="544">
        <f t="shared" si="131"/>
        <v>0</v>
      </c>
      <c r="AX223" s="542">
        <v>1121.8</v>
      </c>
      <c r="AY223" s="544">
        <f t="shared" si="132"/>
        <v>0</v>
      </c>
      <c r="AZ223" s="540"/>
      <c r="BA223" s="542">
        <v>1200</v>
      </c>
      <c r="BB223" s="544">
        <f t="shared" si="133"/>
        <v>0</v>
      </c>
      <c r="BC223" s="542">
        <v>1121.8</v>
      </c>
      <c r="BD223" s="544">
        <f t="shared" si="134"/>
        <v>0</v>
      </c>
      <c r="BE223" s="545">
        <f t="shared" si="135"/>
        <v>0</v>
      </c>
      <c r="BF223" s="398">
        <f t="shared" si="136"/>
        <v>10</v>
      </c>
      <c r="BG223" s="254">
        <f t="shared" si="137"/>
        <v>5</v>
      </c>
      <c r="BH223" s="275">
        <f t="shared" si="138"/>
        <v>10</v>
      </c>
    </row>
    <row r="224" spans="1:60" s="254" customFormat="1" ht="12.75">
      <c r="A224" s="303" t="s">
        <v>661</v>
      </c>
      <c r="B224" s="281" t="s">
        <v>662</v>
      </c>
      <c r="C224" s="372" t="s">
        <v>663</v>
      </c>
      <c r="D224" s="272" t="s">
        <v>110</v>
      </c>
      <c r="E224" s="273">
        <v>4</v>
      </c>
      <c r="F224" s="344">
        <v>1000</v>
      </c>
      <c r="G224" s="413">
        <f t="shared" si="111"/>
        <v>4000</v>
      </c>
      <c r="H224" s="344">
        <v>641.16</v>
      </c>
      <c r="I224" s="414">
        <f t="shared" si="112"/>
        <v>2564.64</v>
      </c>
      <c r="J224" s="415">
        <f t="shared" si="113"/>
        <v>6564.6399999999994</v>
      </c>
      <c r="K224" s="406"/>
      <c r="L224" s="427"/>
      <c r="M224" s="429">
        <v>1000</v>
      </c>
      <c r="N224" s="431">
        <f t="shared" si="114"/>
        <v>0</v>
      </c>
      <c r="O224" s="429">
        <v>641.16</v>
      </c>
      <c r="P224" s="431">
        <f t="shared" si="115"/>
        <v>0</v>
      </c>
      <c r="Q224" s="432">
        <f t="shared" si="116"/>
        <v>0</v>
      </c>
      <c r="R224" s="444"/>
      <c r="S224" s="446">
        <v>1000</v>
      </c>
      <c r="T224" s="448">
        <f t="shared" si="117"/>
        <v>0</v>
      </c>
      <c r="U224" s="446">
        <v>641.16</v>
      </c>
      <c r="V224" s="448">
        <f t="shared" si="118"/>
        <v>0</v>
      </c>
      <c r="W224" s="449">
        <f t="shared" si="119"/>
        <v>0</v>
      </c>
      <c r="X224" s="472"/>
      <c r="Y224" s="474">
        <v>1000</v>
      </c>
      <c r="Z224" s="476">
        <f t="shared" si="120"/>
        <v>0</v>
      </c>
      <c r="AA224" s="474">
        <v>641.16</v>
      </c>
      <c r="AB224" s="476">
        <f t="shared" si="121"/>
        <v>0</v>
      </c>
      <c r="AC224" s="477">
        <f t="shared" si="122"/>
        <v>0</v>
      </c>
      <c r="AD224" s="489"/>
      <c r="AE224" s="491">
        <v>1000</v>
      </c>
      <c r="AF224" s="493">
        <f t="shared" si="123"/>
        <v>0</v>
      </c>
      <c r="AG224" s="491">
        <v>641.16</v>
      </c>
      <c r="AH224" s="493">
        <f t="shared" si="124"/>
        <v>0</v>
      </c>
      <c r="AI224" s="494">
        <f t="shared" si="125"/>
        <v>0</v>
      </c>
      <c r="AJ224" s="523">
        <v>4</v>
      </c>
      <c r="AK224" s="525">
        <v>1000</v>
      </c>
      <c r="AL224" s="527">
        <f t="shared" si="126"/>
        <v>4000</v>
      </c>
      <c r="AM224" s="525">
        <v>641.16</v>
      </c>
      <c r="AN224" s="527">
        <f t="shared" si="127"/>
        <v>2564.64</v>
      </c>
      <c r="AO224" s="528">
        <f t="shared" si="128"/>
        <v>6564.6399999999994</v>
      </c>
      <c r="AP224" s="540"/>
      <c r="AQ224" s="542">
        <v>1000</v>
      </c>
      <c r="AR224" s="544">
        <f t="shared" si="129"/>
        <v>0</v>
      </c>
      <c r="AS224" s="542">
        <v>641.16</v>
      </c>
      <c r="AT224" s="544">
        <f t="shared" si="130"/>
        <v>0</v>
      </c>
      <c r="AU224" s="540"/>
      <c r="AV224" s="542">
        <v>1000</v>
      </c>
      <c r="AW224" s="544">
        <f t="shared" si="131"/>
        <v>0</v>
      </c>
      <c r="AX224" s="542">
        <v>641.16</v>
      </c>
      <c r="AY224" s="544">
        <f t="shared" si="132"/>
        <v>0</v>
      </c>
      <c r="AZ224" s="540"/>
      <c r="BA224" s="542">
        <v>1000</v>
      </c>
      <c r="BB224" s="544">
        <f t="shared" si="133"/>
        <v>0</v>
      </c>
      <c r="BC224" s="542">
        <v>641.16</v>
      </c>
      <c r="BD224" s="544">
        <f t="shared" si="134"/>
        <v>0</v>
      </c>
      <c r="BE224" s="545">
        <f t="shared" si="135"/>
        <v>0</v>
      </c>
      <c r="BF224" s="398">
        <f t="shared" si="136"/>
        <v>0</v>
      </c>
      <c r="BG224" s="254">
        <f t="shared" si="137"/>
        <v>4</v>
      </c>
      <c r="BH224" s="275">
        <f t="shared" si="138"/>
        <v>0</v>
      </c>
    </row>
    <row r="225" spans="1:60" s="254" customFormat="1" ht="12.75">
      <c r="A225" s="303" t="s">
        <v>664</v>
      </c>
      <c r="B225" s="281" t="s">
        <v>665</v>
      </c>
      <c r="C225" s="372" t="s">
        <v>666</v>
      </c>
      <c r="D225" s="272" t="s">
        <v>110</v>
      </c>
      <c r="E225" s="273">
        <v>1</v>
      </c>
      <c r="F225" s="344">
        <v>2600</v>
      </c>
      <c r="G225" s="413">
        <f t="shared" si="111"/>
        <v>2600</v>
      </c>
      <c r="H225" s="344">
        <v>3524.04</v>
      </c>
      <c r="I225" s="414">
        <f t="shared" si="112"/>
        <v>3524.04</v>
      </c>
      <c r="J225" s="415">
        <f t="shared" si="113"/>
        <v>6124.04</v>
      </c>
      <c r="K225" s="406"/>
      <c r="L225" s="427"/>
      <c r="M225" s="429">
        <v>2600</v>
      </c>
      <c r="N225" s="431">
        <f t="shared" si="114"/>
        <v>0</v>
      </c>
      <c r="O225" s="429">
        <v>3524.04</v>
      </c>
      <c r="P225" s="431">
        <f t="shared" si="115"/>
        <v>0</v>
      </c>
      <c r="Q225" s="432">
        <f t="shared" si="116"/>
        <v>0</v>
      </c>
      <c r="R225" s="444"/>
      <c r="S225" s="446">
        <v>2600</v>
      </c>
      <c r="T225" s="448">
        <f t="shared" si="117"/>
        <v>0</v>
      </c>
      <c r="U225" s="446">
        <v>3524.04</v>
      </c>
      <c r="V225" s="448">
        <f t="shared" si="118"/>
        <v>0</v>
      </c>
      <c r="W225" s="449">
        <f t="shared" si="119"/>
        <v>0</v>
      </c>
      <c r="X225" s="472"/>
      <c r="Y225" s="474">
        <v>2600</v>
      </c>
      <c r="Z225" s="476">
        <f t="shared" si="120"/>
        <v>0</v>
      </c>
      <c r="AA225" s="474">
        <v>3524.04</v>
      </c>
      <c r="AB225" s="476">
        <f t="shared" si="121"/>
        <v>0</v>
      </c>
      <c r="AC225" s="477">
        <f t="shared" si="122"/>
        <v>0</v>
      </c>
      <c r="AD225" s="489"/>
      <c r="AE225" s="491">
        <v>2600</v>
      </c>
      <c r="AF225" s="493">
        <f t="shared" si="123"/>
        <v>0</v>
      </c>
      <c r="AG225" s="491">
        <v>3524.04</v>
      </c>
      <c r="AH225" s="493">
        <f t="shared" si="124"/>
        <v>0</v>
      </c>
      <c r="AI225" s="494">
        <f t="shared" si="125"/>
        <v>0</v>
      </c>
      <c r="AJ225" s="523"/>
      <c r="AK225" s="525">
        <v>2600</v>
      </c>
      <c r="AL225" s="527">
        <f t="shared" si="126"/>
        <v>0</v>
      </c>
      <c r="AM225" s="525">
        <v>3524.04</v>
      </c>
      <c r="AN225" s="527">
        <f t="shared" si="127"/>
        <v>0</v>
      </c>
      <c r="AO225" s="528">
        <f t="shared" si="128"/>
        <v>0</v>
      </c>
      <c r="AP225" s="540"/>
      <c r="AQ225" s="542">
        <v>2600</v>
      </c>
      <c r="AR225" s="544">
        <f t="shared" si="129"/>
        <v>0</v>
      </c>
      <c r="AS225" s="542">
        <v>3524.04</v>
      </c>
      <c r="AT225" s="544">
        <f t="shared" si="130"/>
        <v>0</v>
      </c>
      <c r="AU225" s="540"/>
      <c r="AV225" s="542">
        <v>2600</v>
      </c>
      <c r="AW225" s="544">
        <f t="shared" si="131"/>
        <v>0</v>
      </c>
      <c r="AX225" s="542">
        <v>3524.04</v>
      </c>
      <c r="AY225" s="544">
        <f t="shared" si="132"/>
        <v>0</v>
      </c>
      <c r="AZ225" s="540"/>
      <c r="BA225" s="542">
        <v>2600</v>
      </c>
      <c r="BB225" s="544">
        <f t="shared" si="133"/>
        <v>0</v>
      </c>
      <c r="BC225" s="542">
        <v>3524.04</v>
      </c>
      <c r="BD225" s="544">
        <f t="shared" si="134"/>
        <v>0</v>
      </c>
      <c r="BE225" s="545">
        <f t="shared" si="135"/>
        <v>0</v>
      </c>
      <c r="BF225" s="398">
        <f t="shared" si="136"/>
        <v>1</v>
      </c>
      <c r="BG225" s="254">
        <f t="shared" si="137"/>
        <v>0</v>
      </c>
      <c r="BH225" s="275">
        <f t="shared" si="138"/>
        <v>1</v>
      </c>
    </row>
    <row r="226" spans="1:60" s="254" customFormat="1" ht="12.75">
      <c r="A226" s="303" t="s">
        <v>667</v>
      </c>
      <c r="B226" s="281" t="s">
        <v>668</v>
      </c>
      <c r="C226" s="372" t="s">
        <v>669</v>
      </c>
      <c r="D226" s="272" t="s">
        <v>110</v>
      </c>
      <c r="E226" s="273">
        <v>4</v>
      </c>
      <c r="F226" s="344">
        <v>3200</v>
      </c>
      <c r="G226" s="413">
        <f t="shared" si="111"/>
        <v>12800</v>
      </c>
      <c r="H226" s="344">
        <v>11575.2</v>
      </c>
      <c r="I226" s="414">
        <f t="shared" si="112"/>
        <v>46300.800000000003</v>
      </c>
      <c r="J226" s="415">
        <f t="shared" si="113"/>
        <v>59100.800000000003</v>
      </c>
      <c r="K226" s="406"/>
      <c r="L226" s="427"/>
      <c r="M226" s="429">
        <v>3200</v>
      </c>
      <c r="N226" s="431">
        <f t="shared" si="114"/>
        <v>0</v>
      </c>
      <c r="O226" s="429">
        <v>11575.2</v>
      </c>
      <c r="P226" s="431">
        <f t="shared" si="115"/>
        <v>0</v>
      </c>
      <c r="Q226" s="432">
        <f t="shared" si="116"/>
        <v>0</v>
      </c>
      <c r="R226" s="444"/>
      <c r="S226" s="446">
        <v>3200</v>
      </c>
      <c r="T226" s="448">
        <f t="shared" si="117"/>
        <v>0</v>
      </c>
      <c r="U226" s="446">
        <v>11575.2</v>
      </c>
      <c r="V226" s="448">
        <f t="shared" si="118"/>
        <v>0</v>
      </c>
      <c r="W226" s="449">
        <f t="shared" si="119"/>
        <v>0</v>
      </c>
      <c r="X226" s="472"/>
      <c r="Y226" s="474">
        <v>3200</v>
      </c>
      <c r="Z226" s="476">
        <f t="shared" si="120"/>
        <v>0</v>
      </c>
      <c r="AA226" s="474">
        <v>11575.2</v>
      </c>
      <c r="AB226" s="476">
        <f t="shared" si="121"/>
        <v>0</v>
      </c>
      <c r="AC226" s="477">
        <f t="shared" si="122"/>
        <v>0</v>
      </c>
      <c r="AD226" s="489"/>
      <c r="AE226" s="491">
        <v>3200</v>
      </c>
      <c r="AF226" s="493">
        <f t="shared" si="123"/>
        <v>0</v>
      </c>
      <c r="AG226" s="491">
        <v>11575.2</v>
      </c>
      <c r="AH226" s="493">
        <f t="shared" si="124"/>
        <v>0</v>
      </c>
      <c r="AI226" s="494">
        <f t="shared" si="125"/>
        <v>0</v>
      </c>
      <c r="AJ226" s="523">
        <v>4</v>
      </c>
      <c r="AK226" s="525">
        <v>3200</v>
      </c>
      <c r="AL226" s="527">
        <f t="shared" si="126"/>
        <v>12800</v>
      </c>
      <c r="AM226" s="525">
        <v>11575.2</v>
      </c>
      <c r="AN226" s="527">
        <f t="shared" si="127"/>
        <v>46300.800000000003</v>
      </c>
      <c r="AO226" s="528">
        <f t="shared" si="128"/>
        <v>59100.800000000003</v>
      </c>
      <c r="AP226" s="540"/>
      <c r="AQ226" s="542">
        <v>3200</v>
      </c>
      <c r="AR226" s="544">
        <f t="shared" si="129"/>
        <v>0</v>
      </c>
      <c r="AS226" s="542">
        <v>11575.2</v>
      </c>
      <c r="AT226" s="544">
        <f t="shared" si="130"/>
        <v>0</v>
      </c>
      <c r="AU226" s="540"/>
      <c r="AV226" s="542">
        <v>3200</v>
      </c>
      <c r="AW226" s="544">
        <f t="shared" si="131"/>
        <v>0</v>
      </c>
      <c r="AX226" s="542">
        <v>11575.2</v>
      </c>
      <c r="AY226" s="544">
        <f t="shared" si="132"/>
        <v>0</v>
      </c>
      <c r="AZ226" s="540"/>
      <c r="BA226" s="542">
        <v>3200</v>
      </c>
      <c r="BB226" s="544">
        <f t="shared" si="133"/>
        <v>0</v>
      </c>
      <c r="BC226" s="542">
        <v>11575.2</v>
      </c>
      <c r="BD226" s="544">
        <f t="shared" si="134"/>
        <v>0</v>
      </c>
      <c r="BE226" s="545">
        <f t="shared" si="135"/>
        <v>0</v>
      </c>
      <c r="BF226" s="398">
        <f t="shared" si="136"/>
        <v>0</v>
      </c>
      <c r="BG226" s="254">
        <f t="shared" si="137"/>
        <v>4</v>
      </c>
      <c r="BH226" s="275">
        <f t="shared" si="138"/>
        <v>0</v>
      </c>
    </row>
    <row r="227" spans="1:60" s="254" customFormat="1" ht="12.75">
      <c r="A227" s="303" t="s">
        <v>670</v>
      </c>
      <c r="B227" s="281" t="s">
        <v>671</v>
      </c>
      <c r="C227" s="372" t="s">
        <v>672</v>
      </c>
      <c r="D227" s="272" t="s">
        <v>110</v>
      </c>
      <c r="E227" s="273">
        <v>1</v>
      </c>
      <c r="F227" s="344">
        <v>2600</v>
      </c>
      <c r="G227" s="413">
        <f t="shared" si="111"/>
        <v>2600</v>
      </c>
      <c r="H227" s="344">
        <v>9000</v>
      </c>
      <c r="I227" s="414">
        <f t="shared" si="112"/>
        <v>9000</v>
      </c>
      <c r="J227" s="415">
        <f t="shared" si="113"/>
        <v>11600</v>
      </c>
      <c r="K227" s="406"/>
      <c r="L227" s="427"/>
      <c r="M227" s="429">
        <v>2600</v>
      </c>
      <c r="N227" s="431">
        <f t="shared" si="114"/>
        <v>0</v>
      </c>
      <c r="O227" s="429">
        <v>9000</v>
      </c>
      <c r="P227" s="431">
        <f t="shared" si="115"/>
        <v>0</v>
      </c>
      <c r="Q227" s="432">
        <f t="shared" si="116"/>
        <v>0</v>
      </c>
      <c r="R227" s="444"/>
      <c r="S227" s="446">
        <v>2600</v>
      </c>
      <c r="T227" s="448">
        <f t="shared" si="117"/>
        <v>0</v>
      </c>
      <c r="U227" s="446">
        <v>9000</v>
      </c>
      <c r="V227" s="448">
        <f t="shared" si="118"/>
        <v>0</v>
      </c>
      <c r="W227" s="449">
        <f t="shared" si="119"/>
        <v>0</v>
      </c>
      <c r="X227" s="472"/>
      <c r="Y227" s="474">
        <v>2600</v>
      </c>
      <c r="Z227" s="476">
        <f t="shared" si="120"/>
        <v>0</v>
      </c>
      <c r="AA227" s="474">
        <v>9000</v>
      </c>
      <c r="AB227" s="476">
        <f t="shared" si="121"/>
        <v>0</v>
      </c>
      <c r="AC227" s="477">
        <f t="shared" si="122"/>
        <v>0</v>
      </c>
      <c r="AD227" s="489"/>
      <c r="AE227" s="491">
        <v>2600</v>
      </c>
      <c r="AF227" s="493">
        <f t="shared" si="123"/>
        <v>0</v>
      </c>
      <c r="AG227" s="491">
        <v>9000</v>
      </c>
      <c r="AH227" s="493">
        <f t="shared" si="124"/>
        <v>0</v>
      </c>
      <c r="AI227" s="494">
        <f t="shared" si="125"/>
        <v>0</v>
      </c>
      <c r="AJ227" s="523"/>
      <c r="AK227" s="525">
        <v>2600</v>
      </c>
      <c r="AL227" s="527">
        <f t="shared" si="126"/>
        <v>0</v>
      </c>
      <c r="AM227" s="525">
        <v>9000</v>
      </c>
      <c r="AN227" s="527">
        <f t="shared" si="127"/>
        <v>0</v>
      </c>
      <c r="AO227" s="528">
        <f t="shared" si="128"/>
        <v>0</v>
      </c>
      <c r="AP227" s="540"/>
      <c r="AQ227" s="542">
        <v>2600</v>
      </c>
      <c r="AR227" s="544">
        <f t="shared" si="129"/>
        <v>0</v>
      </c>
      <c r="AS227" s="542">
        <v>9000</v>
      </c>
      <c r="AT227" s="544">
        <f t="shared" si="130"/>
        <v>0</v>
      </c>
      <c r="AU227" s="540"/>
      <c r="AV227" s="542">
        <v>2600</v>
      </c>
      <c r="AW227" s="544">
        <f t="shared" si="131"/>
        <v>0</v>
      </c>
      <c r="AX227" s="542">
        <v>9000</v>
      </c>
      <c r="AY227" s="544">
        <f t="shared" si="132"/>
        <v>0</v>
      </c>
      <c r="AZ227" s="540"/>
      <c r="BA227" s="542">
        <v>2600</v>
      </c>
      <c r="BB227" s="544">
        <f t="shared" si="133"/>
        <v>0</v>
      </c>
      <c r="BC227" s="542">
        <v>9000</v>
      </c>
      <c r="BD227" s="544">
        <f t="shared" si="134"/>
        <v>0</v>
      </c>
      <c r="BE227" s="545">
        <f t="shared" si="135"/>
        <v>0</v>
      </c>
      <c r="BF227" s="398">
        <f t="shared" si="136"/>
        <v>1</v>
      </c>
      <c r="BG227" s="254">
        <f t="shared" si="137"/>
        <v>0</v>
      </c>
      <c r="BH227" s="275">
        <f t="shared" si="138"/>
        <v>1</v>
      </c>
    </row>
    <row r="228" spans="1:60" s="254" customFormat="1" ht="12.75">
      <c r="A228" s="303" t="s">
        <v>673</v>
      </c>
      <c r="B228" s="281" t="s">
        <v>674</v>
      </c>
      <c r="C228" s="372" t="s">
        <v>675</v>
      </c>
      <c r="D228" s="272" t="s">
        <v>110</v>
      </c>
      <c r="E228" s="273">
        <v>1</v>
      </c>
      <c r="F228" s="344">
        <v>3000</v>
      </c>
      <c r="G228" s="413">
        <f t="shared" si="111"/>
        <v>3000</v>
      </c>
      <c r="H228" s="344">
        <v>2558</v>
      </c>
      <c r="I228" s="414">
        <f t="shared" si="112"/>
        <v>2558</v>
      </c>
      <c r="J228" s="415">
        <f t="shared" si="113"/>
        <v>5558</v>
      </c>
      <c r="K228" s="406"/>
      <c r="L228" s="427"/>
      <c r="M228" s="429">
        <v>3000</v>
      </c>
      <c r="N228" s="431">
        <f t="shared" si="114"/>
        <v>0</v>
      </c>
      <c r="O228" s="429">
        <v>2558</v>
      </c>
      <c r="P228" s="431">
        <f t="shared" si="115"/>
        <v>0</v>
      </c>
      <c r="Q228" s="432">
        <f t="shared" si="116"/>
        <v>0</v>
      </c>
      <c r="R228" s="444"/>
      <c r="S228" s="446">
        <v>3000</v>
      </c>
      <c r="T228" s="448">
        <f t="shared" si="117"/>
        <v>0</v>
      </c>
      <c r="U228" s="446">
        <v>2558</v>
      </c>
      <c r="V228" s="448">
        <f t="shared" si="118"/>
        <v>0</v>
      </c>
      <c r="W228" s="449">
        <f t="shared" si="119"/>
        <v>0</v>
      </c>
      <c r="X228" s="472"/>
      <c r="Y228" s="474">
        <v>3000</v>
      </c>
      <c r="Z228" s="476">
        <f t="shared" si="120"/>
        <v>0</v>
      </c>
      <c r="AA228" s="474">
        <v>2558</v>
      </c>
      <c r="AB228" s="476">
        <f t="shared" si="121"/>
        <v>0</v>
      </c>
      <c r="AC228" s="477">
        <f t="shared" si="122"/>
        <v>0</v>
      </c>
      <c r="AD228" s="489"/>
      <c r="AE228" s="491">
        <v>3000</v>
      </c>
      <c r="AF228" s="493">
        <f t="shared" si="123"/>
        <v>0</v>
      </c>
      <c r="AG228" s="491">
        <v>2558</v>
      </c>
      <c r="AH228" s="493">
        <f t="shared" si="124"/>
        <v>0</v>
      </c>
      <c r="AI228" s="494">
        <f t="shared" si="125"/>
        <v>0</v>
      </c>
      <c r="AJ228" s="523"/>
      <c r="AK228" s="525">
        <v>3000</v>
      </c>
      <c r="AL228" s="527">
        <f t="shared" si="126"/>
        <v>0</v>
      </c>
      <c r="AM228" s="525">
        <v>2558</v>
      </c>
      <c r="AN228" s="527">
        <f t="shared" si="127"/>
        <v>0</v>
      </c>
      <c r="AO228" s="528">
        <f t="shared" si="128"/>
        <v>0</v>
      </c>
      <c r="AP228" s="540"/>
      <c r="AQ228" s="542">
        <v>3000</v>
      </c>
      <c r="AR228" s="544">
        <f t="shared" si="129"/>
        <v>0</v>
      </c>
      <c r="AS228" s="542">
        <v>2558</v>
      </c>
      <c r="AT228" s="544">
        <f t="shared" si="130"/>
        <v>0</v>
      </c>
      <c r="AU228" s="540"/>
      <c r="AV228" s="542">
        <v>3000</v>
      </c>
      <c r="AW228" s="544">
        <f t="shared" si="131"/>
        <v>0</v>
      </c>
      <c r="AX228" s="542">
        <v>2558</v>
      </c>
      <c r="AY228" s="544">
        <f t="shared" si="132"/>
        <v>0</v>
      </c>
      <c r="AZ228" s="540"/>
      <c r="BA228" s="542">
        <v>3000</v>
      </c>
      <c r="BB228" s="544">
        <f t="shared" si="133"/>
        <v>0</v>
      </c>
      <c r="BC228" s="542">
        <v>2558</v>
      </c>
      <c r="BD228" s="544">
        <f t="shared" si="134"/>
        <v>0</v>
      </c>
      <c r="BE228" s="545">
        <f t="shared" si="135"/>
        <v>0</v>
      </c>
      <c r="BF228" s="398">
        <f t="shared" si="136"/>
        <v>1</v>
      </c>
      <c r="BG228" s="254">
        <f t="shared" si="137"/>
        <v>0</v>
      </c>
      <c r="BH228" s="275">
        <f t="shared" si="138"/>
        <v>1</v>
      </c>
    </row>
    <row r="229" spans="1:60" s="254" customFormat="1" ht="12.75">
      <c r="A229" s="303" t="s">
        <v>676</v>
      </c>
      <c r="B229" s="281" t="s">
        <v>677</v>
      </c>
      <c r="C229" s="372" t="s">
        <v>678</v>
      </c>
      <c r="D229" s="272" t="s">
        <v>110</v>
      </c>
      <c r="E229" s="273">
        <v>1</v>
      </c>
      <c r="F229" s="344">
        <v>2000</v>
      </c>
      <c r="G229" s="413">
        <f t="shared" si="111"/>
        <v>2000</v>
      </c>
      <c r="H229" s="344">
        <v>1462</v>
      </c>
      <c r="I229" s="414">
        <f t="shared" si="112"/>
        <v>1462</v>
      </c>
      <c r="J229" s="415">
        <f t="shared" si="113"/>
        <v>3462</v>
      </c>
      <c r="K229" s="406"/>
      <c r="L229" s="427"/>
      <c r="M229" s="429">
        <v>2000</v>
      </c>
      <c r="N229" s="431">
        <f t="shared" si="114"/>
        <v>0</v>
      </c>
      <c r="O229" s="429">
        <v>1462</v>
      </c>
      <c r="P229" s="431">
        <f t="shared" si="115"/>
        <v>0</v>
      </c>
      <c r="Q229" s="432">
        <f t="shared" si="116"/>
        <v>0</v>
      </c>
      <c r="R229" s="444"/>
      <c r="S229" s="446">
        <v>2000</v>
      </c>
      <c r="T229" s="448">
        <f t="shared" si="117"/>
        <v>0</v>
      </c>
      <c r="U229" s="446">
        <v>1462</v>
      </c>
      <c r="V229" s="448">
        <f t="shared" si="118"/>
        <v>0</v>
      </c>
      <c r="W229" s="449">
        <f t="shared" si="119"/>
        <v>0</v>
      </c>
      <c r="X229" s="472"/>
      <c r="Y229" s="474">
        <v>2000</v>
      </c>
      <c r="Z229" s="476">
        <f t="shared" si="120"/>
        <v>0</v>
      </c>
      <c r="AA229" s="474">
        <v>1462</v>
      </c>
      <c r="AB229" s="476">
        <f t="shared" si="121"/>
        <v>0</v>
      </c>
      <c r="AC229" s="477">
        <f t="shared" si="122"/>
        <v>0</v>
      </c>
      <c r="AD229" s="489"/>
      <c r="AE229" s="491">
        <v>2000</v>
      </c>
      <c r="AF229" s="493">
        <f t="shared" si="123"/>
        <v>0</v>
      </c>
      <c r="AG229" s="491">
        <v>1462</v>
      </c>
      <c r="AH229" s="493">
        <f t="shared" si="124"/>
        <v>0</v>
      </c>
      <c r="AI229" s="494">
        <f t="shared" si="125"/>
        <v>0</v>
      </c>
      <c r="AJ229" s="523"/>
      <c r="AK229" s="525">
        <v>2000</v>
      </c>
      <c r="AL229" s="527">
        <f t="shared" si="126"/>
        <v>0</v>
      </c>
      <c r="AM229" s="525">
        <v>1462</v>
      </c>
      <c r="AN229" s="527">
        <f t="shared" si="127"/>
        <v>0</v>
      </c>
      <c r="AO229" s="528">
        <f t="shared" si="128"/>
        <v>0</v>
      </c>
      <c r="AP229" s="540"/>
      <c r="AQ229" s="542">
        <v>2000</v>
      </c>
      <c r="AR229" s="544">
        <f t="shared" si="129"/>
        <v>0</v>
      </c>
      <c r="AS229" s="542">
        <v>1462</v>
      </c>
      <c r="AT229" s="544">
        <f t="shared" si="130"/>
        <v>0</v>
      </c>
      <c r="AU229" s="540"/>
      <c r="AV229" s="542">
        <v>2000</v>
      </c>
      <c r="AW229" s="544">
        <f t="shared" si="131"/>
        <v>0</v>
      </c>
      <c r="AX229" s="542">
        <v>1462</v>
      </c>
      <c r="AY229" s="544">
        <f t="shared" si="132"/>
        <v>0</v>
      </c>
      <c r="AZ229" s="540"/>
      <c r="BA229" s="542">
        <v>2000</v>
      </c>
      <c r="BB229" s="544">
        <f t="shared" si="133"/>
        <v>0</v>
      </c>
      <c r="BC229" s="542">
        <v>1462</v>
      </c>
      <c r="BD229" s="544">
        <f t="shared" si="134"/>
        <v>0</v>
      </c>
      <c r="BE229" s="545">
        <f t="shared" si="135"/>
        <v>0</v>
      </c>
      <c r="BF229" s="398">
        <f t="shared" si="136"/>
        <v>1</v>
      </c>
      <c r="BG229" s="254">
        <f t="shared" si="137"/>
        <v>0</v>
      </c>
      <c r="BH229" s="275">
        <f t="shared" si="138"/>
        <v>1</v>
      </c>
    </row>
    <row r="230" spans="1:60" s="254" customFormat="1" ht="25.5">
      <c r="A230" s="303" t="s">
        <v>679</v>
      </c>
      <c r="B230" s="264" t="s">
        <v>680</v>
      </c>
      <c r="C230" s="372" t="s">
        <v>681</v>
      </c>
      <c r="D230" s="272" t="s">
        <v>110</v>
      </c>
      <c r="E230" s="273">
        <v>4</v>
      </c>
      <c r="F230" s="344">
        <v>300</v>
      </c>
      <c r="G230" s="413">
        <f t="shared" si="111"/>
        <v>1200</v>
      </c>
      <c r="H230" s="344">
        <v>2825.04</v>
      </c>
      <c r="I230" s="414">
        <f t="shared" si="112"/>
        <v>11300.16</v>
      </c>
      <c r="J230" s="415">
        <f t="shared" si="113"/>
        <v>12500.16</v>
      </c>
      <c r="K230" s="406"/>
      <c r="L230" s="427"/>
      <c r="M230" s="429">
        <v>300</v>
      </c>
      <c r="N230" s="431">
        <f t="shared" si="114"/>
        <v>0</v>
      </c>
      <c r="O230" s="429">
        <v>2825.04</v>
      </c>
      <c r="P230" s="431">
        <f t="shared" si="115"/>
        <v>0</v>
      </c>
      <c r="Q230" s="432">
        <f t="shared" si="116"/>
        <v>0</v>
      </c>
      <c r="R230" s="444"/>
      <c r="S230" s="446">
        <v>300</v>
      </c>
      <c r="T230" s="448">
        <f t="shared" si="117"/>
        <v>0</v>
      </c>
      <c r="U230" s="446">
        <v>2825.04</v>
      </c>
      <c r="V230" s="448">
        <f t="shared" si="118"/>
        <v>0</v>
      </c>
      <c r="W230" s="449">
        <f t="shared" si="119"/>
        <v>0</v>
      </c>
      <c r="X230" s="472"/>
      <c r="Y230" s="474">
        <v>300</v>
      </c>
      <c r="Z230" s="476">
        <f t="shared" si="120"/>
        <v>0</v>
      </c>
      <c r="AA230" s="474">
        <v>2825.04</v>
      </c>
      <c r="AB230" s="476">
        <f t="shared" si="121"/>
        <v>0</v>
      </c>
      <c r="AC230" s="477">
        <f t="shared" si="122"/>
        <v>0</v>
      </c>
      <c r="AD230" s="489"/>
      <c r="AE230" s="491">
        <v>300</v>
      </c>
      <c r="AF230" s="493">
        <f t="shared" si="123"/>
        <v>0</v>
      </c>
      <c r="AG230" s="491">
        <v>2825.04</v>
      </c>
      <c r="AH230" s="493">
        <f t="shared" si="124"/>
        <v>0</v>
      </c>
      <c r="AI230" s="494">
        <f t="shared" si="125"/>
        <v>0</v>
      </c>
      <c r="AJ230" s="523"/>
      <c r="AK230" s="525">
        <v>300</v>
      </c>
      <c r="AL230" s="527">
        <f t="shared" si="126"/>
        <v>0</v>
      </c>
      <c r="AM230" s="525">
        <v>2825.04</v>
      </c>
      <c r="AN230" s="527">
        <f t="shared" si="127"/>
        <v>0</v>
      </c>
      <c r="AO230" s="528">
        <f t="shared" si="128"/>
        <v>0</v>
      </c>
      <c r="AP230" s="540"/>
      <c r="AQ230" s="542">
        <v>300</v>
      </c>
      <c r="AR230" s="544">
        <f t="shared" si="129"/>
        <v>0</v>
      </c>
      <c r="AS230" s="542">
        <v>2825.04</v>
      </c>
      <c r="AT230" s="544">
        <f t="shared" si="130"/>
        <v>0</v>
      </c>
      <c r="AU230" s="540"/>
      <c r="AV230" s="542">
        <v>300</v>
      </c>
      <c r="AW230" s="544">
        <f t="shared" si="131"/>
        <v>0</v>
      </c>
      <c r="AX230" s="542">
        <v>2825.04</v>
      </c>
      <c r="AY230" s="544">
        <f t="shared" si="132"/>
        <v>0</v>
      </c>
      <c r="AZ230" s="540"/>
      <c r="BA230" s="542">
        <v>300</v>
      </c>
      <c r="BB230" s="544">
        <f t="shared" si="133"/>
        <v>0</v>
      </c>
      <c r="BC230" s="542">
        <v>2825.04</v>
      </c>
      <c r="BD230" s="544">
        <f t="shared" si="134"/>
        <v>0</v>
      </c>
      <c r="BE230" s="545">
        <f t="shared" si="135"/>
        <v>0</v>
      </c>
      <c r="BF230" s="398">
        <f t="shared" si="136"/>
        <v>4</v>
      </c>
      <c r="BG230" s="254">
        <f t="shared" si="137"/>
        <v>0</v>
      </c>
      <c r="BH230" s="275">
        <f t="shared" si="138"/>
        <v>4</v>
      </c>
    </row>
    <row r="231" spans="1:60" s="254" customFormat="1" ht="25.5">
      <c r="A231" s="303" t="s">
        <v>682</v>
      </c>
      <c r="B231" s="264" t="s">
        <v>683</v>
      </c>
      <c r="C231" s="372" t="s">
        <v>684</v>
      </c>
      <c r="D231" s="272" t="s">
        <v>110</v>
      </c>
      <c r="E231" s="273">
        <v>4</v>
      </c>
      <c r="F231" s="344">
        <v>300</v>
      </c>
      <c r="G231" s="413">
        <f t="shared" si="111"/>
        <v>1200</v>
      </c>
      <c r="H231" s="344">
        <v>790</v>
      </c>
      <c r="I231" s="414">
        <f t="shared" si="112"/>
        <v>3160</v>
      </c>
      <c r="J231" s="415">
        <f t="shared" si="113"/>
        <v>4360</v>
      </c>
      <c r="K231" s="406"/>
      <c r="L231" s="427"/>
      <c r="M231" s="429">
        <v>300</v>
      </c>
      <c r="N231" s="431">
        <f t="shared" si="114"/>
        <v>0</v>
      </c>
      <c r="O231" s="429">
        <v>790</v>
      </c>
      <c r="P231" s="431">
        <f t="shared" si="115"/>
        <v>0</v>
      </c>
      <c r="Q231" s="432">
        <f t="shared" si="116"/>
        <v>0</v>
      </c>
      <c r="R231" s="444"/>
      <c r="S231" s="446">
        <v>300</v>
      </c>
      <c r="T231" s="448">
        <f t="shared" si="117"/>
        <v>0</v>
      </c>
      <c r="U231" s="446">
        <v>790</v>
      </c>
      <c r="V231" s="448">
        <f t="shared" si="118"/>
        <v>0</v>
      </c>
      <c r="W231" s="449">
        <f t="shared" si="119"/>
        <v>0</v>
      </c>
      <c r="X231" s="472"/>
      <c r="Y231" s="474">
        <v>300</v>
      </c>
      <c r="Z231" s="476">
        <f t="shared" si="120"/>
        <v>0</v>
      </c>
      <c r="AA231" s="474">
        <v>790</v>
      </c>
      <c r="AB231" s="476">
        <f t="shared" si="121"/>
        <v>0</v>
      </c>
      <c r="AC231" s="477">
        <f t="shared" si="122"/>
        <v>0</v>
      </c>
      <c r="AD231" s="489"/>
      <c r="AE231" s="491">
        <v>300</v>
      </c>
      <c r="AF231" s="493">
        <f t="shared" si="123"/>
        <v>0</v>
      </c>
      <c r="AG231" s="491">
        <v>790</v>
      </c>
      <c r="AH231" s="493">
        <f t="shared" si="124"/>
        <v>0</v>
      </c>
      <c r="AI231" s="494">
        <f t="shared" si="125"/>
        <v>0</v>
      </c>
      <c r="AJ231" s="523">
        <v>4</v>
      </c>
      <c r="AK231" s="525">
        <v>300</v>
      </c>
      <c r="AL231" s="527">
        <f t="shared" si="126"/>
        <v>1200</v>
      </c>
      <c r="AM231" s="525">
        <v>790</v>
      </c>
      <c r="AN231" s="527">
        <f t="shared" si="127"/>
        <v>3160</v>
      </c>
      <c r="AO231" s="528">
        <f t="shared" si="128"/>
        <v>4360</v>
      </c>
      <c r="AP231" s="540"/>
      <c r="AQ231" s="542">
        <v>300</v>
      </c>
      <c r="AR231" s="544">
        <f t="shared" si="129"/>
        <v>0</v>
      </c>
      <c r="AS231" s="542">
        <v>790</v>
      </c>
      <c r="AT231" s="544">
        <f t="shared" si="130"/>
        <v>0</v>
      </c>
      <c r="AU231" s="540"/>
      <c r="AV231" s="542">
        <v>300</v>
      </c>
      <c r="AW231" s="544">
        <f t="shared" si="131"/>
        <v>0</v>
      </c>
      <c r="AX231" s="542">
        <v>790</v>
      </c>
      <c r="AY231" s="544">
        <f t="shared" si="132"/>
        <v>0</v>
      </c>
      <c r="AZ231" s="540"/>
      <c r="BA231" s="542">
        <v>300</v>
      </c>
      <c r="BB231" s="544">
        <f t="shared" si="133"/>
        <v>0</v>
      </c>
      <c r="BC231" s="542">
        <v>790</v>
      </c>
      <c r="BD231" s="544">
        <f t="shared" si="134"/>
        <v>0</v>
      </c>
      <c r="BE231" s="545">
        <f t="shared" si="135"/>
        <v>0</v>
      </c>
      <c r="BF231" s="398">
        <f t="shared" si="136"/>
        <v>0</v>
      </c>
      <c r="BG231" s="254">
        <f t="shared" si="137"/>
        <v>4</v>
      </c>
      <c r="BH231" s="275">
        <f t="shared" si="138"/>
        <v>0</v>
      </c>
    </row>
    <row r="232" spans="1:60" s="254" customFormat="1" ht="12.75">
      <c r="A232" s="303" t="s">
        <v>685</v>
      </c>
      <c r="B232" s="281" t="s">
        <v>686</v>
      </c>
      <c r="C232" s="372" t="s">
        <v>687</v>
      </c>
      <c r="D232" s="272" t="s">
        <v>110</v>
      </c>
      <c r="E232" s="273">
        <v>10</v>
      </c>
      <c r="F232" s="344">
        <v>1200</v>
      </c>
      <c r="G232" s="413">
        <f t="shared" si="111"/>
        <v>12000</v>
      </c>
      <c r="H232" s="344">
        <v>368</v>
      </c>
      <c r="I232" s="414">
        <f t="shared" si="112"/>
        <v>3680</v>
      </c>
      <c r="J232" s="415">
        <f t="shared" si="113"/>
        <v>15680</v>
      </c>
      <c r="K232" s="406"/>
      <c r="L232" s="427"/>
      <c r="M232" s="429">
        <v>1200</v>
      </c>
      <c r="N232" s="431">
        <f t="shared" si="114"/>
        <v>0</v>
      </c>
      <c r="O232" s="429">
        <v>368</v>
      </c>
      <c r="P232" s="431">
        <f t="shared" si="115"/>
        <v>0</v>
      </c>
      <c r="Q232" s="432">
        <f t="shared" si="116"/>
        <v>0</v>
      </c>
      <c r="R232" s="444"/>
      <c r="S232" s="446">
        <v>1200</v>
      </c>
      <c r="T232" s="448">
        <f t="shared" si="117"/>
        <v>0</v>
      </c>
      <c r="U232" s="446">
        <v>368</v>
      </c>
      <c r="V232" s="448">
        <f t="shared" si="118"/>
        <v>0</v>
      </c>
      <c r="W232" s="449">
        <f t="shared" si="119"/>
        <v>0</v>
      </c>
      <c r="X232" s="472"/>
      <c r="Y232" s="474">
        <v>1200</v>
      </c>
      <c r="Z232" s="476">
        <f t="shared" si="120"/>
        <v>0</v>
      </c>
      <c r="AA232" s="474">
        <v>368</v>
      </c>
      <c r="AB232" s="476">
        <f t="shared" si="121"/>
        <v>0</v>
      </c>
      <c r="AC232" s="477">
        <f t="shared" si="122"/>
        <v>0</v>
      </c>
      <c r="AD232" s="489"/>
      <c r="AE232" s="491">
        <v>1200</v>
      </c>
      <c r="AF232" s="493">
        <f t="shared" si="123"/>
        <v>0</v>
      </c>
      <c r="AG232" s="491">
        <v>368</v>
      </c>
      <c r="AH232" s="493">
        <f t="shared" si="124"/>
        <v>0</v>
      </c>
      <c r="AI232" s="494">
        <f t="shared" si="125"/>
        <v>0</v>
      </c>
      <c r="AJ232" s="523">
        <v>1</v>
      </c>
      <c r="AK232" s="525">
        <v>1200</v>
      </c>
      <c r="AL232" s="527">
        <f t="shared" si="126"/>
        <v>1200</v>
      </c>
      <c r="AM232" s="525">
        <v>368</v>
      </c>
      <c r="AN232" s="527">
        <f t="shared" si="127"/>
        <v>368</v>
      </c>
      <c r="AO232" s="528">
        <f t="shared" si="128"/>
        <v>1568</v>
      </c>
      <c r="AP232" s="540"/>
      <c r="AQ232" s="542">
        <v>1200</v>
      </c>
      <c r="AR232" s="544">
        <f t="shared" si="129"/>
        <v>0</v>
      </c>
      <c r="AS232" s="542">
        <v>368</v>
      </c>
      <c r="AT232" s="544">
        <f t="shared" si="130"/>
        <v>0</v>
      </c>
      <c r="AU232" s="540"/>
      <c r="AV232" s="542">
        <v>1200</v>
      </c>
      <c r="AW232" s="544">
        <f t="shared" si="131"/>
        <v>0</v>
      </c>
      <c r="AX232" s="542">
        <v>368</v>
      </c>
      <c r="AY232" s="544">
        <f t="shared" si="132"/>
        <v>0</v>
      </c>
      <c r="AZ232" s="540"/>
      <c r="BA232" s="542">
        <v>1200</v>
      </c>
      <c r="BB232" s="544">
        <f t="shared" si="133"/>
        <v>0</v>
      </c>
      <c r="BC232" s="542">
        <v>368</v>
      </c>
      <c r="BD232" s="544">
        <f t="shared" si="134"/>
        <v>0</v>
      </c>
      <c r="BE232" s="545">
        <f t="shared" si="135"/>
        <v>0</v>
      </c>
      <c r="BF232" s="398">
        <f t="shared" si="136"/>
        <v>9</v>
      </c>
      <c r="BG232" s="254">
        <f t="shared" si="137"/>
        <v>1</v>
      </c>
      <c r="BH232" s="275">
        <f t="shared" si="138"/>
        <v>9</v>
      </c>
    </row>
    <row r="233" spans="1:60" s="254" customFormat="1" ht="25.5">
      <c r="A233" s="303" t="s">
        <v>688</v>
      </c>
      <c r="B233" s="281" t="s">
        <v>686</v>
      </c>
      <c r="C233" s="372" t="s">
        <v>689</v>
      </c>
      <c r="D233" s="272" t="s">
        <v>110</v>
      </c>
      <c r="E233" s="273">
        <v>9</v>
      </c>
      <c r="F233" s="344">
        <v>1200</v>
      </c>
      <c r="G233" s="413">
        <f t="shared" si="111"/>
        <v>10800</v>
      </c>
      <c r="H233" s="344">
        <v>368</v>
      </c>
      <c r="I233" s="414">
        <f t="shared" si="112"/>
        <v>3312</v>
      </c>
      <c r="J233" s="415">
        <f t="shared" si="113"/>
        <v>14112</v>
      </c>
      <c r="K233" s="406"/>
      <c r="L233" s="427"/>
      <c r="M233" s="429">
        <v>1200</v>
      </c>
      <c r="N233" s="431">
        <f t="shared" si="114"/>
        <v>0</v>
      </c>
      <c r="O233" s="429">
        <v>368</v>
      </c>
      <c r="P233" s="431">
        <f t="shared" si="115"/>
        <v>0</v>
      </c>
      <c r="Q233" s="432">
        <f t="shared" si="116"/>
        <v>0</v>
      </c>
      <c r="R233" s="444"/>
      <c r="S233" s="446">
        <v>1200</v>
      </c>
      <c r="T233" s="448">
        <f t="shared" si="117"/>
        <v>0</v>
      </c>
      <c r="U233" s="446">
        <v>368</v>
      </c>
      <c r="V233" s="448">
        <f t="shared" si="118"/>
        <v>0</v>
      </c>
      <c r="W233" s="449">
        <f t="shared" si="119"/>
        <v>0</v>
      </c>
      <c r="X233" s="472"/>
      <c r="Y233" s="474">
        <v>1200</v>
      </c>
      <c r="Z233" s="476">
        <f t="shared" si="120"/>
        <v>0</v>
      </c>
      <c r="AA233" s="474">
        <v>368</v>
      </c>
      <c r="AB233" s="476">
        <f t="shared" si="121"/>
        <v>0</v>
      </c>
      <c r="AC233" s="477">
        <f t="shared" si="122"/>
        <v>0</v>
      </c>
      <c r="AD233" s="489"/>
      <c r="AE233" s="491">
        <v>1200</v>
      </c>
      <c r="AF233" s="493">
        <f t="shared" si="123"/>
        <v>0</v>
      </c>
      <c r="AG233" s="491">
        <v>368</v>
      </c>
      <c r="AH233" s="493">
        <f t="shared" si="124"/>
        <v>0</v>
      </c>
      <c r="AI233" s="494">
        <f t="shared" si="125"/>
        <v>0</v>
      </c>
      <c r="AJ233" s="523">
        <v>5</v>
      </c>
      <c r="AK233" s="525">
        <v>1200</v>
      </c>
      <c r="AL233" s="527">
        <f t="shared" si="126"/>
        <v>6000</v>
      </c>
      <c r="AM233" s="525">
        <v>368</v>
      </c>
      <c r="AN233" s="527">
        <f t="shared" si="127"/>
        <v>1840</v>
      </c>
      <c r="AO233" s="528">
        <f t="shared" si="128"/>
        <v>7840</v>
      </c>
      <c r="AP233" s="540"/>
      <c r="AQ233" s="542">
        <v>1200</v>
      </c>
      <c r="AR233" s="544">
        <f t="shared" si="129"/>
        <v>0</v>
      </c>
      <c r="AS233" s="542">
        <v>368</v>
      </c>
      <c r="AT233" s="544">
        <f t="shared" si="130"/>
        <v>0</v>
      </c>
      <c r="AU233" s="540"/>
      <c r="AV233" s="542">
        <v>1200</v>
      </c>
      <c r="AW233" s="544">
        <f t="shared" si="131"/>
        <v>0</v>
      </c>
      <c r="AX233" s="542">
        <v>368</v>
      </c>
      <c r="AY233" s="544">
        <f t="shared" si="132"/>
        <v>0</v>
      </c>
      <c r="AZ233" s="540"/>
      <c r="BA233" s="542">
        <v>1200</v>
      </c>
      <c r="BB233" s="544">
        <f t="shared" si="133"/>
        <v>0</v>
      </c>
      <c r="BC233" s="542">
        <v>368</v>
      </c>
      <c r="BD233" s="544">
        <f t="shared" si="134"/>
        <v>0</v>
      </c>
      <c r="BE233" s="545">
        <f t="shared" si="135"/>
        <v>0</v>
      </c>
      <c r="BF233" s="398">
        <f t="shared" si="136"/>
        <v>4</v>
      </c>
      <c r="BG233" s="254">
        <f t="shared" si="137"/>
        <v>5</v>
      </c>
      <c r="BH233" s="275">
        <f t="shared" si="138"/>
        <v>4</v>
      </c>
    </row>
    <row r="234" spans="1:60" s="254" customFormat="1" ht="25.5">
      <c r="A234" s="303" t="s">
        <v>690</v>
      </c>
      <c r="B234" s="281" t="s">
        <v>686</v>
      </c>
      <c r="C234" s="372" t="s">
        <v>691</v>
      </c>
      <c r="D234" s="272" t="s">
        <v>110</v>
      </c>
      <c r="E234" s="273">
        <v>9</v>
      </c>
      <c r="F234" s="344">
        <v>1200</v>
      </c>
      <c r="G234" s="413">
        <f t="shared" si="111"/>
        <v>10800</v>
      </c>
      <c r="H234" s="344">
        <v>368</v>
      </c>
      <c r="I234" s="414">
        <f t="shared" si="112"/>
        <v>3312</v>
      </c>
      <c r="J234" s="415">
        <f t="shared" si="113"/>
        <v>14112</v>
      </c>
      <c r="K234" s="406"/>
      <c r="L234" s="427"/>
      <c r="M234" s="429">
        <v>1200</v>
      </c>
      <c r="N234" s="431">
        <f t="shared" si="114"/>
        <v>0</v>
      </c>
      <c r="O234" s="429">
        <v>368</v>
      </c>
      <c r="P234" s="431">
        <f t="shared" si="115"/>
        <v>0</v>
      </c>
      <c r="Q234" s="432">
        <f t="shared" si="116"/>
        <v>0</v>
      </c>
      <c r="R234" s="444"/>
      <c r="S234" s="446">
        <v>1200</v>
      </c>
      <c r="T234" s="448">
        <f t="shared" si="117"/>
        <v>0</v>
      </c>
      <c r="U234" s="446">
        <v>368</v>
      </c>
      <c r="V234" s="448">
        <f t="shared" si="118"/>
        <v>0</v>
      </c>
      <c r="W234" s="449">
        <f t="shared" si="119"/>
        <v>0</v>
      </c>
      <c r="X234" s="472"/>
      <c r="Y234" s="474">
        <v>1200</v>
      </c>
      <c r="Z234" s="476">
        <f t="shared" si="120"/>
        <v>0</v>
      </c>
      <c r="AA234" s="474">
        <v>368</v>
      </c>
      <c r="AB234" s="476">
        <f t="shared" si="121"/>
        <v>0</v>
      </c>
      <c r="AC234" s="477">
        <f t="shared" si="122"/>
        <v>0</v>
      </c>
      <c r="AD234" s="489"/>
      <c r="AE234" s="491">
        <v>1200</v>
      </c>
      <c r="AF234" s="493">
        <f t="shared" si="123"/>
        <v>0</v>
      </c>
      <c r="AG234" s="491">
        <v>368</v>
      </c>
      <c r="AH234" s="493">
        <f t="shared" si="124"/>
        <v>0</v>
      </c>
      <c r="AI234" s="494">
        <f t="shared" si="125"/>
        <v>0</v>
      </c>
      <c r="AJ234" s="523">
        <v>5</v>
      </c>
      <c r="AK234" s="525">
        <v>1200</v>
      </c>
      <c r="AL234" s="527">
        <f t="shared" si="126"/>
        <v>6000</v>
      </c>
      <c r="AM234" s="525">
        <v>368</v>
      </c>
      <c r="AN234" s="527">
        <f t="shared" si="127"/>
        <v>1840</v>
      </c>
      <c r="AO234" s="528">
        <f t="shared" si="128"/>
        <v>7840</v>
      </c>
      <c r="AP234" s="540"/>
      <c r="AQ234" s="542">
        <v>1200</v>
      </c>
      <c r="AR234" s="544">
        <f t="shared" si="129"/>
        <v>0</v>
      </c>
      <c r="AS234" s="542">
        <v>368</v>
      </c>
      <c r="AT234" s="544">
        <f t="shared" si="130"/>
        <v>0</v>
      </c>
      <c r="AU234" s="540"/>
      <c r="AV234" s="542">
        <v>1200</v>
      </c>
      <c r="AW234" s="544">
        <f t="shared" si="131"/>
        <v>0</v>
      </c>
      <c r="AX234" s="542">
        <v>368</v>
      </c>
      <c r="AY234" s="544">
        <f t="shared" si="132"/>
        <v>0</v>
      </c>
      <c r="AZ234" s="540"/>
      <c r="BA234" s="542">
        <v>1200</v>
      </c>
      <c r="BB234" s="544">
        <f t="shared" si="133"/>
        <v>0</v>
      </c>
      <c r="BC234" s="542">
        <v>368</v>
      </c>
      <c r="BD234" s="544">
        <f t="shared" si="134"/>
        <v>0</v>
      </c>
      <c r="BE234" s="545">
        <f t="shared" si="135"/>
        <v>0</v>
      </c>
      <c r="BF234" s="398">
        <f t="shared" si="136"/>
        <v>4</v>
      </c>
      <c r="BG234" s="254">
        <f t="shared" si="137"/>
        <v>5</v>
      </c>
      <c r="BH234" s="275">
        <f t="shared" si="138"/>
        <v>4</v>
      </c>
    </row>
    <row r="235" spans="1:60" s="254" customFormat="1" ht="12.75">
      <c r="A235" s="303" t="s">
        <v>692</v>
      </c>
      <c r="B235" s="281" t="s">
        <v>693</v>
      </c>
      <c r="C235" s="372" t="s">
        <v>694</v>
      </c>
      <c r="D235" s="272" t="s">
        <v>110</v>
      </c>
      <c r="E235" s="273">
        <v>39</v>
      </c>
      <c r="F235" s="344">
        <v>1200</v>
      </c>
      <c r="G235" s="413">
        <f t="shared" si="111"/>
        <v>46800</v>
      </c>
      <c r="H235" s="344">
        <v>656</v>
      </c>
      <c r="I235" s="414">
        <f t="shared" si="112"/>
        <v>25584</v>
      </c>
      <c r="J235" s="415">
        <f t="shared" si="113"/>
        <v>72384</v>
      </c>
      <c r="K235" s="406"/>
      <c r="L235" s="427"/>
      <c r="M235" s="429">
        <v>1200</v>
      </c>
      <c r="N235" s="431">
        <f t="shared" si="114"/>
        <v>0</v>
      </c>
      <c r="O235" s="429">
        <v>656</v>
      </c>
      <c r="P235" s="431">
        <f t="shared" si="115"/>
        <v>0</v>
      </c>
      <c r="Q235" s="432">
        <f t="shared" si="116"/>
        <v>0</v>
      </c>
      <c r="R235" s="444"/>
      <c r="S235" s="446">
        <v>1200</v>
      </c>
      <c r="T235" s="448">
        <f t="shared" si="117"/>
        <v>0</v>
      </c>
      <c r="U235" s="446">
        <v>656</v>
      </c>
      <c r="V235" s="448">
        <f t="shared" si="118"/>
        <v>0</v>
      </c>
      <c r="W235" s="449">
        <f t="shared" si="119"/>
        <v>0</v>
      </c>
      <c r="X235" s="472"/>
      <c r="Y235" s="474">
        <v>1200</v>
      </c>
      <c r="Z235" s="476">
        <f t="shared" si="120"/>
        <v>0</v>
      </c>
      <c r="AA235" s="474">
        <v>656</v>
      </c>
      <c r="AB235" s="476">
        <f t="shared" si="121"/>
        <v>0</v>
      </c>
      <c r="AC235" s="477">
        <f t="shared" si="122"/>
        <v>0</v>
      </c>
      <c r="AD235" s="489"/>
      <c r="AE235" s="491">
        <v>1200</v>
      </c>
      <c r="AF235" s="493">
        <f t="shared" si="123"/>
        <v>0</v>
      </c>
      <c r="AG235" s="491">
        <v>656</v>
      </c>
      <c r="AH235" s="493">
        <f t="shared" si="124"/>
        <v>0</v>
      </c>
      <c r="AI235" s="494">
        <f t="shared" si="125"/>
        <v>0</v>
      </c>
      <c r="AJ235" s="523">
        <v>30</v>
      </c>
      <c r="AK235" s="525">
        <v>1200</v>
      </c>
      <c r="AL235" s="527">
        <f t="shared" si="126"/>
        <v>36000</v>
      </c>
      <c r="AM235" s="525">
        <v>656</v>
      </c>
      <c r="AN235" s="527">
        <f t="shared" si="127"/>
        <v>19680</v>
      </c>
      <c r="AO235" s="528">
        <f t="shared" si="128"/>
        <v>55680</v>
      </c>
      <c r="AP235" s="540"/>
      <c r="AQ235" s="542">
        <v>1200</v>
      </c>
      <c r="AR235" s="544">
        <f t="shared" si="129"/>
        <v>0</v>
      </c>
      <c r="AS235" s="542">
        <v>656</v>
      </c>
      <c r="AT235" s="544">
        <f t="shared" si="130"/>
        <v>0</v>
      </c>
      <c r="AU235" s="540"/>
      <c r="AV235" s="542">
        <v>1200</v>
      </c>
      <c r="AW235" s="544">
        <f t="shared" si="131"/>
        <v>0</v>
      </c>
      <c r="AX235" s="542">
        <v>656</v>
      </c>
      <c r="AY235" s="544">
        <f t="shared" si="132"/>
        <v>0</v>
      </c>
      <c r="AZ235" s="540"/>
      <c r="BA235" s="542">
        <v>1200</v>
      </c>
      <c r="BB235" s="544">
        <f t="shared" si="133"/>
        <v>0</v>
      </c>
      <c r="BC235" s="542">
        <v>656</v>
      </c>
      <c r="BD235" s="544">
        <f t="shared" si="134"/>
        <v>0</v>
      </c>
      <c r="BE235" s="545">
        <f t="shared" si="135"/>
        <v>0</v>
      </c>
      <c r="BF235" s="398">
        <f t="shared" si="136"/>
        <v>9</v>
      </c>
      <c r="BG235" s="254">
        <f t="shared" si="137"/>
        <v>30</v>
      </c>
      <c r="BH235" s="275">
        <f t="shared" si="138"/>
        <v>9</v>
      </c>
    </row>
    <row r="236" spans="1:60" s="254" customFormat="1" ht="12.75">
      <c r="A236" s="303" t="s">
        <v>695</v>
      </c>
      <c r="B236" s="281" t="s">
        <v>696</v>
      </c>
      <c r="C236" s="372" t="s">
        <v>697</v>
      </c>
      <c r="D236" s="272" t="s">
        <v>110</v>
      </c>
      <c r="E236" s="273">
        <v>30</v>
      </c>
      <c r="F236" s="344">
        <v>1200</v>
      </c>
      <c r="G236" s="413">
        <f t="shared" si="111"/>
        <v>36000</v>
      </c>
      <c r="H236" s="344">
        <v>545.04</v>
      </c>
      <c r="I236" s="414">
        <f t="shared" si="112"/>
        <v>16351.199999999999</v>
      </c>
      <c r="J236" s="415">
        <f t="shared" si="113"/>
        <v>52351.199999999997</v>
      </c>
      <c r="K236" s="406"/>
      <c r="L236" s="427"/>
      <c r="M236" s="429">
        <v>1200</v>
      </c>
      <c r="N236" s="431">
        <f t="shared" si="114"/>
        <v>0</v>
      </c>
      <c r="O236" s="429">
        <v>545.04</v>
      </c>
      <c r="P236" s="431">
        <f t="shared" si="115"/>
        <v>0</v>
      </c>
      <c r="Q236" s="432">
        <f t="shared" si="116"/>
        <v>0</v>
      </c>
      <c r="R236" s="444"/>
      <c r="S236" s="446">
        <v>1200</v>
      </c>
      <c r="T236" s="448">
        <f t="shared" si="117"/>
        <v>0</v>
      </c>
      <c r="U236" s="446">
        <v>545.04</v>
      </c>
      <c r="V236" s="448">
        <f t="shared" si="118"/>
        <v>0</v>
      </c>
      <c r="W236" s="449">
        <f t="shared" si="119"/>
        <v>0</v>
      </c>
      <c r="X236" s="472"/>
      <c r="Y236" s="474">
        <v>1200</v>
      </c>
      <c r="Z236" s="476">
        <f t="shared" si="120"/>
        <v>0</v>
      </c>
      <c r="AA236" s="474">
        <v>545.04</v>
      </c>
      <c r="AB236" s="476">
        <f t="shared" si="121"/>
        <v>0</v>
      </c>
      <c r="AC236" s="477">
        <f t="shared" si="122"/>
        <v>0</v>
      </c>
      <c r="AD236" s="489"/>
      <c r="AE236" s="491">
        <v>1200</v>
      </c>
      <c r="AF236" s="493">
        <f t="shared" si="123"/>
        <v>0</v>
      </c>
      <c r="AG236" s="491">
        <v>545.04</v>
      </c>
      <c r="AH236" s="493">
        <f t="shared" si="124"/>
        <v>0</v>
      </c>
      <c r="AI236" s="494">
        <f t="shared" si="125"/>
        <v>0</v>
      </c>
      <c r="AJ236" s="523">
        <v>30</v>
      </c>
      <c r="AK236" s="525">
        <v>1200</v>
      </c>
      <c r="AL236" s="527">
        <f t="shared" si="126"/>
        <v>36000</v>
      </c>
      <c r="AM236" s="525">
        <v>545.04</v>
      </c>
      <c r="AN236" s="527">
        <f t="shared" si="127"/>
        <v>16351.199999999999</v>
      </c>
      <c r="AO236" s="528">
        <f t="shared" si="128"/>
        <v>52351.199999999997</v>
      </c>
      <c r="AP236" s="540"/>
      <c r="AQ236" s="542">
        <v>1200</v>
      </c>
      <c r="AR236" s="544">
        <f t="shared" si="129"/>
        <v>0</v>
      </c>
      <c r="AS236" s="542">
        <v>545.04</v>
      </c>
      <c r="AT236" s="544">
        <f t="shared" si="130"/>
        <v>0</v>
      </c>
      <c r="AU236" s="540"/>
      <c r="AV236" s="542">
        <v>1200</v>
      </c>
      <c r="AW236" s="544">
        <f t="shared" si="131"/>
        <v>0</v>
      </c>
      <c r="AX236" s="542">
        <v>545.04</v>
      </c>
      <c r="AY236" s="544">
        <f t="shared" si="132"/>
        <v>0</v>
      </c>
      <c r="AZ236" s="540"/>
      <c r="BA236" s="542">
        <v>1200</v>
      </c>
      <c r="BB236" s="544">
        <f t="shared" si="133"/>
        <v>0</v>
      </c>
      <c r="BC236" s="542">
        <v>545.04</v>
      </c>
      <c r="BD236" s="544">
        <f t="shared" si="134"/>
        <v>0</v>
      </c>
      <c r="BE236" s="545">
        <f t="shared" si="135"/>
        <v>0</v>
      </c>
      <c r="BF236" s="398">
        <f t="shared" si="136"/>
        <v>0</v>
      </c>
      <c r="BG236" s="254">
        <f t="shared" si="137"/>
        <v>30</v>
      </c>
      <c r="BH236" s="275">
        <f t="shared" si="138"/>
        <v>0</v>
      </c>
    </row>
    <row r="237" spans="1:60" s="254" customFormat="1" ht="12.75">
      <c r="A237" s="303" t="s">
        <v>698</v>
      </c>
      <c r="B237" s="264" t="s">
        <v>699</v>
      </c>
      <c r="C237" s="372" t="s">
        <v>700</v>
      </c>
      <c r="D237" s="272" t="s">
        <v>110</v>
      </c>
      <c r="E237" s="273">
        <v>54</v>
      </c>
      <c r="F237" s="344">
        <v>1200</v>
      </c>
      <c r="G237" s="413">
        <f t="shared" si="111"/>
        <v>64800</v>
      </c>
      <c r="H237" s="344">
        <v>270</v>
      </c>
      <c r="I237" s="414">
        <f t="shared" si="112"/>
        <v>14580</v>
      </c>
      <c r="J237" s="415">
        <f t="shared" si="113"/>
        <v>79380</v>
      </c>
      <c r="K237" s="406"/>
      <c r="L237" s="427"/>
      <c r="M237" s="429">
        <v>1200</v>
      </c>
      <c r="N237" s="431">
        <f t="shared" si="114"/>
        <v>0</v>
      </c>
      <c r="O237" s="429">
        <v>270</v>
      </c>
      <c r="P237" s="431">
        <f t="shared" si="115"/>
        <v>0</v>
      </c>
      <c r="Q237" s="432">
        <f t="shared" si="116"/>
        <v>0</v>
      </c>
      <c r="R237" s="444"/>
      <c r="S237" s="446">
        <v>1200</v>
      </c>
      <c r="T237" s="448">
        <f t="shared" si="117"/>
        <v>0</v>
      </c>
      <c r="U237" s="446">
        <v>270</v>
      </c>
      <c r="V237" s="448">
        <f t="shared" si="118"/>
        <v>0</v>
      </c>
      <c r="W237" s="449">
        <f t="shared" si="119"/>
        <v>0</v>
      </c>
      <c r="X237" s="472"/>
      <c r="Y237" s="474">
        <v>1200</v>
      </c>
      <c r="Z237" s="476">
        <f t="shared" si="120"/>
        <v>0</v>
      </c>
      <c r="AA237" s="474">
        <v>270</v>
      </c>
      <c r="AB237" s="476">
        <f t="shared" si="121"/>
        <v>0</v>
      </c>
      <c r="AC237" s="477">
        <f t="shared" si="122"/>
        <v>0</v>
      </c>
      <c r="AD237" s="489"/>
      <c r="AE237" s="491">
        <v>1200</v>
      </c>
      <c r="AF237" s="493">
        <f t="shared" si="123"/>
        <v>0</v>
      </c>
      <c r="AG237" s="491">
        <v>270</v>
      </c>
      <c r="AH237" s="493">
        <f t="shared" si="124"/>
        <v>0</v>
      </c>
      <c r="AI237" s="494">
        <f t="shared" si="125"/>
        <v>0</v>
      </c>
      <c r="AJ237" s="523">
        <v>30</v>
      </c>
      <c r="AK237" s="525">
        <v>1200</v>
      </c>
      <c r="AL237" s="527">
        <f t="shared" si="126"/>
        <v>36000</v>
      </c>
      <c r="AM237" s="525">
        <v>270</v>
      </c>
      <c r="AN237" s="527">
        <f t="shared" si="127"/>
        <v>8100</v>
      </c>
      <c r="AO237" s="528">
        <f t="shared" si="128"/>
        <v>44100</v>
      </c>
      <c r="AP237" s="540"/>
      <c r="AQ237" s="542">
        <v>1200</v>
      </c>
      <c r="AR237" s="544">
        <f t="shared" si="129"/>
        <v>0</v>
      </c>
      <c r="AS237" s="542">
        <v>270</v>
      </c>
      <c r="AT237" s="544">
        <f t="shared" si="130"/>
        <v>0</v>
      </c>
      <c r="AU237" s="540"/>
      <c r="AV237" s="542">
        <v>1200</v>
      </c>
      <c r="AW237" s="544">
        <f t="shared" si="131"/>
        <v>0</v>
      </c>
      <c r="AX237" s="542">
        <v>270</v>
      </c>
      <c r="AY237" s="544">
        <f t="shared" si="132"/>
        <v>0</v>
      </c>
      <c r="AZ237" s="540"/>
      <c r="BA237" s="542">
        <v>1200</v>
      </c>
      <c r="BB237" s="544">
        <f t="shared" si="133"/>
        <v>0</v>
      </c>
      <c r="BC237" s="542">
        <v>270</v>
      </c>
      <c r="BD237" s="544">
        <f t="shared" si="134"/>
        <v>0</v>
      </c>
      <c r="BE237" s="545">
        <f t="shared" si="135"/>
        <v>0</v>
      </c>
      <c r="BF237" s="398">
        <f t="shared" si="136"/>
        <v>24</v>
      </c>
      <c r="BG237" s="254">
        <f t="shared" si="137"/>
        <v>30</v>
      </c>
      <c r="BH237" s="275">
        <f t="shared" si="138"/>
        <v>24</v>
      </c>
    </row>
    <row r="238" spans="1:60" s="254" customFormat="1" ht="12.75">
      <c r="A238" s="303" t="s">
        <v>701</v>
      </c>
      <c r="B238" s="281" t="s">
        <v>702</v>
      </c>
      <c r="C238" s="372" t="s">
        <v>703</v>
      </c>
      <c r="D238" s="272" t="s">
        <v>110</v>
      </c>
      <c r="E238" s="273">
        <v>87</v>
      </c>
      <c r="F238" s="344">
        <v>100</v>
      </c>
      <c r="G238" s="413">
        <f t="shared" si="111"/>
        <v>8700</v>
      </c>
      <c r="H238" s="344">
        <v>71.760000000000005</v>
      </c>
      <c r="I238" s="414">
        <f t="shared" si="112"/>
        <v>6243.1200000000008</v>
      </c>
      <c r="J238" s="415">
        <f t="shared" si="113"/>
        <v>14943.12</v>
      </c>
      <c r="K238" s="406"/>
      <c r="L238" s="427"/>
      <c r="M238" s="429">
        <v>100</v>
      </c>
      <c r="N238" s="431">
        <f t="shared" si="114"/>
        <v>0</v>
      </c>
      <c r="O238" s="429">
        <v>71.760000000000005</v>
      </c>
      <c r="P238" s="431">
        <f t="shared" si="115"/>
        <v>0</v>
      </c>
      <c r="Q238" s="432">
        <f t="shared" si="116"/>
        <v>0</v>
      </c>
      <c r="R238" s="444"/>
      <c r="S238" s="446">
        <v>100</v>
      </c>
      <c r="T238" s="448">
        <f t="shared" si="117"/>
        <v>0</v>
      </c>
      <c r="U238" s="446">
        <v>71.760000000000005</v>
      </c>
      <c r="V238" s="448">
        <f t="shared" si="118"/>
        <v>0</v>
      </c>
      <c r="W238" s="449">
        <f t="shared" si="119"/>
        <v>0</v>
      </c>
      <c r="X238" s="472"/>
      <c r="Y238" s="474">
        <v>100</v>
      </c>
      <c r="Z238" s="476">
        <f t="shared" si="120"/>
        <v>0</v>
      </c>
      <c r="AA238" s="474">
        <v>71.760000000000005</v>
      </c>
      <c r="AB238" s="476">
        <f t="shared" si="121"/>
        <v>0</v>
      </c>
      <c r="AC238" s="477">
        <f t="shared" si="122"/>
        <v>0</v>
      </c>
      <c r="AD238" s="489"/>
      <c r="AE238" s="491">
        <v>100</v>
      </c>
      <c r="AF238" s="493">
        <f t="shared" si="123"/>
        <v>0</v>
      </c>
      <c r="AG238" s="491">
        <v>71.760000000000005</v>
      </c>
      <c r="AH238" s="493">
        <f t="shared" si="124"/>
        <v>0</v>
      </c>
      <c r="AI238" s="494">
        <f t="shared" si="125"/>
        <v>0</v>
      </c>
      <c r="AJ238" s="523">
        <v>80</v>
      </c>
      <c r="AK238" s="525">
        <v>100</v>
      </c>
      <c r="AL238" s="527">
        <f t="shared" si="126"/>
        <v>8000</v>
      </c>
      <c r="AM238" s="525">
        <v>71.760000000000005</v>
      </c>
      <c r="AN238" s="527">
        <f t="shared" si="127"/>
        <v>5740.8</v>
      </c>
      <c r="AO238" s="528">
        <f t="shared" si="128"/>
        <v>13740.8</v>
      </c>
      <c r="AP238" s="540"/>
      <c r="AQ238" s="542">
        <v>100</v>
      </c>
      <c r="AR238" s="544">
        <f t="shared" si="129"/>
        <v>0</v>
      </c>
      <c r="AS238" s="542">
        <v>71.760000000000005</v>
      </c>
      <c r="AT238" s="544">
        <f t="shared" si="130"/>
        <v>0</v>
      </c>
      <c r="AU238" s="540"/>
      <c r="AV238" s="542">
        <v>100</v>
      </c>
      <c r="AW238" s="544">
        <f t="shared" si="131"/>
        <v>0</v>
      </c>
      <c r="AX238" s="542">
        <v>71.760000000000005</v>
      </c>
      <c r="AY238" s="544">
        <f t="shared" si="132"/>
        <v>0</v>
      </c>
      <c r="AZ238" s="540"/>
      <c r="BA238" s="542">
        <v>100</v>
      </c>
      <c r="BB238" s="544">
        <f t="shared" si="133"/>
        <v>0</v>
      </c>
      <c r="BC238" s="542">
        <v>71.760000000000005</v>
      </c>
      <c r="BD238" s="544">
        <f t="shared" si="134"/>
        <v>0</v>
      </c>
      <c r="BE238" s="545">
        <f t="shared" si="135"/>
        <v>0</v>
      </c>
      <c r="BF238" s="398">
        <f t="shared" si="136"/>
        <v>7</v>
      </c>
      <c r="BG238" s="254">
        <f t="shared" si="137"/>
        <v>80</v>
      </c>
      <c r="BH238" s="275">
        <f t="shared" si="138"/>
        <v>7</v>
      </c>
    </row>
    <row r="239" spans="1:60" s="275" customFormat="1" ht="12.75">
      <c r="A239" s="303" t="s">
        <v>308</v>
      </c>
      <c r="B239" s="270" t="s">
        <v>309</v>
      </c>
      <c r="C239" s="277" t="s">
        <v>310</v>
      </c>
      <c r="D239" s="272" t="s">
        <v>110</v>
      </c>
      <c r="E239" s="234">
        <v>96</v>
      </c>
      <c r="F239" s="344">
        <v>3200</v>
      </c>
      <c r="G239" s="413">
        <f t="shared" si="111"/>
        <v>307200</v>
      </c>
      <c r="H239" s="344">
        <v>3692.4</v>
      </c>
      <c r="I239" s="418">
        <f t="shared" si="112"/>
        <v>354470.40000000002</v>
      </c>
      <c r="J239" s="417">
        <f t="shared" si="113"/>
        <v>661670.40000000002</v>
      </c>
      <c r="K239" s="406"/>
      <c r="L239" s="435"/>
      <c r="M239" s="429">
        <v>3200</v>
      </c>
      <c r="N239" s="431">
        <f t="shared" si="114"/>
        <v>0</v>
      </c>
      <c r="O239" s="429">
        <v>3692.4</v>
      </c>
      <c r="P239" s="431">
        <f t="shared" si="115"/>
        <v>0</v>
      </c>
      <c r="Q239" s="432">
        <f t="shared" si="116"/>
        <v>0</v>
      </c>
      <c r="R239" s="452"/>
      <c r="S239" s="446">
        <v>3200</v>
      </c>
      <c r="T239" s="448">
        <f t="shared" si="117"/>
        <v>0</v>
      </c>
      <c r="U239" s="446">
        <v>3692.4</v>
      </c>
      <c r="V239" s="448">
        <f t="shared" si="118"/>
        <v>0</v>
      </c>
      <c r="W239" s="449">
        <f t="shared" si="119"/>
        <v>0</v>
      </c>
      <c r="X239" s="481">
        <v>40</v>
      </c>
      <c r="Y239" s="474">
        <v>3200</v>
      </c>
      <c r="Z239" s="476">
        <f t="shared" si="120"/>
        <v>128000</v>
      </c>
      <c r="AA239" s="474">
        <v>3692.4</v>
      </c>
      <c r="AB239" s="476">
        <f t="shared" si="121"/>
        <v>147696</v>
      </c>
      <c r="AC239" s="477">
        <f t="shared" si="122"/>
        <v>275696</v>
      </c>
      <c r="AD239" s="500"/>
      <c r="AE239" s="491">
        <v>3200</v>
      </c>
      <c r="AF239" s="493">
        <f t="shared" si="123"/>
        <v>0</v>
      </c>
      <c r="AG239" s="491">
        <v>3692.4</v>
      </c>
      <c r="AH239" s="493">
        <f t="shared" si="124"/>
        <v>0</v>
      </c>
      <c r="AI239" s="494">
        <f t="shared" si="125"/>
        <v>0</v>
      </c>
      <c r="AJ239" s="532"/>
      <c r="AK239" s="525">
        <v>3200</v>
      </c>
      <c r="AL239" s="527">
        <f t="shared" si="126"/>
        <v>0</v>
      </c>
      <c r="AM239" s="525">
        <v>3692.4</v>
      </c>
      <c r="AN239" s="527">
        <f t="shared" si="127"/>
        <v>0</v>
      </c>
      <c r="AO239" s="528">
        <f t="shared" si="128"/>
        <v>0</v>
      </c>
      <c r="AP239" s="549"/>
      <c r="AQ239" s="542">
        <v>3200</v>
      </c>
      <c r="AR239" s="544">
        <f t="shared" si="129"/>
        <v>0</v>
      </c>
      <c r="AS239" s="542">
        <v>3692.4</v>
      </c>
      <c r="AT239" s="544">
        <f t="shared" si="130"/>
        <v>0</v>
      </c>
      <c r="AU239" s="549"/>
      <c r="AV239" s="542">
        <v>3200</v>
      </c>
      <c r="AW239" s="544">
        <f t="shared" si="131"/>
        <v>0</v>
      </c>
      <c r="AX239" s="542">
        <v>3692.4</v>
      </c>
      <c r="AY239" s="544">
        <f t="shared" si="132"/>
        <v>0</v>
      </c>
      <c r="AZ239" s="549"/>
      <c r="BA239" s="542">
        <v>3200</v>
      </c>
      <c r="BB239" s="544">
        <f t="shared" si="133"/>
        <v>0</v>
      </c>
      <c r="BC239" s="542">
        <v>3692.4</v>
      </c>
      <c r="BD239" s="544">
        <f t="shared" si="134"/>
        <v>0</v>
      </c>
      <c r="BE239" s="545">
        <f t="shared" si="135"/>
        <v>0</v>
      </c>
      <c r="BF239" s="398">
        <f t="shared" si="136"/>
        <v>56</v>
      </c>
      <c r="BG239" s="254">
        <f t="shared" si="137"/>
        <v>40</v>
      </c>
      <c r="BH239" s="275">
        <f t="shared" si="138"/>
        <v>56</v>
      </c>
    </row>
    <row r="240" spans="1:60" s="275" customFormat="1" ht="12.75">
      <c r="A240" s="303" t="s">
        <v>704</v>
      </c>
      <c r="B240" s="270" t="s">
        <v>327</v>
      </c>
      <c r="C240" s="277" t="s">
        <v>328</v>
      </c>
      <c r="D240" s="272" t="s">
        <v>110</v>
      </c>
      <c r="E240" s="235">
        <v>24</v>
      </c>
      <c r="F240" s="344">
        <v>2600</v>
      </c>
      <c r="G240" s="413">
        <f t="shared" si="111"/>
        <v>62400</v>
      </c>
      <c r="H240" s="344">
        <v>1365</v>
      </c>
      <c r="I240" s="416">
        <f t="shared" si="112"/>
        <v>32760</v>
      </c>
      <c r="J240" s="417">
        <f t="shared" si="113"/>
        <v>95160</v>
      </c>
      <c r="K240" s="406"/>
      <c r="L240" s="435"/>
      <c r="M240" s="429">
        <v>2600</v>
      </c>
      <c r="N240" s="431">
        <f t="shared" si="114"/>
        <v>0</v>
      </c>
      <c r="O240" s="429">
        <v>1365</v>
      </c>
      <c r="P240" s="431">
        <f t="shared" si="115"/>
        <v>0</v>
      </c>
      <c r="Q240" s="432">
        <f t="shared" si="116"/>
        <v>0</v>
      </c>
      <c r="R240" s="452"/>
      <c r="S240" s="446">
        <v>2600</v>
      </c>
      <c r="T240" s="448">
        <f t="shared" si="117"/>
        <v>0</v>
      </c>
      <c r="U240" s="446">
        <v>1365</v>
      </c>
      <c r="V240" s="448">
        <f t="shared" si="118"/>
        <v>0</v>
      </c>
      <c r="W240" s="449">
        <f t="shared" si="119"/>
        <v>0</v>
      </c>
      <c r="X240" s="481"/>
      <c r="Y240" s="474">
        <v>2600</v>
      </c>
      <c r="Z240" s="476">
        <f t="shared" si="120"/>
        <v>0</v>
      </c>
      <c r="AA240" s="474">
        <v>1365</v>
      </c>
      <c r="AB240" s="476">
        <f t="shared" si="121"/>
        <v>0</v>
      </c>
      <c r="AC240" s="477">
        <f t="shared" si="122"/>
        <v>0</v>
      </c>
      <c r="AD240" s="500"/>
      <c r="AE240" s="491">
        <v>2600</v>
      </c>
      <c r="AF240" s="493">
        <f t="shared" si="123"/>
        <v>0</v>
      </c>
      <c r="AG240" s="491">
        <v>1365</v>
      </c>
      <c r="AH240" s="493">
        <f t="shared" si="124"/>
        <v>0</v>
      </c>
      <c r="AI240" s="494">
        <f t="shared" si="125"/>
        <v>0</v>
      </c>
      <c r="AJ240" s="532">
        <v>20</v>
      </c>
      <c r="AK240" s="525">
        <v>2600</v>
      </c>
      <c r="AL240" s="527">
        <f t="shared" si="126"/>
        <v>52000</v>
      </c>
      <c r="AM240" s="525">
        <v>1365</v>
      </c>
      <c r="AN240" s="527">
        <f t="shared" si="127"/>
        <v>27300</v>
      </c>
      <c r="AO240" s="528">
        <f t="shared" si="128"/>
        <v>79300</v>
      </c>
      <c r="AP240" s="549"/>
      <c r="AQ240" s="542">
        <v>2600</v>
      </c>
      <c r="AR240" s="544">
        <f t="shared" si="129"/>
        <v>0</v>
      </c>
      <c r="AS240" s="542">
        <v>1365</v>
      </c>
      <c r="AT240" s="544">
        <f t="shared" si="130"/>
        <v>0</v>
      </c>
      <c r="AU240" s="549"/>
      <c r="AV240" s="542">
        <v>2600</v>
      </c>
      <c r="AW240" s="544">
        <f t="shared" si="131"/>
        <v>0</v>
      </c>
      <c r="AX240" s="542">
        <v>1365</v>
      </c>
      <c r="AY240" s="544">
        <f t="shared" si="132"/>
        <v>0</v>
      </c>
      <c r="AZ240" s="549"/>
      <c r="BA240" s="542">
        <v>2600</v>
      </c>
      <c r="BB240" s="544">
        <f t="shared" si="133"/>
        <v>0</v>
      </c>
      <c r="BC240" s="542">
        <v>1365</v>
      </c>
      <c r="BD240" s="544">
        <f t="shared" si="134"/>
        <v>0</v>
      </c>
      <c r="BE240" s="545">
        <f t="shared" si="135"/>
        <v>0</v>
      </c>
      <c r="BF240" s="398">
        <f t="shared" si="136"/>
        <v>4</v>
      </c>
      <c r="BG240" s="254">
        <f t="shared" si="137"/>
        <v>20</v>
      </c>
      <c r="BH240" s="275">
        <f t="shared" si="138"/>
        <v>4</v>
      </c>
    </row>
    <row r="241" spans="1:60" s="275" customFormat="1" ht="12.75">
      <c r="A241" s="303" t="s">
        <v>311</v>
      </c>
      <c r="B241" s="366" t="s">
        <v>312</v>
      </c>
      <c r="C241" s="187"/>
      <c r="D241" s="272" t="s">
        <v>110</v>
      </c>
      <c r="E241" s="235">
        <v>96</v>
      </c>
      <c r="F241" s="344">
        <v>1200</v>
      </c>
      <c r="G241" s="413">
        <f t="shared" si="111"/>
        <v>115200</v>
      </c>
      <c r="H241" s="344">
        <v>1250</v>
      </c>
      <c r="I241" s="418">
        <f t="shared" si="112"/>
        <v>120000</v>
      </c>
      <c r="J241" s="417">
        <f t="shared" si="113"/>
        <v>235200</v>
      </c>
      <c r="K241" s="406"/>
      <c r="L241" s="435"/>
      <c r="M241" s="429">
        <v>1200</v>
      </c>
      <c r="N241" s="431">
        <f t="shared" si="114"/>
        <v>0</v>
      </c>
      <c r="O241" s="429">
        <v>1250</v>
      </c>
      <c r="P241" s="431">
        <f t="shared" si="115"/>
        <v>0</v>
      </c>
      <c r="Q241" s="432">
        <f t="shared" si="116"/>
        <v>0</v>
      </c>
      <c r="R241" s="452"/>
      <c r="S241" s="446">
        <v>1200</v>
      </c>
      <c r="T241" s="448">
        <f t="shared" si="117"/>
        <v>0</v>
      </c>
      <c r="U241" s="446">
        <v>1250</v>
      </c>
      <c r="V241" s="448">
        <f t="shared" si="118"/>
        <v>0</v>
      </c>
      <c r="W241" s="449">
        <f t="shared" si="119"/>
        <v>0</v>
      </c>
      <c r="X241" s="481">
        <v>40</v>
      </c>
      <c r="Y241" s="474">
        <v>1200</v>
      </c>
      <c r="Z241" s="476">
        <f t="shared" si="120"/>
        <v>48000</v>
      </c>
      <c r="AA241" s="395">
        <v>1121.8</v>
      </c>
      <c r="AB241" s="476">
        <f t="shared" si="121"/>
        <v>44872</v>
      </c>
      <c r="AC241" s="477">
        <f t="shared" si="122"/>
        <v>92872</v>
      </c>
      <c r="AD241" s="500"/>
      <c r="AE241" s="491">
        <v>1200</v>
      </c>
      <c r="AF241" s="493">
        <f t="shared" si="123"/>
        <v>0</v>
      </c>
      <c r="AG241" s="491">
        <v>1250</v>
      </c>
      <c r="AH241" s="493">
        <f t="shared" si="124"/>
        <v>0</v>
      </c>
      <c r="AI241" s="494">
        <f t="shared" si="125"/>
        <v>0</v>
      </c>
      <c r="AJ241" s="532">
        <v>10</v>
      </c>
      <c r="AK241" s="525">
        <v>1200</v>
      </c>
      <c r="AL241" s="527">
        <f t="shared" si="126"/>
        <v>12000</v>
      </c>
      <c r="AM241" s="525">
        <v>1250</v>
      </c>
      <c r="AN241" s="527">
        <f t="shared" si="127"/>
        <v>12500</v>
      </c>
      <c r="AO241" s="528">
        <f t="shared" si="128"/>
        <v>24500</v>
      </c>
      <c r="AP241" s="549"/>
      <c r="AQ241" s="542">
        <v>1200</v>
      </c>
      <c r="AR241" s="544">
        <f t="shared" si="129"/>
        <v>0</v>
      </c>
      <c r="AS241" s="542">
        <v>1250</v>
      </c>
      <c r="AT241" s="544">
        <f t="shared" si="130"/>
        <v>0</v>
      </c>
      <c r="AU241" s="549"/>
      <c r="AV241" s="542">
        <v>1200</v>
      </c>
      <c r="AW241" s="544">
        <f t="shared" si="131"/>
        <v>0</v>
      </c>
      <c r="AX241" s="542">
        <v>1250</v>
      </c>
      <c r="AY241" s="544">
        <f t="shared" si="132"/>
        <v>0</v>
      </c>
      <c r="AZ241" s="549"/>
      <c r="BA241" s="542">
        <v>1200</v>
      </c>
      <c r="BB241" s="544">
        <f t="shared" si="133"/>
        <v>0</v>
      </c>
      <c r="BC241" s="542">
        <v>1250</v>
      </c>
      <c r="BD241" s="544">
        <f t="shared" si="134"/>
        <v>0</v>
      </c>
      <c r="BE241" s="545">
        <f t="shared" si="135"/>
        <v>0</v>
      </c>
      <c r="BF241" s="398">
        <f t="shared" si="136"/>
        <v>46</v>
      </c>
      <c r="BG241" s="254">
        <f t="shared" si="137"/>
        <v>50</v>
      </c>
      <c r="BH241" s="275">
        <f t="shared" si="138"/>
        <v>46</v>
      </c>
    </row>
    <row r="242" spans="1:60" s="275" customFormat="1" ht="12.75">
      <c r="A242" s="303" t="s">
        <v>705</v>
      </c>
      <c r="B242" s="264" t="s">
        <v>706</v>
      </c>
      <c r="C242" s="277" t="s">
        <v>707</v>
      </c>
      <c r="D242" s="272" t="s">
        <v>110</v>
      </c>
      <c r="E242" s="234">
        <v>1</v>
      </c>
      <c r="F242" s="344">
        <v>4500</v>
      </c>
      <c r="G242" s="416">
        <f t="shared" si="111"/>
        <v>4500</v>
      </c>
      <c r="H242" s="344">
        <v>32633.64</v>
      </c>
      <c r="I242" s="418">
        <f t="shared" si="112"/>
        <v>32633.64</v>
      </c>
      <c r="J242" s="417">
        <f t="shared" si="113"/>
        <v>37133.64</v>
      </c>
      <c r="K242" s="406"/>
      <c r="L242" s="435"/>
      <c r="M242" s="429">
        <v>4500</v>
      </c>
      <c r="N242" s="431">
        <f t="shared" si="114"/>
        <v>0</v>
      </c>
      <c r="O242" s="429">
        <v>32633.64</v>
      </c>
      <c r="P242" s="431">
        <f t="shared" si="115"/>
        <v>0</v>
      </c>
      <c r="Q242" s="432">
        <f t="shared" si="116"/>
        <v>0</v>
      </c>
      <c r="R242" s="452"/>
      <c r="S242" s="446">
        <v>4500</v>
      </c>
      <c r="T242" s="448">
        <f t="shared" si="117"/>
        <v>0</v>
      </c>
      <c r="U242" s="446">
        <v>32633.64</v>
      </c>
      <c r="V242" s="448">
        <f t="shared" si="118"/>
        <v>0</v>
      </c>
      <c r="W242" s="449">
        <f t="shared" si="119"/>
        <v>0</v>
      </c>
      <c r="X242" s="481"/>
      <c r="Y242" s="474">
        <v>4500</v>
      </c>
      <c r="Z242" s="476">
        <f t="shared" si="120"/>
        <v>0</v>
      </c>
      <c r="AA242" s="474">
        <v>32633.64</v>
      </c>
      <c r="AB242" s="476">
        <f t="shared" si="121"/>
        <v>0</v>
      </c>
      <c r="AC242" s="477">
        <f t="shared" si="122"/>
        <v>0</v>
      </c>
      <c r="AD242" s="500"/>
      <c r="AE242" s="491">
        <v>4500</v>
      </c>
      <c r="AF242" s="493">
        <f t="shared" si="123"/>
        <v>0</v>
      </c>
      <c r="AG242" s="491">
        <v>32633.64</v>
      </c>
      <c r="AH242" s="493">
        <f t="shared" si="124"/>
        <v>0</v>
      </c>
      <c r="AI242" s="494">
        <f t="shared" si="125"/>
        <v>0</v>
      </c>
      <c r="AJ242" s="532"/>
      <c r="AK242" s="525">
        <v>4500</v>
      </c>
      <c r="AL242" s="527">
        <f t="shared" si="126"/>
        <v>0</v>
      </c>
      <c r="AM242" s="525">
        <v>32633.64</v>
      </c>
      <c r="AN242" s="527">
        <f t="shared" si="127"/>
        <v>0</v>
      </c>
      <c r="AO242" s="528">
        <f t="shared" si="128"/>
        <v>0</v>
      </c>
      <c r="AP242" s="549"/>
      <c r="AQ242" s="542">
        <v>4500</v>
      </c>
      <c r="AR242" s="544">
        <f t="shared" si="129"/>
        <v>0</v>
      </c>
      <c r="AS242" s="542">
        <v>32633.64</v>
      </c>
      <c r="AT242" s="544">
        <f t="shared" si="130"/>
        <v>0</v>
      </c>
      <c r="AU242" s="549"/>
      <c r="AV242" s="542">
        <v>4500</v>
      </c>
      <c r="AW242" s="544">
        <f t="shared" si="131"/>
        <v>0</v>
      </c>
      <c r="AX242" s="542">
        <v>32633.64</v>
      </c>
      <c r="AY242" s="544">
        <f t="shared" si="132"/>
        <v>0</v>
      </c>
      <c r="AZ242" s="549"/>
      <c r="BA242" s="542">
        <v>4500</v>
      </c>
      <c r="BB242" s="544">
        <f t="shared" si="133"/>
        <v>0</v>
      </c>
      <c r="BC242" s="542">
        <v>32633.64</v>
      </c>
      <c r="BD242" s="544">
        <f t="shared" si="134"/>
        <v>0</v>
      </c>
      <c r="BE242" s="545">
        <f t="shared" si="135"/>
        <v>0</v>
      </c>
      <c r="BF242" s="398">
        <f t="shared" si="136"/>
        <v>1</v>
      </c>
      <c r="BG242" s="254">
        <f t="shared" si="137"/>
        <v>0</v>
      </c>
      <c r="BH242" s="275">
        <f t="shared" si="138"/>
        <v>1</v>
      </c>
    </row>
    <row r="243" spans="1:60" s="275" customFormat="1" ht="12.75">
      <c r="A243" s="303" t="s">
        <v>708</v>
      </c>
      <c r="B243" s="264" t="s">
        <v>706</v>
      </c>
      <c r="C243" s="277" t="s">
        <v>709</v>
      </c>
      <c r="D243" s="272" t="s">
        <v>110</v>
      </c>
      <c r="E243" s="234">
        <v>1</v>
      </c>
      <c r="F243" s="344">
        <v>4500</v>
      </c>
      <c r="G243" s="416">
        <f t="shared" si="111"/>
        <v>4500</v>
      </c>
      <c r="H243" s="344">
        <v>31318.560000000001</v>
      </c>
      <c r="I243" s="418">
        <f t="shared" si="112"/>
        <v>31318.560000000001</v>
      </c>
      <c r="J243" s="417">
        <f t="shared" si="113"/>
        <v>35818.559999999998</v>
      </c>
      <c r="K243" s="406"/>
      <c r="L243" s="435"/>
      <c r="M243" s="429">
        <v>4500</v>
      </c>
      <c r="N243" s="431">
        <f t="shared" si="114"/>
        <v>0</v>
      </c>
      <c r="O243" s="429">
        <v>31318.560000000001</v>
      </c>
      <c r="P243" s="431">
        <f t="shared" si="115"/>
        <v>0</v>
      </c>
      <c r="Q243" s="432">
        <f t="shared" si="116"/>
        <v>0</v>
      </c>
      <c r="R243" s="452"/>
      <c r="S243" s="446">
        <v>4500</v>
      </c>
      <c r="T243" s="448">
        <f t="shared" si="117"/>
        <v>0</v>
      </c>
      <c r="U243" s="446">
        <v>31318.560000000001</v>
      </c>
      <c r="V243" s="448">
        <f t="shared" si="118"/>
        <v>0</v>
      </c>
      <c r="W243" s="449">
        <f t="shared" si="119"/>
        <v>0</v>
      </c>
      <c r="X243" s="481"/>
      <c r="Y243" s="474">
        <v>4500</v>
      </c>
      <c r="Z243" s="476">
        <f t="shared" si="120"/>
        <v>0</v>
      </c>
      <c r="AA243" s="474">
        <v>31318.560000000001</v>
      </c>
      <c r="AB243" s="476">
        <f t="shared" si="121"/>
        <v>0</v>
      </c>
      <c r="AC243" s="477">
        <f t="shared" si="122"/>
        <v>0</v>
      </c>
      <c r="AD243" s="500"/>
      <c r="AE243" s="491">
        <v>4500</v>
      </c>
      <c r="AF243" s="493">
        <f t="shared" si="123"/>
        <v>0</v>
      </c>
      <c r="AG243" s="491">
        <v>31318.560000000001</v>
      </c>
      <c r="AH243" s="493">
        <f t="shared" si="124"/>
        <v>0</v>
      </c>
      <c r="AI243" s="494">
        <f t="shared" si="125"/>
        <v>0</v>
      </c>
      <c r="AJ243" s="532">
        <v>1</v>
      </c>
      <c r="AK243" s="525">
        <v>4500</v>
      </c>
      <c r="AL243" s="527">
        <f t="shared" si="126"/>
        <v>4500</v>
      </c>
      <c r="AM243" s="525">
        <v>31318.560000000001</v>
      </c>
      <c r="AN243" s="527">
        <f t="shared" si="127"/>
        <v>31318.560000000001</v>
      </c>
      <c r="AO243" s="528">
        <f t="shared" si="128"/>
        <v>35818.559999999998</v>
      </c>
      <c r="AP243" s="549"/>
      <c r="AQ243" s="542">
        <v>4500</v>
      </c>
      <c r="AR243" s="544">
        <f t="shared" si="129"/>
        <v>0</v>
      </c>
      <c r="AS243" s="542">
        <v>31318.560000000001</v>
      </c>
      <c r="AT243" s="544">
        <f t="shared" si="130"/>
        <v>0</v>
      </c>
      <c r="AU243" s="549"/>
      <c r="AV243" s="542">
        <v>4500</v>
      </c>
      <c r="AW243" s="544">
        <f t="shared" si="131"/>
        <v>0</v>
      </c>
      <c r="AX243" s="542">
        <v>31318.560000000001</v>
      </c>
      <c r="AY243" s="544">
        <f t="shared" si="132"/>
        <v>0</v>
      </c>
      <c r="AZ243" s="549"/>
      <c r="BA243" s="542">
        <v>4500</v>
      </c>
      <c r="BB243" s="544">
        <f t="shared" si="133"/>
        <v>0</v>
      </c>
      <c r="BC243" s="542">
        <v>31318.560000000001</v>
      </c>
      <c r="BD243" s="544">
        <f t="shared" si="134"/>
        <v>0</v>
      </c>
      <c r="BE243" s="545">
        <f t="shared" si="135"/>
        <v>0</v>
      </c>
      <c r="BF243" s="398">
        <f t="shared" si="136"/>
        <v>0</v>
      </c>
      <c r="BG243" s="254">
        <f t="shared" si="137"/>
        <v>1</v>
      </c>
      <c r="BH243" s="275">
        <f t="shared" si="138"/>
        <v>0</v>
      </c>
    </row>
    <row r="244" spans="1:60" s="254" customFormat="1" ht="12.75">
      <c r="A244" s="303" t="s">
        <v>710</v>
      </c>
      <c r="B244" s="281" t="s">
        <v>711</v>
      </c>
      <c r="C244" s="372">
        <v>35262</v>
      </c>
      <c r="D244" s="272" t="s">
        <v>123</v>
      </c>
      <c r="E244" s="273">
        <v>585</v>
      </c>
      <c r="F244" s="344">
        <v>380</v>
      </c>
      <c r="G244" s="413">
        <f t="shared" si="111"/>
        <v>222300</v>
      </c>
      <c r="H244" s="344">
        <v>538</v>
      </c>
      <c r="I244" s="414">
        <f t="shared" si="112"/>
        <v>314730</v>
      </c>
      <c r="J244" s="415">
        <f t="shared" si="113"/>
        <v>537030</v>
      </c>
      <c r="K244" s="406"/>
      <c r="L244" s="427"/>
      <c r="M244" s="429">
        <v>380</v>
      </c>
      <c r="N244" s="431">
        <f t="shared" si="114"/>
        <v>0</v>
      </c>
      <c r="O244" s="429">
        <v>538</v>
      </c>
      <c r="P244" s="431">
        <f t="shared" si="115"/>
        <v>0</v>
      </c>
      <c r="Q244" s="432">
        <f t="shared" si="116"/>
        <v>0</v>
      </c>
      <c r="R244" s="444"/>
      <c r="S244" s="446">
        <v>380</v>
      </c>
      <c r="T244" s="448">
        <f t="shared" si="117"/>
        <v>0</v>
      </c>
      <c r="U244" s="446">
        <v>538</v>
      </c>
      <c r="V244" s="448">
        <f t="shared" si="118"/>
        <v>0</v>
      </c>
      <c r="W244" s="449">
        <f t="shared" si="119"/>
        <v>0</v>
      </c>
      <c r="X244" s="472"/>
      <c r="Y244" s="474">
        <v>380</v>
      </c>
      <c r="Z244" s="476">
        <f t="shared" si="120"/>
        <v>0</v>
      </c>
      <c r="AA244" s="474">
        <v>538</v>
      </c>
      <c r="AB244" s="476">
        <f t="shared" si="121"/>
        <v>0</v>
      </c>
      <c r="AC244" s="477">
        <f t="shared" si="122"/>
        <v>0</v>
      </c>
      <c r="AD244" s="489"/>
      <c r="AE244" s="491">
        <v>380</v>
      </c>
      <c r="AF244" s="493">
        <f t="shared" si="123"/>
        <v>0</v>
      </c>
      <c r="AG244" s="491">
        <v>538</v>
      </c>
      <c r="AH244" s="493">
        <f t="shared" si="124"/>
        <v>0</v>
      </c>
      <c r="AI244" s="494">
        <f t="shared" si="125"/>
        <v>0</v>
      </c>
      <c r="AJ244" s="523">
        <v>400</v>
      </c>
      <c r="AK244" s="525">
        <v>380</v>
      </c>
      <c r="AL244" s="527">
        <f t="shared" si="126"/>
        <v>152000</v>
      </c>
      <c r="AM244" s="525">
        <v>538</v>
      </c>
      <c r="AN244" s="527">
        <f t="shared" si="127"/>
        <v>215200</v>
      </c>
      <c r="AO244" s="528">
        <f t="shared" si="128"/>
        <v>367200</v>
      </c>
      <c r="AP244" s="540"/>
      <c r="AQ244" s="542">
        <v>380</v>
      </c>
      <c r="AR244" s="544">
        <f t="shared" si="129"/>
        <v>0</v>
      </c>
      <c r="AS244" s="542">
        <v>538</v>
      </c>
      <c r="AT244" s="544">
        <f t="shared" si="130"/>
        <v>0</v>
      </c>
      <c r="AU244" s="540"/>
      <c r="AV244" s="542">
        <v>380</v>
      </c>
      <c r="AW244" s="544">
        <f t="shared" si="131"/>
        <v>0</v>
      </c>
      <c r="AX244" s="542">
        <v>538</v>
      </c>
      <c r="AY244" s="544">
        <f t="shared" si="132"/>
        <v>0</v>
      </c>
      <c r="AZ244" s="540"/>
      <c r="BA244" s="542">
        <v>380</v>
      </c>
      <c r="BB244" s="544">
        <f t="shared" si="133"/>
        <v>0</v>
      </c>
      <c r="BC244" s="542">
        <v>538</v>
      </c>
      <c r="BD244" s="544">
        <f t="shared" si="134"/>
        <v>0</v>
      </c>
      <c r="BE244" s="545">
        <f t="shared" si="135"/>
        <v>0</v>
      </c>
      <c r="BF244" s="398">
        <f t="shared" si="136"/>
        <v>185</v>
      </c>
      <c r="BG244" s="254">
        <f t="shared" si="137"/>
        <v>400</v>
      </c>
      <c r="BH244" s="275">
        <f t="shared" si="138"/>
        <v>185</v>
      </c>
    </row>
    <row r="245" spans="1:60" s="254" customFormat="1" ht="12.75">
      <c r="A245" s="303" t="s">
        <v>712</v>
      </c>
      <c r="B245" s="281" t="s">
        <v>713</v>
      </c>
      <c r="C245" s="372">
        <v>36480</v>
      </c>
      <c r="D245" s="272" t="s">
        <v>123</v>
      </c>
      <c r="E245" s="273">
        <v>585</v>
      </c>
      <c r="F245" s="344">
        <v>100</v>
      </c>
      <c r="G245" s="413">
        <f t="shared" si="111"/>
        <v>58500</v>
      </c>
      <c r="H245" s="344">
        <v>292.8</v>
      </c>
      <c r="I245" s="414">
        <f t="shared" si="112"/>
        <v>171288</v>
      </c>
      <c r="J245" s="415">
        <f t="shared" si="113"/>
        <v>229788</v>
      </c>
      <c r="K245" s="406"/>
      <c r="L245" s="427"/>
      <c r="M245" s="429">
        <v>100</v>
      </c>
      <c r="N245" s="431">
        <f t="shared" si="114"/>
        <v>0</v>
      </c>
      <c r="O245" s="429">
        <v>292.8</v>
      </c>
      <c r="P245" s="431">
        <f t="shared" si="115"/>
        <v>0</v>
      </c>
      <c r="Q245" s="432">
        <f t="shared" si="116"/>
        <v>0</v>
      </c>
      <c r="R245" s="444"/>
      <c r="S245" s="446">
        <v>100</v>
      </c>
      <c r="T245" s="448">
        <f t="shared" si="117"/>
        <v>0</v>
      </c>
      <c r="U245" s="446">
        <v>292.8</v>
      </c>
      <c r="V245" s="448">
        <f t="shared" si="118"/>
        <v>0</v>
      </c>
      <c r="W245" s="449">
        <f t="shared" si="119"/>
        <v>0</v>
      </c>
      <c r="X245" s="472"/>
      <c r="Y245" s="474">
        <v>100</v>
      </c>
      <c r="Z245" s="476">
        <f t="shared" si="120"/>
        <v>0</v>
      </c>
      <c r="AA245" s="474">
        <v>292.8</v>
      </c>
      <c r="AB245" s="476">
        <f t="shared" si="121"/>
        <v>0</v>
      </c>
      <c r="AC245" s="477">
        <f t="shared" si="122"/>
        <v>0</v>
      </c>
      <c r="AD245" s="489"/>
      <c r="AE245" s="491">
        <v>100</v>
      </c>
      <c r="AF245" s="493">
        <f t="shared" si="123"/>
        <v>0</v>
      </c>
      <c r="AG245" s="491">
        <v>292.8</v>
      </c>
      <c r="AH245" s="493">
        <f t="shared" si="124"/>
        <v>0</v>
      </c>
      <c r="AI245" s="494">
        <f t="shared" si="125"/>
        <v>0</v>
      </c>
      <c r="AJ245" s="523">
        <v>400</v>
      </c>
      <c r="AK245" s="525">
        <v>100</v>
      </c>
      <c r="AL245" s="527">
        <f t="shared" si="126"/>
        <v>40000</v>
      </c>
      <c r="AM245" s="525">
        <v>292.8</v>
      </c>
      <c r="AN245" s="527">
        <f t="shared" si="127"/>
        <v>117120</v>
      </c>
      <c r="AO245" s="528">
        <f t="shared" si="128"/>
        <v>157120</v>
      </c>
      <c r="AP245" s="540"/>
      <c r="AQ245" s="542">
        <v>100</v>
      </c>
      <c r="AR245" s="544">
        <f t="shared" si="129"/>
        <v>0</v>
      </c>
      <c r="AS245" s="542">
        <v>292.8</v>
      </c>
      <c r="AT245" s="544">
        <f t="shared" si="130"/>
        <v>0</v>
      </c>
      <c r="AU245" s="540"/>
      <c r="AV245" s="542">
        <v>100</v>
      </c>
      <c r="AW245" s="544">
        <f t="shared" si="131"/>
        <v>0</v>
      </c>
      <c r="AX245" s="542">
        <v>292.8</v>
      </c>
      <c r="AY245" s="544">
        <f t="shared" si="132"/>
        <v>0</v>
      </c>
      <c r="AZ245" s="540"/>
      <c r="BA245" s="542">
        <v>100</v>
      </c>
      <c r="BB245" s="544">
        <f t="shared" si="133"/>
        <v>0</v>
      </c>
      <c r="BC245" s="542">
        <v>292.8</v>
      </c>
      <c r="BD245" s="544">
        <f t="shared" si="134"/>
        <v>0</v>
      </c>
      <c r="BE245" s="545">
        <f t="shared" si="135"/>
        <v>0</v>
      </c>
      <c r="BF245" s="398">
        <f t="shared" si="136"/>
        <v>185</v>
      </c>
      <c r="BG245" s="254">
        <f t="shared" si="137"/>
        <v>400</v>
      </c>
      <c r="BH245" s="275">
        <f t="shared" si="138"/>
        <v>185</v>
      </c>
    </row>
    <row r="246" spans="1:60" s="254" customFormat="1" ht="12.75">
      <c r="A246" s="303" t="s">
        <v>714</v>
      </c>
      <c r="B246" s="281" t="s">
        <v>715</v>
      </c>
      <c r="C246" s="372">
        <v>35522</v>
      </c>
      <c r="D246" s="272" t="s">
        <v>123</v>
      </c>
      <c r="E246" s="273">
        <v>585</v>
      </c>
      <c r="F246" s="344">
        <v>120</v>
      </c>
      <c r="G246" s="413">
        <f t="shared" si="111"/>
        <v>70200</v>
      </c>
      <c r="H246" s="344">
        <v>209.22</v>
      </c>
      <c r="I246" s="414">
        <f t="shared" si="112"/>
        <v>122393.7</v>
      </c>
      <c r="J246" s="415">
        <f t="shared" si="113"/>
        <v>192593.7</v>
      </c>
      <c r="K246" s="406"/>
      <c r="L246" s="427"/>
      <c r="M246" s="429">
        <v>120</v>
      </c>
      <c r="N246" s="431">
        <f t="shared" si="114"/>
        <v>0</v>
      </c>
      <c r="O246" s="429">
        <v>209.22</v>
      </c>
      <c r="P246" s="431">
        <f t="shared" si="115"/>
        <v>0</v>
      </c>
      <c r="Q246" s="432">
        <f t="shared" si="116"/>
        <v>0</v>
      </c>
      <c r="R246" s="444"/>
      <c r="S246" s="446">
        <v>120</v>
      </c>
      <c r="T246" s="448">
        <f t="shared" si="117"/>
        <v>0</v>
      </c>
      <c r="U246" s="446">
        <v>209.22</v>
      </c>
      <c r="V246" s="448">
        <f t="shared" si="118"/>
        <v>0</v>
      </c>
      <c r="W246" s="449">
        <f t="shared" si="119"/>
        <v>0</v>
      </c>
      <c r="X246" s="472"/>
      <c r="Y246" s="474">
        <v>120</v>
      </c>
      <c r="Z246" s="476">
        <f t="shared" si="120"/>
        <v>0</v>
      </c>
      <c r="AA246" s="474">
        <v>209.22</v>
      </c>
      <c r="AB246" s="476">
        <f t="shared" si="121"/>
        <v>0</v>
      </c>
      <c r="AC246" s="477">
        <f t="shared" si="122"/>
        <v>0</v>
      </c>
      <c r="AD246" s="489"/>
      <c r="AE246" s="491">
        <v>120</v>
      </c>
      <c r="AF246" s="493">
        <f t="shared" si="123"/>
        <v>0</v>
      </c>
      <c r="AG246" s="491">
        <v>209.22</v>
      </c>
      <c r="AH246" s="493">
        <f t="shared" si="124"/>
        <v>0</v>
      </c>
      <c r="AI246" s="494">
        <f t="shared" si="125"/>
        <v>0</v>
      </c>
      <c r="AJ246" s="523">
        <v>400</v>
      </c>
      <c r="AK246" s="525">
        <v>120</v>
      </c>
      <c r="AL246" s="527">
        <f t="shared" si="126"/>
        <v>48000</v>
      </c>
      <c r="AM246" s="525">
        <v>209.22</v>
      </c>
      <c r="AN246" s="527">
        <f t="shared" si="127"/>
        <v>83688</v>
      </c>
      <c r="AO246" s="528">
        <f t="shared" si="128"/>
        <v>131688</v>
      </c>
      <c r="AP246" s="540"/>
      <c r="AQ246" s="542">
        <v>120</v>
      </c>
      <c r="AR246" s="544">
        <f t="shared" si="129"/>
        <v>0</v>
      </c>
      <c r="AS246" s="542">
        <v>209.22</v>
      </c>
      <c r="AT246" s="544">
        <f t="shared" si="130"/>
        <v>0</v>
      </c>
      <c r="AU246" s="540"/>
      <c r="AV246" s="542">
        <v>120</v>
      </c>
      <c r="AW246" s="544">
        <f t="shared" si="131"/>
        <v>0</v>
      </c>
      <c r="AX246" s="542">
        <v>209.22</v>
      </c>
      <c r="AY246" s="544">
        <f t="shared" si="132"/>
        <v>0</v>
      </c>
      <c r="AZ246" s="540"/>
      <c r="BA246" s="542">
        <v>120</v>
      </c>
      <c r="BB246" s="544">
        <f t="shared" si="133"/>
        <v>0</v>
      </c>
      <c r="BC246" s="542">
        <v>209.22</v>
      </c>
      <c r="BD246" s="544">
        <f t="shared" si="134"/>
        <v>0</v>
      </c>
      <c r="BE246" s="545">
        <f t="shared" si="135"/>
        <v>0</v>
      </c>
      <c r="BF246" s="398">
        <f t="shared" si="136"/>
        <v>185</v>
      </c>
      <c r="BG246" s="254">
        <f t="shared" si="137"/>
        <v>400</v>
      </c>
      <c r="BH246" s="275">
        <f t="shared" si="138"/>
        <v>185</v>
      </c>
    </row>
    <row r="247" spans="1:60" s="254" customFormat="1" ht="12.75">
      <c r="A247" s="303" t="s">
        <v>716</v>
      </c>
      <c r="B247" s="281" t="s">
        <v>717</v>
      </c>
      <c r="C247" s="372" t="s">
        <v>718</v>
      </c>
      <c r="D247" s="272" t="s">
        <v>123</v>
      </c>
      <c r="E247" s="273">
        <v>150</v>
      </c>
      <c r="F247" s="344">
        <v>640</v>
      </c>
      <c r="G247" s="413">
        <f t="shared" si="111"/>
        <v>96000</v>
      </c>
      <c r="H247" s="344">
        <v>375</v>
      </c>
      <c r="I247" s="414">
        <f t="shared" si="112"/>
        <v>56250</v>
      </c>
      <c r="J247" s="415">
        <f t="shared" si="113"/>
        <v>152250</v>
      </c>
      <c r="K247" s="406"/>
      <c r="L247" s="427"/>
      <c r="M247" s="429">
        <v>640</v>
      </c>
      <c r="N247" s="431">
        <f t="shared" si="114"/>
        <v>0</v>
      </c>
      <c r="O247" s="429">
        <v>375</v>
      </c>
      <c r="P247" s="431">
        <f t="shared" si="115"/>
        <v>0</v>
      </c>
      <c r="Q247" s="432">
        <f t="shared" si="116"/>
        <v>0</v>
      </c>
      <c r="R247" s="444"/>
      <c r="S247" s="446">
        <v>640</v>
      </c>
      <c r="T247" s="448">
        <f t="shared" si="117"/>
        <v>0</v>
      </c>
      <c r="U247" s="446">
        <v>375</v>
      </c>
      <c r="V247" s="448">
        <f t="shared" si="118"/>
        <v>0</v>
      </c>
      <c r="W247" s="449">
        <f t="shared" si="119"/>
        <v>0</v>
      </c>
      <c r="X247" s="472"/>
      <c r="Y247" s="474">
        <v>640</v>
      </c>
      <c r="Z247" s="476">
        <f t="shared" si="120"/>
        <v>0</v>
      </c>
      <c r="AA247" s="474">
        <v>375</v>
      </c>
      <c r="AB247" s="476">
        <f t="shared" si="121"/>
        <v>0</v>
      </c>
      <c r="AC247" s="477">
        <f t="shared" si="122"/>
        <v>0</v>
      </c>
      <c r="AD247" s="489"/>
      <c r="AE247" s="491">
        <v>640</v>
      </c>
      <c r="AF247" s="493">
        <f t="shared" si="123"/>
        <v>0</v>
      </c>
      <c r="AG247" s="491">
        <v>375</v>
      </c>
      <c r="AH247" s="493">
        <f t="shared" si="124"/>
        <v>0</v>
      </c>
      <c r="AI247" s="494">
        <f t="shared" si="125"/>
        <v>0</v>
      </c>
      <c r="AJ247" s="523"/>
      <c r="AK247" s="525">
        <v>640</v>
      </c>
      <c r="AL247" s="527">
        <f t="shared" si="126"/>
        <v>0</v>
      </c>
      <c r="AM247" s="525">
        <v>375</v>
      </c>
      <c r="AN247" s="527">
        <f t="shared" si="127"/>
        <v>0</v>
      </c>
      <c r="AO247" s="528">
        <f t="shared" si="128"/>
        <v>0</v>
      </c>
      <c r="AP247" s="540"/>
      <c r="AQ247" s="542">
        <v>640</v>
      </c>
      <c r="AR247" s="544">
        <f t="shared" si="129"/>
        <v>0</v>
      </c>
      <c r="AS247" s="542">
        <v>375</v>
      </c>
      <c r="AT247" s="544">
        <f t="shared" si="130"/>
        <v>0</v>
      </c>
      <c r="AU247" s="540"/>
      <c r="AV247" s="542">
        <v>640</v>
      </c>
      <c r="AW247" s="544">
        <f t="shared" si="131"/>
        <v>0</v>
      </c>
      <c r="AX247" s="542">
        <v>375</v>
      </c>
      <c r="AY247" s="544">
        <f t="shared" si="132"/>
        <v>0</v>
      </c>
      <c r="AZ247" s="540"/>
      <c r="BA247" s="542">
        <v>640</v>
      </c>
      <c r="BB247" s="544">
        <f t="shared" si="133"/>
        <v>0</v>
      </c>
      <c r="BC247" s="542">
        <v>375</v>
      </c>
      <c r="BD247" s="544">
        <f t="shared" si="134"/>
        <v>0</v>
      </c>
      <c r="BE247" s="545">
        <f t="shared" si="135"/>
        <v>0</v>
      </c>
      <c r="BF247" s="398">
        <f t="shared" si="136"/>
        <v>150</v>
      </c>
      <c r="BG247" s="254">
        <f t="shared" si="137"/>
        <v>0</v>
      </c>
      <c r="BH247" s="275">
        <f t="shared" si="138"/>
        <v>150</v>
      </c>
    </row>
    <row r="248" spans="1:60" s="254" customFormat="1" ht="12.75">
      <c r="A248" s="303" t="s">
        <v>719</v>
      </c>
      <c r="B248" s="281" t="s">
        <v>720</v>
      </c>
      <c r="C248" s="372" t="s">
        <v>721</v>
      </c>
      <c r="D248" s="272" t="s">
        <v>123</v>
      </c>
      <c r="E248" s="273">
        <v>150</v>
      </c>
      <c r="F248" s="344">
        <v>120</v>
      </c>
      <c r="G248" s="413">
        <f t="shared" si="111"/>
        <v>18000</v>
      </c>
      <c r="H248" s="344">
        <v>171.65</v>
      </c>
      <c r="I248" s="414">
        <f t="shared" si="112"/>
        <v>25747.5</v>
      </c>
      <c r="J248" s="415">
        <f t="shared" si="113"/>
        <v>43747.5</v>
      </c>
      <c r="K248" s="406"/>
      <c r="L248" s="427"/>
      <c r="M248" s="429">
        <v>120</v>
      </c>
      <c r="N248" s="431">
        <f t="shared" si="114"/>
        <v>0</v>
      </c>
      <c r="O248" s="429">
        <v>171.65</v>
      </c>
      <c r="P248" s="431">
        <f t="shared" si="115"/>
        <v>0</v>
      </c>
      <c r="Q248" s="432">
        <f t="shared" si="116"/>
        <v>0</v>
      </c>
      <c r="R248" s="444"/>
      <c r="S248" s="446">
        <v>120</v>
      </c>
      <c r="T248" s="448">
        <f t="shared" si="117"/>
        <v>0</v>
      </c>
      <c r="U248" s="446">
        <v>171.65</v>
      </c>
      <c r="V248" s="448">
        <f t="shared" si="118"/>
        <v>0</v>
      </c>
      <c r="W248" s="449">
        <f t="shared" si="119"/>
        <v>0</v>
      </c>
      <c r="X248" s="472"/>
      <c r="Y248" s="474">
        <v>120</v>
      </c>
      <c r="Z248" s="476">
        <f t="shared" si="120"/>
        <v>0</v>
      </c>
      <c r="AA248" s="474">
        <v>171.65</v>
      </c>
      <c r="AB248" s="476">
        <f t="shared" si="121"/>
        <v>0</v>
      </c>
      <c r="AC248" s="477">
        <f t="shared" si="122"/>
        <v>0</v>
      </c>
      <c r="AD248" s="489"/>
      <c r="AE248" s="491">
        <v>120</v>
      </c>
      <c r="AF248" s="493">
        <f t="shared" si="123"/>
        <v>0</v>
      </c>
      <c r="AG248" s="491">
        <v>171.65</v>
      </c>
      <c r="AH248" s="493">
        <f t="shared" si="124"/>
        <v>0</v>
      </c>
      <c r="AI248" s="494">
        <f t="shared" si="125"/>
        <v>0</v>
      </c>
      <c r="AJ248" s="523"/>
      <c r="AK248" s="525">
        <v>120</v>
      </c>
      <c r="AL248" s="527">
        <f t="shared" si="126"/>
        <v>0</v>
      </c>
      <c r="AM248" s="525">
        <v>171.65</v>
      </c>
      <c r="AN248" s="527">
        <f t="shared" si="127"/>
        <v>0</v>
      </c>
      <c r="AO248" s="528">
        <f t="shared" si="128"/>
        <v>0</v>
      </c>
      <c r="AP248" s="540"/>
      <c r="AQ248" s="542">
        <v>120</v>
      </c>
      <c r="AR248" s="544">
        <f t="shared" si="129"/>
        <v>0</v>
      </c>
      <c r="AS248" s="542">
        <v>171.65</v>
      </c>
      <c r="AT248" s="544">
        <f t="shared" si="130"/>
        <v>0</v>
      </c>
      <c r="AU248" s="540"/>
      <c r="AV248" s="542">
        <v>120</v>
      </c>
      <c r="AW248" s="544">
        <f t="shared" si="131"/>
        <v>0</v>
      </c>
      <c r="AX248" s="542">
        <v>171.65</v>
      </c>
      <c r="AY248" s="544">
        <f t="shared" si="132"/>
        <v>0</v>
      </c>
      <c r="AZ248" s="540"/>
      <c r="BA248" s="542">
        <v>120</v>
      </c>
      <c r="BB248" s="544">
        <f t="shared" si="133"/>
        <v>0</v>
      </c>
      <c r="BC248" s="542">
        <v>171.65</v>
      </c>
      <c r="BD248" s="544">
        <f t="shared" si="134"/>
        <v>0</v>
      </c>
      <c r="BE248" s="545">
        <f t="shared" si="135"/>
        <v>0</v>
      </c>
      <c r="BF248" s="398">
        <f t="shared" si="136"/>
        <v>150</v>
      </c>
      <c r="BG248" s="254">
        <f t="shared" si="137"/>
        <v>0</v>
      </c>
      <c r="BH248" s="275">
        <f t="shared" si="138"/>
        <v>150</v>
      </c>
    </row>
    <row r="249" spans="1:60" s="254" customFormat="1" ht="12.75">
      <c r="A249" s="303" t="s">
        <v>722</v>
      </c>
      <c r="B249" s="281" t="s">
        <v>723</v>
      </c>
      <c r="C249" s="372" t="s">
        <v>724</v>
      </c>
      <c r="D249" s="272" t="s">
        <v>110</v>
      </c>
      <c r="E249" s="273">
        <v>10</v>
      </c>
      <c r="F249" s="344">
        <v>1200</v>
      </c>
      <c r="G249" s="413">
        <f t="shared" si="111"/>
        <v>12000</v>
      </c>
      <c r="H249" s="344">
        <v>1620.8</v>
      </c>
      <c r="I249" s="414">
        <f t="shared" si="112"/>
        <v>16208</v>
      </c>
      <c r="J249" s="415">
        <f t="shared" si="113"/>
        <v>28208</v>
      </c>
      <c r="K249" s="406"/>
      <c r="L249" s="427"/>
      <c r="M249" s="429">
        <v>1200</v>
      </c>
      <c r="N249" s="431">
        <f t="shared" si="114"/>
        <v>0</v>
      </c>
      <c r="O249" s="429">
        <v>1620.8</v>
      </c>
      <c r="P249" s="431">
        <f t="shared" si="115"/>
        <v>0</v>
      </c>
      <c r="Q249" s="432">
        <f t="shared" si="116"/>
        <v>0</v>
      </c>
      <c r="R249" s="444"/>
      <c r="S249" s="446">
        <v>1200</v>
      </c>
      <c r="T249" s="448">
        <f t="shared" si="117"/>
        <v>0</v>
      </c>
      <c r="U249" s="446">
        <v>1620.8</v>
      </c>
      <c r="V249" s="448">
        <f t="shared" si="118"/>
        <v>0</v>
      </c>
      <c r="W249" s="449">
        <f t="shared" si="119"/>
        <v>0</v>
      </c>
      <c r="X249" s="472"/>
      <c r="Y249" s="474">
        <v>1200</v>
      </c>
      <c r="Z249" s="476">
        <f t="shared" si="120"/>
        <v>0</v>
      </c>
      <c r="AA249" s="474">
        <v>1620.8</v>
      </c>
      <c r="AB249" s="476">
        <f t="shared" si="121"/>
        <v>0</v>
      </c>
      <c r="AC249" s="477">
        <f t="shared" si="122"/>
        <v>0</v>
      </c>
      <c r="AD249" s="489"/>
      <c r="AE249" s="491">
        <v>1200</v>
      </c>
      <c r="AF249" s="493">
        <f t="shared" si="123"/>
        <v>0</v>
      </c>
      <c r="AG249" s="491">
        <v>1620.8</v>
      </c>
      <c r="AH249" s="493">
        <f t="shared" si="124"/>
        <v>0</v>
      </c>
      <c r="AI249" s="494">
        <f t="shared" si="125"/>
        <v>0</v>
      </c>
      <c r="AJ249" s="523">
        <v>9</v>
      </c>
      <c r="AK249" s="525">
        <v>1200</v>
      </c>
      <c r="AL249" s="527">
        <f t="shared" si="126"/>
        <v>10800</v>
      </c>
      <c r="AM249" s="525">
        <v>1620.8</v>
      </c>
      <c r="AN249" s="527">
        <f t="shared" si="127"/>
        <v>14587.199999999999</v>
      </c>
      <c r="AO249" s="528">
        <f t="shared" si="128"/>
        <v>25387.199999999997</v>
      </c>
      <c r="AP249" s="540"/>
      <c r="AQ249" s="542">
        <v>1200</v>
      </c>
      <c r="AR249" s="544">
        <f t="shared" si="129"/>
        <v>0</v>
      </c>
      <c r="AS249" s="542">
        <v>1620.8</v>
      </c>
      <c r="AT249" s="544">
        <f t="shared" si="130"/>
        <v>0</v>
      </c>
      <c r="AU249" s="540"/>
      <c r="AV249" s="542">
        <v>1200</v>
      </c>
      <c r="AW249" s="544">
        <f t="shared" si="131"/>
        <v>0</v>
      </c>
      <c r="AX249" s="542">
        <v>1620.8</v>
      </c>
      <c r="AY249" s="544">
        <f t="shared" si="132"/>
        <v>0</v>
      </c>
      <c r="AZ249" s="540"/>
      <c r="BA249" s="542">
        <v>1200</v>
      </c>
      <c r="BB249" s="544">
        <f t="shared" si="133"/>
        <v>0</v>
      </c>
      <c r="BC249" s="542">
        <v>1620.8</v>
      </c>
      <c r="BD249" s="544">
        <f t="shared" si="134"/>
        <v>0</v>
      </c>
      <c r="BE249" s="545">
        <f t="shared" si="135"/>
        <v>0</v>
      </c>
      <c r="BF249" s="398">
        <f t="shared" si="136"/>
        <v>1</v>
      </c>
      <c r="BG249" s="254">
        <f t="shared" si="137"/>
        <v>9</v>
      </c>
      <c r="BH249" s="275">
        <f t="shared" si="138"/>
        <v>1</v>
      </c>
    </row>
    <row r="250" spans="1:60" s="254" customFormat="1" ht="12.75">
      <c r="A250" s="303" t="s">
        <v>725</v>
      </c>
      <c r="B250" s="281" t="s">
        <v>726</v>
      </c>
      <c r="C250" s="372" t="s">
        <v>727</v>
      </c>
      <c r="D250" s="272" t="s">
        <v>110</v>
      </c>
      <c r="E250" s="273">
        <v>10</v>
      </c>
      <c r="F250" s="344">
        <v>120</v>
      </c>
      <c r="G250" s="413">
        <f t="shared" si="111"/>
        <v>1200</v>
      </c>
      <c r="H250" s="344">
        <v>839.4</v>
      </c>
      <c r="I250" s="414">
        <f t="shared" si="112"/>
        <v>8394</v>
      </c>
      <c r="J250" s="415">
        <f t="shared" si="113"/>
        <v>9594</v>
      </c>
      <c r="K250" s="406"/>
      <c r="L250" s="427"/>
      <c r="M250" s="429">
        <v>120</v>
      </c>
      <c r="N250" s="431">
        <f t="shared" si="114"/>
        <v>0</v>
      </c>
      <c r="O250" s="429">
        <v>839.4</v>
      </c>
      <c r="P250" s="431">
        <f t="shared" si="115"/>
        <v>0</v>
      </c>
      <c r="Q250" s="432">
        <f t="shared" si="116"/>
        <v>0</v>
      </c>
      <c r="R250" s="444"/>
      <c r="S250" s="446">
        <v>120</v>
      </c>
      <c r="T250" s="448">
        <f t="shared" si="117"/>
        <v>0</v>
      </c>
      <c r="U250" s="446">
        <v>839.4</v>
      </c>
      <c r="V250" s="448">
        <f t="shared" si="118"/>
        <v>0</v>
      </c>
      <c r="W250" s="449">
        <f t="shared" si="119"/>
        <v>0</v>
      </c>
      <c r="X250" s="472"/>
      <c r="Y250" s="474">
        <v>120</v>
      </c>
      <c r="Z250" s="476">
        <f t="shared" si="120"/>
        <v>0</v>
      </c>
      <c r="AA250" s="474">
        <v>839.4</v>
      </c>
      <c r="AB250" s="476">
        <f t="shared" si="121"/>
        <v>0</v>
      </c>
      <c r="AC250" s="477">
        <f t="shared" si="122"/>
        <v>0</v>
      </c>
      <c r="AD250" s="489"/>
      <c r="AE250" s="491">
        <v>120</v>
      </c>
      <c r="AF250" s="493">
        <f t="shared" si="123"/>
        <v>0</v>
      </c>
      <c r="AG250" s="491">
        <v>839.4</v>
      </c>
      <c r="AH250" s="493">
        <f t="shared" si="124"/>
        <v>0</v>
      </c>
      <c r="AI250" s="494">
        <f t="shared" si="125"/>
        <v>0</v>
      </c>
      <c r="AJ250" s="523"/>
      <c r="AK250" s="525">
        <v>120</v>
      </c>
      <c r="AL250" s="527">
        <f t="shared" si="126"/>
        <v>0</v>
      </c>
      <c r="AM250" s="525">
        <v>839.4</v>
      </c>
      <c r="AN250" s="527">
        <f t="shared" si="127"/>
        <v>0</v>
      </c>
      <c r="AO250" s="528">
        <f t="shared" si="128"/>
        <v>0</v>
      </c>
      <c r="AP250" s="540"/>
      <c r="AQ250" s="542">
        <v>120</v>
      </c>
      <c r="AR250" s="544">
        <f t="shared" si="129"/>
        <v>0</v>
      </c>
      <c r="AS250" s="542">
        <v>839.4</v>
      </c>
      <c r="AT250" s="544">
        <f t="shared" si="130"/>
        <v>0</v>
      </c>
      <c r="AU250" s="540"/>
      <c r="AV250" s="542">
        <v>120</v>
      </c>
      <c r="AW250" s="544">
        <f t="shared" si="131"/>
        <v>0</v>
      </c>
      <c r="AX250" s="542">
        <v>839.4</v>
      </c>
      <c r="AY250" s="544">
        <f t="shared" si="132"/>
        <v>0</v>
      </c>
      <c r="AZ250" s="540"/>
      <c r="BA250" s="542">
        <v>120</v>
      </c>
      <c r="BB250" s="544">
        <f t="shared" si="133"/>
        <v>0</v>
      </c>
      <c r="BC250" s="542">
        <v>839.4</v>
      </c>
      <c r="BD250" s="544">
        <f t="shared" si="134"/>
        <v>0</v>
      </c>
      <c r="BE250" s="545">
        <f t="shared" si="135"/>
        <v>0</v>
      </c>
      <c r="BF250" s="398">
        <f t="shared" si="136"/>
        <v>10</v>
      </c>
      <c r="BG250" s="254">
        <f t="shared" si="137"/>
        <v>0</v>
      </c>
      <c r="BH250" s="275">
        <f t="shared" si="138"/>
        <v>10</v>
      </c>
    </row>
    <row r="251" spans="1:60" s="254" customFormat="1" ht="12.75">
      <c r="A251" s="303" t="s">
        <v>728</v>
      </c>
      <c r="B251" s="281" t="s">
        <v>729</v>
      </c>
      <c r="C251" s="372" t="s">
        <v>730</v>
      </c>
      <c r="D251" s="272" t="s">
        <v>110</v>
      </c>
      <c r="E251" s="273">
        <v>12</v>
      </c>
      <c r="F251" s="344">
        <v>1200</v>
      </c>
      <c r="G251" s="413">
        <f t="shared" si="111"/>
        <v>14400</v>
      </c>
      <c r="H251" s="344">
        <v>1892</v>
      </c>
      <c r="I251" s="414">
        <f t="shared" si="112"/>
        <v>22704</v>
      </c>
      <c r="J251" s="415">
        <f t="shared" si="113"/>
        <v>37104</v>
      </c>
      <c r="K251" s="406"/>
      <c r="L251" s="427"/>
      <c r="M251" s="429">
        <v>1200</v>
      </c>
      <c r="N251" s="431">
        <f t="shared" si="114"/>
        <v>0</v>
      </c>
      <c r="O251" s="429">
        <v>1892</v>
      </c>
      <c r="P251" s="431">
        <f t="shared" si="115"/>
        <v>0</v>
      </c>
      <c r="Q251" s="432">
        <f t="shared" si="116"/>
        <v>0</v>
      </c>
      <c r="R251" s="444"/>
      <c r="S251" s="446">
        <v>1200</v>
      </c>
      <c r="T251" s="448">
        <f t="shared" si="117"/>
        <v>0</v>
      </c>
      <c r="U251" s="446">
        <v>1892</v>
      </c>
      <c r="V251" s="448">
        <f t="shared" si="118"/>
        <v>0</v>
      </c>
      <c r="W251" s="449">
        <f t="shared" si="119"/>
        <v>0</v>
      </c>
      <c r="X251" s="472"/>
      <c r="Y251" s="474">
        <v>1200</v>
      </c>
      <c r="Z251" s="476">
        <f t="shared" si="120"/>
        <v>0</v>
      </c>
      <c r="AA251" s="474">
        <v>1892</v>
      </c>
      <c r="AB251" s="476">
        <f t="shared" si="121"/>
        <v>0</v>
      </c>
      <c r="AC251" s="477">
        <f t="shared" si="122"/>
        <v>0</v>
      </c>
      <c r="AD251" s="489"/>
      <c r="AE251" s="491">
        <v>1200</v>
      </c>
      <c r="AF251" s="493">
        <f t="shared" si="123"/>
        <v>0</v>
      </c>
      <c r="AG251" s="491">
        <v>1892</v>
      </c>
      <c r="AH251" s="493">
        <f t="shared" si="124"/>
        <v>0</v>
      </c>
      <c r="AI251" s="494">
        <f t="shared" si="125"/>
        <v>0</v>
      </c>
      <c r="AJ251" s="523">
        <v>3</v>
      </c>
      <c r="AK251" s="525">
        <v>1200</v>
      </c>
      <c r="AL251" s="527">
        <f t="shared" si="126"/>
        <v>3600</v>
      </c>
      <c r="AM251" s="525">
        <v>1892</v>
      </c>
      <c r="AN251" s="527">
        <f t="shared" si="127"/>
        <v>5676</v>
      </c>
      <c r="AO251" s="528">
        <f t="shared" si="128"/>
        <v>9276</v>
      </c>
      <c r="AP251" s="540"/>
      <c r="AQ251" s="542">
        <v>1200</v>
      </c>
      <c r="AR251" s="544">
        <f t="shared" si="129"/>
        <v>0</v>
      </c>
      <c r="AS251" s="542">
        <v>1892</v>
      </c>
      <c r="AT251" s="544">
        <f t="shared" si="130"/>
        <v>0</v>
      </c>
      <c r="AU251" s="540"/>
      <c r="AV251" s="542">
        <v>1200</v>
      </c>
      <c r="AW251" s="544">
        <f t="shared" si="131"/>
        <v>0</v>
      </c>
      <c r="AX251" s="542">
        <v>1892</v>
      </c>
      <c r="AY251" s="544">
        <f t="shared" si="132"/>
        <v>0</v>
      </c>
      <c r="AZ251" s="540"/>
      <c r="BA251" s="542">
        <v>1200</v>
      </c>
      <c r="BB251" s="544">
        <f t="shared" si="133"/>
        <v>0</v>
      </c>
      <c r="BC251" s="542">
        <v>1892</v>
      </c>
      <c r="BD251" s="544">
        <f t="shared" si="134"/>
        <v>0</v>
      </c>
      <c r="BE251" s="545">
        <f t="shared" si="135"/>
        <v>0</v>
      </c>
      <c r="BF251" s="398">
        <f t="shared" si="136"/>
        <v>9</v>
      </c>
      <c r="BG251" s="254">
        <f t="shared" si="137"/>
        <v>3</v>
      </c>
      <c r="BH251" s="275">
        <f t="shared" si="138"/>
        <v>9</v>
      </c>
    </row>
    <row r="252" spans="1:60" s="254" customFormat="1" ht="12.75">
      <c r="A252" s="303" t="s">
        <v>731</v>
      </c>
      <c r="B252" s="281" t="s">
        <v>732</v>
      </c>
      <c r="C252" s="372" t="s">
        <v>733</v>
      </c>
      <c r="D252" s="272" t="s">
        <v>110</v>
      </c>
      <c r="E252" s="273">
        <v>12</v>
      </c>
      <c r="F252" s="344">
        <v>120</v>
      </c>
      <c r="G252" s="413">
        <f t="shared" si="111"/>
        <v>1440</v>
      </c>
      <c r="H252" s="344">
        <v>644.02</v>
      </c>
      <c r="I252" s="414">
        <f t="shared" si="112"/>
        <v>7728.24</v>
      </c>
      <c r="J252" s="415">
        <f t="shared" si="113"/>
        <v>9168.24</v>
      </c>
      <c r="K252" s="406"/>
      <c r="L252" s="427"/>
      <c r="M252" s="429">
        <v>120</v>
      </c>
      <c r="N252" s="431">
        <f t="shared" si="114"/>
        <v>0</v>
      </c>
      <c r="O252" s="429">
        <v>644.02</v>
      </c>
      <c r="P252" s="431">
        <f t="shared" si="115"/>
        <v>0</v>
      </c>
      <c r="Q252" s="432">
        <f t="shared" si="116"/>
        <v>0</v>
      </c>
      <c r="R252" s="444"/>
      <c r="S252" s="446">
        <v>120</v>
      </c>
      <c r="T252" s="448">
        <f t="shared" si="117"/>
        <v>0</v>
      </c>
      <c r="U252" s="446">
        <v>644.02</v>
      </c>
      <c r="V252" s="448">
        <f t="shared" si="118"/>
        <v>0</v>
      </c>
      <c r="W252" s="449">
        <f t="shared" si="119"/>
        <v>0</v>
      </c>
      <c r="X252" s="472"/>
      <c r="Y252" s="474">
        <v>120</v>
      </c>
      <c r="Z252" s="476">
        <f t="shared" si="120"/>
        <v>0</v>
      </c>
      <c r="AA252" s="474">
        <v>644.02</v>
      </c>
      <c r="AB252" s="476">
        <f t="shared" si="121"/>
        <v>0</v>
      </c>
      <c r="AC252" s="477">
        <f t="shared" si="122"/>
        <v>0</v>
      </c>
      <c r="AD252" s="489"/>
      <c r="AE252" s="491">
        <v>120</v>
      </c>
      <c r="AF252" s="493">
        <f t="shared" si="123"/>
        <v>0</v>
      </c>
      <c r="AG252" s="491">
        <v>644.02</v>
      </c>
      <c r="AH252" s="493">
        <f t="shared" si="124"/>
        <v>0</v>
      </c>
      <c r="AI252" s="494">
        <f t="shared" si="125"/>
        <v>0</v>
      </c>
      <c r="AJ252" s="523"/>
      <c r="AK252" s="525">
        <v>120</v>
      </c>
      <c r="AL252" s="527">
        <f t="shared" si="126"/>
        <v>0</v>
      </c>
      <c r="AM252" s="525">
        <v>644.02</v>
      </c>
      <c r="AN252" s="527">
        <f t="shared" si="127"/>
        <v>0</v>
      </c>
      <c r="AO252" s="528">
        <f t="shared" si="128"/>
        <v>0</v>
      </c>
      <c r="AP252" s="540"/>
      <c r="AQ252" s="542">
        <v>120</v>
      </c>
      <c r="AR252" s="544">
        <f t="shared" si="129"/>
        <v>0</v>
      </c>
      <c r="AS252" s="542">
        <v>644.02</v>
      </c>
      <c r="AT252" s="544">
        <f t="shared" si="130"/>
        <v>0</v>
      </c>
      <c r="AU252" s="540"/>
      <c r="AV252" s="542">
        <v>120</v>
      </c>
      <c r="AW252" s="544">
        <f t="shared" si="131"/>
        <v>0</v>
      </c>
      <c r="AX252" s="542">
        <v>644.02</v>
      </c>
      <c r="AY252" s="544">
        <f t="shared" si="132"/>
        <v>0</v>
      </c>
      <c r="AZ252" s="540"/>
      <c r="BA252" s="542">
        <v>120</v>
      </c>
      <c r="BB252" s="544">
        <f t="shared" si="133"/>
        <v>0</v>
      </c>
      <c r="BC252" s="542">
        <v>644.02</v>
      </c>
      <c r="BD252" s="544">
        <f t="shared" si="134"/>
        <v>0</v>
      </c>
      <c r="BE252" s="545">
        <f t="shared" si="135"/>
        <v>0</v>
      </c>
      <c r="BF252" s="398">
        <f t="shared" si="136"/>
        <v>12</v>
      </c>
      <c r="BG252" s="254">
        <f t="shared" si="137"/>
        <v>0</v>
      </c>
      <c r="BH252" s="275">
        <f t="shared" si="138"/>
        <v>12</v>
      </c>
    </row>
    <row r="253" spans="1:60" s="254" customFormat="1" ht="12.75">
      <c r="A253" s="303" t="s">
        <v>734</v>
      </c>
      <c r="B253" s="281" t="s">
        <v>735</v>
      </c>
      <c r="C253" s="372" t="s">
        <v>736</v>
      </c>
      <c r="D253" s="272" t="s">
        <v>110</v>
      </c>
      <c r="E253" s="273">
        <v>5</v>
      </c>
      <c r="F253" s="344">
        <v>1200</v>
      </c>
      <c r="G253" s="413">
        <f t="shared" si="111"/>
        <v>6000</v>
      </c>
      <c r="H253" s="344">
        <v>2020.01</v>
      </c>
      <c r="I253" s="414">
        <f t="shared" si="112"/>
        <v>10100.049999999999</v>
      </c>
      <c r="J253" s="415">
        <f t="shared" si="113"/>
        <v>16100.05</v>
      </c>
      <c r="K253" s="406"/>
      <c r="L253" s="427"/>
      <c r="M253" s="429">
        <v>1200</v>
      </c>
      <c r="N253" s="431">
        <f t="shared" si="114"/>
        <v>0</v>
      </c>
      <c r="O253" s="429">
        <v>2020.01</v>
      </c>
      <c r="P253" s="431">
        <f t="shared" si="115"/>
        <v>0</v>
      </c>
      <c r="Q253" s="432">
        <f t="shared" si="116"/>
        <v>0</v>
      </c>
      <c r="R253" s="444"/>
      <c r="S253" s="446">
        <v>1200</v>
      </c>
      <c r="T253" s="448">
        <f t="shared" si="117"/>
        <v>0</v>
      </c>
      <c r="U253" s="446">
        <v>2020.01</v>
      </c>
      <c r="V253" s="448">
        <f t="shared" si="118"/>
        <v>0</v>
      </c>
      <c r="W253" s="449">
        <f t="shared" si="119"/>
        <v>0</v>
      </c>
      <c r="X253" s="472"/>
      <c r="Y253" s="474">
        <v>1200</v>
      </c>
      <c r="Z253" s="476">
        <f t="shared" si="120"/>
        <v>0</v>
      </c>
      <c r="AA253" s="474">
        <v>2020.01</v>
      </c>
      <c r="AB253" s="476">
        <f t="shared" si="121"/>
        <v>0</v>
      </c>
      <c r="AC253" s="477">
        <f t="shared" si="122"/>
        <v>0</v>
      </c>
      <c r="AD253" s="489"/>
      <c r="AE253" s="491">
        <v>1200</v>
      </c>
      <c r="AF253" s="493">
        <f t="shared" si="123"/>
        <v>0</v>
      </c>
      <c r="AG253" s="491">
        <v>2020.01</v>
      </c>
      <c r="AH253" s="493">
        <f t="shared" si="124"/>
        <v>0</v>
      </c>
      <c r="AI253" s="494">
        <f t="shared" si="125"/>
        <v>0</v>
      </c>
      <c r="AJ253" s="523"/>
      <c r="AK253" s="525">
        <v>1200</v>
      </c>
      <c r="AL253" s="527">
        <f t="shared" si="126"/>
        <v>0</v>
      </c>
      <c r="AM253" s="525">
        <v>2020.01</v>
      </c>
      <c r="AN253" s="527">
        <f t="shared" si="127"/>
        <v>0</v>
      </c>
      <c r="AO253" s="528">
        <f t="shared" si="128"/>
        <v>0</v>
      </c>
      <c r="AP253" s="540"/>
      <c r="AQ253" s="542">
        <v>1200</v>
      </c>
      <c r="AR253" s="544">
        <f t="shared" si="129"/>
        <v>0</v>
      </c>
      <c r="AS253" s="542">
        <v>2020.01</v>
      </c>
      <c r="AT253" s="544">
        <f t="shared" si="130"/>
        <v>0</v>
      </c>
      <c r="AU253" s="540"/>
      <c r="AV253" s="542">
        <v>1200</v>
      </c>
      <c r="AW253" s="544">
        <f t="shared" si="131"/>
        <v>0</v>
      </c>
      <c r="AX253" s="542">
        <v>2020.01</v>
      </c>
      <c r="AY253" s="544">
        <f t="shared" si="132"/>
        <v>0</v>
      </c>
      <c r="AZ253" s="540"/>
      <c r="BA253" s="542">
        <v>1200</v>
      </c>
      <c r="BB253" s="544">
        <f t="shared" si="133"/>
        <v>0</v>
      </c>
      <c r="BC253" s="542">
        <v>2020.01</v>
      </c>
      <c r="BD253" s="544">
        <f t="shared" si="134"/>
        <v>0</v>
      </c>
      <c r="BE253" s="545">
        <f t="shared" si="135"/>
        <v>0</v>
      </c>
      <c r="BF253" s="398">
        <f t="shared" si="136"/>
        <v>5</v>
      </c>
      <c r="BG253" s="254">
        <f t="shared" si="137"/>
        <v>0</v>
      </c>
      <c r="BH253" s="275">
        <f t="shared" si="138"/>
        <v>5</v>
      </c>
    </row>
    <row r="254" spans="1:60" s="254" customFormat="1" ht="12.75">
      <c r="A254" s="303" t="s">
        <v>737</v>
      </c>
      <c r="B254" s="281" t="s">
        <v>738</v>
      </c>
      <c r="C254" s="372" t="s">
        <v>739</v>
      </c>
      <c r="D254" s="272" t="s">
        <v>110</v>
      </c>
      <c r="E254" s="273">
        <v>5</v>
      </c>
      <c r="F254" s="344">
        <v>120</v>
      </c>
      <c r="G254" s="413">
        <f t="shared" si="111"/>
        <v>600</v>
      </c>
      <c r="H254" s="344">
        <v>1004.5</v>
      </c>
      <c r="I254" s="414">
        <f t="shared" si="112"/>
        <v>5022.5</v>
      </c>
      <c r="J254" s="415">
        <f t="shared" si="113"/>
        <v>5622.5</v>
      </c>
      <c r="K254" s="406"/>
      <c r="L254" s="427"/>
      <c r="M254" s="429">
        <v>120</v>
      </c>
      <c r="N254" s="431">
        <f t="shared" si="114"/>
        <v>0</v>
      </c>
      <c r="O254" s="429">
        <v>1004.5</v>
      </c>
      <c r="P254" s="431">
        <f t="shared" si="115"/>
        <v>0</v>
      </c>
      <c r="Q254" s="432">
        <f t="shared" si="116"/>
        <v>0</v>
      </c>
      <c r="R254" s="444"/>
      <c r="S254" s="446">
        <v>120</v>
      </c>
      <c r="T254" s="448">
        <f t="shared" si="117"/>
        <v>0</v>
      </c>
      <c r="U254" s="446">
        <v>1004.5</v>
      </c>
      <c r="V254" s="448">
        <f t="shared" si="118"/>
        <v>0</v>
      </c>
      <c r="W254" s="449">
        <f t="shared" si="119"/>
        <v>0</v>
      </c>
      <c r="X254" s="472"/>
      <c r="Y254" s="474">
        <v>120</v>
      </c>
      <c r="Z254" s="476">
        <f t="shared" si="120"/>
        <v>0</v>
      </c>
      <c r="AA254" s="474">
        <v>1004.5</v>
      </c>
      <c r="AB254" s="476">
        <f t="shared" si="121"/>
        <v>0</v>
      </c>
      <c r="AC254" s="477">
        <f t="shared" si="122"/>
        <v>0</v>
      </c>
      <c r="AD254" s="489"/>
      <c r="AE254" s="491">
        <v>120</v>
      </c>
      <c r="AF254" s="493">
        <f t="shared" si="123"/>
        <v>0</v>
      </c>
      <c r="AG254" s="491">
        <v>1004.5</v>
      </c>
      <c r="AH254" s="493">
        <f t="shared" si="124"/>
        <v>0</v>
      </c>
      <c r="AI254" s="494">
        <f t="shared" si="125"/>
        <v>0</v>
      </c>
      <c r="AJ254" s="523"/>
      <c r="AK254" s="525">
        <v>120</v>
      </c>
      <c r="AL254" s="527">
        <f t="shared" si="126"/>
        <v>0</v>
      </c>
      <c r="AM254" s="525">
        <v>1004.5</v>
      </c>
      <c r="AN254" s="527">
        <f t="shared" si="127"/>
        <v>0</v>
      </c>
      <c r="AO254" s="528">
        <f t="shared" si="128"/>
        <v>0</v>
      </c>
      <c r="AP254" s="540"/>
      <c r="AQ254" s="542">
        <v>120</v>
      </c>
      <c r="AR254" s="544">
        <f t="shared" si="129"/>
        <v>0</v>
      </c>
      <c r="AS254" s="542">
        <v>1004.5</v>
      </c>
      <c r="AT254" s="544">
        <f t="shared" si="130"/>
        <v>0</v>
      </c>
      <c r="AU254" s="540"/>
      <c r="AV254" s="542">
        <v>120</v>
      </c>
      <c r="AW254" s="544">
        <f t="shared" si="131"/>
        <v>0</v>
      </c>
      <c r="AX254" s="542">
        <v>1004.5</v>
      </c>
      <c r="AY254" s="544">
        <f t="shared" si="132"/>
        <v>0</v>
      </c>
      <c r="AZ254" s="540"/>
      <c r="BA254" s="542">
        <v>120</v>
      </c>
      <c r="BB254" s="544">
        <f t="shared" si="133"/>
        <v>0</v>
      </c>
      <c r="BC254" s="542">
        <v>1004.5</v>
      </c>
      <c r="BD254" s="544">
        <f t="shared" si="134"/>
        <v>0</v>
      </c>
      <c r="BE254" s="545">
        <f t="shared" si="135"/>
        <v>0</v>
      </c>
      <c r="BF254" s="398">
        <f t="shared" si="136"/>
        <v>5</v>
      </c>
      <c r="BG254" s="254">
        <f t="shared" si="137"/>
        <v>0</v>
      </c>
      <c r="BH254" s="275">
        <f t="shared" si="138"/>
        <v>5</v>
      </c>
    </row>
    <row r="255" spans="1:60" s="254" customFormat="1" ht="12.75">
      <c r="A255" s="303" t="s">
        <v>740</v>
      </c>
      <c r="B255" s="281" t="s">
        <v>741</v>
      </c>
      <c r="C255" s="372" t="s">
        <v>742</v>
      </c>
      <c r="D255" s="272" t="s">
        <v>110</v>
      </c>
      <c r="E255" s="273">
        <v>16</v>
      </c>
      <c r="F255" s="344">
        <v>1200</v>
      </c>
      <c r="G255" s="413">
        <f t="shared" si="111"/>
        <v>19200</v>
      </c>
      <c r="H255" s="344">
        <v>1966.01</v>
      </c>
      <c r="I255" s="414">
        <f t="shared" si="112"/>
        <v>31456.16</v>
      </c>
      <c r="J255" s="415">
        <f t="shared" si="113"/>
        <v>50656.160000000003</v>
      </c>
      <c r="K255" s="406"/>
      <c r="L255" s="427"/>
      <c r="M255" s="429">
        <v>1200</v>
      </c>
      <c r="N255" s="431">
        <f t="shared" si="114"/>
        <v>0</v>
      </c>
      <c r="O255" s="429">
        <v>1966.01</v>
      </c>
      <c r="P255" s="431">
        <f t="shared" si="115"/>
        <v>0</v>
      </c>
      <c r="Q255" s="432">
        <f t="shared" si="116"/>
        <v>0</v>
      </c>
      <c r="R255" s="444"/>
      <c r="S255" s="446">
        <v>1200</v>
      </c>
      <c r="T255" s="448">
        <f t="shared" si="117"/>
        <v>0</v>
      </c>
      <c r="U255" s="446">
        <v>1966.01</v>
      </c>
      <c r="V255" s="448">
        <f t="shared" si="118"/>
        <v>0</v>
      </c>
      <c r="W255" s="449">
        <f t="shared" si="119"/>
        <v>0</v>
      </c>
      <c r="X255" s="472"/>
      <c r="Y255" s="474">
        <v>1200</v>
      </c>
      <c r="Z255" s="476">
        <f t="shared" si="120"/>
        <v>0</v>
      </c>
      <c r="AA255" s="474">
        <v>1966.01</v>
      </c>
      <c r="AB255" s="476">
        <f t="shared" si="121"/>
        <v>0</v>
      </c>
      <c r="AC255" s="477">
        <f t="shared" si="122"/>
        <v>0</v>
      </c>
      <c r="AD255" s="489"/>
      <c r="AE255" s="491">
        <v>1200</v>
      </c>
      <c r="AF255" s="493">
        <f t="shared" si="123"/>
        <v>0</v>
      </c>
      <c r="AG255" s="491">
        <v>1966.01</v>
      </c>
      <c r="AH255" s="493">
        <f t="shared" si="124"/>
        <v>0</v>
      </c>
      <c r="AI255" s="494">
        <f t="shared" si="125"/>
        <v>0</v>
      </c>
      <c r="AJ255" s="523"/>
      <c r="AK255" s="525">
        <v>1200</v>
      </c>
      <c r="AL255" s="527">
        <f t="shared" si="126"/>
        <v>0</v>
      </c>
      <c r="AM255" s="525">
        <v>1966.01</v>
      </c>
      <c r="AN255" s="527">
        <f t="shared" si="127"/>
        <v>0</v>
      </c>
      <c r="AO255" s="528">
        <f t="shared" si="128"/>
        <v>0</v>
      </c>
      <c r="AP255" s="540"/>
      <c r="AQ255" s="542">
        <v>1200</v>
      </c>
      <c r="AR255" s="544">
        <f t="shared" si="129"/>
        <v>0</v>
      </c>
      <c r="AS255" s="542">
        <v>1966.01</v>
      </c>
      <c r="AT255" s="544">
        <f t="shared" si="130"/>
        <v>0</v>
      </c>
      <c r="AU255" s="540"/>
      <c r="AV255" s="542">
        <v>1200</v>
      </c>
      <c r="AW255" s="544">
        <f t="shared" si="131"/>
        <v>0</v>
      </c>
      <c r="AX255" s="542">
        <v>1966.01</v>
      </c>
      <c r="AY255" s="544">
        <f t="shared" si="132"/>
        <v>0</v>
      </c>
      <c r="AZ255" s="540"/>
      <c r="BA255" s="542">
        <v>1200</v>
      </c>
      <c r="BB255" s="544">
        <f t="shared" si="133"/>
        <v>0</v>
      </c>
      <c r="BC255" s="542">
        <v>1966.01</v>
      </c>
      <c r="BD255" s="544">
        <f t="shared" si="134"/>
        <v>0</v>
      </c>
      <c r="BE255" s="545">
        <f t="shared" si="135"/>
        <v>0</v>
      </c>
      <c r="BF255" s="398">
        <f t="shared" si="136"/>
        <v>16</v>
      </c>
      <c r="BG255" s="254">
        <f t="shared" si="137"/>
        <v>0</v>
      </c>
      <c r="BH255" s="275">
        <f t="shared" si="138"/>
        <v>16</v>
      </c>
    </row>
    <row r="256" spans="1:60" s="254" customFormat="1" ht="12.75">
      <c r="A256" s="303" t="s">
        <v>743</v>
      </c>
      <c r="B256" s="281" t="s">
        <v>744</v>
      </c>
      <c r="C256" s="372" t="s">
        <v>745</v>
      </c>
      <c r="D256" s="272" t="s">
        <v>110</v>
      </c>
      <c r="E256" s="273">
        <v>16</v>
      </c>
      <c r="F256" s="344">
        <v>120</v>
      </c>
      <c r="G256" s="413">
        <f t="shared" si="111"/>
        <v>1920</v>
      </c>
      <c r="H256" s="344">
        <v>638.16</v>
      </c>
      <c r="I256" s="414">
        <f t="shared" si="112"/>
        <v>10210.56</v>
      </c>
      <c r="J256" s="415">
        <f t="shared" si="113"/>
        <v>12130.56</v>
      </c>
      <c r="K256" s="406"/>
      <c r="L256" s="427"/>
      <c r="M256" s="429">
        <v>120</v>
      </c>
      <c r="N256" s="431">
        <f t="shared" si="114"/>
        <v>0</v>
      </c>
      <c r="O256" s="429">
        <v>638.16</v>
      </c>
      <c r="P256" s="431">
        <f t="shared" si="115"/>
        <v>0</v>
      </c>
      <c r="Q256" s="432">
        <f t="shared" si="116"/>
        <v>0</v>
      </c>
      <c r="R256" s="444"/>
      <c r="S256" s="446">
        <v>120</v>
      </c>
      <c r="T256" s="448">
        <f t="shared" si="117"/>
        <v>0</v>
      </c>
      <c r="U256" s="446">
        <v>638.16</v>
      </c>
      <c r="V256" s="448">
        <f t="shared" si="118"/>
        <v>0</v>
      </c>
      <c r="W256" s="449">
        <f t="shared" si="119"/>
        <v>0</v>
      </c>
      <c r="X256" s="472"/>
      <c r="Y256" s="474">
        <v>120</v>
      </c>
      <c r="Z256" s="476">
        <f t="shared" si="120"/>
        <v>0</v>
      </c>
      <c r="AA256" s="474">
        <v>638.16</v>
      </c>
      <c r="AB256" s="476">
        <f t="shared" si="121"/>
        <v>0</v>
      </c>
      <c r="AC256" s="477">
        <f t="shared" si="122"/>
        <v>0</v>
      </c>
      <c r="AD256" s="489"/>
      <c r="AE256" s="491">
        <v>120</v>
      </c>
      <c r="AF256" s="493">
        <f t="shared" si="123"/>
        <v>0</v>
      </c>
      <c r="AG256" s="491">
        <v>638.16</v>
      </c>
      <c r="AH256" s="493">
        <f t="shared" si="124"/>
        <v>0</v>
      </c>
      <c r="AI256" s="494">
        <f t="shared" si="125"/>
        <v>0</v>
      </c>
      <c r="AJ256" s="523"/>
      <c r="AK256" s="525">
        <v>120</v>
      </c>
      <c r="AL256" s="527">
        <f t="shared" si="126"/>
        <v>0</v>
      </c>
      <c r="AM256" s="525">
        <v>638.16</v>
      </c>
      <c r="AN256" s="527">
        <f t="shared" si="127"/>
        <v>0</v>
      </c>
      <c r="AO256" s="528">
        <f t="shared" si="128"/>
        <v>0</v>
      </c>
      <c r="AP256" s="540"/>
      <c r="AQ256" s="542">
        <v>120</v>
      </c>
      <c r="AR256" s="544">
        <f t="shared" si="129"/>
        <v>0</v>
      </c>
      <c r="AS256" s="542">
        <v>638.16</v>
      </c>
      <c r="AT256" s="544">
        <f t="shared" si="130"/>
        <v>0</v>
      </c>
      <c r="AU256" s="540"/>
      <c r="AV256" s="542">
        <v>120</v>
      </c>
      <c r="AW256" s="544">
        <f t="shared" si="131"/>
        <v>0</v>
      </c>
      <c r="AX256" s="542">
        <v>638.16</v>
      </c>
      <c r="AY256" s="544">
        <f t="shared" si="132"/>
        <v>0</v>
      </c>
      <c r="AZ256" s="540"/>
      <c r="BA256" s="542">
        <v>120</v>
      </c>
      <c r="BB256" s="544">
        <f t="shared" si="133"/>
        <v>0</v>
      </c>
      <c r="BC256" s="542">
        <v>638.16</v>
      </c>
      <c r="BD256" s="544">
        <f t="shared" si="134"/>
        <v>0</v>
      </c>
      <c r="BE256" s="545">
        <f t="shared" si="135"/>
        <v>0</v>
      </c>
      <c r="BF256" s="398">
        <f t="shared" si="136"/>
        <v>16</v>
      </c>
      <c r="BG256" s="254">
        <f t="shared" si="137"/>
        <v>0</v>
      </c>
      <c r="BH256" s="275">
        <f t="shared" si="138"/>
        <v>16</v>
      </c>
    </row>
    <row r="257" spans="1:60" s="254" customFormat="1" ht="12.75">
      <c r="A257" s="303" t="s">
        <v>746</v>
      </c>
      <c r="B257" s="281" t="s">
        <v>747</v>
      </c>
      <c r="C257" s="372" t="s">
        <v>748</v>
      </c>
      <c r="D257" s="272" t="s">
        <v>110</v>
      </c>
      <c r="E257" s="273">
        <v>16</v>
      </c>
      <c r="F257" s="344">
        <v>1200</v>
      </c>
      <c r="G257" s="413">
        <f t="shared" si="111"/>
        <v>19200</v>
      </c>
      <c r="H257" s="344">
        <v>1825.61</v>
      </c>
      <c r="I257" s="414">
        <f t="shared" si="112"/>
        <v>29209.759999999998</v>
      </c>
      <c r="J257" s="415">
        <f t="shared" si="113"/>
        <v>48409.759999999995</v>
      </c>
      <c r="K257" s="406"/>
      <c r="L257" s="427"/>
      <c r="M257" s="429">
        <v>1200</v>
      </c>
      <c r="N257" s="431">
        <f t="shared" si="114"/>
        <v>0</v>
      </c>
      <c r="O257" s="429">
        <v>1825.61</v>
      </c>
      <c r="P257" s="431">
        <f t="shared" si="115"/>
        <v>0</v>
      </c>
      <c r="Q257" s="432">
        <f t="shared" si="116"/>
        <v>0</v>
      </c>
      <c r="R257" s="444"/>
      <c r="S257" s="446">
        <v>1200</v>
      </c>
      <c r="T257" s="448">
        <f t="shared" si="117"/>
        <v>0</v>
      </c>
      <c r="U257" s="446">
        <v>1825.61</v>
      </c>
      <c r="V257" s="448">
        <f t="shared" si="118"/>
        <v>0</v>
      </c>
      <c r="W257" s="449">
        <f t="shared" si="119"/>
        <v>0</v>
      </c>
      <c r="X257" s="472"/>
      <c r="Y257" s="474">
        <v>1200</v>
      </c>
      <c r="Z257" s="476">
        <f t="shared" si="120"/>
        <v>0</v>
      </c>
      <c r="AA257" s="474">
        <v>1825.61</v>
      </c>
      <c r="AB257" s="476">
        <f t="shared" si="121"/>
        <v>0</v>
      </c>
      <c r="AC257" s="477">
        <f t="shared" si="122"/>
        <v>0</v>
      </c>
      <c r="AD257" s="489"/>
      <c r="AE257" s="491">
        <v>1200</v>
      </c>
      <c r="AF257" s="493">
        <f t="shared" si="123"/>
        <v>0</v>
      </c>
      <c r="AG257" s="491">
        <v>1825.61</v>
      </c>
      <c r="AH257" s="493">
        <f t="shared" si="124"/>
        <v>0</v>
      </c>
      <c r="AI257" s="494">
        <f t="shared" si="125"/>
        <v>0</v>
      </c>
      <c r="AJ257" s="523"/>
      <c r="AK257" s="525">
        <v>1200</v>
      </c>
      <c r="AL257" s="527">
        <f t="shared" si="126"/>
        <v>0</v>
      </c>
      <c r="AM257" s="525">
        <v>1825.61</v>
      </c>
      <c r="AN257" s="527">
        <f t="shared" si="127"/>
        <v>0</v>
      </c>
      <c r="AO257" s="528">
        <f t="shared" si="128"/>
        <v>0</v>
      </c>
      <c r="AP257" s="540"/>
      <c r="AQ257" s="542">
        <v>1200</v>
      </c>
      <c r="AR257" s="544">
        <f t="shared" si="129"/>
        <v>0</v>
      </c>
      <c r="AS257" s="542">
        <v>1825.61</v>
      </c>
      <c r="AT257" s="544">
        <f t="shared" si="130"/>
        <v>0</v>
      </c>
      <c r="AU257" s="540"/>
      <c r="AV257" s="542">
        <v>1200</v>
      </c>
      <c r="AW257" s="544">
        <f t="shared" si="131"/>
        <v>0</v>
      </c>
      <c r="AX257" s="542">
        <v>1825.61</v>
      </c>
      <c r="AY257" s="544">
        <f t="shared" si="132"/>
        <v>0</v>
      </c>
      <c r="AZ257" s="540"/>
      <c r="BA257" s="542">
        <v>1200</v>
      </c>
      <c r="BB257" s="544">
        <f t="shared" si="133"/>
        <v>0</v>
      </c>
      <c r="BC257" s="542">
        <v>1825.61</v>
      </c>
      <c r="BD257" s="544">
        <f t="shared" si="134"/>
        <v>0</v>
      </c>
      <c r="BE257" s="545">
        <f t="shared" si="135"/>
        <v>0</v>
      </c>
      <c r="BF257" s="398">
        <f t="shared" si="136"/>
        <v>16</v>
      </c>
      <c r="BG257" s="254">
        <f t="shared" si="137"/>
        <v>0</v>
      </c>
      <c r="BH257" s="275">
        <f t="shared" si="138"/>
        <v>16</v>
      </c>
    </row>
    <row r="258" spans="1:60" s="254" customFormat="1" ht="12.75">
      <c r="A258" s="303" t="s">
        <v>749</v>
      </c>
      <c r="B258" s="281" t="s">
        <v>750</v>
      </c>
      <c r="C258" s="372" t="s">
        <v>751</v>
      </c>
      <c r="D258" s="272" t="s">
        <v>110</v>
      </c>
      <c r="E258" s="273">
        <v>16</v>
      </c>
      <c r="F258" s="344">
        <v>120</v>
      </c>
      <c r="G258" s="413">
        <f t="shared" si="111"/>
        <v>1920</v>
      </c>
      <c r="H258" s="344">
        <v>853.51</v>
      </c>
      <c r="I258" s="414">
        <f t="shared" si="112"/>
        <v>13656.16</v>
      </c>
      <c r="J258" s="415">
        <f t="shared" si="113"/>
        <v>15576.16</v>
      </c>
      <c r="K258" s="406"/>
      <c r="L258" s="427"/>
      <c r="M258" s="429">
        <v>120</v>
      </c>
      <c r="N258" s="431">
        <f t="shared" si="114"/>
        <v>0</v>
      </c>
      <c r="O258" s="429">
        <v>853.51</v>
      </c>
      <c r="P258" s="431">
        <f t="shared" si="115"/>
        <v>0</v>
      </c>
      <c r="Q258" s="432">
        <f t="shared" si="116"/>
        <v>0</v>
      </c>
      <c r="R258" s="444"/>
      <c r="S258" s="446">
        <v>120</v>
      </c>
      <c r="T258" s="448">
        <f t="shared" si="117"/>
        <v>0</v>
      </c>
      <c r="U258" s="446">
        <v>853.51</v>
      </c>
      <c r="V258" s="448">
        <f t="shared" si="118"/>
        <v>0</v>
      </c>
      <c r="W258" s="449">
        <f t="shared" si="119"/>
        <v>0</v>
      </c>
      <c r="X258" s="472"/>
      <c r="Y258" s="474">
        <v>120</v>
      </c>
      <c r="Z258" s="476">
        <f t="shared" si="120"/>
        <v>0</v>
      </c>
      <c r="AA258" s="474">
        <v>853.51</v>
      </c>
      <c r="AB258" s="476">
        <f t="shared" si="121"/>
        <v>0</v>
      </c>
      <c r="AC258" s="477">
        <f t="shared" si="122"/>
        <v>0</v>
      </c>
      <c r="AD258" s="489"/>
      <c r="AE258" s="491">
        <v>120</v>
      </c>
      <c r="AF258" s="493">
        <f t="shared" si="123"/>
        <v>0</v>
      </c>
      <c r="AG258" s="491">
        <v>853.51</v>
      </c>
      <c r="AH258" s="493">
        <f t="shared" si="124"/>
        <v>0</v>
      </c>
      <c r="AI258" s="494">
        <f t="shared" si="125"/>
        <v>0</v>
      </c>
      <c r="AJ258" s="523"/>
      <c r="AK258" s="525">
        <v>120</v>
      </c>
      <c r="AL258" s="527">
        <f t="shared" si="126"/>
        <v>0</v>
      </c>
      <c r="AM258" s="525">
        <v>853.51</v>
      </c>
      <c r="AN258" s="527">
        <f t="shared" si="127"/>
        <v>0</v>
      </c>
      <c r="AO258" s="528">
        <f t="shared" si="128"/>
        <v>0</v>
      </c>
      <c r="AP258" s="540"/>
      <c r="AQ258" s="542">
        <v>120</v>
      </c>
      <c r="AR258" s="544">
        <f t="shared" si="129"/>
        <v>0</v>
      </c>
      <c r="AS258" s="542">
        <v>853.51</v>
      </c>
      <c r="AT258" s="544">
        <f t="shared" si="130"/>
        <v>0</v>
      </c>
      <c r="AU258" s="540"/>
      <c r="AV258" s="542">
        <v>120</v>
      </c>
      <c r="AW258" s="544">
        <f t="shared" si="131"/>
        <v>0</v>
      </c>
      <c r="AX258" s="542">
        <v>853.51</v>
      </c>
      <c r="AY258" s="544">
        <f t="shared" si="132"/>
        <v>0</v>
      </c>
      <c r="AZ258" s="540"/>
      <c r="BA258" s="542">
        <v>120</v>
      </c>
      <c r="BB258" s="544">
        <f t="shared" si="133"/>
        <v>0</v>
      </c>
      <c r="BC258" s="542">
        <v>853.51</v>
      </c>
      <c r="BD258" s="544">
        <f t="shared" si="134"/>
        <v>0</v>
      </c>
      <c r="BE258" s="545">
        <f t="shared" si="135"/>
        <v>0</v>
      </c>
      <c r="BF258" s="398">
        <f t="shared" si="136"/>
        <v>16</v>
      </c>
      <c r="BG258" s="254">
        <f t="shared" si="137"/>
        <v>0</v>
      </c>
      <c r="BH258" s="275">
        <f t="shared" si="138"/>
        <v>16</v>
      </c>
    </row>
    <row r="259" spans="1:60" s="254" customFormat="1" ht="12.75">
      <c r="A259" s="303" t="s">
        <v>752</v>
      </c>
      <c r="B259" s="281" t="s">
        <v>753</v>
      </c>
      <c r="C259" s="372"/>
      <c r="D259" s="272" t="s">
        <v>110</v>
      </c>
      <c r="E259" s="273">
        <v>210</v>
      </c>
      <c r="F259" s="344">
        <v>412.8</v>
      </c>
      <c r="G259" s="413">
        <f t="shared" si="111"/>
        <v>86688</v>
      </c>
      <c r="H259" s="344">
        <v>1552.8</v>
      </c>
      <c r="I259" s="414">
        <f t="shared" si="112"/>
        <v>326088</v>
      </c>
      <c r="J259" s="415">
        <f t="shared" si="113"/>
        <v>412776</v>
      </c>
      <c r="K259" s="406"/>
      <c r="L259" s="427"/>
      <c r="M259" s="429">
        <v>412.8</v>
      </c>
      <c r="N259" s="431">
        <f t="shared" si="114"/>
        <v>0</v>
      </c>
      <c r="O259" s="429">
        <v>1552.8</v>
      </c>
      <c r="P259" s="431">
        <f t="shared" si="115"/>
        <v>0</v>
      </c>
      <c r="Q259" s="432">
        <f t="shared" si="116"/>
        <v>0</v>
      </c>
      <c r="R259" s="444"/>
      <c r="S259" s="446">
        <v>412.8</v>
      </c>
      <c r="T259" s="448">
        <f t="shared" si="117"/>
        <v>0</v>
      </c>
      <c r="U259" s="446">
        <v>1552.8</v>
      </c>
      <c r="V259" s="448">
        <f t="shared" si="118"/>
        <v>0</v>
      </c>
      <c r="W259" s="449">
        <f t="shared" si="119"/>
        <v>0</v>
      </c>
      <c r="X259" s="472"/>
      <c r="Y259" s="474">
        <v>412.8</v>
      </c>
      <c r="Z259" s="476">
        <f t="shared" si="120"/>
        <v>0</v>
      </c>
      <c r="AA259" s="474">
        <v>1552.8</v>
      </c>
      <c r="AB259" s="476">
        <f t="shared" si="121"/>
        <v>0</v>
      </c>
      <c r="AC259" s="477">
        <f t="shared" si="122"/>
        <v>0</v>
      </c>
      <c r="AD259" s="489"/>
      <c r="AE259" s="491">
        <v>412.8</v>
      </c>
      <c r="AF259" s="493">
        <f t="shared" si="123"/>
        <v>0</v>
      </c>
      <c r="AG259" s="491">
        <v>1552.8</v>
      </c>
      <c r="AH259" s="493">
        <f t="shared" si="124"/>
        <v>0</v>
      </c>
      <c r="AI259" s="494">
        <f t="shared" si="125"/>
        <v>0</v>
      </c>
      <c r="AJ259" s="523">
        <v>180</v>
      </c>
      <c r="AK259" s="525">
        <v>412.8</v>
      </c>
      <c r="AL259" s="527">
        <f t="shared" si="126"/>
        <v>74304</v>
      </c>
      <c r="AM259" s="525">
        <v>1552.8</v>
      </c>
      <c r="AN259" s="527">
        <f t="shared" si="127"/>
        <v>279504</v>
      </c>
      <c r="AO259" s="528">
        <f t="shared" si="128"/>
        <v>353808</v>
      </c>
      <c r="AP259" s="540"/>
      <c r="AQ259" s="542">
        <v>412.8</v>
      </c>
      <c r="AR259" s="544">
        <f t="shared" si="129"/>
        <v>0</v>
      </c>
      <c r="AS259" s="542">
        <v>1552.8</v>
      </c>
      <c r="AT259" s="544">
        <f t="shared" si="130"/>
        <v>0</v>
      </c>
      <c r="AU259" s="540"/>
      <c r="AV259" s="542">
        <v>412.8</v>
      </c>
      <c r="AW259" s="544">
        <f t="shared" si="131"/>
        <v>0</v>
      </c>
      <c r="AX259" s="542">
        <v>1552.8</v>
      </c>
      <c r="AY259" s="544">
        <f t="shared" si="132"/>
        <v>0</v>
      </c>
      <c r="AZ259" s="540"/>
      <c r="BA259" s="542">
        <v>412.8</v>
      </c>
      <c r="BB259" s="544">
        <f t="shared" si="133"/>
        <v>0</v>
      </c>
      <c r="BC259" s="542">
        <v>1552.8</v>
      </c>
      <c r="BD259" s="544">
        <f t="shared" si="134"/>
        <v>0</v>
      </c>
      <c r="BE259" s="545">
        <f t="shared" si="135"/>
        <v>0</v>
      </c>
      <c r="BF259" s="398">
        <f t="shared" si="136"/>
        <v>30</v>
      </c>
      <c r="BG259" s="254">
        <f t="shared" si="137"/>
        <v>180</v>
      </c>
      <c r="BH259" s="275">
        <f t="shared" si="138"/>
        <v>30</v>
      </c>
    </row>
    <row r="260" spans="1:60" s="254" customFormat="1" ht="12.75">
      <c r="A260" s="303" t="s">
        <v>754</v>
      </c>
      <c r="B260" s="281" t="s">
        <v>755</v>
      </c>
      <c r="C260" s="372" t="s">
        <v>756</v>
      </c>
      <c r="D260" s="272" t="s">
        <v>110</v>
      </c>
      <c r="E260" s="273">
        <v>800</v>
      </c>
      <c r="F260" s="344">
        <v>25</v>
      </c>
      <c r="G260" s="413">
        <f t="shared" si="111"/>
        <v>20000</v>
      </c>
      <c r="H260" s="344">
        <v>83.02</v>
      </c>
      <c r="I260" s="414">
        <f t="shared" si="112"/>
        <v>66416</v>
      </c>
      <c r="J260" s="415">
        <f t="shared" si="113"/>
        <v>86416</v>
      </c>
      <c r="K260" s="406"/>
      <c r="L260" s="427"/>
      <c r="M260" s="429">
        <v>25</v>
      </c>
      <c r="N260" s="431">
        <f t="shared" si="114"/>
        <v>0</v>
      </c>
      <c r="O260" s="429">
        <v>83.02</v>
      </c>
      <c r="P260" s="431">
        <f t="shared" si="115"/>
        <v>0</v>
      </c>
      <c r="Q260" s="432">
        <f t="shared" si="116"/>
        <v>0</v>
      </c>
      <c r="R260" s="444"/>
      <c r="S260" s="446">
        <v>25</v>
      </c>
      <c r="T260" s="448">
        <f t="shared" si="117"/>
        <v>0</v>
      </c>
      <c r="U260" s="446">
        <v>83.02</v>
      </c>
      <c r="V260" s="448">
        <f t="shared" si="118"/>
        <v>0</v>
      </c>
      <c r="W260" s="449">
        <f t="shared" si="119"/>
        <v>0</v>
      </c>
      <c r="X260" s="472"/>
      <c r="Y260" s="474">
        <v>25</v>
      </c>
      <c r="Z260" s="476">
        <f t="shared" si="120"/>
        <v>0</v>
      </c>
      <c r="AA260" s="474">
        <v>83.02</v>
      </c>
      <c r="AB260" s="476">
        <f t="shared" si="121"/>
        <v>0</v>
      </c>
      <c r="AC260" s="477">
        <f t="shared" si="122"/>
        <v>0</v>
      </c>
      <c r="AD260" s="489"/>
      <c r="AE260" s="491">
        <v>25</v>
      </c>
      <c r="AF260" s="493">
        <f t="shared" si="123"/>
        <v>0</v>
      </c>
      <c r="AG260" s="491">
        <v>83.02</v>
      </c>
      <c r="AH260" s="493">
        <f t="shared" si="124"/>
        <v>0</v>
      </c>
      <c r="AI260" s="494">
        <f t="shared" si="125"/>
        <v>0</v>
      </c>
      <c r="AJ260" s="523">
        <v>360</v>
      </c>
      <c r="AK260" s="525">
        <v>25</v>
      </c>
      <c r="AL260" s="527">
        <f t="shared" si="126"/>
        <v>9000</v>
      </c>
      <c r="AM260" s="525">
        <v>83.02</v>
      </c>
      <c r="AN260" s="527">
        <f t="shared" si="127"/>
        <v>29887.199999999997</v>
      </c>
      <c r="AO260" s="528">
        <f t="shared" si="128"/>
        <v>38887.199999999997</v>
      </c>
      <c r="AP260" s="540"/>
      <c r="AQ260" s="542">
        <v>25</v>
      </c>
      <c r="AR260" s="544">
        <f t="shared" si="129"/>
        <v>0</v>
      </c>
      <c r="AS260" s="542">
        <v>83.02</v>
      </c>
      <c r="AT260" s="544">
        <f t="shared" si="130"/>
        <v>0</v>
      </c>
      <c r="AU260" s="540"/>
      <c r="AV260" s="542">
        <v>25</v>
      </c>
      <c r="AW260" s="544">
        <f t="shared" si="131"/>
        <v>0</v>
      </c>
      <c r="AX260" s="542">
        <v>83.02</v>
      </c>
      <c r="AY260" s="544">
        <f t="shared" si="132"/>
        <v>0</v>
      </c>
      <c r="AZ260" s="540"/>
      <c r="BA260" s="542">
        <v>25</v>
      </c>
      <c r="BB260" s="544">
        <f t="shared" si="133"/>
        <v>0</v>
      </c>
      <c r="BC260" s="542">
        <v>83.02</v>
      </c>
      <c r="BD260" s="544">
        <f t="shared" si="134"/>
        <v>0</v>
      </c>
      <c r="BE260" s="545">
        <f t="shared" si="135"/>
        <v>0</v>
      </c>
      <c r="BF260" s="398">
        <f t="shared" si="136"/>
        <v>440</v>
      </c>
      <c r="BG260" s="254">
        <f t="shared" si="137"/>
        <v>360</v>
      </c>
      <c r="BH260" s="275">
        <f t="shared" si="138"/>
        <v>440</v>
      </c>
    </row>
    <row r="261" spans="1:60" s="254" customFormat="1" ht="12.75">
      <c r="A261" s="303" t="s">
        <v>757</v>
      </c>
      <c r="B261" s="281" t="s">
        <v>758</v>
      </c>
      <c r="C261" s="372" t="s">
        <v>759</v>
      </c>
      <c r="D261" s="272" t="s">
        <v>110</v>
      </c>
      <c r="E261" s="273">
        <v>100</v>
      </c>
      <c r="F261" s="344">
        <v>15</v>
      </c>
      <c r="G261" s="413">
        <f t="shared" si="111"/>
        <v>1500</v>
      </c>
      <c r="H261" s="344">
        <v>10.199999999999999</v>
      </c>
      <c r="I261" s="414">
        <f t="shared" si="112"/>
        <v>1019.9999999999999</v>
      </c>
      <c r="J261" s="415">
        <f t="shared" si="113"/>
        <v>2520</v>
      </c>
      <c r="K261" s="406"/>
      <c r="L261" s="427"/>
      <c r="M261" s="429">
        <v>15</v>
      </c>
      <c r="N261" s="431">
        <f t="shared" si="114"/>
        <v>0</v>
      </c>
      <c r="O261" s="429">
        <v>10.199999999999999</v>
      </c>
      <c r="P261" s="431">
        <f t="shared" si="115"/>
        <v>0</v>
      </c>
      <c r="Q261" s="432">
        <f t="shared" si="116"/>
        <v>0</v>
      </c>
      <c r="R261" s="444"/>
      <c r="S261" s="446">
        <v>15</v>
      </c>
      <c r="T261" s="448">
        <f t="shared" si="117"/>
        <v>0</v>
      </c>
      <c r="U261" s="446">
        <v>10.199999999999999</v>
      </c>
      <c r="V261" s="448">
        <f t="shared" si="118"/>
        <v>0</v>
      </c>
      <c r="W261" s="449">
        <f t="shared" si="119"/>
        <v>0</v>
      </c>
      <c r="X261" s="472"/>
      <c r="Y261" s="474">
        <v>15</v>
      </c>
      <c r="Z261" s="476">
        <f t="shared" si="120"/>
        <v>0</v>
      </c>
      <c r="AA261" s="474">
        <v>10.199999999999999</v>
      </c>
      <c r="AB261" s="476">
        <f t="shared" si="121"/>
        <v>0</v>
      </c>
      <c r="AC261" s="477">
        <f t="shared" si="122"/>
        <v>0</v>
      </c>
      <c r="AD261" s="489"/>
      <c r="AE261" s="491">
        <v>15</v>
      </c>
      <c r="AF261" s="493">
        <f t="shared" si="123"/>
        <v>0</v>
      </c>
      <c r="AG261" s="491">
        <v>10.199999999999999</v>
      </c>
      <c r="AH261" s="493">
        <f t="shared" si="124"/>
        <v>0</v>
      </c>
      <c r="AI261" s="494">
        <f t="shared" si="125"/>
        <v>0</v>
      </c>
      <c r="AJ261" s="523">
        <v>100</v>
      </c>
      <c r="AK261" s="525">
        <v>15</v>
      </c>
      <c r="AL261" s="527">
        <f t="shared" si="126"/>
        <v>1500</v>
      </c>
      <c r="AM261" s="525">
        <v>10.199999999999999</v>
      </c>
      <c r="AN261" s="527">
        <f t="shared" si="127"/>
        <v>1019.9999999999999</v>
      </c>
      <c r="AO261" s="528">
        <f t="shared" si="128"/>
        <v>2520</v>
      </c>
      <c r="AP261" s="540"/>
      <c r="AQ261" s="542">
        <v>15</v>
      </c>
      <c r="AR261" s="544">
        <f t="shared" si="129"/>
        <v>0</v>
      </c>
      <c r="AS261" s="542">
        <v>10.199999999999999</v>
      </c>
      <c r="AT261" s="544">
        <f t="shared" si="130"/>
        <v>0</v>
      </c>
      <c r="AU261" s="540"/>
      <c r="AV261" s="542">
        <v>15</v>
      </c>
      <c r="AW261" s="544">
        <f t="shared" si="131"/>
        <v>0</v>
      </c>
      <c r="AX261" s="542">
        <v>10.199999999999999</v>
      </c>
      <c r="AY261" s="544">
        <f t="shared" si="132"/>
        <v>0</v>
      </c>
      <c r="AZ261" s="540"/>
      <c r="BA261" s="542">
        <v>15</v>
      </c>
      <c r="BB261" s="544">
        <f t="shared" si="133"/>
        <v>0</v>
      </c>
      <c r="BC261" s="542">
        <v>10.199999999999999</v>
      </c>
      <c r="BD261" s="544">
        <f t="shared" si="134"/>
        <v>0</v>
      </c>
      <c r="BE261" s="545">
        <f t="shared" si="135"/>
        <v>0</v>
      </c>
      <c r="BF261" s="398">
        <f t="shared" si="136"/>
        <v>0</v>
      </c>
      <c r="BG261" s="254">
        <f t="shared" si="137"/>
        <v>100</v>
      </c>
      <c r="BH261" s="275">
        <f t="shared" si="138"/>
        <v>0</v>
      </c>
    </row>
    <row r="262" spans="1:60" s="254" customFormat="1" ht="12.75">
      <c r="A262" s="303" t="s">
        <v>760</v>
      </c>
      <c r="B262" s="281" t="s">
        <v>761</v>
      </c>
      <c r="C262" s="372">
        <v>91920</v>
      </c>
      <c r="D262" s="272" t="s">
        <v>123</v>
      </c>
      <c r="E262" s="273">
        <v>4000</v>
      </c>
      <c r="F262" s="344">
        <v>35</v>
      </c>
      <c r="G262" s="413">
        <f t="shared" si="111"/>
        <v>140000</v>
      </c>
      <c r="H262" s="344">
        <v>21.6</v>
      </c>
      <c r="I262" s="414">
        <f t="shared" si="112"/>
        <v>86400</v>
      </c>
      <c r="J262" s="415">
        <f t="shared" si="113"/>
        <v>226400</v>
      </c>
      <c r="K262" s="406"/>
      <c r="L262" s="427"/>
      <c r="M262" s="429">
        <v>35</v>
      </c>
      <c r="N262" s="431">
        <f t="shared" si="114"/>
        <v>0</v>
      </c>
      <c r="O262" s="429">
        <v>21.6</v>
      </c>
      <c r="P262" s="431">
        <f t="shared" si="115"/>
        <v>0</v>
      </c>
      <c r="Q262" s="432">
        <f t="shared" si="116"/>
        <v>0</v>
      </c>
      <c r="R262" s="444"/>
      <c r="S262" s="446">
        <v>35</v>
      </c>
      <c r="T262" s="448">
        <f t="shared" si="117"/>
        <v>0</v>
      </c>
      <c r="U262" s="446">
        <v>21.6</v>
      </c>
      <c r="V262" s="448">
        <f t="shared" si="118"/>
        <v>0</v>
      </c>
      <c r="W262" s="449">
        <f t="shared" si="119"/>
        <v>0</v>
      </c>
      <c r="X262" s="472"/>
      <c r="Y262" s="474">
        <v>35</v>
      </c>
      <c r="Z262" s="476">
        <f t="shared" si="120"/>
        <v>0</v>
      </c>
      <c r="AA262" s="474">
        <v>21.6</v>
      </c>
      <c r="AB262" s="476">
        <f t="shared" si="121"/>
        <v>0</v>
      </c>
      <c r="AC262" s="477">
        <f t="shared" si="122"/>
        <v>0</v>
      </c>
      <c r="AD262" s="489"/>
      <c r="AE262" s="491">
        <v>35</v>
      </c>
      <c r="AF262" s="493">
        <f t="shared" si="123"/>
        <v>0</v>
      </c>
      <c r="AG262" s="491">
        <v>21.6</v>
      </c>
      <c r="AH262" s="493">
        <f t="shared" si="124"/>
        <v>0</v>
      </c>
      <c r="AI262" s="494">
        <f t="shared" si="125"/>
        <v>0</v>
      </c>
      <c r="AJ262" s="523">
        <v>4000</v>
      </c>
      <c r="AK262" s="525">
        <v>35</v>
      </c>
      <c r="AL262" s="527">
        <f t="shared" si="126"/>
        <v>140000</v>
      </c>
      <c r="AM262" s="525">
        <v>21.6</v>
      </c>
      <c r="AN262" s="527">
        <f t="shared" si="127"/>
        <v>86400</v>
      </c>
      <c r="AO262" s="528">
        <f t="shared" si="128"/>
        <v>226400</v>
      </c>
      <c r="AP262" s="540"/>
      <c r="AQ262" s="542">
        <v>35</v>
      </c>
      <c r="AR262" s="544">
        <f t="shared" si="129"/>
        <v>0</v>
      </c>
      <c r="AS262" s="542">
        <v>21.6</v>
      </c>
      <c r="AT262" s="544">
        <f t="shared" si="130"/>
        <v>0</v>
      </c>
      <c r="AU262" s="540"/>
      <c r="AV262" s="542">
        <v>35</v>
      </c>
      <c r="AW262" s="544">
        <f t="shared" si="131"/>
        <v>0</v>
      </c>
      <c r="AX262" s="542">
        <v>21.6</v>
      </c>
      <c r="AY262" s="544">
        <f t="shared" si="132"/>
        <v>0</v>
      </c>
      <c r="AZ262" s="540"/>
      <c r="BA262" s="542">
        <v>35</v>
      </c>
      <c r="BB262" s="544">
        <f t="shared" si="133"/>
        <v>0</v>
      </c>
      <c r="BC262" s="542">
        <v>21.6</v>
      </c>
      <c r="BD262" s="544">
        <f t="shared" si="134"/>
        <v>0</v>
      </c>
      <c r="BE262" s="545">
        <f t="shared" si="135"/>
        <v>0</v>
      </c>
      <c r="BF262" s="398">
        <f t="shared" si="136"/>
        <v>0</v>
      </c>
      <c r="BG262" s="254">
        <f t="shared" si="137"/>
        <v>4000</v>
      </c>
      <c r="BH262" s="275">
        <f t="shared" si="138"/>
        <v>0</v>
      </c>
    </row>
    <row r="263" spans="1:60" s="254" customFormat="1" ht="12.75">
      <c r="A263" s="303" t="s">
        <v>762</v>
      </c>
      <c r="B263" s="281" t="s">
        <v>763</v>
      </c>
      <c r="C263" s="372" t="s">
        <v>764</v>
      </c>
      <c r="D263" s="272" t="s">
        <v>110</v>
      </c>
      <c r="E263" s="273">
        <v>8000</v>
      </c>
      <c r="F263" s="344">
        <v>5</v>
      </c>
      <c r="G263" s="413">
        <f t="shared" si="111"/>
        <v>40000</v>
      </c>
      <c r="H263" s="344">
        <v>2.6</v>
      </c>
      <c r="I263" s="414">
        <f t="shared" si="112"/>
        <v>20800</v>
      </c>
      <c r="J263" s="415">
        <f t="shared" si="113"/>
        <v>60800</v>
      </c>
      <c r="K263" s="406"/>
      <c r="L263" s="427"/>
      <c r="M263" s="429">
        <v>5</v>
      </c>
      <c r="N263" s="431">
        <f t="shared" si="114"/>
        <v>0</v>
      </c>
      <c r="O263" s="429">
        <v>2.6</v>
      </c>
      <c r="P263" s="431">
        <f t="shared" si="115"/>
        <v>0</v>
      </c>
      <c r="Q263" s="432">
        <f t="shared" si="116"/>
        <v>0</v>
      </c>
      <c r="R263" s="444"/>
      <c r="S263" s="446">
        <v>5</v>
      </c>
      <c r="T263" s="448">
        <f t="shared" si="117"/>
        <v>0</v>
      </c>
      <c r="U263" s="446">
        <v>2.6</v>
      </c>
      <c r="V263" s="448">
        <f t="shared" si="118"/>
        <v>0</v>
      </c>
      <c r="W263" s="449">
        <f t="shared" si="119"/>
        <v>0</v>
      </c>
      <c r="X263" s="472"/>
      <c r="Y263" s="474">
        <v>5</v>
      </c>
      <c r="Z263" s="476">
        <f t="shared" si="120"/>
        <v>0</v>
      </c>
      <c r="AA263" s="474">
        <v>2.6</v>
      </c>
      <c r="AB263" s="476">
        <f t="shared" si="121"/>
        <v>0</v>
      </c>
      <c r="AC263" s="477">
        <f t="shared" si="122"/>
        <v>0</v>
      </c>
      <c r="AD263" s="489"/>
      <c r="AE263" s="491">
        <v>5</v>
      </c>
      <c r="AF263" s="493">
        <f t="shared" si="123"/>
        <v>0</v>
      </c>
      <c r="AG263" s="491">
        <v>2.6</v>
      </c>
      <c r="AH263" s="493">
        <f t="shared" si="124"/>
        <v>0</v>
      </c>
      <c r="AI263" s="494">
        <f t="shared" si="125"/>
        <v>0</v>
      </c>
      <c r="AJ263" s="523">
        <v>8000</v>
      </c>
      <c r="AK263" s="525">
        <v>5</v>
      </c>
      <c r="AL263" s="527">
        <f t="shared" si="126"/>
        <v>40000</v>
      </c>
      <c r="AM263" s="525">
        <v>2.6</v>
      </c>
      <c r="AN263" s="527">
        <f t="shared" si="127"/>
        <v>20800</v>
      </c>
      <c r="AO263" s="528">
        <f t="shared" si="128"/>
        <v>60800</v>
      </c>
      <c r="AP263" s="540"/>
      <c r="AQ263" s="542">
        <v>5</v>
      </c>
      <c r="AR263" s="544">
        <f t="shared" si="129"/>
        <v>0</v>
      </c>
      <c r="AS263" s="542">
        <v>2.6</v>
      </c>
      <c r="AT263" s="544">
        <f t="shared" si="130"/>
        <v>0</v>
      </c>
      <c r="AU263" s="540"/>
      <c r="AV263" s="542">
        <v>5</v>
      </c>
      <c r="AW263" s="544">
        <f t="shared" si="131"/>
        <v>0</v>
      </c>
      <c r="AX263" s="542">
        <v>2.6</v>
      </c>
      <c r="AY263" s="544">
        <f t="shared" si="132"/>
        <v>0</v>
      </c>
      <c r="AZ263" s="540"/>
      <c r="BA263" s="542">
        <v>5</v>
      </c>
      <c r="BB263" s="544">
        <f t="shared" si="133"/>
        <v>0</v>
      </c>
      <c r="BC263" s="542">
        <v>2.6</v>
      </c>
      <c r="BD263" s="544">
        <f t="shared" si="134"/>
        <v>0</v>
      </c>
      <c r="BE263" s="545">
        <f t="shared" si="135"/>
        <v>0</v>
      </c>
      <c r="BF263" s="398">
        <f t="shared" si="136"/>
        <v>0</v>
      </c>
      <c r="BG263" s="254">
        <f t="shared" si="137"/>
        <v>8000</v>
      </c>
      <c r="BH263" s="275">
        <f t="shared" si="138"/>
        <v>0</v>
      </c>
    </row>
    <row r="264" spans="1:60" s="254" customFormat="1" ht="12.75">
      <c r="A264" s="303" t="s">
        <v>765</v>
      </c>
      <c r="B264" s="264" t="s">
        <v>766</v>
      </c>
      <c r="C264" s="372" t="s">
        <v>767</v>
      </c>
      <c r="D264" s="272" t="s">
        <v>110</v>
      </c>
      <c r="E264" s="273">
        <v>8000</v>
      </c>
      <c r="F264" s="344">
        <v>5</v>
      </c>
      <c r="G264" s="413">
        <f t="shared" si="111"/>
        <v>40000</v>
      </c>
      <c r="H264" s="344">
        <v>14.88</v>
      </c>
      <c r="I264" s="414">
        <f t="shared" si="112"/>
        <v>119040</v>
      </c>
      <c r="J264" s="415">
        <f t="shared" si="113"/>
        <v>159040</v>
      </c>
      <c r="K264" s="406"/>
      <c r="L264" s="427"/>
      <c r="M264" s="429">
        <v>5</v>
      </c>
      <c r="N264" s="431">
        <f t="shared" si="114"/>
        <v>0</v>
      </c>
      <c r="O264" s="429">
        <v>14.88</v>
      </c>
      <c r="P264" s="431">
        <f t="shared" si="115"/>
        <v>0</v>
      </c>
      <c r="Q264" s="432">
        <f t="shared" si="116"/>
        <v>0</v>
      </c>
      <c r="R264" s="444"/>
      <c r="S264" s="446">
        <v>5</v>
      </c>
      <c r="T264" s="448">
        <f t="shared" si="117"/>
        <v>0</v>
      </c>
      <c r="U264" s="446">
        <v>14.88</v>
      </c>
      <c r="V264" s="448">
        <f t="shared" si="118"/>
        <v>0</v>
      </c>
      <c r="W264" s="449">
        <f t="shared" si="119"/>
        <v>0</v>
      </c>
      <c r="X264" s="472"/>
      <c r="Y264" s="474">
        <v>5</v>
      </c>
      <c r="Z264" s="476">
        <f t="shared" si="120"/>
        <v>0</v>
      </c>
      <c r="AA264" s="474">
        <v>14.88</v>
      </c>
      <c r="AB264" s="476">
        <f t="shared" si="121"/>
        <v>0</v>
      </c>
      <c r="AC264" s="477">
        <f t="shared" si="122"/>
        <v>0</v>
      </c>
      <c r="AD264" s="489"/>
      <c r="AE264" s="491">
        <v>5</v>
      </c>
      <c r="AF264" s="493">
        <f t="shared" si="123"/>
        <v>0</v>
      </c>
      <c r="AG264" s="491">
        <v>14.88</v>
      </c>
      <c r="AH264" s="493">
        <f t="shared" si="124"/>
        <v>0</v>
      </c>
      <c r="AI264" s="494">
        <f t="shared" si="125"/>
        <v>0</v>
      </c>
      <c r="AJ264" s="523">
        <v>8000</v>
      </c>
      <c r="AK264" s="525">
        <v>5</v>
      </c>
      <c r="AL264" s="527">
        <f t="shared" si="126"/>
        <v>40000</v>
      </c>
      <c r="AM264" s="525">
        <v>14.88</v>
      </c>
      <c r="AN264" s="527">
        <f t="shared" si="127"/>
        <v>119040</v>
      </c>
      <c r="AO264" s="528">
        <f t="shared" si="128"/>
        <v>159040</v>
      </c>
      <c r="AP264" s="540"/>
      <c r="AQ264" s="542">
        <v>5</v>
      </c>
      <c r="AR264" s="544">
        <f t="shared" si="129"/>
        <v>0</v>
      </c>
      <c r="AS264" s="542">
        <v>14.88</v>
      </c>
      <c r="AT264" s="544">
        <f t="shared" si="130"/>
        <v>0</v>
      </c>
      <c r="AU264" s="540"/>
      <c r="AV264" s="542">
        <v>5</v>
      </c>
      <c r="AW264" s="544">
        <f t="shared" si="131"/>
        <v>0</v>
      </c>
      <c r="AX264" s="542">
        <v>14.88</v>
      </c>
      <c r="AY264" s="544">
        <f t="shared" si="132"/>
        <v>0</v>
      </c>
      <c r="AZ264" s="540"/>
      <c r="BA264" s="542">
        <v>5</v>
      </c>
      <c r="BB264" s="544">
        <f t="shared" si="133"/>
        <v>0</v>
      </c>
      <c r="BC264" s="542">
        <v>14.88</v>
      </c>
      <c r="BD264" s="544">
        <f t="shared" si="134"/>
        <v>0</v>
      </c>
      <c r="BE264" s="545">
        <f t="shared" si="135"/>
        <v>0</v>
      </c>
      <c r="BF264" s="398">
        <f t="shared" si="136"/>
        <v>0</v>
      </c>
      <c r="BG264" s="254">
        <f t="shared" si="137"/>
        <v>8000</v>
      </c>
      <c r="BH264" s="275">
        <f t="shared" si="138"/>
        <v>0</v>
      </c>
    </row>
    <row r="265" spans="1:60" s="254" customFormat="1" ht="12.75">
      <c r="A265" s="303" t="s">
        <v>768</v>
      </c>
      <c r="B265" s="264" t="s">
        <v>769</v>
      </c>
      <c r="C265" s="372" t="s">
        <v>770</v>
      </c>
      <c r="D265" s="272" t="s">
        <v>110</v>
      </c>
      <c r="E265" s="273">
        <v>8000</v>
      </c>
      <c r="F265" s="344">
        <v>5</v>
      </c>
      <c r="G265" s="413">
        <f t="shared" si="111"/>
        <v>40000</v>
      </c>
      <c r="H265" s="344">
        <v>1.82</v>
      </c>
      <c r="I265" s="414">
        <f t="shared" si="112"/>
        <v>14560</v>
      </c>
      <c r="J265" s="415">
        <f t="shared" si="113"/>
        <v>54560</v>
      </c>
      <c r="K265" s="406"/>
      <c r="L265" s="427"/>
      <c r="M265" s="429">
        <v>5</v>
      </c>
      <c r="N265" s="431">
        <f t="shared" si="114"/>
        <v>0</v>
      </c>
      <c r="O265" s="429">
        <v>1.82</v>
      </c>
      <c r="P265" s="431">
        <f t="shared" si="115"/>
        <v>0</v>
      </c>
      <c r="Q265" s="432">
        <f t="shared" si="116"/>
        <v>0</v>
      </c>
      <c r="R265" s="444"/>
      <c r="S265" s="446">
        <v>5</v>
      </c>
      <c r="T265" s="448">
        <f t="shared" si="117"/>
        <v>0</v>
      </c>
      <c r="U265" s="446">
        <v>1.82</v>
      </c>
      <c r="V265" s="448">
        <f t="shared" si="118"/>
        <v>0</v>
      </c>
      <c r="W265" s="449">
        <f t="shared" si="119"/>
        <v>0</v>
      </c>
      <c r="X265" s="472"/>
      <c r="Y265" s="474">
        <v>5</v>
      </c>
      <c r="Z265" s="476">
        <f t="shared" si="120"/>
        <v>0</v>
      </c>
      <c r="AA265" s="474">
        <v>1.82</v>
      </c>
      <c r="AB265" s="476">
        <f t="shared" si="121"/>
        <v>0</v>
      </c>
      <c r="AC265" s="477">
        <f t="shared" si="122"/>
        <v>0</v>
      </c>
      <c r="AD265" s="489"/>
      <c r="AE265" s="491">
        <v>5</v>
      </c>
      <c r="AF265" s="493">
        <f t="shared" si="123"/>
        <v>0</v>
      </c>
      <c r="AG265" s="491">
        <v>1.82</v>
      </c>
      <c r="AH265" s="493">
        <f t="shared" si="124"/>
        <v>0</v>
      </c>
      <c r="AI265" s="494">
        <f t="shared" si="125"/>
        <v>0</v>
      </c>
      <c r="AJ265" s="523">
        <v>8000</v>
      </c>
      <c r="AK265" s="525">
        <v>5</v>
      </c>
      <c r="AL265" s="527">
        <f t="shared" si="126"/>
        <v>40000</v>
      </c>
      <c r="AM265" s="525">
        <v>1.82</v>
      </c>
      <c r="AN265" s="527">
        <f t="shared" si="127"/>
        <v>14560</v>
      </c>
      <c r="AO265" s="528">
        <f t="shared" si="128"/>
        <v>54560</v>
      </c>
      <c r="AP265" s="540"/>
      <c r="AQ265" s="542">
        <v>5</v>
      </c>
      <c r="AR265" s="544">
        <f t="shared" si="129"/>
        <v>0</v>
      </c>
      <c r="AS265" s="542">
        <v>1.82</v>
      </c>
      <c r="AT265" s="544">
        <f t="shared" si="130"/>
        <v>0</v>
      </c>
      <c r="AU265" s="540"/>
      <c r="AV265" s="542">
        <v>5</v>
      </c>
      <c r="AW265" s="544">
        <f t="shared" si="131"/>
        <v>0</v>
      </c>
      <c r="AX265" s="542">
        <v>1.82</v>
      </c>
      <c r="AY265" s="544">
        <f t="shared" si="132"/>
        <v>0</v>
      </c>
      <c r="AZ265" s="540"/>
      <c r="BA265" s="542">
        <v>5</v>
      </c>
      <c r="BB265" s="544">
        <f t="shared" si="133"/>
        <v>0</v>
      </c>
      <c r="BC265" s="542">
        <v>1.82</v>
      </c>
      <c r="BD265" s="544">
        <f t="shared" si="134"/>
        <v>0</v>
      </c>
      <c r="BE265" s="545">
        <f t="shared" si="135"/>
        <v>0</v>
      </c>
      <c r="BF265" s="398">
        <f t="shared" si="136"/>
        <v>0</v>
      </c>
      <c r="BG265" s="254">
        <f t="shared" si="137"/>
        <v>8000</v>
      </c>
      <c r="BH265" s="275">
        <f t="shared" si="138"/>
        <v>0</v>
      </c>
    </row>
    <row r="266" spans="1:60" s="275" customFormat="1" ht="12.75">
      <c r="A266" s="303" t="s">
        <v>771</v>
      </c>
      <c r="B266" s="270" t="s">
        <v>772</v>
      </c>
      <c r="C266" s="277" t="s">
        <v>773</v>
      </c>
      <c r="D266" s="272" t="s">
        <v>110</v>
      </c>
      <c r="E266" s="235">
        <v>175</v>
      </c>
      <c r="F266" s="344">
        <v>800</v>
      </c>
      <c r="G266" s="190">
        <f t="shared" si="111"/>
        <v>140000</v>
      </c>
      <c r="H266" s="344">
        <v>1063.97</v>
      </c>
      <c r="I266" s="413">
        <f t="shared" si="112"/>
        <v>186194.75</v>
      </c>
      <c r="J266" s="415">
        <f t="shared" si="113"/>
        <v>326194.75</v>
      </c>
      <c r="K266" s="406"/>
      <c r="L266" s="435"/>
      <c r="M266" s="429">
        <v>800</v>
      </c>
      <c r="N266" s="431">
        <f t="shared" si="114"/>
        <v>0</v>
      </c>
      <c r="O266" s="429">
        <v>1063.97</v>
      </c>
      <c r="P266" s="431">
        <f t="shared" si="115"/>
        <v>0</v>
      </c>
      <c r="Q266" s="432">
        <f t="shared" si="116"/>
        <v>0</v>
      </c>
      <c r="R266" s="452"/>
      <c r="S266" s="446">
        <v>800</v>
      </c>
      <c r="T266" s="448">
        <f t="shared" si="117"/>
        <v>0</v>
      </c>
      <c r="U266" s="446">
        <v>1063.97</v>
      </c>
      <c r="V266" s="448">
        <f t="shared" si="118"/>
        <v>0</v>
      </c>
      <c r="W266" s="449">
        <f t="shared" si="119"/>
        <v>0</v>
      </c>
      <c r="X266" s="481"/>
      <c r="Y266" s="474">
        <v>800</v>
      </c>
      <c r="Z266" s="476">
        <f t="shared" si="120"/>
        <v>0</v>
      </c>
      <c r="AA266" s="474">
        <v>1063.97</v>
      </c>
      <c r="AB266" s="476">
        <f t="shared" si="121"/>
        <v>0</v>
      </c>
      <c r="AC266" s="477">
        <f t="shared" si="122"/>
        <v>0</v>
      </c>
      <c r="AD266" s="500"/>
      <c r="AE266" s="491">
        <v>800</v>
      </c>
      <c r="AF266" s="493">
        <f t="shared" si="123"/>
        <v>0</v>
      </c>
      <c r="AG266" s="491">
        <v>1063.97</v>
      </c>
      <c r="AH266" s="493">
        <f t="shared" si="124"/>
        <v>0</v>
      </c>
      <c r="AI266" s="494">
        <f t="shared" si="125"/>
        <v>0</v>
      </c>
      <c r="AJ266" s="532">
        <v>100</v>
      </c>
      <c r="AK266" s="525">
        <v>800</v>
      </c>
      <c r="AL266" s="527">
        <f t="shared" si="126"/>
        <v>80000</v>
      </c>
      <c r="AM266" s="525">
        <v>1063.97</v>
      </c>
      <c r="AN266" s="527">
        <f t="shared" si="127"/>
        <v>106397</v>
      </c>
      <c r="AO266" s="528">
        <f t="shared" si="128"/>
        <v>186397</v>
      </c>
      <c r="AP266" s="549"/>
      <c r="AQ266" s="542">
        <v>800</v>
      </c>
      <c r="AR266" s="544">
        <f t="shared" si="129"/>
        <v>0</v>
      </c>
      <c r="AS266" s="542">
        <v>1063.97</v>
      </c>
      <c r="AT266" s="544">
        <f t="shared" si="130"/>
        <v>0</v>
      </c>
      <c r="AU266" s="549"/>
      <c r="AV266" s="542">
        <v>800</v>
      </c>
      <c r="AW266" s="544">
        <f t="shared" si="131"/>
        <v>0</v>
      </c>
      <c r="AX266" s="542">
        <v>1063.97</v>
      </c>
      <c r="AY266" s="544">
        <f t="shared" si="132"/>
        <v>0</v>
      </c>
      <c r="AZ266" s="549"/>
      <c r="BA266" s="542">
        <v>800</v>
      </c>
      <c r="BB266" s="544">
        <f t="shared" si="133"/>
        <v>0</v>
      </c>
      <c r="BC266" s="542">
        <v>1063.97</v>
      </c>
      <c r="BD266" s="544">
        <f t="shared" si="134"/>
        <v>0</v>
      </c>
      <c r="BE266" s="545">
        <f t="shared" si="135"/>
        <v>0</v>
      </c>
      <c r="BF266" s="398">
        <f t="shared" si="136"/>
        <v>75</v>
      </c>
      <c r="BG266" s="254">
        <f t="shared" si="137"/>
        <v>100</v>
      </c>
      <c r="BH266" s="275">
        <f t="shared" si="138"/>
        <v>75</v>
      </c>
    </row>
    <row r="267" spans="1:60" s="254" customFormat="1" ht="25.5">
      <c r="A267" s="303" t="s">
        <v>774</v>
      </c>
      <c r="B267" s="281" t="s">
        <v>775</v>
      </c>
      <c r="C267" s="372" t="s">
        <v>776</v>
      </c>
      <c r="D267" s="272" t="s">
        <v>123</v>
      </c>
      <c r="E267" s="273">
        <v>6400</v>
      </c>
      <c r="F267" s="344">
        <v>124</v>
      </c>
      <c r="G267" s="413">
        <f t="shared" si="111"/>
        <v>793600</v>
      </c>
      <c r="H267" s="344">
        <f>I267/E267</f>
        <v>46.5</v>
      </c>
      <c r="I267" s="414">
        <v>297600</v>
      </c>
      <c r="J267" s="415">
        <f t="shared" si="113"/>
        <v>1091200</v>
      </c>
      <c r="K267" s="406"/>
      <c r="L267" s="427"/>
      <c r="M267" s="429">
        <v>124</v>
      </c>
      <c r="N267" s="431">
        <f t="shared" si="114"/>
        <v>0</v>
      </c>
      <c r="O267" s="429">
        <v>46.5</v>
      </c>
      <c r="P267" s="431">
        <f t="shared" si="115"/>
        <v>0</v>
      </c>
      <c r="Q267" s="432">
        <f t="shared" si="116"/>
        <v>0</v>
      </c>
      <c r="R267" s="444"/>
      <c r="S267" s="446">
        <v>124</v>
      </c>
      <c r="T267" s="448">
        <f t="shared" si="117"/>
        <v>0</v>
      </c>
      <c r="U267" s="446">
        <v>46.5</v>
      </c>
      <c r="V267" s="448">
        <f t="shared" si="118"/>
        <v>0</v>
      </c>
      <c r="W267" s="449">
        <f t="shared" si="119"/>
        <v>0</v>
      </c>
      <c r="X267" s="472"/>
      <c r="Y267" s="474">
        <v>124</v>
      </c>
      <c r="Z267" s="476">
        <f t="shared" si="120"/>
        <v>0</v>
      </c>
      <c r="AA267" s="474">
        <v>46.5</v>
      </c>
      <c r="AB267" s="476">
        <f t="shared" si="121"/>
        <v>0</v>
      </c>
      <c r="AC267" s="477">
        <f t="shared" si="122"/>
        <v>0</v>
      </c>
      <c r="AD267" s="489"/>
      <c r="AE267" s="491">
        <v>124</v>
      </c>
      <c r="AF267" s="493">
        <f t="shared" si="123"/>
        <v>0</v>
      </c>
      <c r="AG267" s="491">
        <v>46.5</v>
      </c>
      <c r="AH267" s="493">
        <f t="shared" si="124"/>
        <v>0</v>
      </c>
      <c r="AI267" s="494">
        <f t="shared" si="125"/>
        <v>0</v>
      </c>
      <c r="AJ267" s="523">
        <v>3500</v>
      </c>
      <c r="AK267" s="525">
        <v>124</v>
      </c>
      <c r="AL267" s="527">
        <f t="shared" si="126"/>
        <v>434000</v>
      </c>
      <c r="AM267" s="525">
        <v>46.5</v>
      </c>
      <c r="AN267" s="527">
        <f t="shared" si="127"/>
        <v>162750</v>
      </c>
      <c r="AO267" s="528">
        <f t="shared" si="128"/>
        <v>596750</v>
      </c>
      <c r="AP267" s="540"/>
      <c r="AQ267" s="542">
        <v>124</v>
      </c>
      <c r="AR267" s="544">
        <f t="shared" si="129"/>
        <v>0</v>
      </c>
      <c r="AS267" s="542">
        <v>46.5</v>
      </c>
      <c r="AT267" s="544">
        <f t="shared" si="130"/>
        <v>0</v>
      </c>
      <c r="AU267" s="540"/>
      <c r="AV267" s="542">
        <v>124</v>
      </c>
      <c r="AW267" s="544">
        <f t="shared" si="131"/>
        <v>0</v>
      </c>
      <c r="AX267" s="542">
        <v>46.5</v>
      </c>
      <c r="AY267" s="544">
        <f t="shared" si="132"/>
        <v>0</v>
      </c>
      <c r="AZ267" s="540"/>
      <c r="BA267" s="542">
        <v>124</v>
      </c>
      <c r="BB267" s="544">
        <f t="shared" si="133"/>
        <v>0</v>
      </c>
      <c r="BC267" s="542">
        <v>46.5</v>
      </c>
      <c r="BD267" s="544">
        <f t="shared" si="134"/>
        <v>0</v>
      </c>
      <c r="BE267" s="545">
        <f t="shared" si="135"/>
        <v>0</v>
      </c>
      <c r="BF267" s="398">
        <f t="shared" si="136"/>
        <v>2900</v>
      </c>
      <c r="BG267" s="254">
        <f t="shared" si="137"/>
        <v>3500</v>
      </c>
      <c r="BH267" s="275">
        <f t="shared" si="138"/>
        <v>2900</v>
      </c>
    </row>
    <row r="268" spans="1:60" s="254" customFormat="1" ht="25.5">
      <c r="A268" s="303" t="s">
        <v>777</v>
      </c>
      <c r="B268" s="281" t="s">
        <v>775</v>
      </c>
      <c r="C268" s="372" t="s">
        <v>778</v>
      </c>
      <c r="D268" s="272" t="s">
        <v>123</v>
      </c>
      <c r="E268" s="273">
        <v>2500</v>
      </c>
      <c r="F268" s="344">
        <v>124</v>
      </c>
      <c r="G268" s="413">
        <f t="shared" si="111"/>
        <v>310000</v>
      </c>
      <c r="H268" s="344">
        <f>I268/E268</f>
        <v>96.917599999999993</v>
      </c>
      <c r="I268" s="414">
        <v>242294</v>
      </c>
      <c r="J268" s="415">
        <f t="shared" si="113"/>
        <v>552294</v>
      </c>
      <c r="K268" s="406"/>
      <c r="L268" s="427"/>
      <c r="M268" s="429">
        <v>124</v>
      </c>
      <c r="N268" s="431">
        <f t="shared" si="114"/>
        <v>0</v>
      </c>
      <c r="O268" s="429">
        <v>96.917599999999993</v>
      </c>
      <c r="P268" s="431">
        <f t="shared" si="115"/>
        <v>0</v>
      </c>
      <c r="Q268" s="432">
        <f t="shared" si="116"/>
        <v>0</v>
      </c>
      <c r="R268" s="444"/>
      <c r="S268" s="446">
        <v>124</v>
      </c>
      <c r="T268" s="448">
        <f t="shared" si="117"/>
        <v>0</v>
      </c>
      <c r="U268" s="446">
        <v>96.917599999999993</v>
      </c>
      <c r="V268" s="448">
        <f t="shared" si="118"/>
        <v>0</v>
      </c>
      <c r="W268" s="449">
        <f t="shared" si="119"/>
        <v>0</v>
      </c>
      <c r="X268" s="472"/>
      <c r="Y268" s="474">
        <v>124</v>
      </c>
      <c r="Z268" s="476">
        <f t="shared" si="120"/>
        <v>0</v>
      </c>
      <c r="AA268" s="474">
        <v>96.917599999999993</v>
      </c>
      <c r="AB268" s="476">
        <f t="shared" si="121"/>
        <v>0</v>
      </c>
      <c r="AC268" s="477">
        <f t="shared" si="122"/>
        <v>0</v>
      </c>
      <c r="AD268" s="489"/>
      <c r="AE268" s="491">
        <v>124</v>
      </c>
      <c r="AF268" s="493">
        <f t="shared" si="123"/>
        <v>0</v>
      </c>
      <c r="AG268" s="491">
        <v>96.917599999999993</v>
      </c>
      <c r="AH268" s="493">
        <f t="shared" si="124"/>
        <v>0</v>
      </c>
      <c r="AI268" s="494">
        <f t="shared" si="125"/>
        <v>0</v>
      </c>
      <c r="AJ268" s="523">
        <v>2500</v>
      </c>
      <c r="AK268" s="525">
        <v>124</v>
      </c>
      <c r="AL268" s="527">
        <f t="shared" si="126"/>
        <v>310000</v>
      </c>
      <c r="AM268" s="525">
        <v>96.917599999999993</v>
      </c>
      <c r="AN268" s="527">
        <f t="shared" si="127"/>
        <v>242293.99999999997</v>
      </c>
      <c r="AO268" s="528">
        <f t="shared" si="128"/>
        <v>552294</v>
      </c>
      <c r="AP268" s="540"/>
      <c r="AQ268" s="542">
        <v>124</v>
      </c>
      <c r="AR268" s="544">
        <f t="shared" si="129"/>
        <v>0</v>
      </c>
      <c r="AS268" s="542">
        <v>96.917599999999993</v>
      </c>
      <c r="AT268" s="544">
        <f t="shared" si="130"/>
        <v>0</v>
      </c>
      <c r="AU268" s="540"/>
      <c r="AV268" s="542">
        <v>124</v>
      </c>
      <c r="AW268" s="544">
        <f t="shared" si="131"/>
        <v>0</v>
      </c>
      <c r="AX268" s="542">
        <v>96.917599999999993</v>
      </c>
      <c r="AY268" s="544">
        <f t="shared" si="132"/>
        <v>0</v>
      </c>
      <c r="AZ268" s="540"/>
      <c r="BA268" s="542">
        <v>124</v>
      </c>
      <c r="BB268" s="544">
        <f t="shared" si="133"/>
        <v>0</v>
      </c>
      <c r="BC268" s="542">
        <v>96.917599999999993</v>
      </c>
      <c r="BD268" s="544">
        <f t="shared" si="134"/>
        <v>0</v>
      </c>
      <c r="BE268" s="545">
        <f t="shared" si="135"/>
        <v>0</v>
      </c>
      <c r="BF268" s="398">
        <f t="shared" si="136"/>
        <v>0</v>
      </c>
      <c r="BG268" s="254">
        <f t="shared" si="137"/>
        <v>2500</v>
      </c>
      <c r="BH268" s="275">
        <f t="shared" si="138"/>
        <v>0</v>
      </c>
    </row>
    <row r="269" spans="1:60" s="254" customFormat="1" ht="25.5">
      <c r="A269" s="303" t="s">
        <v>779</v>
      </c>
      <c r="B269" s="281" t="s">
        <v>775</v>
      </c>
      <c r="C269" s="372" t="s">
        <v>780</v>
      </c>
      <c r="D269" s="272" t="s">
        <v>123</v>
      </c>
      <c r="E269" s="273">
        <v>400</v>
      </c>
      <c r="F269" s="344">
        <v>124</v>
      </c>
      <c r="G269" s="413">
        <f t="shared" si="111"/>
        <v>49600</v>
      </c>
      <c r="H269" s="344">
        <f>I269/E269</f>
        <v>165.12</v>
      </c>
      <c r="I269" s="414">
        <v>66048</v>
      </c>
      <c r="J269" s="415">
        <f t="shared" si="113"/>
        <v>115648</v>
      </c>
      <c r="K269" s="406"/>
      <c r="L269" s="427"/>
      <c r="M269" s="429">
        <v>124</v>
      </c>
      <c r="N269" s="431">
        <f t="shared" si="114"/>
        <v>0</v>
      </c>
      <c r="O269" s="429">
        <v>165.12</v>
      </c>
      <c r="P269" s="431">
        <f t="shared" si="115"/>
        <v>0</v>
      </c>
      <c r="Q269" s="432">
        <f t="shared" si="116"/>
        <v>0</v>
      </c>
      <c r="R269" s="444"/>
      <c r="S269" s="446">
        <v>124</v>
      </c>
      <c r="T269" s="448">
        <f t="shared" si="117"/>
        <v>0</v>
      </c>
      <c r="U269" s="446">
        <v>165.12</v>
      </c>
      <c r="V269" s="448">
        <f t="shared" si="118"/>
        <v>0</v>
      </c>
      <c r="W269" s="449">
        <f t="shared" si="119"/>
        <v>0</v>
      </c>
      <c r="X269" s="472"/>
      <c r="Y269" s="474">
        <v>124</v>
      </c>
      <c r="Z269" s="476">
        <f t="shared" si="120"/>
        <v>0</v>
      </c>
      <c r="AA269" s="474">
        <v>165.12</v>
      </c>
      <c r="AB269" s="476">
        <f t="shared" si="121"/>
        <v>0</v>
      </c>
      <c r="AC269" s="477">
        <f t="shared" si="122"/>
        <v>0</v>
      </c>
      <c r="AD269" s="489"/>
      <c r="AE269" s="491">
        <v>124</v>
      </c>
      <c r="AF269" s="493">
        <f t="shared" si="123"/>
        <v>0</v>
      </c>
      <c r="AG269" s="491">
        <v>165.12</v>
      </c>
      <c r="AH269" s="493">
        <f t="shared" si="124"/>
        <v>0</v>
      </c>
      <c r="AI269" s="494">
        <f t="shared" si="125"/>
        <v>0</v>
      </c>
      <c r="AJ269" s="523">
        <v>250</v>
      </c>
      <c r="AK269" s="525">
        <v>124</v>
      </c>
      <c r="AL269" s="527">
        <f t="shared" si="126"/>
        <v>31000</v>
      </c>
      <c r="AM269" s="525">
        <v>165.12</v>
      </c>
      <c r="AN269" s="527">
        <f t="shared" si="127"/>
        <v>41280</v>
      </c>
      <c r="AO269" s="528">
        <f t="shared" si="128"/>
        <v>72280</v>
      </c>
      <c r="AP269" s="540"/>
      <c r="AQ269" s="542">
        <v>124</v>
      </c>
      <c r="AR269" s="544">
        <f t="shared" si="129"/>
        <v>0</v>
      </c>
      <c r="AS269" s="542">
        <v>165.12</v>
      </c>
      <c r="AT269" s="544">
        <f t="shared" si="130"/>
        <v>0</v>
      </c>
      <c r="AU269" s="540"/>
      <c r="AV269" s="542">
        <v>124</v>
      </c>
      <c r="AW269" s="544">
        <f t="shared" si="131"/>
        <v>0</v>
      </c>
      <c r="AX269" s="542">
        <v>165.12</v>
      </c>
      <c r="AY269" s="544">
        <f t="shared" si="132"/>
        <v>0</v>
      </c>
      <c r="AZ269" s="540"/>
      <c r="BA269" s="542">
        <v>124</v>
      </c>
      <c r="BB269" s="544">
        <f t="shared" si="133"/>
        <v>0</v>
      </c>
      <c r="BC269" s="542">
        <v>165.12</v>
      </c>
      <c r="BD269" s="544">
        <f t="shared" si="134"/>
        <v>0</v>
      </c>
      <c r="BE269" s="545">
        <f t="shared" si="135"/>
        <v>0</v>
      </c>
      <c r="BF269" s="398">
        <f t="shared" si="136"/>
        <v>150</v>
      </c>
      <c r="BG269" s="254">
        <f t="shared" si="137"/>
        <v>250</v>
      </c>
      <c r="BH269" s="275">
        <f t="shared" si="138"/>
        <v>150</v>
      </c>
    </row>
    <row r="270" spans="1:60" s="254" customFormat="1" ht="25.5">
      <c r="A270" s="303" t="s">
        <v>781</v>
      </c>
      <c r="B270" s="281" t="s">
        <v>775</v>
      </c>
      <c r="C270" s="372" t="s">
        <v>782</v>
      </c>
      <c r="D270" s="272" t="s">
        <v>123</v>
      </c>
      <c r="E270" s="273">
        <v>750</v>
      </c>
      <c r="F270" s="344">
        <v>124</v>
      </c>
      <c r="G270" s="413">
        <f t="shared" si="111"/>
        <v>93000</v>
      </c>
      <c r="H270" s="344">
        <f>I270/E270</f>
        <v>132.53200000000001</v>
      </c>
      <c r="I270" s="414">
        <v>99399</v>
      </c>
      <c r="J270" s="415">
        <f t="shared" si="113"/>
        <v>192399</v>
      </c>
      <c r="K270" s="406"/>
      <c r="L270" s="427"/>
      <c r="M270" s="429">
        <v>124</v>
      </c>
      <c r="N270" s="431">
        <f t="shared" si="114"/>
        <v>0</v>
      </c>
      <c r="O270" s="429">
        <v>132.53200000000001</v>
      </c>
      <c r="P270" s="431">
        <f t="shared" si="115"/>
        <v>0</v>
      </c>
      <c r="Q270" s="432">
        <f t="shared" si="116"/>
        <v>0</v>
      </c>
      <c r="R270" s="444"/>
      <c r="S270" s="446">
        <v>124</v>
      </c>
      <c r="T270" s="448">
        <f t="shared" si="117"/>
        <v>0</v>
      </c>
      <c r="U270" s="446">
        <v>132.53200000000001</v>
      </c>
      <c r="V270" s="448">
        <f t="shared" si="118"/>
        <v>0</v>
      </c>
      <c r="W270" s="449">
        <f t="shared" si="119"/>
        <v>0</v>
      </c>
      <c r="X270" s="472"/>
      <c r="Y270" s="474">
        <v>124</v>
      </c>
      <c r="Z270" s="476">
        <f t="shared" si="120"/>
        <v>0</v>
      </c>
      <c r="AA270" s="474">
        <v>132.53200000000001</v>
      </c>
      <c r="AB270" s="476">
        <f t="shared" si="121"/>
        <v>0</v>
      </c>
      <c r="AC270" s="477">
        <f t="shared" si="122"/>
        <v>0</v>
      </c>
      <c r="AD270" s="489"/>
      <c r="AE270" s="491">
        <v>124</v>
      </c>
      <c r="AF270" s="493">
        <f t="shared" si="123"/>
        <v>0</v>
      </c>
      <c r="AG270" s="491">
        <v>132.53200000000001</v>
      </c>
      <c r="AH270" s="493">
        <f t="shared" si="124"/>
        <v>0</v>
      </c>
      <c r="AI270" s="494">
        <f t="shared" si="125"/>
        <v>0</v>
      </c>
      <c r="AJ270" s="523">
        <v>500</v>
      </c>
      <c r="AK270" s="525">
        <v>124</v>
      </c>
      <c r="AL270" s="527">
        <f t="shared" si="126"/>
        <v>62000</v>
      </c>
      <c r="AM270" s="525">
        <v>132.53200000000001</v>
      </c>
      <c r="AN270" s="527">
        <f t="shared" si="127"/>
        <v>66266</v>
      </c>
      <c r="AO270" s="528">
        <f t="shared" si="128"/>
        <v>128266</v>
      </c>
      <c r="AP270" s="540"/>
      <c r="AQ270" s="542">
        <v>124</v>
      </c>
      <c r="AR270" s="544">
        <f t="shared" si="129"/>
        <v>0</v>
      </c>
      <c r="AS270" s="542">
        <v>132.53200000000001</v>
      </c>
      <c r="AT270" s="544">
        <f t="shared" si="130"/>
        <v>0</v>
      </c>
      <c r="AU270" s="540"/>
      <c r="AV270" s="542">
        <v>124</v>
      </c>
      <c r="AW270" s="544">
        <f t="shared" si="131"/>
        <v>0</v>
      </c>
      <c r="AX270" s="542">
        <v>132.53200000000001</v>
      </c>
      <c r="AY270" s="544">
        <f t="shared" si="132"/>
        <v>0</v>
      </c>
      <c r="AZ270" s="540"/>
      <c r="BA270" s="542">
        <v>124</v>
      </c>
      <c r="BB270" s="544">
        <f t="shared" si="133"/>
        <v>0</v>
      </c>
      <c r="BC270" s="542">
        <v>132.53200000000001</v>
      </c>
      <c r="BD270" s="544">
        <f t="shared" si="134"/>
        <v>0</v>
      </c>
      <c r="BE270" s="545">
        <f t="shared" si="135"/>
        <v>0</v>
      </c>
      <c r="BF270" s="398">
        <f t="shared" si="136"/>
        <v>250</v>
      </c>
      <c r="BG270" s="254">
        <f t="shared" si="137"/>
        <v>500</v>
      </c>
      <c r="BH270" s="275">
        <f t="shared" si="138"/>
        <v>250</v>
      </c>
    </row>
    <row r="271" spans="1:60" s="254" customFormat="1" ht="12.75">
      <c r="A271" s="303" t="s">
        <v>783</v>
      </c>
      <c r="B271" s="281" t="s">
        <v>784</v>
      </c>
      <c r="C271" s="372" t="s">
        <v>785</v>
      </c>
      <c r="D271" s="272" t="s">
        <v>123</v>
      </c>
      <c r="E271" s="273">
        <v>1300</v>
      </c>
      <c r="F271" s="344">
        <v>124</v>
      </c>
      <c r="G271" s="413">
        <f>E271*F271</f>
        <v>161200</v>
      </c>
      <c r="H271" s="344">
        <f>I271/E271</f>
        <v>128.4</v>
      </c>
      <c r="I271" s="414">
        <v>166920</v>
      </c>
      <c r="J271" s="415">
        <f t="shared" ref="J271:J274" si="139">G271+I271</f>
        <v>328120</v>
      </c>
      <c r="K271" s="406"/>
      <c r="L271" s="427"/>
      <c r="M271" s="429">
        <v>124</v>
      </c>
      <c r="N271" s="431">
        <f t="shared" ref="N271:N334" si="140">L271*M271</f>
        <v>0</v>
      </c>
      <c r="O271" s="429">
        <v>128.4</v>
      </c>
      <c r="P271" s="431">
        <f t="shared" ref="P271:P334" si="141">L271*O271</f>
        <v>0</v>
      </c>
      <c r="Q271" s="432">
        <f t="shared" ref="Q271:Q334" si="142">N271+P271</f>
        <v>0</v>
      </c>
      <c r="R271" s="444"/>
      <c r="S271" s="446">
        <v>124</v>
      </c>
      <c r="T271" s="448">
        <f t="shared" ref="T271:T334" si="143">R271*S271</f>
        <v>0</v>
      </c>
      <c r="U271" s="446">
        <v>128.4</v>
      </c>
      <c r="V271" s="448">
        <f t="shared" ref="V271:V334" si="144">R271*U271</f>
        <v>0</v>
      </c>
      <c r="W271" s="449">
        <f t="shared" ref="W271:W334" si="145">T271+V271</f>
        <v>0</v>
      </c>
      <c r="X271" s="472"/>
      <c r="Y271" s="474">
        <v>124</v>
      </c>
      <c r="Z271" s="476">
        <f t="shared" ref="Z271:Z334" si="146">X271*Y271</f>
        <v>0</v>
      </c>
      <c r="AA271" s="474">
        <v>128.4</v>
      </c>
      <c r="AB271" s="476">
        <f t="shared" ref="AB271:AB334" si="147">X271*AA271</f>
        <v>0</v>
      </c>
      <c r="AC271" s="477">
        <f t="shared" ref="AC271:AC334" si="148">Z271+AB271</f>
        <v>0</v>
      </c>
      <c r="AD271" s="489"/>
      <c r="AE271" s="491">
        <v>124</v>
      </c>
      <c r="AF271" s="493">
        <f t="shared" ref="AF271:AF334" si="149">AD271*AE271</f>
        <v>0</v>
      </c>
      <c r="AG271" s="491">
        <v>128.4</v>
      </c>
      <c r="AH271" s="493">
        <f t="shared" ref="AH271:AH334" si="150">AD271*AG271</f>
        <v>0</v>
      </c>
      <c r="AI271" s="494">
        <f t="shared" ref="AI271:AI334" si="151">AF271+AH271</f>
        <v>0</v>
      </c>
      <c r="AJ271" s="523">
        <v>1100</v>
      </c>
      <c r="AK271" s="525">
        <v>124</v>
      </c>
      <c r="AL271" s="527">
        <f t="shared" ref="AL271:AL334" si="152">AJ271*AK271</f>
        <v>136400</v>
      </c>
      <c r="AM271" s="525">
        <v>128.4</v>
      </c>
      <c r="AN271" s="527">
        <f t="shared" ref="AN271:AN334" si="153">AJ271*AM271</f>
        <v>141240</v>
      </c>
      <c r="AO271" s="528">
        <f t="shared" ref="AO271:AO334" si="154">AL271+AN271</f>
        <v>277640</v>
      </c>
      <c r="AP271" s="540"/>
      <c r="AQ271" s="542">
        <v>124</v>
      </c>
      <c r="AR271" s="544">
        <f t="shared" ref="AR271:AR334" si="155">AP271*AQ271</f>
        <v>0</v>
      </c>
      <c r="AS271" s="542">
        <v>128.4</v>
      </c>
      <c r="AT271" s="544">
        <f t="shared" ref="AT271:AT334" si="156">AP271*AS271</f>
        <v>0</v>
      </c>
      <c r="AU271" s="540"/>
      <c r="AV271" s="542">
        <v>124</v>
      </c>
      <c r="AW271" s="544">
        <f t="shared" ref="AW271:AW334" si="157">AU271*AV271</f>
        <v>0</v>
      </c>
      <c r="AX271" s="542">
        <v>128.4</v>
      </c>
      <c r="AY271" s="544">
        <f t="shared" ref="AY271:AY334" si="158">AU271*AX271</f>
        <v>0</v>
      </c>
      <c r="AZ271" s="540"/>
      <c r="BA271" s="542">
        <v>124</v>
      </c>
      <c r="BB271" s="544">
        <f t="shared" ref="BB271:BB334" si="159">AZ271*BA271</f>
        <v>0</v>
      </c>
      <c r="BC271" s="542">
        <v>128.4</v>
      </c>
      <c r="BD271" s="544">
        <f t="shared" ref="BD271:BD334" si="160">AZ271*BC271</f>
        <v>0</v>
      </c>
      <c r="BE271" s="545">
        <f t="shared" ref="BE271:BE334" si="161">BB271+BD271</f>
        <v>0</v>
      </c>
      <c r="BF271" s="398">
        <f t="shared" ref="BF271:BF334" si="162">E271-L271-R271-X271-AD271-AJ271-AP271-AU271-AZ271</f>
        <v>200</v>
      </c>
      <c r="BG271" s="254">
        <f t="shared" ref="BG271:BG334" si="163">L271+R271+X271+AD271+AJ271+AP271+AU271+AZ271</f>
        <v>1100</v>
      </c>
      <c r="BH271" s="275">
        <f t="shared" ref="BH271:BH334" si="164">E271-BG271</f>
        <v>200</v>
      </c>
    </row>
    <row r="272" spans="1:60" s="254" customFormat="1" ht="12.75">
      <c r="A272" s="303" t="s">
        <v>786</v>
      </c>
      <c r="B272" s="281" t="s">
        <v>388</v>
      </c>
      <c r="C272" s="372"/>
      <c r="D272" s="272" t="s">
        <v>117</v>
      </c>
      <c r="E272" s="273">
        <v>1</v>
      </c>
      <c r="F272" s="344">
        <v>0</v>
      </c>
      <c r="G272" s="413">
        <f>E272*F272</f>
        <v>0</v>
      </c>
      <c r="H272" s="344">
        <v>41040</v>
      </c>
      <c r="I272" s="414">
        <f>H272*E272</f>
        <v>41040</v>
      </c>
      <c r="J272" s="415">
        <f t="shared" si="139"/>
        <v>41040</v>
      </c>
      <c r="K272" s="406"/>
      <c r="L272" s="427"/>
      <c r="M272" s="429">
        <v>0</v>
      </c>
      <c r="N272" s="431">
        <f t="shared" si="140"/>
        <v>0</v>
      </c>
      <c r="O272" s="429">
        <v>41040</v>
      </c>
      <c r="P272" s="431">
        <f t="shared" si="141"/>
        <v>0</v>
      </c>
      <c r="Q272" s="432">
        <f t="shared" si="142"/>
        <v>0</v>
      </c>
      <c r="R272" s="444"/>
      <c r="S272" s="446">
        <v>0</v>
      </c>
      <c r="T272" s="448">
        <f t="shared" si="143"/>
        <v>0</v>
      </c>
      <c r="U272" s="446">
        <v>41040</v>
      </c>
      <c r="V272" s="448">
        <f t="shared" si="144"/>
        <v>0</v>
      </c>
      <c r="W272" s="449">
        <f t="shared" si="145"/>
        <v>0</v>
      </c>
      <c r="X272" s="472"/>
      <c r="Y272" s="474">
        <v>0</v>
      </c>
      <c r="Z272" s="476">
        <f t="shared" si="146"/>
        <v>0</v>
      </c>
      <c r="AA272" s="474">
        <v>41040</v>
      </c>
      <c r="AB272" s="476">
        <f t="shared" si="147"/>
        <v>0</v>
      </c>
      <c r="AC272" s="477">
        <f t="shared" si="148"/>
        <v>0</v>
      </c>
      <c r="AD272" s="489"/>
      <c r="AE272" s="491">
        <v>0</v>
      </c>
      <c r="AF272" s="493">
        <f t="shared" si="149"/>
        <v>0</v>
      </c>
      <c r="AG272" s="491">
        <v>41040</v>
      </c>
      <c r="AH272" s="493">
        <f t="shared" si="150"/>
        <v>0</v>
      </c>
      <c r="AI272" s="494">
        <f t="shared" si="151"/>
        <v>0</v>
      </c>
      <c r="AJ272" s="523"/>
      <c r="AK272" s="525">
        <v>0</v>
      </c>
      <c r="AL272" s="527">
        <f t="shared" si="152"/>
        <v>0</v>
      </c>
      <c r="AM272" s="525">
        <v>41040</v>
      </c>
      <c r="AN272" s="527">
        <f t="shared" si="153"/>
        <v>0</v>
      </c>
      <c r="AO272" s="528">
        <f t="shared" si="154"/>
        <v>0</v>
      </c>
      <c r="AP272" s="540"/>
      <c r="AQ272" s="542">
        <v>0</v>
      </c>
      <c r="AR272" s="544">
        <f t="shared" si="155"/>
        <v>0</v>
      </c>
      <c r="AS272" s="542">
        <v>41040</v>
      </c>
      <c r="AT272" s="544">
        <f t="shared" si="156"/>
        <v>0</v>
      </c>
      <c r="AU272" s="540"/>
      <c r="AV272" s="542">
        <v>0</v>
      </c>
      <c r="AW272" s="544">
        <f t="shared" si="157"/>
        <v>0</v>
      </c>
      <c r="AX272" s="542">
        <v>41040</v>
      </c>
      <c r="AY272" s="544">
        <f t="shared" si="158"/>
        <v>0</v>
      </c>
      <c r="AZ272" s="540"/>
      <c r="BA272" s="542">
        <v>0</v>
      </c>
      <c r="BB272" s="544">
        <f t="shared" si="159"/>
        <v>0</v>
      </c>
      <c r="BC272" s="542">
        <v>41040</v>
      </c>
      <c r="BD272" s="544">
        <f t="shared" si="160"/>
        <v>0</v>
      </c>
      <c r="BE272" s="545">
        <f t="shared" si="161"/>
        <v>0</v>
      </c>
      <c r="BF272" s="398">
        <f t="shared" si="162"/>
        <v>1</v>
      </c>
      <c r="BG272" s="254">
        <f t="shared" si="163"/>
        <v>0</v>
      </c>
      <c r="BH272" s="275">
        <f t="shared" si="164"/>
        <v>1</v>
      </c>
    </row>
    <row r="273" spans="1:60" s="254" customFormat="1" ht="12.75">
      <c r="A273" s="303" t="s">
        <v>787</v>
      </c>
      <c r="B273" s="281" t="s">
        <v>788</v>
      </c>
      <c r="C273" s="372"/>
      <c r="D273" s="272" t="s">
        <v>117</v>
      </c>
      <c r="E273" s="273">
        <v>1</v>
      </c>
      <c r="F273" s="344">
        <v>218760</v>
      </c>
      <c r="G273" s="413">
        <f>E273*F273</f>
        <v>218760</v>
      </c>
      <c r="H273" s="344">
        <v>0</v>
      </c>
      <c r="I273" s="414">
        <f>H273*E273</f>
        <v>0</v>
      </c>
      <c r="J273" s="415">
        <f t="shared" si="139"/>
        <v>218760</v>
      </c>
      <c r="K273" s="406"/>
      <c r="L273" s="427"/>
      <c r="M273" s="429">
        <v>218760</v>
      </c>
      <c r="N273" s="431">
        <f t="shared" si="140"/>
        <v>0</v>
      </c>
      <c r="O273" s="429">
        <v>0</v>
      </c>
      <c r="P273" s="431">
        <f t="shared" si="141"/>
        <v>0</v>
      </c>
      <c r="Q273" s="432">
        <f t="shared" si="142"/>
        <v>0</v>
      </c>
      <c r="R273" s="444"/>
      <c r="S273" s="446">
        <v>218760</v>
      </c>
      <c r="T273" s="448">
        <f t="shared" si="143"/>
        <v>0</v>
      </c>
      <c r="U273" s="446">
        <v>0</v>
      </c>
      <c r="V273" s="448">
        <f t="shared" si="144"/>
        <v>0</v>
      </c>
      <c r="W273" s="449">
        <f t="shared" si="145"/>
        <v>0</v>
      </c>
      <c r="X273" s="472"/>
      <c r="Y273" s="474">
        <v>218760</v>
      </c>
      <c r="Z273" s="476">
        <f t="shared" si="146"/>
        <v>0</v>
      </c>
      <c r="AA273" s="474">
        <v>0</v>
      </c>
      <c r="AB273" s="476">
        <f t="shared" si="147"/>
        <v>0</v>
      </c>
      <c r="AC273" s="477">
        <f t="shared" si="148"/>
        <v>0</v>
      </c>
      <c r="AD273" s="489"/>
      <c r="AE273" s="491">
        <v>218760</v>
      </c>
      <c r="AF273" s="493">
        <f t="shared" si="149"/>
        <v>0</v>
      </c>
      <c r="AG273" s="491">
        <v>0</v>
      </c>
      <c r="AH273" s="493">
        <f t="shared" si="150"/>
        <v>0</v>
      </c>
      <c r="AI273" s="494">
        <f t="shared" si="151"/>
        <v>0</v>
      </c>
      <c r="AJ273" s="523"/>
      <c r="AK273" s="525">
        <v>218760</v>
      </c>
      <c r="AL273" s="527">
        <f t="shared" si="152"/>
        <v>0</v>
      </c>
      <c r="AM273" s="525">
        <v>0</v>
      </c>
      <c r="AN273" s="527">
        <f t="shared" si="153"/>
        <v>0</v>
      </c>
      <c r="AO273" s="528">
        <f t="shared" si="154"/>
        <v>0</v>
      </c>
      <c r="AP273" s="540"/>
      <c r="AQ273" s="542">
        <v>218760</v>
      </c>
      <c r="AR273" s="544">
        <f t="shared" si="155"/>
        <v>0</v>
      </c>
      <c r="AS273" s="542">
        <v>0</v>
      </c>
      <c r="AT273" s="544">
        <f t="shared" si="156"/>
        <v>0</v>
      </c>
      <c r="AU273" s="540"/>
      <c r="AV273" s="542">
        <v>218760</v>
      </c>
      <c r="AW273" s="544">
        <f t="shared" si="157"/>
        <v>0</v>
      </c>
      <c r="AX273" s="542">
        <v>0</v>
      </c>
      <c r="AY273" s="544">
        <f t="shared" si="158"/>
        <v>0</v>
      </c>
      <c r="AZ273" s="540"/>
      <c r="BA273" s="542">
        <v>218760</v>
      </c>
      <c r="BB273" s="544">
        <f t="shared" si="159"/>
        <v>0</v>
      </c>
      <c r="BC273" s="542">
        <v>0</v>
      </c>
      <c r="BD273" s="544">
        <f t="shared" si="160"/>
        <v>0</v>
      </c>
      <c r="BE273" s="545">
        <f t="shared" si="161"/>
        <v>0</v>
      </c>
      <c r="BF273" s="398">
        <f t="shared" si="162"/>
        <v>1</v>
      </c>
      <c r="BG273" s="254">
        <f t="shared" si="163"/>
        <v>0</v>
      </c>
      <c r="BH273" s="275">
        <f t="shared" si="164"/>
        <v>1</v>
      </c>
    </row>
    <row r="274" spans="1:60" s="254" customFormat="1" ht="12.75">
      <c r="A274" s="303" t="s">
        <v>789</v>
      </c>
      <c r="B274" s="281" t="s">
        <v>790</v>
      </c>
      <c r="C274" s="372"/>
      <c r="D274" s="272" t="s">
        <v>791</v>
      </c>
      <c r="E274" s="273">
        <v>152</v>
      </c>
      <c r="F274" s="344">
        <v>3888</v>
      </c>
      <c r="G274" s="413">
        <f>E274*F274</f>
        <v>590976</v>
      </c>
      <c r="H274" s="344">
        <v>0</v>
      </c>
      <c r="I274" s="414">
        <f>E274*H274</f>
        <v>0</v>
      </c>
      <c r="J274" s="415">
        <f t="shared" si="139"/>
        <v>590976</v>
      </c>
      <c r="K274" s="406"/>
      <c r="L274" s="427"/>
      <c r="M274" s="429">
        <v>3888</v>
      </c>
      <c r="N274" s="431">
        <f t="shared" si="140"/>
        <v>0</v>
      </c>
      <c r="O274" s="429">
        <v>0</v>
      </c>
      <c r="P274" s="431">
        <f t="shared" si="141"/>
        <v>0</v>
      </c>
      <c r="Q274" s="432">
        <f t="shared" si="142"/>
        <v>0</v>
      </c>
      <c r="R274" s="444"/>
      <c r="S274" s="446">
        <v>3888</v>
      </c>
      <c r="T274" s="448">
        <f t="shared" si="143"/>
        <v>0</v>
      </c>
      <c r="U274" s="446">
        <v>0</v>
      </c>
      <c r="V274" s="448">
        <f t="shared" si="144"/>
        <v>0</v>
      </c>
      <c r="W274" s="449">
        <f t="shared" si="145"/>
        <v>0</v>
      </c>
      <c r="X274" s="472"/>
      <c r="Y274" s="474">
        <v>3888</v>
      </c>
      <c r="Z274" s="476">
        <f t="shared" si="146"/>
        <v>0</v>
      </c>
      <c r="AA274" s="474">
        <v>0</v>
      </c>
      <c r="AB274" s="476">
        <f t="shared" si="147"/>
        <v>0</v>
      </c>
      <c r="AC274" s="477">
        <f t="shared" si="148"/>
        <v>0</v>
      </c>
      <c r="AD274" s="489"/>
      <c r="AE274" s="491">
        <v>3888</v>
      </c>
      <c r="AF274" s="493">
        <f t="shared" si="149"/>
        <v>0</v>
      </c>
      <c r="AG274" s="491">
        <v>0</v>
      </c>
      <c r="AH274" s="493">
        <f t="shared" si="150"/>
        <v>0</v>
      </c>
      <c r="AI274" s="494">
        <f t="shared" si="151"/>
        <v>0</v>
      </c>
      <c r="AJ274" s="523"/>
      <c r="AK274" s="525">
        <v>3888</v>
      </c>
      <c r="AL274" s="527">
        <f t="shared" si="152"/>
        <v>0</v>
      </c>
      <c r="AM274" s="525">
        <v>0</v>
      </c>
      <c r="AN274" s="527">
        <f t="shared" si="153"/>
        <v>0</v>
      </c>
      <c r="AO274" s="528">
        <f t="shared" si="154"/>
        <v>0</v>
      </c>
      <c r="AP274" s="540"/>
      <c r="AQ274" s="542">
        <v>3888</v>
      </c>
      <c r="AR274" s="544">
        <f t="shared" si="155"/>
        <v>0</v>
      </c>
      <c r="AS274" s="542">
        <v>0</v>
      </c>
      <c r="AT274" s="544">
        <f t="shared" si="156"/>
        <v>0</v>
      </c>
      <c r="AU274" s="540"/>
      <c r="AV274" s="542">
        <v>3888</v>
      </c>
      <c r="AW274" s="544">
        <f t="shared" si="157"/>
        <v>0</v>
      </c>
      <c r="AX274" s="542">
        <v>0</v>
      </c>
      <c r="AY274" s="544">
        <f t="shared" si="158"/>
        <v>0</v>
      </c>
      <c r="AZ274" s="540"/>
      <c r="BA274" s="542">
        <v>3888</v>
      </c>
      <c r="BB274" s="544">
        <f t="shared" si="159"/>
        <v>0</v>
      </c>
      <c r="BC274" s="542">
        <v>0</v>
      </c>
      <c r="BD274" s="544">
        <f t="shared" si="160"/>
        <v>0</v>
      </c>
      <c r="BE274" s="545">
        <f t="shared" si="161"/>
        <v>0</v>
      </c>
      <c r="BF274" s="398">
        <f t="shared" si="162"/>
        <v>152</v>
      </c>
      <c r="BG274" s="254">
        <f t="shared" si="163"/>
        <v>0</v>
      </c>
      <c r="BH274" s="275">
        <f t="shared" si="164"/>
        <v>152</v>
      </c>
    </row>
    <row r="275" spans="1:60" s="254" customFormat="1" ht="12.75">
      <c r="A275" s="303"/>
      <c r="B275" s="281"/>
      <c r="C275" s="372"/>
      <c r="D275" s="272"/>
      <c r="E275" s="273"/>
      <c r="F275" s="344"/>
      <c r="G275" s="413"/>
      <c r="H275" s="344"/>
      <c r="I275" s="414"/>
      <c r="J275" s="415"/>
      <c r="K275" s="406"/>
      <c r="L275" s="427"/>
      <c r="M275" s="429"/>
      <c r="N275" s="431">
        <f t="shared" si="140"/>
        <v>0</v>
      </c>
      <c r="O275" s="429"/>
      <c r="P275" s="431">
        <f t="shared" si="141"/>
        <v>0</v>
      </c>
      <c r="Q275" s="432">
        <f t="shared" si="142"/>
        <v>0</v>
      </c>
      <c r="R275" s="444"/>
      <c r="S275" s="446"/>
      <c r="T275" s="448">
        <f t="shared" si="143"/>
        <v>0</v>
      </c>
      <c r="U275" s="446"/>
      <c r="V275" s="448">
        <f t="shared" si="144"/>
        <v>0</v>
      </c>
      <c r="W275" s="449">
        <f t="shared" si="145"/>
        <v>0</v>
      </c>
      <c r="X275" s="472"/>
      <c r="Y275" s="474"/>
      <c r="Z275" s="476">
        <f t="shared" si="146"/>
        <v>0</v>
      </c>
      <c r="AA275" s="474"/>
      <c r="AB275" s="476">
        <f t="shared" si="147"/>
        <v>0</v>
      </c>
      <c r="AC275" s="477">
        <f t="shared" si="148"/>
        <v>0</v>
      </c>
      <c r="AD275" s="489"/>
      <c r="AE275" s="491"/>
      <c r="AF275" s="493">
        <f t="shared" si="149"/>
        <v>0</v>
      </c>
      <c r="AG275" s="491"/>
      <c r="AH275" s="493">
        <f t="shared" si="150"/>
        <v>0</v>
      </c>
      <c r="AI275" s="494">
        <f t="shared" si="151"/>
        <v>0</v>
      </c>
      <c r="AJ275" s="523"/>
      <c r="AK275" s="525"/>
      <c r="AL275" s="527">
        <f t="shared" si="152"/>
        <v>0</v>
      </c>
      <c r="AM275" s="525"/>
      <c r="AN275" s="527">
        <f t="shared" si="153"/>
        <v>0</v>
      </c>
      <c r="AO275" s="528">
        <f t="shared" si="154"/>
        <v>0</v>
      </c>
      <c r="AP275" s="540"/>
      <c r="AQ275" s="542"/>
      <c r="AR275" s="544">
        <f t="shared" si="155"/>
        <v>0</v>
      </c>
      <c r="AS275" s="542"/>
      <c r="AT275" s="544">
        <f t="shared" si="156"/>
        <v>0</v>
      </c>
      <c r="AU275" s="540"/>
      <c r="AV275" s="542"/>
      <c r="AW275" s="544">
        <f t="shared" si="157"/>
        <v>0</v>
      </c>
      <c r="AX275" s="542"/>
      <c r="AY275" s="544">
        <f t="shared" si="158"/>
        <v>0</v>
      </c>
      <c r="AZ275" s="540"/>
      <c r="BA275" s="542"/>
      <c r="BB275" s="544">
        <f t="shared" si="159"/>
        <v>0</v>
      </c>
      <c r="BC275" s="542"/>
      <c r="BD275" s="544">
        <f t="shared" si="160"/>
        <v>0</v>
      </c>
      <c r="BE275" s="545">
        <f t="shared" si="161"/>
        <v>0</v>
      </c>
      <c r="BF275" s="398">
        <f t="shared" si="162"/>
        <v>0</v>
      </c>
      <c r="BG275" s="254">
        <f t="shared" si="163"/>
        <v>0</v>
      </c>
      <c r="BH275" s="275">
        <f t="shared" si="164"/>
        <v>0</v>
      </c>
    </row>
    <row r="276" spans="1:60" s="278" customFormat="1" ht="12.75">
      <c r="A276" s="310"/>
      <c r="B276" s="555" t="s">
        <v>313</v>
      </c>
      <c r="C276" s="556"/>
      <c r="D276" s="410"/>
      <c r="E276" s="557"/>
      <c r="F276" s="410"/>
      <c r="G276" s="410"/>
      <c r="H276" s="410"/>
      <c r="I276" s="410"/>
      <c r="J276" s="411">
        <f>SUM(J277:J292)</f>
        <v>466193.51999999996</v>
      </c>
      <c r="K276" s="412"/>
      <c r="L276" s="435"/>
      <c r="M276" s="438"/>
      <c r="N276" s="431">
        <f t="shared" si="140"/>
        <v>0</v>
      </c>
      <c r="O276" s="438"/>
      <c r="P276" s="431">
        <f t="shared" si="141"/>
        <v>0</v>
      </c>
      <c r="Q276" s="432">
        <f t="shared" si="142"/>
        <v>0</v>
      </c>
      <c r="R276" s="452"/>
      <c r="S276" s="454"/>
      <c r="T276" s="448">
        <f t="shared" si="143"/>
        <v>0</v>
      </c>
      <c r="U276" s="454"/>
      <c r="V276" s="448">
        <f t="shared" si="144"/>
        <v>0</v>
      </c>
      <c r="W276" s="449">
        <f t="shared" si="145"/>
        <v>0</v>
      </c>
      <c r="X276" s="481"/>
      <c r="Y276" s="480"/>
      <c r="Z276" s="476">
        <f t="shared" si="146"/>
        <v>0</v>
      </c>
      <c r="AA276" s="480"/>
      <c r="AB276" s="476">
        <f t="shared" si="147"/>
        <v>0</v>
      </c>
      <c r="AC276" s="477">
        <f t="shared" si="148"/>
        <v>0</v>
      </c>
      <c r="AD276" s="500"/>
      <c r="AE276" s="499"/>
      <c r="AF276" s="493">
        <f t="shared" si="149"/>
        <v>0</v>
      </c>
      <c r="AG276" s="499"/>
      <c r="AH276" s="493">
        <f t="shared" si="150"/>
        <v>0</v>
      </c>
      <c r="AI276" s="494">
        <f t="shared" si="151"/>
        <v>0</v>
      </c>
      <c r="AJ276" s="532"/>
      <c r="AK276" s="531"/>
      <c r="AL276" s="527">
        <f t="shared" si="152"/>
        <v>0</v>
      </c>
      <c r="AM276" s="531"/>
      <c r="AN276" s="527">
        <f t="shared" si="153"/>
        <v>0</v>
      </c>
      <c r="AO276" s="528">
        <f t="shared" si="154"/>
        <v>0</v>
      </c>
      <c r="AP276" s="549"/>
      <c r="AQ276" s="548"/>
      <c r="AR276" s="544">
        <f t="shared" si="155"/>
        <v>0</v>
      </c>
      <c r="AS276" s="548"/>
      <c r="AT276" s="544">
        <f t="shared" si="156"/>
        <v>0</v>
      </c>
      <c r="AU276" s="549"/>
      <c r="AV276" s="548"/>
      <c r="AW276" s="544">
        <f t="shared" si="157"/>
        <v>0</v>
      </c>
      <c r="AX276" s="548"/>
      <c r="AY276" s="544">
        <f t="shared" si="158"/>
        <v>0</v>
      </c>
      <c r="AZ276" s="549"/>
      <c r="BA276" s="548"/>
      <c r="BB276" s="544">
        <f t="shared" si="159"/>
        <v>0</v>
      </c>
      <c r="BC276" s="548"/>
      <c r="BD276" s="544">
        <f t="shared" si="160"/>
        <v>0</v>
      </c>
      <c r="BE276" s="545">
        <f t="shared" si="161"/>
        <v>0</v>
      </c>
      <c r="BF276" s="398">
        <f t="shared" si="162"/>
        <v>0</v>
      </c>
      <c r="BG276" s="254">
        <f t="shared" si="163"/>
        <v>0</v>
      </c>
      <c r="BH276" s="275">
        <f t="shared" si="164"/>
        <v>0</v>
      </c>
    </row>
    <row r="277" spans="1:60" s="278" customFormat="1" ht="12.75">
      <c r="A277" s="312"/>
      <c r="B277" s="264"/>
      <c r="C277" s="558"/>
      <c r="D277" s="272"/>
      <c r="E277" s="234"/>
      <c r="F277" s="344"/>
      <c r="G277" s="416"/>
      <c r="H277" s="344"/>
      <c r="I277" s="418"/>
      <c r="J277" s="417"/>
      <c r="K277" s="419"/>
      <c r="L277" s="435"/>
      <c r="M277" s="429"/>
      <c r="N277" s="431">
        <f t="shared" si="140"/>
        <v>0</v>
      </c>
      <c r="O277" s="429"/>
      <c r="P277" s="431">
        <f t="shared" si="141"/>
        <v>0</v>
      </c>
      <c r="Q277" s="432">
        <f t="shared" si="142"/>
        <v>0</v>
      </c>
      <c r="R277" s="452"/>
      <c r="S277" s="446"/>
      <c r="T277" s="448">
        <f t="shared" si="143"/>
        <v>0</v>
      </c>
      <c r="U277" s="446"/>
      <c r="V277" s="448">
        <f t="shared" si="144"/>
        <v>0</v>
      </c>
      <c r="W277" s="449">
        <f t="shared" si="145"/>
        <v>0</v>
      </c>
      <c r="X277" s="481"/>
      <c r="Y277" s="474"/>
      <c r="Z277" s="476">
        <f t="shared" si="146"/>
        <v>0</v>
      </c>
      <c r="AA277" s="474"/>
      <c r="AB277" s="476">
        <f t="shared" si="147"/>
        <v>0</v>
      </c>
      <c r="AC277" s="477">
        <f t="shared" si="148"/>
        <v>0</v>
      </c>
      <c r="AD277" s="500"/>
      <c r="AE277" s="491"/>
      <c r="AF277" s="493">
        <f t="shared" si="149"/>
        <v>0</v>
      </c>
      <c r="AG277" s="491"/>
      <c r="AH277" s="493">
        <f t="shared" si="150"/>
        <v>0</v>
      </c>
      <c r="AI277" s="494">
        <f t="shared" si="151"/>
        <v>0</v>
      </c>
      <c r="AJ277" s="532"/>
      <c r="AK277" s="525"/>
      <c r="AL277" s="527">
        <f t="shared" si="152"/>
        <v>0</v>
      </c>
      <c r="AM277" s="525"/>
      <c r="AN277" s="527">
        <f t="shared" si="153"/>
        <v>0</v>
      </c>
      <c r="AO277" s="528">
        <f t="shared" si="154"/>
        <v>0</v>
      </c>
      <c r="AP277" s="549"/>
      <c r="AQ277" s="542"/>
      <c r="AR277" s="544">
        <f t="shared" si="155"/>
        <v>0</v>
      </c>
      <c r="AS277" s="542"/>
      <c r="AT277" s="544">
        <f t="shared" si="156"/>
        <v>0</v>
      </c>
      <c r="AU277" s="549"/>
      <c r="AV277" s="542"/>
      <c r="AW277" s="544">
        <f t="shared" si="157"/>
        <v>0</v>
      </c>
      <c r="AX277" s="542"/>
      <c r="AY277" s="544">
        <f t="shared" si="158"/>
        <v>0</v>
      </c>
      <c r="AZ277" s="549"/>
      <c r="BA277" s="542"/>
      <c r="BB277" s="544">
        <f t="shared" si="159"/>
        <v>0</v>
      </c>
      <c r="BC277" s="542"/>
      <c r="BD277" s="544">
        <f t="shared" si="160"/>
        <v>0</v>
      </c>
      <c r="BE277" s="545">
        <f t="shared" si="161"/>
        <v>0</v>
      </c>
      <c r="BF277" s="398">
        <f t="shared" si="162"/>
        <v>0</v>
      </c>
      <c r="BG277" s="254">
        <f t="shared" si="163"/>
        <v>0</v>
      </c>
      <c r="BH277" s="275">
        <f t="shared" si="164"/>
        <v>0</v>
      </c>
    </row>
    <row r="278" spans="1:60" s="254" customFormat="1" ht="12.75">
      <c r="A278" s="303" t="s">
        <v>314</v>
      </c>
      <c r="B278" s="264" t="s">
        <v>315</v>
      </c>
      <c r="C278" s="187" t="s">
        <v>316</v>
      </c>
      <c r="D278" s="261" t="s">
        <v>110</v>
      </c>
      <c r="E278" s="261">
        <v>1</v>
      </c>
      <c r="F278" s="344">
        <v>2600</v>
      </c>
      <c r="G278" s="190">
        <f t="shared" ref="G278:G292" si="165">E278*F278</f>
        <v>2600</v>
      </c>
      <c r="H278" s="344">
        <v>11375.52</v>
      </c>
      <c r="I278" s="190">
        <f t="shared" ref="I278:I292" si="166">H278*E278</f>
        <v>11375.52</v>
      </c>
      <c r="J278" s="345">
        <f>G278+I278</f>
        <v>13975.52</v>
      </c>
      <c r="K278" s="406"/>
      <c r="L278" s="427"/>
      <c r="M278" s="429">
        <v>2600</v>
      </c>
      <c r="N278" s="431">
        <f t="shared" si="140"/>
        <v>0</v>
      </c>
      <c r="O278" s="429">
        <v>11375.52</v>
      </c>
      <c r="P278" s="431">
        <f t="shared" si="141"/>
        <v>0</v>
      </c>
      <c r="Q278" s="432">
        <f t="shared" si="142"/>
        <v>0</v>
      </c>
      <c r="R278" s="444"/>
      <c r="S278" s="446">
        <v>2600</v>
      </c>
      <c r="T278" s="448">
        <f t="shared" si="143"/>
        <v>0</v>
      </c>
      <c r="U278" s="446">
        <v>11375.52</v>
      </c>
      <c r="V278" s="448">
        <f t="shared" si="144"/>
        <v>0</v>
      </c>
      <c r="W278" s="449">
        <f t="shared" si="145"/>
        <v>0</v>
      </c>
      <c r="X278" s="472">
        <v>1</v>
      </c>
      <c r="Y278" s="474">
        <v>2600</v>
      </c>
      <c r="Z278" s="476">
        <f t="shared" si="146"/>
        <v>2600</v>
      </c>
      <c r="AA278" s="474">
        <v>11375.52</v>
      </c>
      <c r="AB278" s="476">
        <f t="shared" si="147"/>
        <v>11375.52</v>
      </c>
      <c r="AC278" s="477">
        <f t="shared" si="148"/>
        <v>13975.52</v>
      </c>
      <c r="AD278" s="489"/>
      <c r="AE278" s="491">
        <v>2600</v>
      </c>
      <c r="AF278" s="493">
        <f t="shared" si="149"/>
        <v>0</v>
      </c>
      <c r="AG278" s="491">
        <v>11375.52</v>
      </c>
      <c r="AH278" s="493">
        <f t="shared" si="150"/>
        <v>0</v>
      </c>
      <c r="AI278" s="494">
        <f t="shared" si="151"/>
        <v>0</v>
      </c>
      <c r="AJ278" s="523"/>
      <c r="AK278" s="525">
        <v>2600</v>
      </c>
      <c r="AL278" s="527">
        <f t="shared" si="152"/>
        <v>0</v>
      </c>
      <c r="AM278" s="525">
        <v>11375.52</v>
      </c>
      <c r="AN278" s="527">
        <f t="shared" si="153"/>
        <v>0</v>
      </c>
      <c r="AO278" s="528">
        <f t="shared" si="154"/>
        <v>0</v>
      </c>
      <c r="AP278" s="540"/>
      <c r="AQ278" s="542">
        <v>2600</v>
      </c>
      <c r="AR278" s="544">
        <f t="shared" si="155"/>
        <v>0</v>
      </c>
      <c r="AS278" s="542">
        <v>11375.52</v>
      </c>
      <c r="AT278" s="544">
        <f t="shared" si="156"/>
        <v>0</v>
      </c>
      <c r="AU278" s="540"/>
      <c r="AV278" s="542">
        <v>2600</v>
      </c>
      <c r="AW278" s="544">
        <f t="shared" si="157"/>
        <v>0</v>
      </c>
      <c r="AX278" s="542">
        <v>11375.52</v>
      </c>
      <c r="AY278" s="544">
        <f t="shared" si="158"/>
        <v>0</v>
      </c>
      <c r="AZ278" s="540"/>
      <c r="BA278" s="542">
        <v>2600</v>
      </c>
      <c r="BB278" s="544">
        <f t="shared" si="159"/>
        <v>0</v>
      </c>
      <c r="BC278" s="542">
        <v>11375.52</v>
      </c>
      <c r="BD278" s="544">
        <f t="shared" si="160"/>
        <v>0</v>
      </c>
      <c r="BE278" s="545">
        <f t="shared" si="161"/>
        <v>0</v>
      </c>
      <c r="BF278" s="398">
        <f t="shared" si="162"/>
        <v>0</v>
      </c>
      <c r="BG278" s="254">
        <f t="shared" si="163"/>
        <v>1</v>
      </c>
      <c r="BH278" s="275">
        <f t="shared" si="164"/>
        <v>0</v>
      </c>
    </row>
    <row r="279" spans="1:60" s="254" customFormat="1" ht="12.75">
      <c r="A279" s="303" t="s">
        <v>317</v>
      </c>
      <c r="B279" s="264" t="s">
        <v>318</v>
      </c>
      <c r="C279" s="187" t="s">
        <v>319</v>
      </c>
      <c r="D279" s="261" t="s">
        <v>110</v>
      </c>
      <c r="E279" s="261">
        <v>2</v>
      </c>
      <c r="F279" s="344">
        <v>2600</v>
      </c>
      <c r="G279" s="190">
        <f t="shared" si="165"/>
        <v>5200</v>
      </c>
      <c r="H279" s="344">
        <v>3580.8</v>
      </c>
      <c r="I279" s="190">
        <f t="shared" si="166"/>
        <v>7161.6</v>
      </c>
      <c r="J279" s="345">
        <f t="shared" ref="J279:J292" si="167">G279+I279</f>
        <v>12361.6</v>
      </c>
      <c r="K279" s="406"/>
      <c r="L279" s="427"/>
      <c r="M279" s="429">
        <v>2600</v>
      </c>
      <c r="N279" s="431">
        <f t="shared" si="140"/>
        <v>0</v>
      </c>
      <c r="O279" s="429">
        <v>3580.8</v>
      </c>
      <c r="P279" s="431">
        <f t="shared" si="141"/>
        <v>0</v>
      </c>
      <c r="Q279" s="432">
        <f t="shared" si="142"/>
        <v>0</v>
      </c>
      <c r="R279" s="444"/>
      <c r="S279" s="446">
        <v>2600</v>
      </c>
      <c r="T279" s="448">
        <f t="shared" si="143"/>
        <v>0</v>
      </c>
      <c r="U279" s="446">
        <v>3580.8</v>
      </c>
      <c r="V279" s="448">
        <f t="shared" si="144"/>
        <v>0</v>
      </c>
      <c r="W279" s="449">
        <f t="shared" si="145"/>
        <v>0</v>
      </c>
      <c r="X279" s="472">
        <v>2</v>
      </c>
      <c r="Y279" s="474">
        <v>2600</v>
      </c>
      <c r="Z279" s="476">
        <f t="shared" si="146"/>
        <v>5200</v>
      </c>
      <c r="AA279" s="474">
        <v>3580.8</v>
      </c>
      <c r="AB279" s="476">
        <f t="shared" si="147"/>
        <v>7161.6</v>
      </c>
      <c r="AC279" s="477">
        <f t="shared" si="148"/>
        <v>12361.6</v>
      </c>
      <c r="AD279" s="489"/>
      <c r="AE279" s="491">
        <v>2600</v>
      </c>
      <c r="AF279" s="493">
        <f t="shared" si="149"/>
        <v>0</v>
      </c>
      <c r="AG279" s="491">
        <v>3580.8</v>
      </c>
      <c r="AH279" s="493">
        <f t="shared" si="150"/>
        <v>0</v>
      </c>
      <c r="AI279" s="494">
        <f t="shared" si="151"/>
        <v>0</v>
      </c>
      <c r="AJ279" s="523"/>
      <c r="AK279" s="525">
        <v>2600</v>
      </c>
      <c r="AL279" s="527">
        <f t="shared" si="152"/>
        <v>0</v>
      </c>
      <c r="AM279" s="525">
        <v>3580.8</v>
      </c>
      <c r="AN279" s="527">
        <f t="shared" si="153"/>
        <v>0</v>
      </c>
      <c r="AO279" s="528">
        <f t="shared" si="154"/>
        <v>0</v>
      </c>
      <c r="AP279" s="540"/>
      <c r="AQ279" s="542">
        <v>2600</v>
      </c>
      <c r="AR279" s="544">
        <f t="shared" si="155"/>
        <v>0</v>
      </c>
      <c r="AS279" s="542">
        <v>3580.8</v>
      </c>
      <c r="AT279" s="544">
        <f t="shared" si="156"/>
        <v>0</v>
      </c>
      <c r="AU279" s="540"/>
      <c r="AV279" s="542">
        <v>2600</v>
      </c>
      <c r="AW279" s="544">
        <f t="shared" si="157"/>
        <v>0</v>
      </c>
      <c r="AX279" s="542">
        <v>3580.8</v>
      </c>
      <c r="AY279" s="544">
        <f t="shared" si="158"/>
        <v>0</v>
      </c>
      <c r="AZ279" s="540"/>
      <c r="BA279" s="542">
        <v>2600</v>
      </c>
      <c r="BB279" s="544">
        <f t="shared" si="159"/>
        <v>0</v>
      </c>
      <c r="BC279" s="542">
        <v>3580.8</v>
      </c>
      <c r="BD279" s="544">
        <f t="shared" si="160"/>
        <v>0</v>
      </c>
      <c r="BE279" s="545">
        <f t="shared" si="161"/>
        <v>0</v>
      </c>
      <c r="BF279" s="398">
        <f t="shared" si="162"/>
        <v>0</v>
      </c>
      <c r="BG279" s="254">
        <f t="shared" si="163"/>
        <v>2</v>
      </c>
      <c r="BH279" s="275">
        <f t="shared" si="164"/>
        <v>0</v>
      </c>
    </row>
    <row r="280" spans="1:60" s="254" customFormat="1" ht="12.75">
      <c r="A280" s="303" t="s">
        <v>320</v>
      </c>
      <c r="B280" s="264" t="s">
        <v>321</v>
      </c>
      <c r="C280" s="187" t="s">
        <v>322</v>
      </c>
      <c r="D280" s="261" t="s">
        <v>110</v>
      </c>
      <c r="E280" s="261">
        <v>2</v>
      </c>
      <c r="F280" s="344">
        <v>5000</v>
      </c>
      <c r="G280" s="190">
        <f t="shared" si="165"/>
        <v>10000</v>
      </c>
      <c r="H280" s="344">
        <v>15168</v>
      </c>
      <c r="I280" s="190">
        <f t="shared" si="166"/>
        <v>30336</v>
      </c>
      <c r="J280" s="345">
        <f>G280+I280</f>
        <v>40336</v>
      </c>
      <c r="K280" s="406"/>
      <c r="L280" s="427"/>
      <c r="M280" s="429">
        <v>5000</v>
      </c>
      <c r="N280" s="431">
        <f t="shared" si="140"/>
        <v>0</v>
      </c>
      <c r="O280" s="429">
        <v>15168</v>
      </c>
      <c r="P280" s="431">
        <f t="shared" si="141"/>
        <v>0</v>
      </c>
      <c r="Q280" s="432">
        <f t="shared" si="142"/>
        <v>0</v>
      </c>
      <c r="R280" s="444"/>
      <c r="S280" s="446">
        <v>5000</v>
      </c>
      <c r="T280" s="448">
        <f t="shared" si="143"/>
        <v>0</v>
      </c>
      <c r="U280" s="446">
        <v>15168</v>
      </c>
      <c r="V280" s="448">
        <f t="shared" si="144"/>
        <v>0</v>
      </c>
      <c r="W280" s="449">
        <f t="shared" si="145"/>
        <v>0</v>
      </c>
      <c r="X280" s="472">
        <v>2</v>
      </c>
      <c r="Y280" s="474">
        <v>5000</v>
      </c>
      <c r="Z280" s="476">
        <f t="shared" si="146"/>
        <v>10000</v>
      </c>
      <c r="AA280" s="474">
        <v>15168</v>
      </c>
      <c r="AB280" s="476">
        <f t="shared" si="147"/>
        <v>30336</v>
      </c>
      <c r="AC280" s="477">
        <f t="shared" si="148"/>
        <v>40336</v>
      </c>
      <c r="AD280" s="489"/>
      <c r="AE280" s="491">
        <v>5000</v>
      </c>
      <c r="AF280" s="493">
        <f t="shared" si="149"/>
        <v>0</v>
      </c>
      <c r="AG280" s="491">
        <v>15168</v>
      </c>
      <c r="AH280" s="493">
        <f t="shared" si="150"/>
        <v>0</v>
      </c>
      <c r="AI280" s="494">
        <f t="shared" si="151"/>
        <v>0</v>
      </c>
      <c r="AJ280" s="523"/>
      <c r="AK280" s="525">
        <v>5000</v>
      </c>
      <c r="AL280" s="527">
        <f t="shared" si="152"/>
        <v>0</v>
      </c>
      <c r="AM280" s="525">
        <v>15168</v>
      </c>
      <c r="AN280" s="527">
        <f t="shared" si="153"/>
        <v>0</v>
      </c>
      <c r="AO280" s="528">
        <f t="shared" si="154"/>
        <v>0</v>
      </c>
      <c r="AP280" s="540"/>
      <c r="AQ280" s="542">
        <v>5000</v>
      </c>
      <c r="AR280" s="544">
        <f t="shared" si="155"/>
        <v>0</v>
      </c>
      <c r="AS280" s="542">
        <v>15168</v>
      </c>
      <c r="AT280" s="544">
        <f t="shared" si="156"/>
        <v>0</v>
      </c>
      <c r="AU280" s="540"/>
      <c r="AV280" s="542">
        <v>5000</v>
      </c>
      <c r="AW280" s="544">
        <f t="shared" si="157"/>
        <v>0</v>
      </c>
      <c r="AX280" s="542">
        <v>15168</v>
      </c>
      <c r="AY280" s="544">
        <f t="shared" si="158"/>
        <v>0</v>
      </c>
      <c r="AZ280" s="540"/>
      <c r="BA280" s="542">
        <v>5000</v>
      </c>
      <c r="BB280" s="544">
        <f t="shared" si="159"/>
        <v>0</v>
      </c>
      <c r="BC280" s="542">
        <v>15168</v>
      </c>
      <c r="BD280" s="544">
        <f t="shared" si="160"/>
        <v>0</v>
      </c>
      <c r="BE280" s="545">
        <f t="shared" si="161"/>
        <v>0</v>
      </c>
      <c r="BF280" s="398">
        <f t="shared" si="162"/>
        <v>0</v>
      </c>
      <c r="BG280" s="254">
        <f t="shared" si="163"/>
        <v>2</v>
      </c>
      <c r="BH280" s="275">
        <f t="shared" si="164"/>
        <v>0</v>
      </c>
    </row>
    <row r="281" spans="1:60" s="254" customFormat="1" ht="25.5">
      <c r="A281" s="303" t="s">
        <v>792</v>
      </c>
      <c r="B281" s="264" t="s">
        <v>638</v>
      </c>
      <c r="C281" s="187" t="s">
        <v>644</v>
      </c>
      <c r="D281" s="261" t="s">
        <v>110</v>
      </c>
      <c r="E281" s="261">
        <v>2</v>
      </c>
      <c r="F281" s="344">
        <v>3000</v>
      </c>
      <c r="G281" s="190">
        <f t="shared" si="165"/>
        <v>6000</v>
      </c>
      <c r="H281" s="344">
        <v>7929.6</v>
      </c>
      <c r="I281" s="190">
        <f t="shared" si="166"/>
        <v>15859.2</v>
      </c>
      <c r="J281" s="345">
        <f>G281+I281</f>
        <v>21859.200000000001</v>
      </c>
      <c r="K281" s="406"/>
      <c r="L281" s="427"/>
      <c r="M281" s="429">
        <v>3000</v>
      </c>
      <c r="N281" s="431">
        <f t="shared" si="140"/>
        <v>0</v>
      </c>
      <c r="O281" s="429">
        <v>7929.6</v>
      </c>
      <c r="P281" s="431">
        <f t="shared" si="141"/>
        <v>0</v>
      </c>
      <c r="Q281" s="432">
        <f t="shared" si="142"/>
        <v>0</v>
      </c>
      <c r="R281" s="444"/>
      <c r="S281" s="446">
        <v>3000</v>
      </c>
      <c r="T281" s="448">
        <f t="shared" si="143"/>
        <v>0</v>
      </c>
      <c r="U281" s="446">
        <v>7929.6</v>
      </c>
      <c r="V281" s="448">
        <f t="shared" si="144"/>
        <v>0</v>
      </c>
      <c r="W281" s="449">
        <f t="shared" si="145"/>
        <v>0</v>
      </c>
      <c r="X281" s="472"/>
      <c r="Y281" s="474">
        <v>3000</v>
      </c>
      <c r="Z281" s="476">
        <f t="shared" si="146"/>
        <v>0</v>
      </c>
      <c r="AA281" s="474">
        <v>7929.6</v>
      </c>
      <c r="AB281" s="476">
        <f t="shared" si="147"/>
        <v>0</v>
      </c>
      <c r="AC281" s="477">
        <f t="shared" si="148"/>
        <v>0</v>
      </c>
      <c r="AD281" s="489"/>
      <c r="AE281" s="491">
        <v>3000</v>
      </c>
      <c r="AF281" s="493">
        <f t="shared" si="149"/>
        <v>0</v>
      </c>
      <c r="AG281" s="491">
        <v>7929.6</v>
      </c>
      <c r="AH281" s="493">
        <f t="shared" si="150"/>
        <v>0</v>
      </c>
      <c r="AI281" s="494">
        <f t="shared" si="151"/>
        <v>0</v>
      </c>
      <c r="AJ281" s="523">
        <v>2</v>
      </c>
      <c r="AK281" s="525">
        <v>3000</v>
      </c>
      <c r="AL281" s="527">
        <f t="shared" si="152"/>
        <v>6000</v>
      </c>
      <c r="AM281" s="525">
        <v>7929.6</v>
      </c>
      <c r="AN281" s="527">
        <f t="shared" si="153"/>
        <v>15859.2</v>
      </c>
      <c r="AO281" s="528">
        <f t="shared" si="154"/>
        <v>21859.200000000001</v>
      </c>
      <c r="AP281" s="540"/>
      <c r="AQ281" s="542">
        <v>3000</v>
      </c>
      <c r="AR281" s="544">
        <f t="shared" si="155"/>
        <v>0</v>
      </c>
      <c r="AS281" s="542">
        <v>7929.6</v>
      </c>
      <c r="AT281" s="544">
        <f t="shared" si="156"/>
        <v>0</v>
      </c>
      <c r="AU281" s="540"/>
      <c r="AV281" s="542">
        <v>3000</v>
      </c>
      <c r="AW281" s="544">
        <f t="shared" si="157"/>
        <v>0</v>
      </c>
      <c r="AX281" s="542">
        <v>7929.6</v>
      </c>
      <c r="AY281" s="544">
        <f t="shared" si="158"/>
        <v>0</v>
      </c>
      <c r="AZ281" s="540"/>
      <c r="BA281" s="542">
        <v>3000</v>
      </c>
      <c r="BB281" s="544">
        <f t="shared" si="159"/>
        <v>0</v>
      </c>
      <c r="BC281" s="542">
        <v>7929.6</v>
      </c>
      <c r="BD281" s="544">
        <f t="shared" si="160"/>
        <v>0</v>
      </c>
      <c r="BE281" s="545">
        <f t="shared" si="161"/>
        <v>0</v>
      </c>
      <c r="BF281" s="398">
        <f t="shared" si="162"/>
        <v>0</v>
      </c>
      <c r="BG281" s="254">
        <f t="shared" si="163"/>
        <v>2</v>
      </c>
      <c r="BH281" s="275">
        <f t="shared" si="164"/>
        <v>0</v>
      </c>
    </row>
    <row r="282" spans="1:60" s="275" customFormat="1" ht="12.75">
      <c r="A282" s="303" t="s">
        <v>793</v>
      </c>
      <c r="B282" s="270" t="s">
        <v>794</v>
      </c>
      <c r="C282" s="271"/>
      <c r="D282" s="272" t="s">
        <v>110</v>
      </c>
      <c r="E282" s="234">
        <v>2</v>
      </c>
      <c r="F282" s="344">
        <v>400</v>
      </c>
      <c r="G282" s="413">
        <f t="shared" si="165"/>
        <v>800</v>
      </c>
      <c r="H282" s="344">
        <v>5668</v>
      </c>
      <c r="I282" s="418">
        <f t="shared" si="166"/>
        <v>11336</v>
      </c>
      <c r="J282" s="417">
        <f>G282+I282</f>
        <v>12136</v>
      </c>
      <c r="K282" s="406"/>
      <c r="L282" s="435"/>
      <c r="M282" s="429">
        <v>400</v>
      </c>
      <c r="N282" s="431">
        <f t="shared" si="140"/>
        <v>0</v>
      </c>
      <c r="O282" s="429">
        <v>5668</v>
      </c>
      <c r="P282" s="431">
        <f t="shared" si="141"/>
        <v>0</v>
      </c>
      <c r="Q282" s="432">
        <f t="shared" si="142"/>
        <v>0</v>
      </c>
      <c r="R282" s="452"/>
      <c r="S282" s="446">
        <v>400</v>
      </c>
      <c r="T282" s="448">
        <f t="shared" si="143"/>
        <v>0</v>
      </c>
      <c r="U282" s="446">
        <v>5668</v>
      </c>
      <c r="V282" s="448">
        <f t="shared" si="144"/>
        <v>0</v>
      </c>
      <c r="W282" s="449">
        <f t="shared" si="145"/>
        <v>0</v>
      </c>
      <c r="X282" s="481"/>
      <c r="Y282" s="474">
        <v>400</v>
      </c>
      <c r="Z282" s="476">
        <f t="shared" si="146"/>
        <v>0</v>
      </c>
      <c r="AA282" s="474">
        <v>5668</v>
      </c>
      <c r="AB282" s="476">
        <f t="shared" si="147"/>
        <v>0</v>
      </c>
      <c r="AC282" s="477">
        <f t="shared" si="148"/>
        <v>0</v>
      </c>
      <c r="AD282" s="500"/>
      <c r="AE282" s="491">
        <v>400</v>
      </c>
      <c r="AF282" s="493">
        <f t="shared" si="149"/>
        <v>0</v>
      </c>
      <c r="AG282" s="491">
        <v>5668</v>
      </c>
      <c r="AH282" s="493">
        <f t="shared" si="150"/>
        <v>0</v>
      </c>
      <c r="AI282" s="494">
        <f t="shared" si="151"/>
        <v>0</v>
      </c>
      <c r="AJ282" s="532">
        <v>2</v>
      </c>
      <c r="AK282" s="525">
        <v>400</v>
      </c>
      <c r="AL282" s="527">
        <f t="shared" si="152"/>
        <v>800</v>
      </c>
      <c r="AM282" s="525">
        <v>5668</v>
      </c>
      <c r="AN282" s="527">
        <f t="shared" si="153"/>
        <v>11336</v>
      </c>
      <c r="AO282" s="528">
        <f t="shared" si="154"/>
        <v>12136</v>
      </c>
      <c r="AP282" s="549"/>
      <c r="AQ282" s="542">
        <v>400</v>
      </c>
      <c r="AR282" s="544">
        <f t="shared" si="155"/>
        <v>0</v>
      </c>
      <c r="AS282" s="542">
        <v>5668</v>
      </c>
      <c r="AT282" s="544">
        <f t="shared" si="156"/>
        <v>0</v>
      </c>
      <c r="AU282" s="549"/>
      <c r="AV282" s="542">
        <v>400</v>
      </c>
      <c r="AW282" s="544">
        <f t="shared" si="157"/>
        <v>0</v>
      </c>
      <c r="AX282" s="542">
        <v>5668</v>
      </c>
      <c r="AY282" s="544">
        <f t="shared" si="158"/>
        <v>0</v>
      </c>
      <c r="AZ282" s="549"/>
      <c r="BA282" s="542">
        <v>400</v>
      </c>
      <c r="BB282" s="544">
        <f t="shared" si="159"/>
        <v>0</v>
      </c>
      <c r="BC282" s="542">
        <v>5668</v>
      </c>
      <c r="BD282" s="544">
        <f t="shared" si="160"/>
        <v>0</v>
      </c>
      <c r="BE282" s="545">
        <f t="shared" si="161"/>
        <v>0</v>
      </c>
      <c r="BF282" s="398">
        <f t="shared" si="162"/>
        <v>0</v>
      </c>
      <c r="BG282" s="254">
        <f t="shared" si="163"/>
        <v>2</v>
      </c>
      <c r="BH282" s="275">
        <f t="shared" si="164"/>
        <v>0</v>
      </c>
    </row>
    <row r="283" spans="1:60" s="254" customFormat="1" ht="12.75">
      <c r="A283" s="303" t="s">
        <v>323</v>
      </c>
      <c r="B283" s="264" t="s">
        <v>324</v>
      </c>
      <c r="C283" s="187" t="s">
        <v>325</v>
      </c>
      <c r="D283" s="261" t="s">
        <v>110</v>
      </c>
      <c r="E283" s="261">
        <v>4</v>
      </c>
      <c r="F283" s="344">
        <v>4200</v>
      </c>
      <c r="G283" s="190">
        <f t="shared" si="165"/>
        <v>16800</v>
      </c>
      <c r="H283" s="344">
        <v>15352.8</v>
      </c>
      <c r="I283" s="190">
        <f t="shared" si="166"/>
        <v>61411.199999999997</v>
      </c>
      <c r="J283" s="345">
        <f t="shared" si="167"/>
        <v>78211.199999999997</v>
      </c>
      <c r="K283" s="406"/>
      <c r="L283" s="427"/>
      <c r="M283" s="429">
        <v>4200</v>
      </c>
      <c r="N283" s="431">
        <f t="shared" si="140"/>
        <v>0</v>
      </c>
      <c r="O283" s="429">
        <v>15352.8</v>
      </c>
      <c r="P283" s="431">
        <f t="shared" si="141"/>
        <v>0</v>
      </c>
      <c r="Q283" s="432">
        <f t="shared" si="142"/>
        <v>0</v>
      </c>
      <c r="R283" s="444"/>
      <c r="S283" s="446">
        <v>4200</v>
      </c>
      <c r="T283" s="448">
        <f t="shared" si="143"/>
        <v>0</v>
      </c>
      <c r="U283" s="446">
        <v>15352.8</v>
      </c>
      <c r="V283" s="448">
        <f t="shared" si="144"/>
        <v>0</v>
      </c>
      <c r="W283" s="449">
        <f t="shared" si="145"/>
        <v>0</v>
      </c>
      <c r="X283" s="472">
        <v>4</v>
      </c>
      <c r="Y283" s="474">
        <v>4200</v>
      </c>
      <c r="Z283" s="476">
        <f t="shared" si="146"/>
        <v>16800</v>
      </c>
      <c r="AA283" s="474">
        <v>15352.8</v>
      </c>
      <c r="AB283" s="476">
        <f t="shared" si="147"/>
        <v>61411.199999999997</v>
      </c>
      <c r="AC283" s="477">
        <f t="shared" si="148"/>
        <v>78211.199999999997</v>
      </c>
      <c r="AD283" s="489"/>
      <c r="AE283" s="491">
        <v>4200</v>
      </c>
      <c r="AF283" s="493">
        <f t="shared" si="149"/>
        <v>0</v>
      </c>
      <c r="AG283" s="491">
        <v>15352.8</v>
      </c>
      <c r="AH283" s="493">
        <f t="shared" si="150"/>
        <v>0</v>
      </c>
      <c r="AI283" s="494">
        <f t="shared" si="151"/>
        <v>0</v>
      </c>
      <c r="AJ283" s="523"/>
      <c r="AK283" s="525">
        <v>4200</v>
      </c>
      <c r="AL283" s="527">
        <f t="shared" si="152"/>
        <v>0</v>
      </c>
      <c r="AM283" s="525">
        <v>15352.8</v>
      </c>
      <c r="AN283" s="527">
        <f t="shared" si="153"/>
        <v>0</v>
      </c>
      <c r="AO283" s="528">
        <f t="shared" si="154"/>
        <v>0</v>
      </c>
      <c r="AP283" s="540"/>
      <c r="AQ283" s="542">
        <v>4200</v>
      </c>
      <c r="AR283" s="544">
        <f t="shared" si="155"/>
        <v>0</v>
      </c>
      <c r="AS283" s="542">
        <v>15352.8</v>
      </c>
      <c r="AT283" s="544">
        <f t="shared" si="156"/>
        <v>0</v>
      </c>
      <c r="AU283" s="540"/>
      <c r="AV283" s="542">
        <v>4200</v>
      </c>
      <c r="AW283" s="544">
        <f t="shared" si="157"/>
        <v>0</v>
      </c>
      <c r="AX283" s="542">
        <v>15352.8</v>
      </c>
      <c r="AY283" s="544">
        <f t="shared" si="158"/>
        <v>0</v>
      </c>
      <c r="AZ283" s="540"/>
      <c r="BA283" s="542">
        <v>4200</v>
      </c>
      <c r="BB283" s="544">
        <f t="shared" si="159"/>
        <v>0</v>
      </c>
      <c r="BC283" s="542">
        <v>15352.8</v>
      </c>
      <c r="BD283" s="544">
        <f t="shared" si="160"/>
        <v>0</v>
      </c>
      <c r="BE283" s="545">
        <f t="shared" si="161"/>
        <v>0</v>
      </c>
      <c r="BF283" s="398">
        <f t="shared" si="162"/>
        <v>0</v>
      </c>
      <c r="BG283" s="254">
        <f t="shared" si="163"/>
        <v>4</v>
      </c>
      <c r="BH283" s="275">
        <f t="shared" si="164"/>
        <v>0</v>
      </c>
    </row>
    <row r="284" spans="1:60" s="254" customFormat="1" ht="12.75">
      <c r="A284" s="303" t="s">
        <v>326</v>
      </c>
      <c r="B284" s="264" t="s">
        <v>327</v>
      </c>
      <c r="C284" s="187" t="s">
        <v>328</v>
      </c>
      <c r="D284" s="261" t="s">
        <v>110</v>
      </c>
      <c r="E284" s="261">
        <v>6</v>
      </c>
      <c r="F284" s="344">
        <v>2600</v>
      </c>
      <c r="G284" s="190">
        <f t="shared" si="165"/>
        <v>15600</v>
      </c>
      <c r="H284" s="344">
        <v>1365</v>
      </c>
      <c r="I284" s="190">
        <f t="shared" si="166"/>
        <v>8190</v>
      </c>
      <c r="J284" s="345">
        <f t="shared" si="167"/>
        <v>23790</v>
      </c>
      <c r="K284" s="406"/>
      <c r="L284" s="427"/>
      <c r="M284" s="429">
        <v>2600</v>
      </c>
      <c r="N284" s="431">
        <f t="shared" si="140"/>
        <v>0</v>
      </c>
      <c r="O284" s="429">
        <v>1365</v>
      </c>
      <c r="P284" s="431">
        <f t="shared" si="141"/>
        <v>0</v>
      </c>
      <c r="Q284" s="432">
        <f t="shared" si="142"/>
        <v>0</v>
      </c>
      <c r="R284" s="444"/>
      <c r="S284" s="446">
        <v>2600</v>
      </c>
      <c r="T284" s="448">
        <f t="shared" si="143"/>
        <v>0</v>
      </c>
      <c r="U284" s="446">
        <v>1365</v>
      </c>
      <c r="V284" s="448">
        <f t="shared" si="144"/>
        <v>0</v>
      </c>
      <c r="W284" s="449">
        <f t="shared" si="145"/>
        <v>0</v>
      </c>
      <c r="X284" s="472">
        <v>6</v>
      </c>
      <c r="Y284" s="474">
        <v>2600</v>
      </c>
      <c r="Z284" s="476">
        <f t="shared" si="146"/>
        <v>15600</v>
      </c>
      <c r="AA284" s="474">
        <v>1365</v>
      </c>
      <c r="AB284" s="476">
        <f t="shared" si="147"/>
        <v>8190</v>
      </c>
      <c r="AC284" s="477">
        <f t="shared" si="148"/>
        <v>23790</v>
      </c>
      <c r="AD284" s="489"/>
      <c r="AE284" s="491">
        <v>2600</v>
      </c>
      <c r="AF284" s="493">
        <f t="shared" si="149"/>
        <v>0</v>
      </c>
      <c r="AG284" s="491">
        <v>1365</v>
      </c>
      <c r="AH284" s="493">
        <f t="shared" si="150"/>
        <v>0</v>
      </c>
      <c r="AI284" s="494">
        <f t="shared" si="151"/>
        <v>0</v>
      </c>
      <c r="AJ284" s="523"/>
      <c r="AK284" s="525">
        <v>2600</v>
      </c>
      <c r="AL284" s="527">
        <f t="shared" si="152"/>
        <v>0</v>
      </c>
      <c r="AM284" s="525">
        <v>1365</v>
      </c>
      <c r="AN284" s="527">
        <f t="shared" si="153"/>
        <v>0</v>
      </c>
      <c r="AO284" s="528">
        <f t="shared" si="154"/>
        <v>0</v>
      </c>
      <c r="AP284" s="540"/>
      <c r="AQ284" s="542">
        <v>2600</v>
      </c>
      <c r="AR284" s="544">
        <f t="shared" si="155"/>
        <v>0</v>
      </c>
      <c r="AS284" s="542">
        <v>1365</v>
      </c>
      <c r="AT284" s="544">
        <f t="shared" si="156"/>
        <v>0</v>
      </c>
      <c r="AU284" s="540"/>
      <c r="AV284" s="542">
        <v>2600</v>
      </c>
      <c r="AW284" s="544">
        <f t="shared" si="157"/>
        <v>0</v>
      </c>
      <c r="AX284" s="542">
        <v>1365</v>
      </c>
      <c r="AY284" s="544">
        <f t="shared" si="158"/>
        <v>0</v>
      </c>
      <c r="AZ284" s="540"/>
      <c r="BA284" s="542">
        <v>2600</v>
      </c>
      <c r="BB284" s="544">
        <f t="shared" si="159"/>
        <v>0</v>
      </c>
      <c r="BC284" s="542">
        <v>1365</v>
      </c>
      <c r="BD284" s="544">
        <f t="shared" si="160"/>
        <v>0</v>
      </c>
      <c r="BE284" s="545">
        <f t="shared" si="161"/>
        <v>0</v>
      </c>
      <c r="BF284" s="398">
        <f t="shared" si="162"/>
        <v>0</v>
      </c>
      <c r="BG284" s="254">
        <f t="shared" si="163"/>
        <v>6</v>
      </c>
      <c r="BH284" s="275">
        <f t="shared" si="164"/>
        <v>0</v>
      </c>
    </row>
    <row r="285" spans="1:60" s="254" customFormat="1" ht="25.5">
      <c r="A285" s="303" t="s">
        <v>329</v>
      </c>
      <c r="B285" s="264" t="s">
        <v>330</v>
      </c>
      <c r="C285" s="187" t="s">
        <v>331</v>
      </c>
      <c r="D285" s="261" t="s">
        <v>110</v>
      </c>
      <c r="E285" s="261">
        <v>6</v>
      </c>
      <c r="F285" s="344">
        <v>1800</v>
      </c>
      <c r="G285" s="190">
        <f t="shared" si="165"/>
        <v>10800</v>
      </c>
      <c r="H285" s="344">
        <v>381.6</v>
      </c>
      <c r="I285" s="190">
        <f t="shared" si="166"/>
        <v>2289.6000000000004</v>
      </c>
      <c r="J285" s="345">
        <f t="shared" si="167"/>
        <v>13089.6</v>
      </c>
      <c r="K285" s="406"/>
      <c r="L285" s="427"/>
      <c r="M285" s="429">
        <v>1800</v>
      </c>
      <c r="N285" s="431">
        <f t="shared" si="140"/>
        <v>0</v>
      </c>
      <c r="O285" s="429">
        <v>381.6</v>
      </c>
      <c r="P285" s="431">
        <f t="shared" si="141"/>
        <v>0</v>
      </c>
      <c r="Q285" s="432">
        <f t="shared" si="142"/>
        <v>0</v>
      </c>
      <c r="R285" s="444"/>
      <c r="S285" s="446">
        <v>1800</v>
      </c>
      <c r="T285" s="448">
        <f t="shared" si="143"/>
        <v>0</v>
      </c>
      <c r="U285" s="446">
        <v>381.6</v>
      </c>
      <c r="V285" s="448">
        <f t="shared" si="144"/>
        <v>0</v>
      </c>
      <c r="W285" s="449">
        <f t="shared" si="145"/>
        <v>0</v>
      </c>
      <c r="X285" s="472">
        <v>6</v>
      </c>
      <c r="Y285" s="474">
        <v>1800</v>
      </c>
      <c r="Z285" s="476">
        <f t="shared" si="146"/>
        <v>10800</v>
      </c>
      <c r="AA285" s="474">
        <v>381.6</v>
      </c>
      <c r="AB285" s="476">
        <f t="shared" si="147"/>
        <v>2289.6000000000004</v>
      </c>
      <c r="AC285" s="477">
        <f t="shared" si="148"/>
        <v>13089.6</v>
      </c>
      <c r="AD285" s="489"/>
      <c r="AE285" s="491">
        <v>1800</v>
      </c>
      <c r="AF285" s="493">
        <f t="shared" si="149"/>
        <v>0</v>
      </c>
      <c r="AG285" s="491">
        <v>381.6</v>
      </c>
      <c r="AH285" s="493">
        <f t="shared" si="150"/>
        <v>0</v>
      </c>
      <c r="AI285" s="494">
        <f t="shared" si="151"/>
        <v>0</v>
      </c>
      <c r="AJ285" s="523"/>
      <c r="AK285" s="525">
        <v>1800</v>
      </c>
      <c r="AL285" s="527">
        <f t="shared" si="152"/>
        <v>0</v>
      </c>
      <c r="AM285" s="525">
        <v>381.6</v>
      </c>
      <c r="AN285" s="527">
        <f t="shared" si="153"/>
        <v>0</v>
      </c>
      <c r="AO285" s="528">
        <f t="shared" si="154"/>
        <v>0</v>
      </c>
      <c r="AP285" s="540"/>
      <c r="AQ285" s="542">
        <v>1800</v>
      </c>
      <c r="AR285" s="544">
        <f t="shared" si="155"/>
        <v>0</v>
      </c>
      <c r="AS285" s="542">
        <v>381.6</v>
      </c>
      <c r="AT285" s="544">
        <f t="shared" si="156"/>
        <v>0</v>
      </c>
      <c r="AU285" s="540"/>
      <c r="AV285" s="542">
        <v>1800</v>
      </c>
      <c r="AW285" s="544">
        <f t="shared" si="157"/>
        <v>0</v>
      </c>
      <c r="AX285" s="542">
        <v>381.6</v>
      </c>
      <c r="AY285" s="544">
        <f t="shared" si="158"/>
        <v>0</v>
      </c>
      <c r="AZ285" s="540"/>
      <c r="BA285" s="542">
        <v>1800</v>
      </c>
      <c r="BB285" s="544">
        <f t="shared" si="159"/>
        <v>0</v>
      </c>
      <c r="BC285" s="542">
        <v>381.6</v>
      </c>
      <c r="BD285" s="544">
        <f t="shared" si="160"/>
        <v>0</v>
      </c>
      <c r="BE285" s="545">
        <f t="shared" si="161"/>
        <v>0</v>
      </c>
      <c r="BF285" s="398">
        <f t="shared" si="162"/>
        <v>0</v>
      </c>
      <c r="BG285" s="254">
        <f t="shared" si="163"/>
        <v>6</v>
      </c>
      <c r="BH285" s="275">
        <f t="shared" si="164"/>
        <v>0</v>
      </c>
    </row>
    <row r="286" spans="1:60" s="254" customFormat="1" ht="12.75">
      <c r="A286" s="303" t="s">
        <v>795</v>
      </c>
      <c r="B286" s="281" t="s">
        <v>796</v>
      </c>
      <c r="C286" s="372" t="s">
        <v>785</v>
      </c>
      <c r="D286" s="272" t="s">
        <v>123</v>
      </c>
      <c r="E286" s="273">
        <v>80</v>
      </c>
      <c r="F286" s="344">
        <v>124</v>
      </c>
      <c r="G286" s="413">
        <f t="shared" si="165"/>
        <v>9920</v>
      </c>
      <c r="H286" s="344">
        <f>I286/E286</f>
        <v>272.52</v>
      </c>
      <c r="I286" s="414">
        <v>21801.599999999999</v>
      </c>
      <c r="J286" s="415">
        <f t="shared" si="167"/>
        <v>31721.599999999999</v>
      </c>
      <c r="K286" s="406"/>
      <c r="L286" s="427"/>
      <c r="M286" s="429">
        <v>124</v>
      </c>
      <c r="N286" s="431">
        <f t="shared" si="140"/>
        <v>0</v>
      </c>
      <c r="O286" s="429">
        <v>272.52</v>
      </c>
      <c r="P286" s="431">
        <f t="shared" si="141"/>
        <v>0</v>
      </c>
      <c r="Q286" s="432">
        <f t="shared" si="142"/>
        <v>0</v>
      </c>
      <c r="R286" s="444"/>
      <c r="S286" s="446">
        <v>124</v>
      </c>
      <c r="T286" s="448">
        <f t="shared" si="143"/>
        <v>0</v>
      </c>
      <c r="U286" s="446">
        <v>272.52</v>
      </c>
      <c r="V286" s="448">
        <f t="shared" si="144"/>
        <v>0</v>
      </c>
      <c r="W286" s="449">
        <f t="shared" si="145"/>
        <v>0</v>
      </c>
      <c r="X286" s="472"/>
      <c r="Y286" s="474">
        <v>124</v>
      </c>
      <c r="Z286" s="476">
        <f t="shared" si="146"/>
        <v>0</v>
      </c>
      <c r="AA286" s="474">
        <v>272.52</v>
      </c>
      <c r="AB286" s="476">
        <f t="shared" si="147"/>
        <v>0</v>
      </c>
      <c r="AC286" s="477">
        <f t="shared" si="148"/>
        <v>0</v>
      </c>
      <c r="AD286" s="489"/>
      <c r="AE286" s="491">
        <v>124</v>
      </c>
      <c r="AF286" s="493">
        <f t="shared" si="149"/>
        <v>0</v>
      </c>
      <c r="AG286" s="491">
        <v>272.52</v>
      </c>
      <c r="AH286" s="493">
        <f t="shared" si="150"/>
        <v>0</v>
      </c>
      <c r="AI286" s="494">
        <f t="shared" si="151"/>
        <v>0</v>
      </c>
      <c r="AJ286" s="523">
        <v>80</v>
      </c>
      <c r="AK286" s="525">
        <v>124</v>
      </c>
      <c r="AL286" s="527">
        <f t="shared" si="152"/>
        <v>9920</v>
      </c>
      <c r="AM286" s="525">
        <v>272.52</v>
      </c>
      <c r="AN286" s="527">
        <f t="shared" si="153"/>
        <v>21801.599999999999</v>
      </c>
      <c r="AO286" s="528">
        <f t="shared" si="154"/>
        <v>31721.599999999999</v>
      </c>
      <c r="AP286" s="540"/>
      <c r="AQ286" s="542">
        <v>124</v>
      </c>
      <c r="AR286" s="544">
        <f t="shared" si="155"/>
        <v>0</v>
      </c>
      <c r="AS286" s="542">
        <v>272.52</v>
      </c>
      <c r="AT286" s="544">
        <f t="shared" si="156"/>
        <v>0</v>
      </c>
      <c r="AU286" s="540"/>
      <c r="AV286" s="542">
        <v>124</v>
      </c>
      <c r="AW286" s="544">
        <f t="shared" si="157"/>
        <v>0</v>
      </c>
      <c r="AX286" s="542">
        <v>272.52</v>
      </c>
      <c r="AY286" s="544">
        <f t="shared" si="158"/>
        <v>0</v>
      </c>
      <c r="AZ286" s="540"/>
      <c r="BA286" s="542">
        <v>124</v>
      </c>
      <c r="BB286" s="544">
        <f t="shared" si="159"/>
        <v>0</v>
      </c>
      <c r="BC286" s="542">
        <v>272.52</v>
      </c>
      <c r="BD286" s="544">
        <f t="shared" si="160"/>
        <v>0</v>
      </c>
      <c r="BE286" s="545">
        <f t="shared" si="161"/>
        <v>0</v>
      </c>
      <c r="BF286" s="398">
        <f t="shared" si="162"/>
        <v>0</v>
      </c>
      <c r="BG286" s="254">
        <f t="shared" si="163"/>
        <v>80</v>
      </c>
      <c r="BH286" s="275">
        <f t="shared" si="164"/>
        <v>0</v>
      </c>
    </row>
    <row r="287" spans="1:60" s="254" customFormat="1" ht="25.5">
      <c r="A287" s="303" t="s">
        <v>797</v>
      </c>
      <c r="B287" s="281" t="s">
        <v>775</v>
      </c>
      <c r="C287" s="372" t="s">
        <v>780</v>
      </c>
      <c r="D287" s="272" t="s">
        <v>123</v>
      </c>
      <c r="E287" s="273">
        <v>350</v>
      </c>
      <c r="F287" s="344">
        <v>124</v>
      </c>
      <c r="G287" s="413">
        <f t="shared" si="165"/>
        <v>43400</v>
      </c>
      <c r="H287" s="344">
        <f>I287/E287</f>
        <v>116.84571428571428</v>
      </c>
      <c r="I287" s="414">
        <v>40896</v>
      </c>
      <c r="J287" s="415">
        <f t="shared" si="167"/>
        <v>84296</v>
      </c>
      <c r="K287" s="406"/>
      <c r="L287" s="427"/>
      <c r="M287" s="429">
        <v>124</v>
      </c>
      <c r="N287" s="431">
        <f t="shared" si="140"/>
        <v>0</v>
      </c>
      <c r="O287" s="429">
        <v>116.84571428571428</v>
      </c>
      <c r="P287" s="431">
        <f t="shared" si="141"/>
        <v>0</v>
      </c>
      <c r="Q287" s="432">
        <f t="shared" si="142"/>
        <v>0</v>
      </c>
      <c r="R287" s="444"/>
      <c r="S287" s="446">
        <v>124</v>
      </c>
      <c r="T287" s="448">
        <f t="shared" si="143"/>
        <v>0</v>
      </c>
      <c r="U287" s="446">
        <v>116.84571428571428</v>
      </c>
      <c r="V287" s="448">
        <f t="shared" si="144"/>
        <v>0</v>
      </c>
      <c r="W287" s="449">
        <f t="shared" si="145"/>
        <v>0</v>
      </c>
      <c r="X287" s="472"/>
      <c r="Y287" s="474">
        <v>124</v>
      </c>
      <c r="Z287" s="476">
        <f t="shared" si="146"/>
        <v>0</v>
      </c>
      <c r="AA287" s="474">
        <v>116.84571428571428</v>
      </c>
      <c r="AB287" s="476">
        <f t="shared" si="147"/>
        <v>0</v>
      </c>
      <c r="AC287" s="477">
        <f t="shared" si="148"/>
        <v>0</v>
      </c>
      <c r="AD287" s="489"/>
      <c r="AE287" s="491">
        <v>124</v>
      </c>
      <c r="AF287" s="493">
        <f t="shared" si="149"/>
        <v>0</v>
      </c>
      <c r="AG287" s="491">
        <v>116.84571428571428</v>
      </c>
      <c r="AH287" s="493">
        <f t="shared" si="150"/>
        <v>0</v>
      </c>
      <c r="AI287" s="494">
        <f t="shared" si="151"/>
        <v>0</v>
      </c>
      <c r="AJ287" s="523">
        <v>200</v>
      </c>
      <c r="AK287" s="525">
        <v>124</v>
      </c>
      <c r="AL287" s="527">
        <f t="shared" si="152"/>
        <v>24800</v>
      </c>
      <c r="AM287" s="525">
        <v>116.84571428571428</v>
      </c>
      <c r="AN287" s="527">
        <f t="shared" si="153"/>
        <v>23369.142857142855</v>
      </c>
      <c r="AO287" s="528">
        <f t="shared" si="154"/>
        <v>48169.142857142855</v>
      </c>
      <c r="AP287" s="540"/>
      <c r="AQ287" s="542">
        <v>124</v>
      </c>
      <c r="AR287" s="544">
        <f t="shared" si="155"/>
        <v>0</v>
      </c>
      <c r="AS287" s="542">
        <v>116.84571428571428</v>
      </c>
      <c r="AT287" s="544">
        <f t="shared" si="156"/>
        <v>0</v>
      </c>
      <c r="AU287" s="540"/>
      <c r="AV287" s="542">
        <v>124</v>
      </c>
      <c r="AW287" s="544">
        <f t="shared" si="157"/>
        <v>0</v>
      </c>
      <c r="AX287" s="542">
        <v>116.84571428571428</v>
      </c>
      <c r="AY287" s="544">
        <f t="shared" si="158"/>
        <v>0</v>
      </c>
      <c r="AZ287" s="540"/>
      <c r="BA287" s="542">
        <v>124</v>
      </c>
      <c r="BB287" s="544">
        <f t="shared" si="159"/>
        <v>0</v>
      </c>
      <c r="BC287" s="542">
        <v>116.84571428571428</v>
      </c>
      <c r="BD287" s="544">
        <f t="shared" si="160"/>
        <v>0</v>
      </c>
      <c r="BE287" s="545">
        <f t="shared" si="161"/>
        <v>0</v>
      </c>
      <c r="BF287" s="398">
        <f t="shared" si="162"/>
        <v>150</v>
      </c>
      <c r="BG287" s="254">
        <f t="shared" si="163"/>
        <v>200</v>
      </c>
      <c r="BH287" s="275">
        <f t="shared" si="164"/>
        <v>150</v>
      </c>
    </row>
    <row r="288" spans="1:60" s="254" customFormat="1" ht="25.5">
      <c r="A288" s="303" t="s">
        <v>798</v>
      </c>
      <c r="B288" s="281" t="s">
        <v>775</v>
      </c>
      <c r="C288" s="372" t="s">
        <v>776</v>
      </c>
      <c r="D288" s="272" t="s">
        <v>123</v>
      </c>
      <c r="E288" s="273">
        <v>250</v>
      </c>
      <c r="F288" s="344">
        <v>124</v>
      </c>
      <c r="G288" s="413">
        <f t="shared" si="165"/>
        <v>31000</v>
      </c>
      <c r="H288" s="344">
        <f>I288/E288</f>
        <v>95.76</v>
      </c>
      <c r="I288" s="414">
        <v>23940</v>
      </c>
      <c r="J288" s="415">
        <f t="shared" si="167"/>
        <v>54940</v>
      </c>
      <c r="K288" s="406"/>
      <c r="L288" s="427"/>
      <c r="M288" s="429">
        <v>124</v>
      </c>
      <c r="N288" s="431">
        <f t="shared" si="140"/>
        <v>0</v>
      </c>
      <c r="O288" s="429">
        <v>95.76</v>
      </c>
      <c r="P288" s="431">
        <f t="shared" si="141"/>
        <v>0</v>
      </c>
      <c r="Q288" s="432">
        <f t="shared" si="142"/>
        <v>0</v>
      </c>
      <c r="R288" s="444"/>
      <c r="S288" s="446">
        <v>124</v>
      </c>
      <c r="T288" s="448">
        <f t="shared" si="143"/>
        <v>0</v>
      </c>
      <c r="U288" s="446">
        <v>95.76</v>
      </c>
      <c r="V288" s="448">
        <f t="shared" si="144"/>
        <v>0</v>
      </c>
      <c r="W288" s="449">
        <f t="shared" si="145"/>
        <v>0</v>
      </c>
      <c r="X288" s="472"/>
      <c r="Y288" s="474">
        <v>124</v>
      </c>
      <c r="Z288" s="476">
        <f t="shared" si="146"/>
        <v>0</v>
      </c>
      <c r="AA288" s="474">
        <v>95.76</v>
      </c>
      <c r="AB288" s="476">
        <f t="shared" si="147"/>
        <v>0</v>
      </c>
      <c r="AC288" s="477">
        <f t="shared" si="148"/>
        <v>0</v>
      </c>
      <c r="AD288" s="489"/>
      <c r="AE288" s="491">
        <v>124</v>
      </c>
      <c r="AF288" s="493">
        <f t="shared" si="149"/>
        <v>0</v>
      </c>
      <c r="AG288" s="491">
        <v>95.76</v>
      </c>
      <c r="AH288" s="493">
        <f t="shared" si="150"/>
        <v>0</v>
      </c>
      <c r="AI288" s="494">
        <f t="shared" si="151"/>
        <v>0</v>
      </c>
      <c r="AJ288" s="523">
        <v>210</v>
      </c>
      <c r="AK288" s="525">
        <v>124</v>
      </c>
      <c r="AL288" s="527">
        <f t="shared" si="152"/>
        <v>26040</v>
      </c>
      <c r="AM288" s="525">
        <v>95.76</v>
      </c>
      <c r="AN288" s="527">
        <f t="shared" si="153"/>
        <v>20109.600000000002</v>
      </c>
      <c r="AO288" s="528">
        <f t="shared" si="154"/>
        <v>46149.600000000006</v>
      </c>
      <c r="AP288" s="540"/>
      <c r="AQ288" s="542">
        <v>124</v>
      </c>
      <c r="AR288" s="544">
        <f t="shared" si="155"/>
        <v>0</v>
      </c>
      <c r="AS288" s="542">
        <v>95.76</v>
      </c>
      <c r="AT288" s="544">
        <f t="shared" si="156"/>
        <v>0</v>
      </c>
      <c r="AU288" s="540"/>
      <c r="AV288" s="542">
        <v>124</v>
      </c>
      <c r="AW288" s="544">
        <f t="shared" si="157"/>
        <v>0</v>
      </c>
      <c r="AX288" s="542">
        <v>95.76</v>
      </c>
      <c r="AY288" s="544">
        <f t="shared" si="158"/>
        <v>0</v>
      </c>
      <c r="AZ288" s="540"/>
      <c r="BA288" s="542">
        <v>124</v>
      </c>
      <c r="BB288" s="544">
        <f t="shared" si="159"/>
        <v>0</v>
      </c>
      <c r="BC288" s="542">
        <v>95.76</v>
      </c>
      <c r="BD288" s="544">
        <f t="shared" si="160"/>
        <v>0</v>
      </c>
      <c r="BE288" s="545">
        <f t="shared" si="161"/>
        <v>0</v>
      </c>
      <c r="BF288" s="398">
        <f t="shared" si="162"/>
        <v>40</v>
      </c>
      <c r="BG288" s="254">
        <f t="shared" si="163"/>
        <v>210</v>
      </c>
      <c r="BH288" s="275">
        <f t="shared" si="164"/>
        <v>40</v>
      </c>
    </row>
    <row r="289" spans="1:60" s="275" customFormat="1" ht="12.75">
      <c r="A289" s="303" t="s">
        <v>332</v>
      </c>
      <c r="B289" s="281" t="s">
        <v>333</v>
      </c>
      <c r="C289" s="372">
        <v>53800</v>
      </c>
      <c r="D289" s="559" t="s">
        <v>110</v>
      </c>
      <c r="E289" s="560">
        <v>10</v>
      </c>
      <c r="F289" s="344">
        <v>500</v>
      </c>
      <c r="G289" s="190">
        <f t="shared" si="165"/>
        <v>5000</v>
      </c>
      <c r="H289" s="344">
        <v>109.68</v>
      </c>
      <c r="I289" s="190">
        <f t="shared" si="166"/>
        <v>1096.8000000000002</v>
      </c>
      <c r="J289" s="345">
        <f t="shared" si="167"/>
        <v>6096.8</v>
      </c>
      <c r="K289" s="420"/>
      <c r="L289" s="435"/>
      <c r="M289" s="429">
        <v>500</v>
      </c>
      <c r="N289" s="431">
        <f t="shared" si="140"/>
        <v>0</v>
      </c>
      <c r="O289" s="429">
        <v>109.68</v>
      </c>
      <c r="P289" s="431">
        <f t="shared" si="141"/>
        <v>0</v>
      </c>
      <c r="Q289" s="432">
        <f t="shared" si="142"/>
        <v>0</v>
      </c>
      <c r="R289" s="452"/>
      <c r="S289" s="446">
        <v>500</v>
      </c>
      <c r="T289" s="448">
        <f t="shared" si="143"/>
        <v>0</v>
      </c>
      <c r="U289" s="446">
        <v>109.68</v>
      </c>
      <c r="V289" s="448">
        <f t="shared" si="144"/>
        <v>0</v>
      </c>
      <c r="W289" s="449">
        <f t="shared" si="145"/>
        <v>0</v>
      </c>
      <c r="X289" s="481">
        <v>4</v>
      </c>
      <c r="Y289" s="474">
        <v>500</v>
      </c>
      <c r="Z289" s="476">
        <f t="shared" si="146"/>
        <v>2000</v>
      </c>
      <c r="AA289" s="474">
        <v>109.68</v>
      </c>
      <c r="AB289" s="476">
        <f t="shared" si="147"/>
        <v>438.72</v>
      </c>
      <c r="AC289" s="477">
        <f t="shared" si="148"/>
        <v>2438.7200000000003</v>
      </c>
      <c r="AD289" s="500"/>
      <c r="AE289" s="491">
        <v>500</v>
      </c>
      <c r="AF289" s="493">
        <f t="shared" si="149"/>
        <v>0</v>
      </c>
      <c r="AG289" s="491">
        <v>109.68</v>
      </c>
      <c r="AH289" s="493">
        <f t="shared" si="150"/>
        <v>0</v>
      </c>
      <c r="AI289" s="494">
        <f t="shared" si="151"/>
        <v>0</v>
      </c>
      <c r="AJ289" s="532">
        <v>6</v>
      </c>
      <c r="AK289" s="525">
        <v>500</v>
      </c>
      <c r="AL289" s="527">
        <f t="shared" si="152"/>
        <v>3000</v>
      </c>
      <c r="AM289" s="525">
        <v>109.68</v>
      </c>
      <c r="AN289" s="527">
        <f t="shared" si="153"/>
        <v>658.08</v>
      </c>
      <c r="AO289" s="528">
        <f t="shared" si="154"/>
        <v>3658.08</v>
      </c>
      <c r="AP289" s="549"/>
      <c r="AQ289" s="542">
        <v>500</v>
      </c>
      <c r="AR289" s="544">
        <f t="shared" si="155"/>
        <v>0</v>
      </c>
      <c r="AS289" s="542">
        <v>109.68</v>
      </c>
      <c r="AT289" s="544">
        <f t="shared" si="156"/>
        <v>0</v>
      </c>
      <c r="AU289" s="549"/>
      <c r="AV289" s="542">
        <v>500</v>
      </c>
      <c r="AW289" s="544">
        <f t="shared" si="157"/>
        <v>0</v>
      </c>
      <c r="AX289" s="542">
        <v>109.68</v>
      </c>
      <c r="AY289" s="544">
        <f t="shared" si="158"/>
        <v>0</v>
      </c>
      <c r="AZ289" s="549"/>
      <c r="BA289" s="542">
        <v>500</v>
      </c>
      <c r="BB289" s="544">
        <f t="shared" si="159"/>
        <v>0</v>
      </c>
      <c r="BC289" s="542">
        <v>109.68</v>
      </c>
      <c r="BD289" s="544">
        <f t="shared" si="160"/>
        <v>0</v>
      </c>
      <c r="BE289" s="545">
        <f t="shared" si="161"/>
        <v>0</v>
      </c>
      <c r="BF289" s="398">
        <f t="shared" si="162"/>
        <v>0</v>
      </c>
      <c r="BG289" s="254">
        <f t="shared" si="163"/>
        <v>10</v>
      </c>
      <c r="BH289" s="275">
        <f t="shared" si="164"/>
        <v>0</v>
      </c>
    </row>
    <row r="290" spans="1:60" s="254" customFormat="1" ht="12.75">
      <c r="A290" s="303" t="s">
        <v>799</v>
      </c>
      <c r="B290" s="264" t="s">
        <v>761</v>
      </c>
      <c r="C290" s="187">
        <v>91920</v>
      </c>
      <c r="D290" s="261" t="s">
        <v>123</v>
      </c>
      <c r="E290" s="261">
        <v>300</v>
      </c>
      <c r="F290" s="344">
        <v>35</v>
      </c>
      <c r="G290" s="190">
        <f t="shared" si="165"/>
        <v>10500</v>
      </c>
      <c r="H290" s="344">
        <v>21.6</v>
      </c>
      <c r="I290" s="190">
        <f t="shared" si="166"/>
        <v>6480</v>
      </c>
      <c r="J290" s="345">
        <f t="shared" si="167"/>
        <v>16980</v>
      </c>
      <c r="K290" s="406"/>
      <c r="L290" s="427"/>
      <c r="M290" s="429">
        <v>35</v>
      </c>
      <c r="N290" s="431">
        <f t="shared" si="140"/>
        <v>0</v>
      </c>
      <c r="O290" s="429">
        <v>21.6</v>
      </c>
      <c r="P290" s="431">
        <f t="shared" si="141"/>
        <v>0</v>
      </c>
      <c r="Q290" s="432">
        <f t="shared" si="142"/>
        <v>0</v>
      </c>
      <c r="R290" s="444"/>
      <c r="S290" s="446">
        <v>35</v>
      </c>
      <c r="T290" s="448">
        <f t="shared" si="143"/>
        <v>0</v>
      </c>
      <c r="U290" s="446">
        <v>21.6</v>
      </c>
      <c r="V290" s="448">
        <f t="shared" si="144"/>
        <v>0</v>
      </c>
      <c r="W290" s="449">
        <f t="shared" si="145"/>
        <v>0</v>
      </c>
      <c r="X290" s="472"/>
      <c r="Y290" s="474">
        <v>35</v>
      </c>
      <c r="Z290" s="476">
        <f t="shared" si="146"/>
        <v>0</v>
      </c>
      <c r="AA290" s="474">
        <v>21.6</v>
      </c>
      <c r="AB290" s="476">
        <f t="shared" si="147"/>
        <v>0</v>
      </c>
      <c r="AC290" s="477">
        <f t="shared" si="148"/>
        <v>0</v>
      </c>
      <c r="AD290" s="489"/>
      <c r="AE290" s="491">
        <v>35</v>
      </c>
      <c r="AF290" s="493">
        <f t="shared" si="149"/>
        <v>0</v>
      </c>
      <c r="AG290" s="491">
        <v>21.6</v>
      </c>
      <c r="AH290" s="493">
        <f t="shared" si="150"/>
        <v>0</v>
      </c>
      <c r="AI290" s="494">
        <f t="shared" si="151"/>
        <v>0</v>
      </c>
      <c r="AJ290" s="523">
        <v>300</v>
      </c>
      <c r="AK290" s="525">
        <v>35</v>
      </c>
      <c r="AL290" s="527">
        <f t="shared" si="152"/>
        <v>10500</v>
      </c>
      <c r="AM290" s="525">
        <v>21.6</v>
      </c>
      <c r="AN290" s="527">
        <f t="shared" si="153"/>
        <v>6480</v>
      </c>
      <c r="AO290" s="528">
        <f t="shared" si="154"/>
        <v>16980</v>
      </c>
      <c r="AP290" s="540"/>
      <c r="AQ290" s="542">
        <v>35</v>
      </c>
      <c r="AR290" s="544">
        <f t="shared" si="155"/>
        <v>0</v>
      </c>
      <c r="AS290" s="542">
        <v>21.6</v>
      </c>
      <c r="AT290" s="544">
        <f t="shared" si="156"/>
        <v>0</v>
      </c>
      <c r="AU290" s="540"/>
      <c r="AV290" s="542">
        <v>35</v>
      </c>
      <c r="AW290" s="544">
        <f t="shared" si="157"/>
        <v>0</v>
      </c>
      <c r="AX290" s="542">
        <v>21.6</v>
      </c>
      <c r="AY290" s="544">
        <f t="shared" si="158"/>
        <v>0</v>
      </c>
      <c r="AZ290" s="540"/>
      <c r="BA290" s="542">
        <v>35</v>
      </c>
      <c r="BB290" s="544">
        <f t="shared" si="159"/>
        <v>0</v>
      </c>
      <c r="BC290" s="542">
        <v>21.6</v>
      </c>
      <c r="BD290" s="544">
        <f t="shared" si="160"/>
        <v>0</v>
      </c>
      <c r="BE290" s="545">
        <f t="shared" si="161"/>
        <v>0</v>
      </c>
      <c r="BF290" s="398">
        <f t="shared" si="162"/>
        <v>0</v>
      </c>
      <c r="BG290" s="254">
        <f t="shared" si="163"/>
        <v>300</v>
      </c>
      <c r="BH290" s="275">
        <f t="shared" si="164"/>
        <v>0</v>
      </c>
    </row>
    <row r="291" spans="1:60" s="254" customFormat="1" ht="12.75">
      <c r="A291" s="303" t="s">
        <v>800</v>
      </c>
      <c r="B291" s="264" t="s">
        <v>388</v>
      </c>
      <c r="C291" s="187"/>
      <c r="D291" s="261" t="s">
        <v>117</v>
      </c>
      <c r="E291" s="261">
        <v>1</v>
      </c>
      <c r="F291" s="344">
        <v>0</v>
      </c>
      <c r="G291" s="190">
        <f t="shared" si="165"/>
        <v>0</v>
      </c>
      <c r="H291" s="344">
        <v>5280</v>
      </c>
      <c r="I291" s="190">
        <f t="shared" si="166"/>
        <v>5280</v>
      </c>
      <c r="J291" s="345">
        <f t="shared" si="167"/>
        <v>5280</v>
      </c>
      <c r="K291" s="406"/>
      <c r="L291" s="427"/>
      <c r="M291" s="429">
        <v>0</v>
      </c>
      <c r="N291" s="431">
        <f t="shared" si="140"/>
        <v>0</v>
      </c>
      <c r="O291" s="429">
        <v>5280</v>
      </c>
      <c r="P291" s="431">
        <f t="shared" si="141"/>
        <v>0</v>
      </c>
      <c r="Q291" s="432">
        <f t="shared" si="142"/>
        <v>0</v>
      </c>
      <c r="R291" s="444"/>
      <c r="S291" s="446">
        <v>0</v>
      </c>
      <c r="T291" s="448">
        <f t="shared" si="143"/>
        <v>0</v>
      </c>
      <c r="U291" s="446">
        <v>5280</v>
      </c>
      <c r="V291" s="448">
        <f t="shared" si="144"/>
        <v>0</v>
      </c>
      <c r="W291" s="449">
        <f t="shared" si="145"/>
        <v>0</v>
      </c>
      <c r="X291" s="472"/>
      <c r="Y291" s="474">
        <v>0</v>
      </c>
      <c r="Z291" s="476">
        <f t="shared" si="146"/>
        <v>0</v>
      </c>
      <c r="AA291" s="474">
        <v>5280</v>
      </c>
      <c r="AB291" s="476">
        <f t="shared" si="147"/>
        <v>0</v>
      </c>
      <c r="AC291" s="477">
        <f t="shared" si="148"/>
        <v>0</v>
      </c>
      <c r="AD291" s="489"/>
      <c r="AE291" s="491">
        <v>0</v>
      </c>
      <c r="AF291" s="493">
        <f t="shared" si="149"/>
        <v>0</v>
      </c>
      <c r="AG291" s="491">
        <v>5280</v>
      </c>
      <c r="AH291" s="493">
        <f t="shared" si="150"/>
        <v>0</v>
      </c>
      <c r="AI291" s="494">
        <f t="shared" si="151"/>
        <v>0</v>
      </c>
      <c r="AJ291" s="523">
        <v>1</v>
      </c>
      <c r="AK291" s="525">
        <v>0</v>
      </c>
      <c r="AL291" s="527">
        <f t="shared" si="152"/>
        <v>0</v>
      </c>
      <c r="AM291" s="525">
        <v>5280</v>
      </c>
      <c r="AN291" s="527">
        <f t="shared" si="153"/>
        <v>5280</v>
      </c>
      <c r="AO291" s="528">
        <f t="shared" si="154"/>
        <v>5280</v>
      </c>
      <c r="AP291" s="540"/>
      <c r="AQ291" s="542">
        <v>0</v>
      </c>
      <c r="AR291" s="544">
        <f t="shared" si="155"/>
        <v>0</v>
      </c>
      <c r="AS291" s="542">
        <v>5280</v>
      </c>
      <c r="AT291" s="544">
        <f t="shared" si="156"/>
        <v>0</v>
      </c>
      <c r="AU291" s="540"/>
      <c r="AV291" s="542">
        <v>0</v>
      </c>
      <c r="AW291" s="544">
        <f t="shared" si="157"/>
        <v>0</v>
      </c>
      <c r="AX291" s="542">
        <v>5280</v>
      </c>
      <c r="AY291" s="544">
        <f t="shared" si="158"/>
        <v>0</v>
      </c>
      <c r="AZ291" s="540"/>
      <c r="BA291" s="542">
        <v>0</v>
      </c>
      <c r="BB291" s="544">
        <f t="shared" si="159"/>
        <v>0</v>
      </c>
      <c r="BC291" s="542">
        <v>5280</v>
      </c>
      <c r="BD291" s="544">
        <f t="shared" si="160"/>
        <v>0</v>
      </c>
      <c r="BE291" s="545">
        <f t="shared" si="161"/>
        <v>0</v>
      </c>
      <c r="BF291" s="398">
        <f t="shared" si="162"/>
        <v>0</v>
      </c>
      <c r="BG291" s="254">
        <f t="shared" si="163"/>
        <v>1</v>
      </c>
      <c r="BH291" s="275">
        <f t="shared" si="164"/>
        <v>0</v>
      </c>
    </row>
    <row r="292" spans="1:60" s="254" customFormat="1" ht="12.75">
      <c r="A292" s="303" t="s">
        <v>801</v>
      </c>
      <c r="B292" s="264" t="s">
        <v>788</v>
      </c>
      <c r="C292" s="187"/>
      <c r="D292" s="261" t="s">
        <v>117</v>
      </c>
      <c r="E292" s="261">
        <v>1</v>
      </c>
      <c r="F292" s="344">
        <v>51120</v>
      </c>
      <c r="G292" s="190">
        <f t="shared" si="165"/>
        <v>51120</v>
      </c>
      <c r="H292" s="344">
        <v>0</v>
      </c>
      <c r="I292" s="190">
        <f t="shared" si="166"/>
        <v>0</v>
      </c>
      <c r="J292" s="345">
        <f t="shared" si="167"/>
        <v>51120</v>
      </c>
      <c r="K292" s="406"/>
      <c r="L292" s="427"/>
      <c r="M292" s="429">
        <v>51120</v>
      </c>
      <c r="N292" s="431">
        <f t="shared" si="140"/>
        <v>0</v>
      </c>
      <c r="O292" s="429">
        <v>0</v>
      </c>
      <c r="P292" s="431">
        <f t="shared" si="141"/>
        <v>0</v>
      </c>
      <c r="Q292" s="432">
        <f t="shared" si="142"/>
        <v>0</v>
      </c>
      <c r="R292" s="444"/>
      <c r="S292" s="446">
        <v>51120</v>
      </c>
      <c r="T292" s="448">
        <f t="shared" si="143"/>
        <v>0</v>
      </c>
      <c r="U292" s="446">
        <v>0</v>
      </c>
      <c r="V292" s="448">
        <f t="shared" si="144"/>
        <v>0</v>
      </c>
      <c r="W292" s="449">
        <f t="shared" si="145"/>
        <v>0</v>
      </c>
      <c r="X292" s="472"/>
      <c r="Y292" s="474">
        <v>51120</v>
      </c>
      <c r="Z292" s="476">
        <f t="shared" si="146"/>
        <v>0</v>
      </c>
      <c r="AA292" s="474">
        <v>0</v>
      </c>
      <c r="AB292" s="476">
        <f t="shared" si="147"/>
        <v>0</v>
      </c>
      <c r="AC292" s="477">
        <f t="shared" si="148"/>
        <v>0</v>
      </c>
      <c r="AD292" s="489"/>
      <c r="AE292" s="491">
        <v>51120</v>
      </c>
      <c r="AF292" s="493">
        <f t="shared" si="149"/>
        <v>0</v>
      </c>
      <c r="AG292" s="491">
        <v>0</v>
      </c>
      <c r="AH292" s="493">
        <f t="shared" si="150"/>
        <v>0</v>
      </c>
      <c r="AI292" s="494">
        <f t="shared" si="151"/>
        <v>0</v>
      </c>
      <c r="AJ292" s="523"/>
      <c r="AK292" s="525">
        <v>51120</v>
      </c>
      <c r="AL292" s="527">
        <f t="shared" si="152"/>
        <v>0</v>
      </c>
      <c r="AM292" s="525">
        <v>0</v>
      </c>
      <c r="AN292" s="527">
        <f t="shared" si="153"/>
        <v>0</v>
      </c>
      <c r="AO292" s="528">
        <f t="shared" si="154"/>
        <v>0</v>
      </c>
      <c r="AP292" s="540"/>
      <c r="AQ292" s="542">
        <v>51120</v>
      </c>
      <c r="AR292" s="544">
        <f t="shared" si="155"/>
        <v>0</v>
      </c>
      <c r="AS292" s="542">
        <v>0</v>
      </c>
      <c r="AT292" s="544">
        <f t="shared" si="156"/>
        <v>0</v>
      </c>
      <c r="AU292" s="540"/>
      <c r="AV292" s="542">
        <v>51120</v>
      </c>
      <c r="AW292" s="544">
        <f t="shared" si="157"/>
        <v>0</v>
      </c>
      <c r="AX292" s="542">
        <v>0</v>
      </c>
      <c r="AY292" s="544">
        <f t="shared" si="158"/>
        <v>0</v>
      </c>
      <c r="AZ292" s="540"/>
      <c r="BA292" s="542">
        <v>51120</v>
      </c>
      <c r="BB292" s="544">
        <f t="shared" si="159"/>
        <v>0</v>
      </c>
      <c r="BC292" s="542">
        <v>0</v>
      </c>
      <c r="BD292" s="544">
        <f t="shared" si="160"/>
        <v>0</v>
      </c>
      <c r="BE292" s="545">
        <f t="shared" si="161"/>
        <v>0</v>
      </c>
      <c r="BF292" s="398">
        <f t="shared" si="162"/>
        <v>1</v>
      </c>
      <c r="BG292" s="254">
        <f t="shared" si="163"/>
        <v>0</v>
      </c>
      <c r="BH292" s="275">
        <f t="shared" si="164"/>
        <v>1</v>
      </c>
    </row>
    <row r="293" spans="1:60" s="275" customFormat="1" ht="12.75">
      <c r="A293" s="303"/>
      <c r="B293" s="366"/>
      <c r="C293" s="187"/>
      <c r="D293" s="272"/>
      <c r="E293" s="235"/>
      <c r="F293" s="344"/>
      <c r="G293" s="416"/>
      <c r="H293" s="344"/>
      <c r="I293" s="418"/>
      <c r="J293" s="417"/>
      <c r="K293" s="420"/>
      <c r="L293" s="435"/>
      <c r="M293" s="429"/>
      <c r="N293" s="431">
        <f t="shared" si="140"/>
        <v>0</v>
      </c>
      <c r="O293" s="429"/>
      <c r="P293" s="431">
        <f t="shared" si="141"/>
        <v>0</v>
      </c>
      <c r="Q293" s="432">
        <f t="shared" si="142"/>
        <v>0</v>
      </c>
      <c r="R293" s="452"/>
      <c r="S293" s="446"/>
      <c r="T293" s="448">
        <f t="shared" si="143"/>
        <v>0</v>
      </c>
      <c r="U293" s="446"/>
      <c r="V293" s="448">
        <f t="shared" si="144"/>
        <v>0</v>
      </c>
      <c r="W293" s="449">
        <f t="shared" si="145"/>
        <v>0</v>
      </c>
      <c r="X293" s="481"/>
      <c r="Y293" s="474"/>
      <c r="Z293" s="476">
        <f t="shared" si="146"/>
        <v>0</v>
      </c>
      <c r="AA293" s="474"/>
      <c r="AB293" s="476">
        <f t="shared" si="147"/>
        <v>0</v>
      </c>
      <c r="AC293" s="477">
        <f t="shared" si="148"/>
        <v>0</v>
      </c>
      <c r="AD293" s="500"/>
      <c r="AE293" s="491"/>
      <c r="AF293" s="493">
        <f t="shared" si="149"/>
        <v>0</v>
      </c>
      <c r="AG293" s="491"/>
      <c r="AH293" s="493">
        <f t="shared" si="150"/>
        <v>0</v>
      </c>
      <c r="AI293" s="494">
        <f t="shared" si="151"/>
        <v>0</v>
      </c>
      <c r="AJ293" s="532"/>
      <c r="AK293" s="525"/>
      <c r="AL293" s="527">
        <f t="shared" si="152"/>
        <v>0</v>
      </c>
      <c r="AM293" s="525"/>
      <c r="AN293" s="527">
        <f t="shared" si="153"/>
        <v>0</v>
      </c>
      <c r="AO293" s="528">
        <f t="shared" si="154"/>
        <v>0</v>
      </c>
      <c r="AP293" s="549"/>
      <c r="AQ293" s="542"/>
      <c r="AR293" s="544">
        <f t="shared" si="155"/>
        <v>0</v>
      </c>
      <c r="AS293" s="542"/>
      <c r="AT293" s="544">
        <f t="shared" si="156"/>
        <v>0</v>
      </c>
      <c r="AU293" s="549"/>
      <c r="AV293" s="542"/>
      <c r="AW293" s="544">
        <f t="shared" si="157"/>
        <v>0</v>
      </c>
      <c r="AX293" s="542"/>
      <c r="AY293" s="544">
        <f t="shared" si="158"/>
        <v>0</v>
      </c>
      <c r="AZ293" s="549"/>
      <c r="BA293" s="542"/>
      <c r="BB293" s="544">
        <f t="shared" si="159"/>
        <v>0</v>
      </c>
      <c r="BC293" s="542"/>
      <c r="BD293" s="544">
        <f t="shared" si="160"/>
        <v>0</v>
      </c>
      <c r="BE293" s="545">
        <f t="shared" si="161"/>
        <v>0</v>
      </c>
      <c r="BF293" s="398">
        <f t="shared" si="162"/>
        <v>0</v>
      </c>
      <c r="BG293" s="254">
        <f t="shared" si="163"/>
        <v>0</v>
      </c>
      <c r="BH293" s="275">
        <f t="shared" si="164"/>
        <v>0</v>
      </c>
    </row>
    <row r="294" spans="1:60" s="459" customFormat="1" ht="12.75">
      <c r="A294" s="313">
        <v>3</v>
      </c>
      <c r="B294" s="250" t="s">
        <v>113</v>
      </c>
      <c r="C294" s="556"/>
      <c r="D294" s="252"/>
      <c r="E294" s="253"/>
      <c r="F294" s="252"/>
      <c r="G294" s="252"/>
      <c r="H294" s="252"/>
      <c r="I294" s="252"/>
      <c r="J294" s="311">
        <f>SUM(J296:J349)</f>
        <v>4161421.0100000002</v>
      </c>
      <c r="K294" s="412"/>
      <c r="L294" s="461"/>
      <c r="M294" s="438"/>
      <c r="N294" s="431">
        <f t="shared" si="140"/>
        <v>0</v>
      </c>
      <c r="O294" s="438"/>
      <c r="P294" s="431">
        <f t="shared" si="141"/>
        <v>0</v>
      </c>
      <c r="Q294" s="462">
        <f t="shared" si="142"/>
        <v>0</v>
      </c>
      <c r="R294" s="461"/>
      <c r="S294" s="252"/>
      <c r="T294" s="463">
        <f t="shared" si="143"/>
        <v>0</v>
      </c>
      <c r="U294" s="252"/>
      <c r="V294" s="463">
        <f t="shared" si="144"/>
        <v>0</v>
      </c>
      <c r="W294" s="464">
        <f>SUM(W296:W349)</f>
        <v>147912</v>
      </c>
      <c r="X294" s="461"/>
      <c r="Y294" s="480"/>
      <c r="Z294" s="476">
        <f t="shared" si="146"/>
        <v>0</v>
      </c>
      <c r="AA294" s="480"/>
      <c r="AB294" s="476">
        <f t="shared" si="147"/>
        <v>0</v>
      </c>
      <c r="AC294" s="464">
        <f>SUM(AC296:AC349)</f>
        <v>473302.52024491411</v>
      </c>
      <c r="AD294" s="461"/>
      <c r="AE294" s="499"/>
      <c r="AF294" s="493">
        <f t="shared" si="149"/>
        <v>0</v>
      </c>
      <c r="AG294" s="499"/>
      <c r="AH294" s="493">
        <f t="shared" si="150"/>
        <v>0</v>
      </c>
      <c r="AI294" s="462">
        <f t="shared" si="151"/>
        <v>0</v>
      </c>
      <c r="AJ294" s="574"/>
      <c r="AK294" s="531"/>
      <c r="AL294" s="527">
        <f t="shared" si="152"/>
        <v>0</v>
      </c>
      <c r="AM294" s="531"/>
      <c r="AN294" s="527">
        <f t="shared" si="153"/>
        <v>0</v>
      </c>
      <c r="AO294" s="464">
        <f>SUM(AO296:AO349)</f>
        <v>372080.49180327868</v>
      </c>
      <c r="AP294" s="461"/>
      <c r="AQ294" s="548"/>
      <c r="AR294" s="544">
        <f t="shared" si="155"/>
        <v>0</v>
      </c>
      <c r="AS294" s="548"/>
      <c r="AT294" s="544">
        <f t="shared" si="156"/>
        <v>0</v>
      </c>
      <c r="AU294" s="461"/>
      <c r="AV294" s="548"/>
      <c r="AW294" s="544">
        <f t="shared" si="157"/>
        <v>0</v>
      </c>
      <c r="AX294" s="548"/>
      <c r="AY294" s="544">
        <f t="shared" si="158"/>
        <v>0</v>
      </c>
      <c r="AZ294" s="461"/>
      <c r="BA294" s="548"/>
      <c r="BB294" s="544">
        <f t="shared" si="159"/>
        <v>0</v>
      </c>
      <c r="BC294" s="548"/>
      <c r="BD294" s="544">
        <f t="shared" si="160"/>
        <v>0</v>
      </c>
      <c r="BE294" s="462">
        <f>SUM(BE296:BE349)</f>
        <v>0</v>
      </c>
      <c r="BF294" s="398">
        <f t="shared" si="162"/>
        <v>0</v>
      </c>
      <c r="BG294" s="254">
        <f t="shared" si="163"/>
        <v>0</v>
      </c>
      <c r="BH294" s="275">
        <f t="shared" si="164"/>
        <v>0</v>
      </c>
    </row>
    <row r="295" spans="1:60" s="275" customFormat="1" ht="12.75">
      <c r="A295" s="314"/>
      <c r="B295" s="561"/>
      <c r="C295" s="372"/>
      <c r="D295" s="562"/>
      <c r="E295" s="560"/>
      <c r="F295" s="344"/>
      <c r="G295" s="190"/>
      <c r="H295" s="344"/>
      <c r="I295" s="190"/>
      <c r="J295" s="345"/>
      <c r="K295" s="420"/>
      <c r="L295" s="435"/>
      <c r="M295" s="429"/>
      <c r="N295" s="431">
        <f t="shared" si="140"/>
        <v>0</v>
      </c>
      <c r="O295" s="429"/>
      <c r="P295" s="431">
        <f t="shared" si="141"/>
        <v>0</v>
      </c>
      <c r="Q295" s="432">
        <f t="shared" si="142"/>
        <v>0</v>
      </c>
      <c r="R295" s="452"/>
      <c r="S295" s="446"/>
      <c r="T295" s="448">
        <f t="shared" si="143"/>
        <v>0</v>
      </c>
      <c r="U295" s="446"/>
      <c r="V295" s="448">
        <f t="shared" si="144"/>
        <v>0</v>
      </c>
      <c r="W295" s="449">
        <f t="shared" si="145"/>
        <v>0</v>
      </c>
      <c r="X295" s="481"/>
      <c r="Y295" s="474"/>
      <c r="Z295" s="476">
        <f t="shared" si="146"/>
        <v>0</v>
      </c>
      <c r="AA295" s="474"/>
      <c r="AB295" s="476">
        <f t="shared" si="147"/>
        <v>0</v>
      </c>
      <c r="AC295" s="477">
        <f t="shared" si="148"/>
        <v>0</v>
      </c>
      <c r="AD295" s="500"/>
      <c r="AE295" s="491"/>
      <c r="AF295" s="493">
        <f t="shared" si="149"/>
        <v>0</v>
      </c>
      <c r="AG295" s="491"/>
      <c r="AH295" s="493">
        <f t="shared" si="150"/>
        <v>0</v>
      </c>
      <c r="AI295" s="494">
        <f t="shared" si="151"/>
        <v>0</v>
      </c>
      <c r="AJ295" s="532"/>
      <c r="AK295" s="525"/>
      <c r="AL295" s="527">
        <f t="shared" si="152"/>
        <v>0</v>
      </c>
      <c r="AM295" s="525"/>
      <c r="AN295" s="527">
        <f t="shared" si="153"/>
        <v>0</v>
      </c>
      <c r="AO295" s="528">
        <f t="shared" si="154"/>
        <v>0</v>
      </c>
      <c r="AP295" s="549"/>
      <c r="AQ295" s="542"/>
      <c r="AR295" s="544">
        <f t="shared" si="155"/>
        <v>0</v>
      </c>
      <c r="AS295" s="542"/>
      <c r="AT295" s="544">
        <f t="shared" si="156"/>
        <v>0</v>
      </c>
      <c r="AU295" s="549"/>
      <c r="AV295" s="542"/>
      <c r="AW295" s="544">
        <f t="shared" si="157"/>
        <v>0</v>
      </c>
      <c r="AX295" s="542"/>
      <c r="AY295" s="544">
        <f t="shared" si="158"/>
        <v>0</v>
      </c>
      <c r="AZ295" s="549"/>
      <c r="BA295" s="542"/>
      <c r="BB295" s="544">
        <f t="shared" si="159"/>
        <v>0</v>
      </c>
      <c r="BC295" s="542"/>
      <c r="BD295" s="544">
        <f t="shared" si="160"/>
        <v>0</v>
      </c>
      <c r="BE295" s="545">
        <f t="shared" si="161"/>
        <v>0</v>
      </c>
      <c r="BF295" s="398">
        <f t="shared" si="162"/>
        <v>0</v>
      </c>
      <c r="BG295" s="254">
        <f t="shared" si="163"/>
        <v>0</v>
      </c>
      <c r="BH295" s="275">
        <f t="shared" si="164"/>
        <v>0</v>
      </c>
    </row>
    <row r="296" spans="1:60" s="275" customFormat="1" ht="25.5">
      <c r="A296" s="314" t="s">
        <v>114</v>
      </c>
      <c r="B296" s="563" t="s">
        <v>115</v>
      </c>
      <c r="C296" s="372" t="s">
        <v>116</v>
      </c>
      <c r="D296" s="559" t="s">
        <v>117</v>
      </c>
      <c r="E296" s="560">
        <v>4</v>
      </c>
      <c r="F296" s="344">
        <v>4200</v>
      </c>
      <c r="G296" s="190">
        <f t="shared" ref="G296:G349" si="168">E296*F296</f>
        <v>16800</v>
      </c>
      <c r="H296" s="344">
        <v>32778</v>
      </c>
      <c r="I296" s="190">
        <f t="shared" ref="I296:I329" si="169">ROUND(E296*H296,2)</f>
        <v>131112</v>
      </c>
      <c r="J296" s="345">
        <f t="shared" ref="J296:J349" si="170">G296+I296</f>
        <v>147912</v>
      </c>
      <c r="K296" s="420"/>
      <c r="L296" s="435"/>
      <c r="M296" s="429">
        <v>4200</v>
      </c>
      <c r="N296" s="431">
        <f t="shared" si="140"/>
        <v>0</v>
      </c>
      <c r="O296" s="429">
        <v>32778</v>
      </c>
      <c r="P296" s="431">
        <f t="shared" si="141"/>
        <v>0</v>
      </c>
      <c r="Q296" s="432">
        <f t="shared" si="142"/>
        <v>0</v>
      </c>
      <c r="R296" s="452">
        <v>4</v>
      </c>
      <c r="S296" s="446">
        <v>4200</v>
      </c>
      <c r="T296" s="448">
        <f t="shared" si="143"/>
        <v>16800</v>
      </c>
      <c r="U296" s="446">
        <v>32778</v>
      </c>
      <c r="V296" s="448">
        <f t="shared" si="144"/>
        <v>131112</v>
      </c>
      <c r="W296" s="449">
        <f t="shared" si="145"/>
        <v>147912</v>
      </c>
      <c r="X296" s="481"/>
      <c r="Y296" s="474">
        <v>4200</v>
      </c>
      <c r="Z296" s="476">
        <f t="shared" si="146"/>
        <v>0</v>
      </c>
      <c r="AA296" s="474">
        <v>32778</v>
      </c>
      <c r="AB296" s="476">
        <f t="shared" si="147"/>
        <v>0</v>
      </c>
      <c r="AC296" s="477">
        <f t="shared" si="148"/>
        <v>0</v>
      </c>
      <c r="AD296" s="500"/>
      <c r="AE296" s="491">
        <v>4200</v>
      </c>
      <c r="AF296" s="493">
        <f t="shared" si="149"/>
        <v>0</v>
      </c>
      <c r="AG296" s="491">
        <v>32778</v>
      </c>
      <c r="AH296" s="493">
        <f t="shared" si="150"/>
        <v>0</v>
      </c>
      <c r="AI296" s="494">
        <f t="shared" si="151"/>
        <v>0</v>
      </c>
      <c r="AJ296" s="532"/>
      <c r="AK296" s="525">
        <v>4200</v>
      </c>
      <c r="AL296" s="527">
        <f t="shared" si="152"/>
        <v>0</v>
      </c>
      <c r="AM296" s="525">
        <v>32778</v>
      </c>
      <c r="AN296" s="527">
        <f t="shared" si="153"/>
        <v>0</v>
      </c>
      <c r="AO296" s="528">
        <f t="shared" si="154"/>
        <v>0</v>
      </c>
      <c r="AP296" s="549"/>
      <c r="AQ296" s="542">
        <v>4200</v>
      </c>
      <c r="AR296" s="544">
        <f t="shared" si="155"/>
        <v>0</v>
      </c>
      <c r="AS296" s="542">
        <v>32778</v>
      </c>
      <c r="AT296" s="544">
        <f t="shared" si="156"/>
        <v>0</v>
      </c>
      <c r="AU296" s="549"/>
      <c r="AV296" s="542">
        <v>4200</v>
      </c>
      <c r="AW296" s="544">
        <f t="shared" si="157"/>
        <v>0</v>
      </c>
      <c r="AX296" s="542">
        <v>32778</v>
      </c>
      <c r="AY296" s="544">
        <f t="shared" si="158"/>
        <v>0</v>
      </c>
      <c r="AZ296" s="549"/>
      <c r="BA296" s="542">
        <v>4200</v>
      </c>
      <c r="BB296" s="544">
        <f t="shared" si="159"/>
        <v>0</v>
      </c>
      <c r="BC296" s="542">
        <v>32778</v>
      </c>
      <c r="BD296" s="544">
        <f t="shared" si="160"/>
        <v>0</v>
      </c>
      <c r="BE296" s="545">
        <f t="shared" si="161"/>
        <v>0</v>
      </c>
      <c r="BF296" s="398">
        <f t="shared" si="162"/>
        <v>0</v>
      </c>
      <c r="BG296" s="254">
        <f t="shared" si="163"/>
        <v>4</v>
      </c>
      <c r="BH296" s="275">
        <f t="shared" si="164"/>
        <v>0</v>
      </c>
    </row>
    <row r="297" spans="1:60" s="275" customFormat="1" ht="12.75">
      <c r="A297" s="314" t="s">
        <v>802</v>
      </c>
      <c r="B297" s="563" t="s">
        <v>803</v>
      </c>
      <c r="C297" s="372" t="s">
        <v>804</v>
      </c>
      <c r="D297" s="559" t="s">
        <v>110</v>
      </c>
      <c r="E297" s="560">
        <v>4</v>
      </c>
      <c r="F297" s="344">
        <v>1000</v>
      </c>
      <c r="G297" s="190">
        <f t="shared" si="168"/>
        <v>4000</v>
      </c>
      <c r="H297" s="344">
        <v>3887</v>
      </c>
      <c r="I297" s="190">
        <f t="shared" si="169"/>
        <v>15548</v>
      </c>
      <c r="J297" s="345">
        <f t="shared" si="170"/>
        <v>19548</v>
      </c>
      <c r="K297" s="420"/>
      <c r="L297" s="435"/>
      <c r="M297" s="429">
        <v>1000</v>
      </c>
      <c r="N297" s="431">
        <f t="shared" si="140"/>
        <v>0</v>
      </c>
      <c r="O297" s="429">
        <v>3887</v>
      </c>
      <c r="P297" s="431">
        <f t="shared" si="141"/>
        <v>0</v>
      </c>
      <c r="Q297" s="432">
        <f t="shared" si="142"/>
        <v>0</v>
      </c>
      <c r="R297" s="452"/>
      <c r="S297" s="446">
        <v>1000</v>
      </c>
      <c r="T297" s="448">
        <f t="shared" si="143"/>
        <v>0</v>
      </c>
      <c r="U297" s="446">
        <v>3887</v>
      </c>
      <c r="V297" s="448">
        <f t="shared" si="144"/>
        <v>0</v>
      </c>
      <c r="W297" s="449">
        <f t="shared" si="145"/>
        <v>0</v>
      </c>
      <c r="X297" s="481"/>
      <c r="Y297" s="474">
        <v>1000</v>
      </c>
      <c r="Z297" s="476">
        <f t="shared" si="146"/>
        <v>0</v>
      </c>
      <c r="AA297" s="474">
        <v>3887</v>
      </c>
      <c r="AB297" s="476">
        <f t="shared" si="147"/>
        <v>0</v>
      </c>
      <c r="AC297" s="477">
        <f t="shared" si="148"/>
        <v>0</v>
      </c>
      <c r="AD297" s="500"/>
      <c r="AE297" s="491">
        <v>1000</v>
      </c>
      <c r="AF297" s="493">
        <f t="shared" si="149"/>
        <v>0</v>
      </c>
      <c r="AG297" s="491">
        <v>3887</v>
      </c>
      <c r="AH297" s="493">
        <f t="shared" si="150"/>
        <v>0</v>
      </c>
      <c r="AI297" s="494">
        <f t="shared" si="151"/>
        <v>0</v>
      </c>
      <c r="AJ297" s="532"/>
      <c r="AK297" s="525">
        <v>1000</v>
      </c>
      <c r="AL297" s="527">
        <f t="shared" si="152"/>
        <v>0</v>
      </c>
      <c r="AM297" s="525">
        <v>3887</v>
      </c>
      <c r="AN297" s="527">
        <f t="shared" si="153"/>
        <v>0</v>
      </c>
      <c r="AO297" s="528">
        <f t="shared" si="154"/>
        <v>0</v>
      </c>
      <c r="AP297" s="549"/>
      <c r="AQ297" s="542">
        <v>1000</v>
      </c>
      <c r="AR297" s="544">
        <f t="shared" si="155"/>
        <v>0</v>
      </c>
      <c r="AS297" s="542">
        <v>3887</v>
      </c>
      <c r="AT297" s="544">
        <f t="shared" si="156"/>
        <v>0</v>
      </c>
      <c r="AU297" s="549"/>
      <c r="AV297" s="542">
        <v>1000</v>
      </c>
      <c r="AW297" s="544">
        <f t="shared" si="157"/>
        <v>0</v>
      </c>
      <c r="AX297" s="542">
        <v>3887</v>
      </c>
      <c r="AY297" s="544">
        <f t="shared" si="158"/>
        <v>0</v>
      </c>
      <c r="AZ297" s="549"/>
      <c r="BA297" s="542">
        <v>1000</v>
      </c>
      <c r="BB297" s="544">
        <f t="shared" si="159"/>
        <v>0</v>
      </c>
      <c r="BC297" s="542">
        <v>3887</v>
      </c>
      <c r="BD297" s="544">
        <f t="shared" si="160"/>
        <v>0</v>
      </c>
      <c r="BE297" s="545">
        <f t="shared" si="161"/>
        <v>0</v>
      </c>
      <c r="BF297" s="398">
        <f t="shared" si="162"/>
        <v>4</v>
      </c>
      <c r="BG297" s="254">
        <f t="shared" si="163"/>
        <v>0</v>
      </c>
      <c r="BH297" s="275">
        <f t="shared" si="164"/>
        <v>4</v>
      </c>
    </row>
    <row r="298" spans="1:60" s="275" customFormat="1" ht="25.5">
      <c r="A298" s="314" t="s">
        <v>805</v>
      </c>
      <c r="B298" s="563" t="s">
        <v>806</v>
      </c>
      <c r="C298" s="372" t="s">
        <v>807</v>
      </c>
      <c r="D298" s="559" t="s">
        <v>117</v>
      </c>
      <c r="E298" s="560">
        <v>8</v>
      </c>
      <c r="F298" s="344">
        <v>3000</v>
      </c>
      <c r="G298" s="190">
        <f t="shared" si="168"/>
        <v>24000</v>
      </c>
      <c r="H298" s="344">
        <v>3256</v>
      </c>
      <c r="I298" s="190">
        <f t="shared" si="169"/>
        <v>26048</v>
      </c>
      <c r="J298" s="345">
        <f t="shared" si="170"/>
        <v>50048</v>
      </c>
      <c r="K298" s="420"/>
      <c r="L298" s="435"/>
      <c r="M298" s="429">
        <v>3000</v>
      </c>
      <c r="N298" s="431">
        <f t="shared" si="140"/>
        <v>0</v>
      </c>
      <c r="O298" s="429">
        <v>3256</v>
      </c>
      <c r="P298" s="431">
        <f t="shared" si="141"/>
        <v>0</v>
      </c>
      <c r="Q298" s="432">
        <f t="shared" si="142"/>
        <v>0</v>
      </c>
      <c r="R298" s="452"/>
      <c r="S298" s="446">
        <v>3000</v>
      </c>
      <c r="T298" s="448">
        <f t="shared" si="143"/>
        <v>0</v>
      </c>
      <c r="U298" s="446">
        <v>3256</v>
      </c>
      <c r="V298" s="448">
        <f t="shared" si="144"/>
        <v>0</v>
      </c>
      <c r="W298" s="449">
        <f t="shared" si="145"/>
        <v>0</v>
      </c>
      <c r="X298" s="481"/>
      <c r="Y298" s="474">
        <v>3000</v>
      </c>
      <c r="Z298" s="476">
        <f t="shared" si="146"/>
        <v>0</v>
      </c>
      <c r="AA298" s="474">
        <v>3256</v>
      </c>
      <c r="AB298" s="476">
        <f t="shared" si="147"/>
        <v>0</v>
      </c>
      <c r="AC298" s="477">
        <f t="shared" si="148"/>
        <v>0</v>
      </c>
      <c r="AD298" s="500"/>
      <c r="AE298" s="491">
        <v>3000</v>
      </c>
      <c r="AF298" s="493">
        <f t="shared" si="149"/>
        <v>0</v>
      </c>
      <c r="AG298" s="491">
        <v>3256</v>
      </c>
      <c r="AH298" s="493">
        <f t="shared" si="150"/>
        <v>0</v>
      </c>
      <c r="AI298" s="494">
        <f t="shared" si="151"/>
        <v>0</v>
      </c>
      <c r="AJ298" s="532"/>
      <c r="AK298" s="525">
        <v>3000</v>
      </c>
      <c r="AL298" s="527">
        <f t="shared" si="152"/>
        <v>0</v>
      </c>
      <c r="AM298" s="525">
        <v>3256</v>
      </c>
      <c r="AN298" s="527">
        <f t="shared" si="153"/>
        <v>0</v>
      </c>
      <c r="AO298" s="528">
        <f t="shared" si="154"/>
        <v>0</v>
      </c>
      <c r="AP298" s="549"/>
      <c r="AQ298" s="542">
        <v>3000</v>
      </c>
      <c r="AR298" s="544">
        <f t="shared" si="155"/>
        <v>0</v>
      </c>
      <c r="AS298" s="542">
        <v>3256</v>
      </c>
      <c r="AT298" s="544">
        <f t="shared" si="156"/>
        <v>0</v>
      </c>
      <c r="AU298" s="549"/>
      <c r="AV298" s="542">
        <v>3000</v>
      </c>
      <c r="AW298" s="544">
        <f t="shared" si="157"/>
        <v>0</v>
      </c>
      <c r="AX298" s="542">
        <v>3256</v>
      </c>
      <c r="AY298" s="544">
        <f t="shared" si="158"/>
        <v>0</v>
      </c>
      <c r="AZ298" s="549"/>
      <c r="BA298" s="542">
        <v>3000</v>
      </c>
      <c r="BB298" s="544">
        <f t="shared" si="159"/>
        <v>0</v>
      </c>
      <c r="BC298" s="542">
        <v>3256</v>
      </c>
      <c r="BD298" s="544">
        <f t="shared" si="160"/>
        <v>0</v>
      </c>
      <c r="BE298" s="545">
        <f t="shared" si="161"/>
        <v>0</v>
      </c>
      <c r="BF298" s="398">
        <f t="shared" si="162"/>
        <v>8</v>
      </c>
      <c r="BG298" s="254">
        <f t="shared" si="163"/>
        <v>0</v>
      </c>
      <c r="BH298" s="275">
        <f t="shared" si="164"/>
        <v>8</v>
      </c>
    </row>
    <row r="299" spans="1:60" s="275" customFormat="1" ht="12.75">
      <c r="A299" s="314" t="s">
        <v>808</v>
      </c>
      <c r="B299" s="563" t="s">
        <v>809</v>
      </c>
      <c r="C299" s="372" t="s">
        <v>810</v>
      </c>
      <c r="D299" s="559" t="s">
        <v>110</v>
      </c>
      <c r="E299" s="560">
        <v>192</v>
      </c>
      <c r="F299" s="344">
        <v>25</v>
      </c>
      <c r="G299" s="190">
        <f t="shared" si="168"/>
        <v>4800</v>
      </c>
      <c r="H299" s="344">
        <v>99</v>
      </c>
      <c r="I299" s="190">
        <f t="shared" si="169"/>
        <v>19008</v>
      </c>
      <c r="J299" s="345">
        <f>G299+I299</f>
        <v>23808</v>
      </c>
      <c r="K299" s="420"/>
      <c r="L299" s="435"/>
      <c r="M299" s="429">
        <v>25</v>
      </c>
      <c r="N299" s="431">
        <f t="shared" si="140"/>
        <v>0</v>
      </c>
      <c r="O299" s="429">
        <v>99</v>
      </c>
      <c r="P299" s="431">
        <f t="shared" si="141"/>
        <v>0</v>
      </c>
      <c r="Q299" s="432">
        <f t="shared" si="142"/>
        <v>0</v>
      </c>
      <c r="R299" s="452"/>
      <c r="S299" s="446">
        <v>25</v>
      </c>
      <c r="T299" s="448">
        <f t="shared" si="143"/>
        <v>0</v>
      </c>
      <c r="U299" s="446">
        <v>99</v>
      </c>
      <c r="V299" s="448">
        <f t="shared" si="144"/>
        <v>0</v>
      </c>
      <c r="W299" s="449">
        <f t="shared" si="145"/>
        <v>0</v>
      </c>
      <c r="X299" s="481"/>
      <c r="Y299" s="474">
        <v>25</v>
      </c>
      <c r="Z299" s="476">
        <f t="shared" si="146"/>
        <v>0</v>
      </c>
      <c r="AA299" s="474">
        <v>99</v>
      </c>
      <c r="AB299" s="476">
        <f t="shared" si="147"/>
        <v>0</v>
      </c>
      <c r="AC299" s="477">
        <f t="shared" si="148"/>
        <v>0</v>
      </c>
      <c r="AD299" s="500"/>
      <c r="AE299" s="491">
        <v>25</v>
      </c>
      <c r="AF299" s="493">
        <f t="shared" si="149"/>
        <v>0</v>
      </c>
      <c r="AG299" s="491">
        <v>99</v>
      </c>
      <c r="AH299" s="493">
        <f t="shared" si="150"/>
        <v>0</v>
      </c>
      <c r="AI299" s="494">
        <f t="shared" si="151"/>
        <v>0</v>
      </c>
      <c r="AJ299" s="532"/>
      <c r="AK299" s="525">
        <v>25</v>
      </c>
      <c r="AL299" s="527">
        <f t="shared" si="152"/>
        <v>0</v>
      </c>
      <c r="AM299" s="525">
        <v>99</v>
      </c>
      <c r="AN299" s="527">
        <f t="shared" si="153"/>
        <v>0</v>
      </c>
      <c r="AO299" s="528">
        <f t="shared" si="154"/>
        <v>0</v>
      </c>
      <c r="AP299" s="549"/>
      <c r="AQ299" s="542">
        <v>25</v>
      </c>
      <c r="AR299" s="544">
        <f t="shared" si="155"/>
        <v>0</v>
      </c>
      <c r="AS299" s="542">
        <v>99</v>
      </c>
      <c r="AT299" s="544">
        <f t="shared" si="156"/>
        <v>0</v>
      </c>
      <c r="AU299" s="549"/>
      <c r="AV299" s="542">
        <v>25</v>
      </c>
      <c r="AW299" s="544">
        <f t="shared" si="157"/>
        <v>0</v>
      </c>
      <c r="AX299" s="542">
        <v>99</v>
      </c>
      <c r="AY299" s="544">
        <f t="shared" si="158"/>
        <v>0</v>
      </c>
      <c r="AZ299" s="549"/>
      <c r="BA299" s="542">
        <v>25</v>
      </c>
      <c r="BB299" s="544">
        <f t="shared" si="159"/>
        <v>0</v>
      </c>
      <c r="BC299" s="542">
        <v>99</v>
      </c>
      <c r="BD299" s="544">
        <f t="shared" si="160"/>
        <v>0</v>
      </c>
      <c r="BE299" s="545">
        <f t="shared" si="161"/>
        <v>0</v>
      </c>
      <c r="BF299" s="398">
        <f t="shared" si="162"/>
        <v>192</v>
      </c>
      <c r="BG299" s="254">
        <f t="shared" si="163"/>
        <v>0</v>
      </c>
      <c r="BH299" s="275">
        <f t="shared" si="164"/>
        <v>192</v>
      </c>
    </row>
    <row r="300" spans="1:60" s="275" customFormat="1" ht="12.75">
      <c r="A300" s="314" t="s">
        <v>811</v>
      </c>
      <c r="B300" s="563" t="s">
        <v>812</v>
      </c>
      <c r="C300" s="372" t="s">
        <v>813</v>
      </c>
      <c r="D300" s="559" t="s">
        <v>110</v>
      </c>
      <c r="E300" s="560">
        <v>96</v>
      </c>
      <c r="F300" s="344">
        <v>25</v>
      </c>
      <c r="G300" s="190">
        <f t="shared" si="168"/>
        <v>2400</v>
      </c>
      <c r="H300" s="344">
        <v>72</v>
      </c>
      <c r="I300" s="190">
        <f t="shared" si="169"/>
        <v>6912</v>
      </c>
      <c r="J300" s="345">
        <f>G300+I300</f>
        <v>9312</v>
      </c>
      <c r="K300" s="420"/>
      <c r="L300" s="435"/>
      <c r="M300" s="429">
        <v>25</v>
      </c>
      <c r="N300" s="431">
        <f t="shared" si="140"/>
        <v>0</v>
      </c>
      <c r="O300" s="429">
        <v>72</v>
      </c>
      <c r="P300" s="431">
        <f t="shared" si="141"/>
        <v>0</v>
      </c>
      <c r="Q300" s="432">
        <f t="shared" si="142"/>
        <v>0</v>
      </c>
      <c r="R300" s="452"/>
      <c r="S300" s="446">
        <v>25</v>
      </c>
      <c r="T300" s="448">
        <f t="shared" si="143"/>
        <v>0</v>
      </c>
      <c r="U300" s="446">
        <v>72</v>
      </c>
      <c r="V300" s="448">
        <f t="shared" si="144"/>
        <v>0</v>
      </c>
      <c r="W300" s="449">
        <f t="shared" si="145"/>
        <v>0</v>
      </c>
      <c r="X300" s="481"/>
      <c r="Y300" s="474">
        <v>25</v>
      </c>
      <c r="Z300" s="476">
        <f t="shared" si="146"/>
        <v>0</v>
      </c>
      <c r="AA300" s="474">
        <v>72</v>
      </c>
      <c r="AB300" s="476">
        <f t="shared" si="147"/>
        <v>0</v>
      </c>
      <c r="AC300" s="477">
        <f t="shared" si="148"/>
        <v>0</v>
      </c>
      <c r="AD300" s="500"/>
      <c r="AE300" s="491">
        <v>25</v>
      </c>
      <c r="AF300" s="493">
        <f t="shared" si="149"/>
        <v>0</v>
      </c>
      <c r="AG300" s="491">
        <v>72</v>
      </c>
      <c r="AH300" s="493">
        <f t="shared" si="150"/>
        <v>0</v>
      </c>
      <c r="AI300" s="494">
        <f t="shared" si="151"/>
        <v>0</v>
      </c>
      <c r="AJ300" s="532"/>
      <c r="AK300" s="525">
        <v>25</v>
      </c>
      <c r="AL300" s="527">
        <f t="shared" si="152"/>
        <v>0</v>
      </c>
      <c r="AM300" s="525">
        <v>72</v>
      </c>
      <c r="AN300" s="527">
        <f t="shared" si="153"/>
        <v>0</v>
      </c>
      <c r="AO300" s="528">
        <f t="shared" si="154"/>
        <v>0</v>
      </c>
      <c r="AP300" s="549"/>
      <c r="AQ300" s="542">
        <v>25</v>
      </c>
      <c r="AR300" s="544">
        <f t="shared" si="155"/>
        <v>0</v>
      </c>
      <c r="AS300" s="542">
        <v>72</v>
      </c>
      <c r="AT300" s="544">
        <f t="shared" si="156"/>
        <v>0</v>
      </c>
      <c r="AU300" s="549"/>
      <c r="AV300" s="542">
        <v>25</v>
      </c>
      <c r="AW300" s="544">
        <f t="shared" si="157"/>
        <v>0</v>
      </c>
      <c r="AX300" s="542">
        <v>72</v>
      </c>
      <c r="AY300" s="544">
        <f t="shared" si="158"/>
        <v>0</v>
      </c>
      <c r="AZ300" s="549"/>
      <c r="BA300" s="542">
        <v>25</v>
      </c>
      <c r="BB300" s="544">
        <f t="shared" si="159"/>
        <v>0</v>
      </c>
      <c r="BC300" s="542">
        <v>72</v>
      </c>
      <c r="BD300" s="544">
        <f t="shared" si="160"/>
        <v>0</v>
      </c>
      <c r="BE300" s="545">
        <f t="shared" si="161"/>
        <v>0</v>
      </c>
      <c r="BF300" s="398">
        <f t="shared" si="162"/>
        <v>96</v>
      </c>
      <c r="BG300" s="254">
        <f t="shared" si="163"/>
        <v>0</v>
      </c>
      <c r="BH300" s="275">
        <f t="shared" si="164"/>
        <v>96</v>
      </c>
    </row>
    <row r="301" spans="1:60" s="275" customFormat="1" ht="25.5">
      <c r="A301" s="314" t="s">
        <v>814</v>
      </c>
      <c r="B301" s="563" t="s">
        <v>815</v>
      </c>
      <c r="C301" s="372" t="s">
        <v>816</v>
      </c>
      <c r="D301" s="559" t="s">
        <v>110</v>
      </c>
      <c r="E301" s="560">
        <v>10</v>
      </c>
      <c r="F301" s="344">
        <v>3600</v>
      </c>
      <c r="G301" s="190">
        <f t="shared" si="168"/>
        <v>36000</v>
      </c>
      <c r="H301" s="344">
        <v>5700</v>
      </c>
      <c r="I301" s="190">
        <f t="shared" si="169"/>
        <v>57000</v>
      </c>
      <c r="J301" s="345">
        <f t="shared" si="170"/>
        <v>93000</v>
      </c>
      <c r="K301" s="420"/>
      <c r="L301" s="435"/>
      <c r="M301" s="429">
        <v>3600</v>
      </c>
      <c r="N301" s="431">
        <f t="shared" si="140"/>
        <v>0</v>
      </c>
      <c r="O301" s="429">
        <v>5700</v>
      </c>
      <c r="P301" s="431">
        <f t="shared" si="141"/>
        <v>0</v>
      </c>
      <c r="Q301" s="432">
        <f t="shared" si="142"/>
        <v>0</v>
      </c>
      <c r="R301" s="452"/>
      <c r="S301" s="446">
        <v>3600</v>
      </c>
      <c r="T301" s="448">
        <f t="shared" si="143"/>
        <v>0</v>
      </c>
      <c r="U301" s="446">
        <v>5700</v>
      </c>
      <c r="V301" s="448">
        <f t="shared" si="144"/>
        <v>0</v>
      </c>
      <c r="W301" s="449">
        <f t="shared" si="145"/>
        <v>0</v>
      </c>
      <c r="X301" s="481"/>
      <c r="Y301" s="474">
        <v>3600</v>
      </c>
      <c r="Z301" s="476">
        <f t="shared" si="146"/>
        <v>0</v>
      </c>
      <c r="AA301" s="474">
        <v>5700</v>
      </c>
      <c r="AB301" s="476">
        <f t="shared" si="147"/>
        <v>0</v>
      </c>
      <c r="AC301" s="477">
        <f t="shared" si="148"/>
        <v>0</v>
      </c>
      <c r="AD301" s="500"/>
      <c r="AE301" s="491">
        <v>3600</v>
      </c>
      <c r="AF301" s="493">
        <f t="shared" si="149"/>
        <v>0</v>
      </c>
      <c r="AG301" s="491">
        <v>5700</v>
      </c>
      <c r="AH301" s="493">
        <f t="shared" si="150"/>
        <v>0</v>
      </c>
      <c r="AI301" s="494">
        <f t="shared" si="151"/>
        <v>0</v>
      </c>
      <c r="AJ301" s="532"/>
      <c r="AK301" s="525">
        <v>3600</v>
      </c>
      <c r="AL301" s="527">
        <f t="shared" si="152"/>
        <v>0</v>
      </c>
      <c r="AM301" s="525">
        <v>5700</v>
      </c>
      <c r="AN301" s="527">
        <f t="shared" si="153"/>
        <v>0</v>
      </c>
      <c r="AO301" s="528">
        <f t="shared" si="154"/>
        <v>0</v>
      </c>
      <c r="AP301" s="549"/>
      <c r="AQ301" s="542">
        <v>3600</v>
      </c>
      <c r="AR301" s="544">
        <f t="shared" si="155"/>
        <v>0</v>
      </c>
      <c r="AS301" s="542">
        <v>5700</v>
      </c>
      <c r="AT301" s="544">
        <f t="shared" si="156"/>
        <v>0</v>
      </c>
      <c r="AU301" s="549"/>
      <c r="AV301" s="542">
        <v>3600</v>
      </c>
      <c r="AW301" s="544">
        <f t="shared" si="157"/>
        <v>0</v>
      </c>
      <c r="AX301" s="542">
        <v>5700</v>
      </c>
      <c r="AY301" s="544">
        <f t="shared" si="158"/>
        <v>0</v>
      </c>
      <c r="AZ301" s="549"/>
      <c r="BA301" s="542">
        <v>3600</v>
      </c>
      <c r="BB301" s="544">
        <f t="shared" si="159"/>
        <v>0</v>
      </c>
      <c r="BC301" s="542">
        <v>5700</v>
      </c>
      <c r="BD301" s="544">
        <f t="shared" si="160"/>
        <v>0</v>
      </c>
      <c r="BE301" s="545">
        <f t="shared" si="161"/>
        <v>0</v>
      </c>
      <c r="BF301" s="398">
        <f t="shared" si="162"/>
        <v>10</v>
      </c>
      <c r="BG301" s="254">
        <f t="shared" si="163"/>
        <v>0</v>
      </c>
      <c r="BH301" s="275">
        <f t="shared" si="164"/>
        <v>10</v>
      </c>
    </row>
    <row r="302" spans="1:60" s="254" customFormat="1" ht="25.5">
      <c r="A302" s="303" t="s">
        <v>817</v>
      </c>
      <c r="B302" s="281" t="s">
        <v>818</v>
      </c>
      <c r="C302" s="372" t="s">
        <v>819</v>
      </c>
      <c r="D302" s="272" t="s">
        <v>110</v>
      </c>
      <c r="E302" s="273">
        <v>3</v>
      </c>
      <c r="F302" s="344">
        <v>2500</v>
      </c>
      <c r="G302" s="413">
        <f t="shared" si="168"/>
        <v>7500</v>
      </c>
      <c r="H302" s="344">
        <v>0</v>
      </c>
      <c r="I302" s="414">
        <f t="shared" si="169"/>
        <v>0</v>
      </c>
      <c r="J302" s="415">
        <f t="shared" si="170"/>
        <v>7500</v>
      </c>
      <c r="K302" s="406"/>
      <c r="L302" s="427"/>
      <c r="M302" s="429">
        <v>2500</v>
      </c>
      <c r="N302" s="431">
        <f t="shared" si="140"/>
        <v>0</v>
      </c>
      <c r="O302" s="429">
        <v>0</v>
      </c>
      <c r="P302" s="431">
        <f t="shared" si="141"/>
        <v>0</v>
      </c>
      <c r="Q302" s="432">
        <f t="shared" si="142"/>
        <v>0</v>
      </c>
      <c r="R302" s="444"/>
      <c r="S302" s="446">
        <v>2500</v>
      </c>
      <c r="T302" s="448">
        <f t="shared" si="143"/>
        <v>0</v>
      </c>
      <c r="U302" s="446">
        <v>0</v>
      </c>
      <c r="V302" s="448">
        <f t="shared" si="144"/>
        <v>0</v>
      </c>
      <c r="W302" s="449">
        <f t="shared" si="145"/>
        <v>0</v>
      </c>
      <c r="X302" s="472"/>
      <c r="Y302" s="474">
        <v>2500</v>
      </c>
      <c r="Z302" s="476">
        <f t="shared" si="146"/>
        <v>0</v>
      </c>
      <c r="AA302" s="474">
        <v>0</v>
      </c>
      <c r="AB302" s="476">
        <f t="shared" si="147"/>
        <v>0</v>
      </c>
      <c r="AC302" s="477">
        <f t="shared" si="148"/>
        <v>0</v>
      </c>
      <c r="AD302" s="489"/>
      <c r="AE302" s="491">
        <v>2500</v>
      </c>
      <c r="AF302" s="493">
        <f t="shared" si="149"/>
        <v>0</v>
      </c>
      <c r="AG302" s="491">
        <v>0</v>
      </c>
      <c r="AH302" s="493">
        <f t="shared" si="150"/>
        <v>0</v>
      </c>
      <c r="AI302" s="494">
        <f t="shared" si="151"/>
        <v>0</v>
      </c>
      <c r="AJ302" s="523"/>
      <c r="AK302" s="525">
        <v>2500</v>
      </c>
      <c r="AL302" s="527">
        <f t="shared" si="152"/>
        <v>0</v>
      </c>
      <c r="AM302" s="525">
        <v>0</v>
      </c>
      <c r="AN302" s="527">
        <f t="shared" si="153"/>
        <v>0</v>
      </c>
      <c r="AO302" s="528">
        <f t="shared" si="154"/>
        <v>0</v>
      </c>
      <c r="AP302" s="540"/>
      <c r="AQ302" s="542">
        <v>2500</v>
      </c>
      <c r="AR302" s="544">
        <f t="shared" si="155"/>
        <v>0</v>
      </c>
      <c r="AS302" s="542">
        <v>0</v>
      </c>
      <c r="AT302" s="544">
        <f t="shared" si="156"/>
        <v>0</v>
      </c>
      <c r="AU302" s="540"/>
      <c r="AV302" s="542">
        <v>2500</v>
      </c>
      <c r="AW302" s="544">
        <f t="shared" si="157"/>
        <v>0</v>
      </c>
      <c r="AX302" s="542">
        <v>0</v>
      </c>
      <c r="AY302" s="544">
        <f t="shared" si="158"/>
        <v>0</v>
      </c>
      <c r="AZ302" s="540"/>
      <c r="BA302" s="542">
        <v>2500</v>
      </c>
      <c r="BB302" s="544">
        <f t="shared" si="159"/>
        <v>0</v>
      </c>
      <c r="BC302" s="542">
        <v>0</v>
      </c>
      <c r="BD302" s="544">
        <f t="shared" si="160"/>
        <v>0</v>
      </c>
      <c r="BE302" s="545">
        <f t="shared" si="161"/>
        <v>0</v>
      </c>
      <c r="BF302" s="398">
        <f t="shared" si="162"/>
        <v>3</v>
      </c>
      <c r="BG302" s="254">
        <f t="shared" si="163"/>
        <v>0</v>
      </c>
      <c r="BH302" s="275">
        <f t="shared" si="164"/>
        <v>3</v>
      </c>
    </row>
    <row r="303" spans="1:60" s="254" customFormat="1" ht="12.75">
      <c r="A303" s="303" t="s">
        <v>820</v>
      </c>
      <c r="B303" s="281" t="s">
        <v>821</v>
      </c>
      <c r="C303" s="372" t="s">
        <v>822</v>
      </c>
      <c r="D303" s="272" t="s">
        <v>110</v>
      </c>
      <c r="E303" s="273">
        <v>2</v>
      </c>
      <c r="F303" s="344">
        <v>2500</v>
      </c>
      <c r="G303" s="413">
        <f t="shared" si="168"/>
        <v>5000</v>
      </c>
      <c r="H303" s="344">
        <v>94696.92</v>
      </c>
      <c r="I303" s="414">
        <f t="shared" si="169"/>
        <v>189393.84</v>
      </c>
      <c r="J303" s="415">
        <f>G303+I303</f>
        <v>194393.84</v>
      </c>
      <c r="K303" s="406"/>
      <c r="L303" s="427"/>
      <c r="M303" s="429">
        <v>2500</v>
      </c>
      <c r="N303" s="431">
        <f t="shared" si="140"/>
        <v>0</v>
      </c>
      <c r="O303" s="429">
        <v>94696.92</v>
      </c>
      <c r="P303" s="431">
        <f t="shared" si="141"/>
        <v>0</v>
      </c>
      <c r="Q303" s="432">
        <f t="shared" si="142"/>
        <v>0</v>
      </c>
      <c r="R303" s="444"/>
      <c r="S303" s="446">
        <v>2500</v>
      </c>
      <c r="T303" s="448">
        <f t="shared" si="143"/>
        <v>0</v>
      </c>
      <c r="U303" s="446">
        <v>94696.92</v>
      </c>
      <c r="V303" s="448">
        <f t="shared" si="144"/>
        <v>0</v>
      </c>
      <c r="W303" s="449">
        <f t="shared" si="145"/>
        <v>0</v>
      </c>
      <c r="X303" s="472"/>
      <c r="Y303" s="474">
        <v>2500</v>
      </c>
      <c r="Z303" s="476">
        <f t="shared" si="146"/>
        <v>0</v>
      </c>
      <c r="AA303" s="474">
        <v>94696.92</v>
      </c>
      <c r="AB303" s="476">
        <f t="shared" si="147"/>
        <v>0</v>
      </c>
      <c r="AC303" s="477">
        <f t="shared" si="148"/>
        <v>0</v>
      </c>
      <c r="AD303" s="489"/>
      <c r="AE303" s="491">
        <v>2500</v>
      </c>
      <c r="AF303" s="493">
        <f t="shared" si="149"/>
        <v>0</v>
      </c>
      <c r="AG303" s="491">
        <v>94696.92</v>
      </c>
      <c r="AH303" s="493">
        <f t="shared" si="150"/>
        <v>0</v>
      </c>
      <c r="AI303" s="494">
        <f t="shared" si="151"/>
        <v>0</v>
      </c>
      <c r="AJ303" s="523"/>
      <c r="AK303" s="525">
        <v>2500</v>
      </c>
      <c r="AL303" s="527">
        <f t="shared" si="152"/>
        <v>0</v>
      </c>
      <c r="AM303" s="525">
        <v>94696.92</v>
      </c>
      <c r="AN303" s="527">
        <f t="shared" si="153"/>
        <v>0</v>
      </c>
      <c r="AO303" s="528">
        <f t="shared" si="154"/>
        <v>0</v>
      </c>
      <c r="AP303" s="540"/>
      <c r="AQ303" s="542">
        <v>2500</v>
      </c>
      <c r="AR303" s="544">
        <f t="shared" si="155"/>
        <v>0</v>
      </c>
      <c r="AS303" s="542">
        <v>94696.92</v>
      </c>
      <c r="AT303" s="544">
        <f t="shared" si="156"/>
        <v>0</v>
      </c>
      <c r="AU303" s="540"/>
      <c r="AV303" s="542">
        <v>2500</v>
      </c>
      <c r="AW303" s="544">
        <f t="shared" si="157"/>
        <v>0</v>
      </c>
      <c r="AX303" s="542">
        <v>94696.92</v>
      </c>
      <c r="AY303" s="544">
        <f t="shared" si="158"/>
        <v>0</v>
      </c>
      <c r="AZ303" s="540"/>
      <c r="BA303" s="542">
        <v>2500</v>
      </c>
      <c r="BB303" s="544">
        <f t="shared" si="159"/>
        <v>0</v>
      </c>
      <c r="BC303" s="542">
        <v>94696.92</v>
      </c>
      <c r="BD303" s="544">
        <f t="shared" si="160"/>
        <v>0</v>
      </c>
      <c r="BE303" s="545">
        <f t="shared" si="161"/>
        <v>0</v>
      </c>
      <c r="BF303" s="398">
        <f t="shared" si="162"/>
        <v>2</v>
      </c>
      <c r="BG303" s="254">
        <f t="shared" si="163"/>
        <v>0</v>
      </c>
      <c r="BH303" s="275">
        <f t="shared" si="164"/>
        <v>2</v>
      </c>
    </row>
    <row r="304" spans="1:60" s="275" customFormat="1" ht="13.5">
      <c r="A304" s="314" t="s">
        <v>823</v>
      </c>
      <c r="B304" s="563" t="s">
        <v>824</v>
      </c>
      <c r="C304" s="372" t="s">
        <v>825</v>
      </c>
      <c r="D304" s="559" t="s">
        <v>110</v>
      </c>
      <c r="E304" s="560">
        <v>1</v>
      </c>
      <c r="F304" s="344">
        <v>3000</v>
      </c>
      <c r="G304" s="190">
        <f t="shared" si="168"/>
        <v>3000</v>
      </c>
      <c r="H304" s="344">
        <v>0</v>
      </c>
      <c r="I304" s="190">
        <f t="shared" si="169"/>
        <v>0</v>
      </c>
      <c r="J304" s="345">
        <f t="shared" si="170"/>
        <v>3000</v>
      </c>
      <c r="K304" s="421"/>
      <c r="L304" s="435"/>
      <c r="M304" s="429">
        <v>3000</v>
      </c>
      <c r="N304" s="431">
        <f t="shared" si="140"/>
        <v>0</v>
      </c>
      <c r="O304" s="429">
        <v>0</v>
      </c>
      <c r="P304" s="431">
        <f t="shared" si="141"/>
        <v>0</v>
      </c>
      <c r="Q304" s="432">
        <f t="shared" si="142"/>
        <v>0</v>
      </c>
      <c r="R304" s="452"/>
      <c r="S304" s="446">
        <v>3000</v>
      </c>
      <c r="T304" s="448">
        <f t="shared" si="143"/>
        <v>0</v>
      </c>
      <c r="U304" s="446">
        <v>0</v>
      </c>
      <c r="V304" s="448">
        <f t="shared" si="144"/>
        <v>0</v>
      </c>
      <c r="W304" s="449">
        <f t="shared" si="145"/>
        <v>0</v>
      </c>
      <c r="X304" s="481"/>
      <c r="Y304" s="474">
        <v>3000</v>
      </c>
      <c r="Z304" s="476">
        <f t="shared" si="146"/>
        <v>0</v>
      </c>
      <c r="AA304" s="474">
        <v>0</v>
      </c>
      <c r="AB304" s="476">
        <f t="shared" si="147"/>
        <v>0</v>
      </c>
      <c r="AC304" s="477">
        <f t="shared" si="148"/>
        <v>0</v>
      </c>
      <c r="AD304" s="500"/>
      <c r="AE304" s="491">
        <v>3000</v>
      </c>
      <c r="AF304" s="493">
        <f t="shared" si="149"/>
        <v>0</v>
      </c>
      <c r="AG304" s="491">
        <v>0</v>
      </c>
      <c r="AH304" s="493">
        <f t="shared" si="150"/>
        <v>0</v>
      </c>
      <c r="AI304" s="494">
        <f t="shared" si="151"/>
        <v>0</v>
      </c>
      <c r="AJ304" s="532"/>
      <c r="AK304" s="525">
        <v>3000</v>
      </c>
      <c r="AL304" s="527">
        <f t="shared" si="152"/>
        <v>0</v>
      </c>
      <c r="AM304" s="525">
        <v>0</v>
      </c>
      <c r="AN304" s="527">
        <f t="shared" si="153"/>
        <v>0</v>
      </c>
      <c r="AO304" s="528">
        <f t="shared" si="154"/>
        <v>0</v>
      </c>
      <c r="AP304" s="549"/>
      <c r="AQ304" s="542">
        <v>3000</v>
      </c>
      <c r="AR304" s="544">
        <f t="shared" si="155"/>
        <v>0</v>
      </c>
      <c r="AS304" s="542">
        <v>0</v>
      </c>
      <c r="AT304" s="544">
        <f t="shared" si="156"/>
        <v>0</v>
      </c>
      <c r="AU304" s="549"/>
      <c r="AV304" s="542">
        <v>3000</v>
      </c>
      <c r="AW304" s="544">
        <f t="shared" si="157"/>
        <v>0</v>
      </c>
      <c r="AX304" s="542">
        <v>0</v>
      </c>
      <c r="AY304" s="544">
        <f t="shared" si="158"/>
        <v>0</v>
      </c>
      <c r="AZ304" s="549"/>
      <c r="BA304" s="542">
        <v>3000</v>
      </c>
      <c r="BB304" s="544">
        <f t="shared" si="159"/>
        <v>0</v>
      </c>
      <c r="BC304" s="542">
        <v>0</v>
      </c>
      <c r="BD304" s="544">
        <f t="shared" si="160"/>
        <v>0</v>
      </c>
      <c r="BE304" s="545">
        <f t="shared" si="161"/>
        <v>0</v>
      </c>
      <c r="BF304" s="398">
        <f t="shared" si="162"/>
        <v>1</v>
      </c>
      <c r="BG304" s="254">
        <f t="shared" si="163"/>
        <v>0</v>
      </c>
      <c r="BH304" s="275">
        <f t="shared" si="164"/>
        <v>1</v>
      </c>
    </row>
    <row r="305" spans="1:60" s="275" customFormat="1" ht="12.75">
      <c r="A305" s="314" t="s">
        <v>826</v>
      </c>
      <c r="B305" s="563" t="s">
        <v>827</v>
      </c>
      <c r="C305" s="372" t="s">
        <v>828</v>
      </c>
      <c r="D305" s="559" t="s">
        <v>110</v>
      </c>
      <c r="E305" s="560">
        <v>5</v>
      </c>
      <c r="F305" s="344">
        <v>3000</v>
      </c>
      <c r="G305" s="190">
        <f t="shared" si="168"/>
        <v>15000</v>
      </c>
      <c r="H305" s="344">
        <v>29408</v>
      </c>
      <c r="I305" s="190">
        <f t="shared" si="169"/>
        <v>147040</v>
      </c>
      <c r="J305" s="345">
        <f t="shared" si="170"/>
        <v>162040</v>
      </c>
      <c r="K305" s="420"/>
      <c r="L305" s="435"/>
      <c r="M305" s="429">
        <v>3000</v>
      </c>
      <c r="N305" s="431">
        <f t="shared" si="140"/>
        <v>0</v>
      </c>
      <c r="O305" s="429">
        <v>29408</v>
      </c>
      <c r="P305" s="431">
        <f t="shared" si="141"/>
        <v>0</v>
      </c>
      <c r="Q305" s="432">
        <f t="shared" si="142"/>
        <v>0</v>
      </c>
      <c r="R305" s="452"/>
      <c r="S305" s="446">
        <v>3000</v>
      </c>
      <c r="T305" s="448">
        <f t="shared" si="143"/>
        <v>0</v>
      </c>
      <c r="U305" s="446">
        <v>29408</v>
      </c>
      <c r="V305" s="448">
        <f t="shared" si="144"/>
        <v>0</v>
      </c>
      <c r="W305" s="449">
        <f t="shared" si="145"/>
        <v>0</v>
      </c>
      <c r="X305" s="481"/>
      <c r="Y305" s="474">
        <v>3000</v>
      </c>
      <c r="Z305" s="476">
        <f t="shared" si="146"/>
        <v>0</v>
      </c>
      <c r="AA305" s="474">
        <v>29408</v>
      </c>
      <c r="AB305" s="476">
        <f t="shared" si="147"/>
        <v>0</v>
      </c>
      <c r="AC305" s="477">
        <f t="shared" si="148"/>
        <v>0</v>
      </c>
      <c r="AD305" s="500"/>
      <c r="AE305" s="491">
        <v>3000</v>
      </c>
      <c r="AF305" s="493">
        <f t="shared" si="149"/>
        <v>0</v>
      </c>
      <c r="AG305" s="491">
        <v>29408</v>
      </c>
      <c r="AH305" s="493">
        <f t="shared" si="150"/>
        <v>0</v>
      </c>
      <c r="AI305" s="494">
        <f t="shared" si="151"/>
        <v>0</v>
      </c>
      <c r="AJ305" s="532"/>
      <c r="AK305" s="525">
        <v>3000</v>
      </c>
      <c r="AL305" s="527">
        <f t="shared" si="152"/>
        <v>0</v>
      </c>
      <c r="AM305" s="525">
        <v>29408</v>
      </c>
      <c r="AN305" s="527">
        <f t="shared" si="153"/>
        <v>0</v>
      </c>
      <c r="AO305" s="528">
        <f t="shared" si="154"/>
        <v>0</v>
      </c>
      <c r="AP305" s="549"/>
      <c r="AQ305" s="542">
        <v>3000</v>
      </c>
      <c r="AR305" s="544">
        <f t="shared" si="155"/>
        <v>0</v>
      </c>
      <c r="AS305" s="542">
        <v>29408</v>
      </c>
      <c r="AT305" s="544">
        <f t="shared" si="156"/>
        <v>0</v>
      </c>
      <c r="AU305" s="549"/>
      <c r="AV305" s="542">
        <v>3000</v>
      </c>
      <c r="AW305" s="544">
        <f t="shared" si="157"/>
        <v>0</v>
      </c>
      <c r="AX305" s="542">
        <v>29408</v>
      </c>
      <c r="AY305" s="544">
        <f t="shared" si="158"/>
        <v>0</v>
      </c>
      <c r="AZ305" s="549"/>
      <c r="BA305" s="542">
        <v>3000</v>
      </c>
      <c r="BB305" s="544">
        <f t="shared" si="159"/>
        <v>0</v>
      </c>
      <c r="BC305" s="542">
        <v>29408</v>
      </c>
      <c r="BD305" s="544">
        <f t="shared" si="160"/>
        <v>0</v>
      </c>
      <c r="BE305" s="545">
        <f t="shared" si="161"/>
        <v>0</v>
      </c>
      <c r="BF305" s="398">
        <f t="shared" si="162"/>
        <v>5</v>
      </c>
      <c r="BG305" s="254">
        <f t="shared" si="163"/>
        <v>0</v>
      </c>
      <c r="BH305" s="275">
        <f t="shared" si="164"/>
        <v>5</v>
      </c>
    </row>
    <row r="306" spans="1:60" s="254" customFormat="1" ht="12.75">
      <c r="A306" s="303" t="s">
        <v>829</v>
      </c>
      <c r="B306" s="281" t="s">
        <v>830</v>
      </c>
      <c r="C306" s="372" t="s">
        <v>831</v>
      </c>
      <c r="D306" s="272" t="s">
        <v>110</v>
      </c>
      <c r="E306" s="273">
        <v>5</v>
      </c>
      <c r="F306" s="344">
        <v>1800</v>
      </c>
      <c r="G306" s="413">
        <f t="shared" si="168"/>
        <v>9000</v>
      </c>
      <c r="H306" s="344">
        <v>27000</v>
      </c>
      <c r="I306" s="414">
        <f t="shared" si="169"/>
        <v>135000</v>
      </c>
      <c r="J306" s="415">
        <f t="shared" si="170"/>
        <v>144000</v>
      </c>
      <c r="K306" s="406"/>
      <c r="L306" s="427"/>
      <c r="M306" s="429">
        <v>1800</v>
      </c>
      <c r="N306" s="431">
        <f t="shared" si="140"/>
        <v>0</v>
      </c>
      <c r="O306" s="429">
        <v>27000</v>
      </c>
      <c r="P306" s="431">
        <f t="shared" si="141"/>
        <v>0</v>
      </c>
      <c r="Q306" s="432">
        <f t="shared" si="142"/>
        <v>0</v>
      </c>
      <c r="R306" s="444"/>
      <c r="S306" s="446">
        <v>1800</v>
      </c>
      <c r="T306" s="448">
        <f t="shared" si="143"/>
        <v>0</v>
      </c>
      <c r="U306" s="446">
        <v>27000</v>
      </c>
      <c r="V306" s="448">
        <f t="shared" si="144"/>
        <v>0</v>
      </c>
      <c r="W306" s="449">
        <f t="shared" si="145"/>
        <v>0</v>
      </c>
      <c r="X306" s="472"/>
      <c r="Y306" s="474">
        <v>1800</v>
      </c>
      <c r="Z306" s="476">
        <f t="shared" si="146"/>
        <v>0</v>
      </c>
      <c r="AA306" s="474">
        <v>27000</v>
      </c>
      <c r="AB306" s="476">
        <f t="shared" si="147"/>
        <v>0</v>
      </c>
      <c r="AC306" s="477">
        <f t="shared" si="148"/>
        <v>0</v>
      </c>
      <c r="AD306" s="489"/>
      <c r="AE306" s="491">
        <v>1800</v>
      </c>
      <c r="AF306" s="493">
        <f t="shared" si="149"/>
        <v>0</v>
      </c>
      <c r="AG306" s="491">
        <v>27000</v>
      </c>
      <c r="AH306" s="493">
        <f t="shared" si="150"/>
        <v>0</v>
      </c>
      <c r="AI306" s="494">
        <f t="shared" si="151"/>
        <v>0</v>
      </c>
      <c r="AJ306" s="523"/>
      <c r="AK306" s="525">
        <v>1800</v>
      </c>
      <c r="AL306" s="527">
        <f t="shared" si="152"/>
        <v>0</v>
      </c>
      <c r="AM306" s="525">
        <v>27000</v>
      </c>
      <c r="AN306" s="527">
        <f t="shared" si="153"/>
        <v>0</v>
      </c>
      <c r="AO306" s="528">
        <f t="shared" si="154"/>
        <v>0</v>
      </c>
      <c r="AP306" s="540"/>
      <c r="AQ306" s="542">
        <v>1800</v>
      </c>
      <c r="AR306" s="544">
        <f t="shared" si="155"/>
        <v>0</v>
      </c>
      <c r="AS306" s="542">
        <v>27000</v>
      </c>
      <c r="AT306" s="544">
        <f t="shared" si="156"/>
        <v>0</v>
      </c>
      <c r="AU306" s="540"/>
      <c r="AV306" s="542">
        <v>1800</v>
      </c>
      <c r="AW306" s="544">
        <f t="shared" si="157"/>
        <v>0</v>
      </c>
      <c r="AX306" s="542">
        <v>27000</v>
      </c>
      <c r="AY306" s="544">
        <f t="shared" si="158"/>
        <v>0</v>
      </c>
      <c r="AZ306" s="540"/>
      <c r="BA306" s="542">
        <v>1800</v>
      </c>
      <c r="BB306" s="544">
        <f t="shared" si="159"/>
        <v>0</v>
      </c>
      <c r="BC306" s="542">
        <v>27000</v>
      </c>
      <c r="BD306" s="544">
        <f t="shared" si="160"/>
        <v>0</v>
      </c>
      <c r="BE306" s="545">
        <f t="shared" si="161"/>
        <v>0</v>
      </c>
      <c r="BF306" s="398">
        <f t="shared" si="162"/>
        <v>5</v>
      </c>
      <c r="BG306" s="254">
        <f t="shared" si="163"/>
        <v>0</v>
      </c>
      <c r="BH306" s="275">
        <f t="shared" si="164"/>
        <v>5</v>
      </c>
    </row>
    <row r="307" spans="1:60" s="275" customFormat="1" ht="12.75">
      <c r="A307" s="314" t="s">
        <v>832</v>
      </c>
      <c r="B307" s="563" t="s">
        <v>833</v>
      </c>
      <c r="C307" s="372" t="s">
        <v>834</v>
      </c>
      <c r="D307" s="559" t="s">
        <v>110</v>
      </c>
      <c r="E307" s="560">
        <v>27</v>
      </c>
      <c r="F307" s="344">
        <v>1500</v>
      </c>
      <c r="G307" s="190">
        <f t="shared" si="168"/>
        <v>40500</v>
      </c>
      <c r="H307" s="344">
        <v>694</v>
      </c>
      <c r="I307" s="190">
        <f t="shared" si="169"/>
        <v>18738</v>
      </c>
      <c r="J307" s="345">
        <f t="shared" si="170"/>
        <v>59238</v>
      </c>
      <c r="K307" s="420"/>
      <c r="L307" s="435"/>
      <c r="M307" s="429">
        <v>1500</v>
      </c>
      <c r="N307" s="431">
        <f t="shared" si="140"/>
        <v>0</v>
      </c>
      <c r="O307" s="429">
        <v>694</v>
      </c>
      <c r="P307" s="431">
        <f t="shared" si="141"/>
        <v>0</v>
      </c>
      <c r="Q307" s="432">
        <f t="shared" si="142"/>
        <v>0</v>
      </c>
      <c r="R307" s="452"/>
      <c r="S307" s="446">
        <v>1500</v>
      </c>
      <c r="T307" s="448">
        <f t="shared" si="143"/>
        <v>0</v>
      </c>
      <c r="U307" s="446">
        <v>694</v>
      </c>
      <c r="V307" s="448">
        <f t="shared" si="144"/>
        <v>0</v>
      </c>
      <c r="W307" s="449">
        <f t="shared" si="145"/>
        <v>0</v>
      </c>
      <c r="X307" s="481"/>
      <c r="Y307" s="474">
        <v>1500</v>
      </c>
      <c r="Z307" s="476">
        <f t="shared" si="146"/>
        <v>0</v>
      </c>
      <c r="AA307" s="474">
        <v>694</v>
      </c>
      <c r="AB307" s="476">
        <f t="shared" si="147"/>
        <v>0</v>
      </c>
      <c r="AC307" s="477">
        <f t="shared" si="148"/>
        <v>0</v>
      </c>
      <c r="AD307" s="500"/>
      <c r="AE307" s="491">
        <v>1500</v>
      </c>
      <c r="AF307" s="493">
        <f t="shared" si="149"/>
        <v>0</v>
      </c>
      <c r="AG307" s="491">
        <v>694</v>
      </c>
      <c r="AH307" s="493">
        <f t="shared" si="150"/>
        <v>0</v>
      </c>
      <c r="AI307" s="494">
        <f t="shared" si="151"/>
        <v>0</v>
      </c>
      <c r="AJ307" s="532"/>
      <c r="AK307" s="525">
        <v>1500</v>
      </c>
      <c r="AL307" s="527">
        <f t="shared" si="152"/>
        <v>0</v>
      </c>
      <c r="AM307" s="525">
        <v>694</v>
      </c>
      <c r="AN307" s="527">
        <f t="shared" si="153"/>
        <v>0</v>
      </c>
      <c r="AO307" s="528">
        <f t="shared" si="154"/>
        <v>0</v>
      </c>
      <c r="AP307" s="549"/>
      <c r="AQ307" s="542">
        <v>1500</v>
      </c>
      <c r="AR307" s="544">
        <f t="shared" si="155"/>
        <v>0</v>
      </c>
      <c r="AS307" s="542">
        <v>694</v>
      </c>
      <c r="AT307" s="544">
        <f t="shared" si="156"/>
        <v>0</v>
      </c>
      <c r="AU307" s="549"/>
      <c r="AV307" s="542">
        <v>1500</v>
      </c>
      <c r="AW307" s="544">
        <f t="shared" si="157"/>
        <v>0</v>
      </c>
      <c r="AX307" s="542">
        <v>694</v>
      </c>
      <c r="AY307" s="544">
        <f t="shared" si="158"/>
        <v>0</v>
      </c>
      <c r="AZ307" s="549"/>
      <c r="BA307" s="542">
        <v>1500</v>
      </c>
      <c r="BB307" s="544">
        <f t="shared" si="159"/>
        <v>0</v>
      </c>
      <c r="BC307" s="542">
        <v>694</v>
      </c>
      <c r="BD307" s="544">
        <f t="shared" si="160"/>
        <v>0</v>
      </c>
      <c r="BE307" s="545">
        <f t="shared" si="161"/>
        <v>0</v>
      </c>
      <c r="BF307" s="398">
        <f t="shared" si="162"/>
        <v>27</v>
      </c>
      <c r="BG307" s="254">
        <f t="shared" si="163"/>
        <v>0</v>
      </c>
      <c r="BH307" s="275">
        <f t="shared" si="164"/>
        <v>27</v>
      </c>
    </row>
    <row r="308" spans="1:60" s="275" customFormat="1" ht="12.75">
      <c r="A308" s="314" t="s">
        <v>835</v>
      </c>
      <c r="B308" s="563" t="s">
        <v>836</v>
      </c>
      <c r="C308" s="372" t="s">
        <v>837</v>
      </c>
      <c r="D308" s="559" t="s">
        <v>110</v>
      </c>
      <c r="E308" s="560">
        <v>6</v>
      </c>
      <c r="F308" s="344">
        <v>2500</v>
      </c>
      <c r="G308" s="190">
        <f t="shared" si="168"/>
        <v>15000</v>
      </c>
      <c r="H308" s="344">
        <v>2722.42</v>
      </c>
      <c r="I308" s="190">
        <f t="shared" si="169"/>
        <v>16334.52</v>
      </c>
      <c r="J308" s="345">
        <f t="shared" si="170"/>
        <v>31334.52</v>
      </c>
      <c r="K308" s="420"/>
      <c r="L308" s="435"/>
      <c r="M308" s="429">
        <v>2500</v>
      </c>
      <c r="N308" s="431">
        <f t="shared" si="140"/>
        <v>0</v>
      </c>
      <c r="O308" s="429">
        <v>2722.42</v>
      </c>
      <c r="P308" s="431">
        <f t="shared" si="141"/>
        <v>0</v>
      </c>
      <c r="Q308" s="432">
        <f t="shared" si="142"/>
        <v>0</v>
      </c>
      <c r="R308" s="452"/>
      <c r="S308" s="446">
        <v>2500</v>
      </c>
      <c r="T308" s="448">
        <f t="shared" si="143"/>
        <v>0</v>
      </c>
      <c r="U308" s="446">
        <v>2722.42</v>
      </c>
      <c r="V308" s="448">
        <f t="shared" si="144"/>
        <v>0</v>
      </c>
      <c r="W308" s="449">
        <f t="shared" si="145"/>
        <v>0</v>
      </c>
      <c r="X308" s="481"/>
      <c r="Y308" s="474">
        <v>2500</v>
      </c>
      <c r="Z308" s="476">
        <f t="shared" si="146"/>
        <v>0</v>
      </c>
      <c r="AA308" s="474">
        <v>2722.42</v>
      </c>
      <c r="AB308" s="476">
        <f t="shared" si="147"/>
        <v>0</v>
      </c>
      <c r="AC308" s="477">
        <f t="shared" si="148"/>
        <v>0</v>
      </c>
      <c r="AD308" s="500"/>
      <c r="AE308" s="491">
        <v>2500</v>
      </c>
      <c r="AF308" s="493">
        <f t="shared" si="149"/>
        <v>0</v>
      </c>
      <c r="AG308" s="491">
        <v>2722.42</v>
      </c>
      <c r="AH308" s="493">
        <f t="shared" si="150"/>
        <v>0</v>
      </c>
      <c r="AI308" s="494">
        <f t="shared" si="151"/>
        <v>0</v>
      </c>
      <c r="AJ308" s="532"/>
      <c r="AK308" s="525">
        <v>2500</v>
      </c>
      <c r="AL308" s="527">
        <f t="shared" si="152"/>
        <v>0</v>
      </c>
      <c r="AM308" s="525">
        <v>2722.42</v>
      </c>
      <c r="AN308" s="527">
        <f t="shared" si="153"/>
        <v>0</v>
      </c>
      <c r="AO308" s="528">
        <f t="shared" si="154"/>
        <v>0</v>
      </c>
      <c r="AP308" s="549"/>
      <c r="AQ308" s="542">
        <v>2500</v>
      </c>
      <c r="AR308" s="544">
        <f t="shared" si="155"/>
        <v>0</v>
      </c>
      <c r="AS308" s="542">
        <v>2722.42</v>
      </c>
      <c r="AT308" s="544">
        <f t="shared" si="156"/>
        <v>0</v>
      </c>
      <c r="AU308" s="549"/>
      <c r="AV308" s="542">
        <v>2500</v>
      </c>
      <c r="AW308" s="544">
        <f t="shared" si="157"/>
        <v>0</v>
      </c>
      <c r="AX308" s="542">
        <v>2722.42</v>
      </c>
      <c r="AY308" s="544">
        <f t="shared" si="158"/>
        <v>0</v>
      </c>
      <c r="AZ308" s="549"/>
      <c r="BA308" s="542">
        <v>2500</v>
      </c>
      <c r="BB308" s="544">
        <f t="shared" si="159"/>
        <v>0</v>
      </c>
      <c r="BC308" s="542">
        <v>2722.42</v>
      </c>
      <c r="BD308" s="544">
        <f t="shared" si="160"/>
        <v>0</v>
      </c>
      <c r="BE308" s="545">
        <f t="shared" si="161"/>
        <v>0</v>
      </c>
      <c r="BF308" s="398">
        <f t="shared" si="162"/>
        <v>6</v>
      </c>
      <c r="BG308" s="254">
        <f t="shared" si="163"/>
        <v>0</v>
      </c>
      <c r="BH308" s="275">
        <f t="shared" si="164"/>
        <v>6</v>
      </c>
    </row>
    <row r="309" spans="1:60" s="275" customFormat="1" ht="12.75">
      <c r="A309" s="314" t="s">
        <v>838</v>
      </c>
      <c r="B309" s="563" t="s">
        <v>839</v>
      </c>
      <c r="C309" s="372" t="s">
        <v>840</v>
      </c>
      <c r="D309" s="559" t="s">
        <v>110</v>
      </c>
      <c r="E309" s="560">
        <v>48</v>
      </c>
      <c r="F309" s="344">
        <v>300</v>
      </c>
      <c r="G309" s="190">
        <f t="shared" si="168"/>
        <v>14400</v>
      </c>
      <c r="H309" s="344">
        <v>416.16</v>
      </c>
      <c r="I309" s="190">
        <f t="shared" si="169"/>
        <v>19975.68</v>
      </c>
      <c r="J309" s="345">
        <f t="shared" si="170"/>
        <v>34375.68</v>
      </c>
      <c r="K309" s="420"/>
      <c r="L309" s="435"/>
      <c r="M309" s="429">
        <v>300</v>
      </c>
      <c r="N309" s="431">
        <f t="shared" si="140"/>
        <v>0</v>
      </c>
      <c r="O309" s="429">
        <v>416.16</v>
      </c>
      <c r="P309" s="431">
        <f t="shared" si="141"/>
        <v>0</v>
      </c>
      <c r="Q309" s="432">
        <f t="shared" si="142"/>
        <v>0</v>
      </c>
      <c r="R309" s="452"/>
      <c r="S309" s="446">
        <v>300</v>
      </c>
      <c r="T309" s="448">
        <f t="shared" si="143"/>
        <v>0</v>
      </c>
      <c r="U309" s="446">
        <v>416.16</v>
      </c>
      <c r="V309" s="448">
        <f t="shared" si="144"/>
        <v>0</v>
      </c>
      <c r="W309" s="449">
        <f t="shared" si="145"/>
        <v>0</v>
      </c>
      <c r="X309" s="481"/>
      <c r="Y309" s="474">
        <v>300</v>
      </c>
      <c r="Z309" s="476">
        <f t="shared" si="146"/>
        <v>0</v>
      </c>
      <c r="AA309" s="474">
        <v>416.16</v>
      </c>
      <c r="AB309" s="476">
        <f t="shared" si="147"/>
        <v>0</v>
      </c>
      <c r="AC309" s="477">
        <f t="shared" si="148"/>
        <v>0</v>
      </c>
      <c r="AD309" s="500"/>
      <c r="AE309" s="491">
        <v>300</v>
      </c>
      <c r="AF309" s="493">
        <f t="shared" si="149"/>
        <v>0</v>
      </c>
      <c r="AG309" s="491">
        <v>416.16</v>
      </c>
      <c r="AH309" s="493">
        <f t="shared" si="150"/>
        <v>0</v>
      </c>
      <c r="AI309" s="494">
        <f t="shared" si="151"/>
        <v>0</v>
      </c>
      <c r="AJ309" s="532"/>
      <c r="AK309" s="525">
        <v>300</v>
      </c>
      <c r="AL309" s="527">
        <f t="shared" si="152"/>
        <v>0</v>
      </c>
      <c r="AM309" s="525">
        <v>416.16</v>
      </c>
      <c r="AN309" s="527">
        <f t="shared" si="153"/>
        <v>0</v>
      </c>
      <c r="AO309" s="528">
        <f t="shared" si="154"/>
        <v>0</v>
      </c>
      <c r="AP309" s="549"/>
      <c r="AQ309" s="542">
        <v>300</v>
      </c>
      <c r="AR309" s="544">
        <f t="shared" si="155"/>
        <v>0</v>
      </c>
      <c r="AS309" s="542">
        <v>416.16</v>
      </c>
      <c r="AT309" s="544">
        <f t="shared" si="156"/>
        <v>0</v>
      </c>
      <c r="AU309" s="549"/>
      <c r="AV309" s="542">
        <v>300</v>
      </c>
      <c r="AW309" s="544">
        <f t="shared" si="157"/>
        <v>0</v>
      </c>
      <c r="AX309" s="542">
        <v>416.16</v>
      </c>
      <c r="AY309" s="544">
        <f t="shared" si="158"/>
        <v>0</v>
      </c>
      <c r="AZ309" s="549"/>
      <c r="BA309" s="542">
        <v>300</v>
      </c>
      <c r="BB309" s="544">
        <f t="shared" si="159"/>
        <v>0</v>
      </c>
      <c r="BC309" s="542">
        <v>416.16</v>
      </c>
      <c r="BD309" s="544">
        <f t="shared" si="160"/>
        <v>0</v>
      </c>
      <c r="BE309" s="545">
        <f t="shared" si="161"/>
        <v>0</v>
      </c>
      <c r="BF309" s="398">
        <f t="shared" si="162"/>
        <v>48</v>
      </c>
      <c r="BG309" s="254">
        <f t="shared" si="163"/>
        <v>0</v>
      </c>
      <c r="BH309" s="275">
        <f t="shared" si="164"/>
        <v>48</v>
      </c>
    </row>
    <row r="310" spans="1:60" s="275" customFormat="1" ht="12.75">
      <c r="A310" s="314" t="s">
        <v>841</v>
      </c>
      <c r="B310" s="563" t="s">
        <v>842</v>
      </c>
      <c r="C310" s="372" t="s">
        <v>843</v>
      </c>
      <c r="D310" s="559" t="s">
        <v>110</v>
      </c>
      <c r="E310" s="560">
        <v>3</v>
      </c>
      <c r="F310" s="344">
        <v>300</v>
      </c>
      <c r="G310" s="190">
        <f t="shared" si="168"/>
        <v>900</v>
      </c>
      <c r="H310" s="344">
        <v>5395</v>
      </c>
      <c r="I310" s="190">
        <f t="shared" si="169"/>
        <v>16185</v>
      </c>
      <c r="J310" s="345">
        <f t="shared" si="170"/>
        <v>17085</v>
      </c>
      <c r="K310" s="420"/>
      <c r="L310" s="435"/>
      <c r="M310" s="429">
        <v>300</v>
      </c>
      <c r="N310" s="431">
        <f t="shared" si="140"/>
        <v>0</v>
      </c>
      <c r="O310" s="429">
        <v>5395</v>
      </c>
      <c r="P310" s="431">
        <f t="shared" si="141"/>
        <v>0</v>
      </c>
      <c r="Q310" s="432">
        <f t="shared" si="142"/>
        <v>0</v>
      </c>
      <c r="R310" s="452"/>
      <c r="S310" s="446">
        <v>300</v>
      </c>
      <c r="T310" s="448">
        <f t="shared" si="143"/>
        <v>0</v>
      </c>
      <c r="U310" s="446">
        <v>5395</v>
      </c>
      <c r="V310" s="448">
        <f t="shared" si="144"/>
        <v>0</v>
      </c>
      <c r="W310" s="449">
        <f t="shared" si="145"/>
        <v>0</v>
      </c>
      <c r="X310" s="481"/>
      <c r="Y310" s="474">
        <v>300</v>
      </c>
      <c r="Z310" s="476">
        <f t="shared" si="146"/>
        <v>0</v>
      </c>
      <c r="AA310" s="474">
        <v>5395</v>
      </c>
      <c r="AB310" s="476">
        <f t="shared" si="147"/>
        <v>0</v>
      </c>
      <c r="AC310" s="477">
        <f t="shared" si="148"/>
        <v>0</v>
      </c>
      <c r="AD310" s="500"/>
      <c r="AE310" s="491">
        <v>300</v>
      </c>
      <c r="AF310" s="493">
        <f t="shared" si="149"/>
        <v>0</v>
      </c>
      <c r="AG310" s="491">
        <v>5395</v>
      </c>
      <c r="AH310" s="493">
        <f t="shared" si="150"/>
        <v>0</v>
      </c>
      <c r="AI310" s="494">
        <f t="shared" si="151"/>
        <v>0</v>
      </c>
      <c r="AJ310" s="532"/>
      <c r="AK310" s="525">
        <v>300</v>
      </c>
      <c r="AL310" s="527">
        <f t="shared" si="152"/>
        <v>0</v>
      </c>
      <c r="AM310" s="525">
        <v>5395</v>
      </c>
      <c r="AN310" s="527">
        <f t="shared" si="153"/>
        <v>0</v>
      </c>
      <c r="AO310" s="528">
        <f t="shared" si="154"/>
        <v>0</v>
      </c>
      <c r="AP310" s="549"/>
      <c r="AQ310" s="542">
        <v>300</v>
      </c>
      <c r="AR310" s="544">
        <f t="shared" si="155"/>
        <v>0</v>
      </c>
      <c r="AS310" s="542">
        <v>5395</v>
      </c>
      <c r="AT310" s="544">
        <f t="shared" si="156"/>
        <v>0</v>
      </c>
      <c r="AU310" s="549"/>
      <c r="AV310" s="542">
        <v>300</v>
      </c>
      <c r="AW310" s="544">
        <f t="shared" si="157"/>
        <v>0</v>
      </c>
      <c r="AX310" s="542">
        <v>5395</v>
      </c>
      <c r="AY310" s="544">
        <f t="shared" si="158"/>
        <v>0</v>
      </c>
      <c r="AZ310" s="549"/>
      <c r="BA310" s="542">
        <v>300</v>
      </c>
      <c r="BB310" s="544">
        <f t="shared" si="159"/>
        <v>0</v>
      </c>
      <c r="BC310" s="542">
        <v>5395</v>
      </c>
      <c r="BD310" s="544">
        <f t="shared" si="160"/>
        <v>0</v>
      </c>
      <c r="BE310" s="545">
        <f t="shared" si="161"/>
        <v>0</v>
      </c>
      <c r="BF310" s="398">
        <f t="shared" si="162"/>
        <v>3</v>
      </c>
      <c r="BG310" s="254">
        <f t="shared" si="163"/>
        <v>0</v>
      </c>
      <c r="BH310" s="275">
        <f t="shared" si="164"/>
        <v>3</v>
      </c>
    </row>
    <row r="311" spans="1:60" s="275" customFormat="1" ht="12.75">
      <c r="A311" s="314" t="s">
        <v>844</v>
      </c>
      <c r="B311" s="563" t="s">
        <v>845</v>
      </c>
      <c r="C311" s="372" t="s">
        <v>846</v>
      </c>
      <c r="D311" s="559" t="s">
        <v>110</v>
      </c>
      <c r="E311" s="560">
        <v>5</v>
      </c>
      <c r="F311" s="344">
        <v>200</v>
      </c>
      <c r="G311" s="190">
        <f t="shared" si="168"/>
        <v>1000</v>
      </c>
      <c r="H311" s="344">
        <v>118</v>
      </c>
      <c r="I311" s="190">
        <f t="shared" si="169"/>
        <v>590</v>
      </c>
      <c r="J311" s="345">
        <f t="shared" si="170"/>
        <v>1590</v>
      </c>
      <c r="K311" s="420"/>
      <c r="L311" s="435"/>
      <c r="M311" s="429">
        <v>200</v>
      </c>
      <c r="N311" s="431">
        <f t="shared" si="140"/>
        <v>0</v>
      </c>
      <c r="O311" s="429">
        <v>118</v>
      </c>
      <c r="P311" s="431">
        <f t="shared" si="141"/>
        <v>0</v>
      </c>
      <c r="Q311" s="432">
        <f t="shared" si="142"/>
        <v>0</v>
      </c>
      <c r="R311" s="452"/>
      <c r="S311" s="446">
        <v>200</v>
      </c>
      <c r="T311" s="448">
        <f t="shared" si="143"/>
        <v>0</v>
      </c>
      <c r="U311" s="446">
        <v>118</v>
      </c>
      <c r="V311" s="448">
        <f t="shared" si="144"/>
        <v>0</v>
      </c>
      <c r="W311" s="449">
        <f t="shared" si="145"/>
        <v>0</v>
      </c>
      <c r="X311" s="481"/>
      <c r="Y311" s="474">
        <v>200</v>
      </c>
      <c r="Z311" s="476">
        <f t="shared" si="146"/>
        <v>0</v>
      </c>
      <c r="AA311" s="474">
        <v>118</v>
      </c>
      <c r="AB311" s="476">
        <f t="shared" si="147"/>
        <v>0</v>
      </c>
      <c r="AC311" s="477">
        <f t="shared" si="148"/>
        <v>0</v>
      </c>
      <c r="AD311" s="500"/>
      <c r="AE311" s="491">
        <v>200</v>
      </c>
      <c r="AF311" s="493">
        <f t="shared" si="149"/>
        <v>0</v>
      </c>
      <c r="AG311" s="491">
        <v>118</v>
      </c>
      <c r="AH311" s="493">
        <f t="shared" si="150"/>
        <v>0</v>
      </c>
      <c r="AI311" s="494">
        <f t="shared" si="151"/>
        <v>0</v>
      </c>
      <c r="AJ311" s="532"/>
      <c r="AK311" s="525">
        <v>200</v>
      </c>
      <c r="AL311" s="527">
        <f t="shared" si="152"/>
        <v>0</v>
      </c>
      <c r="AM311" s="525">
        <v>118</v>
      </c>
      <c r="AN311" s="527">
        <f t="shared" si="153"/>
        <v>0</v>
      </c>
      <c r="AO311" s="528">
        <f t="shared" si="154"/>
        <v>0</v>
      </c>
      <c r="AP311" s="549"/>
      <c r="AQ311" s="542">
        <v>200</v>
      </c>
      <c r="AR311" s="544">
        <f t="shared" si="155"/>
        <v>0</v>
      </c>
      <c r="AS311" s="542">
        <v>118</v>
      </c>
      <c r="AT311" s="544">
        <f t="shared" si="156"/>
        <v>0</v>
      </c>
      <c r="AU311" s="549"/>
      <c r="AV311" s="542">
        <v>200</v>
      </c>
      <c r="AW311" s="544">
        <f t="shared" si="157"/>
        <v>0</v>
      </c>
      <c r="AX311" s="542">
        <v>118</v>
      </c>
      <c r="AY311" s="544">
        <f t="shared" si="158"/>
        <v>0</v>
      </c>
      <c r="AZ311" s="549"/>
      <c r="BA311" s="542">
        <v>200</v>
      </c>
      <c r="BB311" s="544">
        <f t="shared" si="159"/>
        <v>0</v>
      </c>
      <c r="BC311" s="542">
        <v>118</v>
      </c>
      <c r="BD311" s="544">
        <f t="shared" si="160"/>
        <v>0</v>
      </c>
      <c r="BE311" s="545">
        <f t="shared" si="161"/>
        <v>0</v>
      </c>
      <c r="BF311" s="398">
        <f t="shared" si="162"/>
        <v>5</v>
      </c>
      <c r="BG311" s="254">
        <f t="shared" si="163"/>
        <v>0</v>
      </c>
      <c r="BH311" s="275">
        <f t="shared" si="164"/>
        <v>5</v>
      </c>
    </row>
    <row r="312" spans="1:60" s="275" customFormat="1" ht="25.5">
      <c r="A312" s="314" t="s">
        <v>847</v>
      </c>
      <c r="B312" s="563" t="s">
        <v>848</v>
      </c>
      <c r="C312" s="372" t="s">
        <v>849</v>
      </c>
      <c r="D312" s="559" t="s">
        <v>110</v>
      </c>
      <c r="E312" s="560">
        <v>5</v>
      </c>
      <c r="F312" s="344">
        <v>100</v>
      </c>
      <c r="G312" s="190">
        <f t="shared" si="168"/>
        <v>500</v>
      </c>
      <c r="H312" s="344">
        <v>210</v>
      </c>
      <c r="I312" s="190">
        <f t="shared" si="169"/>
        <v>1050</v>
      </c>
      <c r="J312" s="345">
        <f t="shared" si="170"/>
        <v>1550</v>
      </c>
      <c r="K312" s="420"/>
      <c r="L312" s="435"/>
      <c r="M312" s="429">
        <v>100</v>
      </c>
      <c r="N312" s="431">
        <f t="shared" si="140"/>
        <v>0</v>
      </c>
      <c r="O312" s="429">
        <v>210</v>
      </c>
      <c r="P312" s="431">
        <f t="shared" si="141"/>
        <v>0</v>
      </c>
      <c r="Q312" s="432">
        <f t="shared" si="142"/>
        <v>0</v>
      </c>
      <c r="R312" s="452"/>
      <c r="S312" s="446">
        <v>100</v>
      </c>
      <c r="T312" s="448">
        <f t="shared" si="143"/>
        <v>0</v>
      </c>
      <c r="U312" s="446">
        <v>210</v>
      </c>
      <c r="V312" s="448">
        <f t="shared" si="144"/>
        <v>0</v>
      </c>
      <c r="W312" s="449">
        <f t="shared" si="145"/>
        <v>0</v>
      </c>
      <c r="X312" s="481"/>
      <c r="Y312" s="474">
        <v>100</v>
      </c>
      <c r="Z312" s="476">
        <f t="shared" si="146"/>
        <v>0</v>
      </c>
      <c r="AA312" s="474">
        <v>210</v>
      </c>
      <c r="AB312" s="476">
        <f t="shared" si="147"/>
        <v>0</v>
      </c>
      <c r="AC312" s="477">
        <f t="shared" si="148"/>
        <v>0</v>
      </c>
      <c r="AD312" s="500"/>
      <c r="AE312" s="491">
        <v>100</v>
      </c>
      <c r="AF312" s="493">
        <f t="shared" si="149"/>
        <v>0</v>
      </c>
      <c r="AG312" s="491">
        <v>210</v>
      </c>
      <c r="AH312" s="493">
        <f t="shared" si="150"/>
        <v>0</v>
      </c>
      <c r="AI312" s="494">
        <f t="shared" si="151"/>
        <v>0</v>
      </c>
      <c r="AJ312" s="532"/>
      <c r="AK312" s="525">
        <v>100</v>
      </c>
      <c r="AL312" s="527">
        <f t="shared" si="152"/>
        <v>0</v>
      </c>
      <c r="AM312" s="525">
        <v>210</v>
      </c>
      <c r="AN312" s="527">
        <f t="shared" si="153"/>
        <v>0</v>
      </c>
      <c r="AO312" s="528">
        <f t="shared" si="154"/>
        <v>0</v>
      </c>
      <c r="AP312" s="549"/>
      <c r="AQ312" s="542">
        <v>100</v>
      </c>
      <c r="AR312" s="544">
        <f t="shared" si="155"/>
        <v>0</v>
      </c>
      <c r="AS312" s="542">
        <v>210</v>
      </c>
      <c r="AT312" s="544">
        <f t="shared" si="156"/>
        <v>0</v>
      </c>
      <c r="AU312" s="549"/>
      <c r="AV312" s="542">
        <v>100</v>
      </c>
      <c r="AW312" s="544">
        <f t="shared" si="157"/>
        <v>0</v>
      </c>
      <c r="AX312" s="542">
        <v>210</v>
      </c>
      <c r="AY312" s="544">
        <f t="shared" si="158"/>
        <v>0</v>
      </c>
      <c r="AZ312" s="549"/>
      <c r="BA312" s="542">
        <v>100</v>
      </c>
      <c r="BB312" s="544">
        <f t="shared" si="159"/>
        <v>0</v>
      </c>
      <c r="BC312" s="542">
        <v>210</v>
      </c>
      <c r="BD312" s="544">
        <f t="shared" si="160"/>
        <v>0</v>
      </c>
      <c r="BE312" s="545">
        <f t="shared" si="161"/>
        <v>0</v>
      </c>
      <c r="BF312" s="398">
        <f t="shared" si="162"/>
        <v>5</v>
      </c>
      <c r="BG312" s="254">
        <f t="shared" si="163"/>
        <v>0</v>
      </c>
      <c r="BH312" s="275">
        <f t="shared" si="164"/>
        <v>5</v>
      </c>
    </row>
    <row r="313" spans="1:60" s="275" customFormat="1" ht="12.75">
      <c r="A313" s="314" t="s">
        <v>850</v>
      </c>
      <c r="B313" s="563" t="s">
        <v>851</v>
      </c>
      <c r="C313" s="372" t="s">
        <v>852</v>
      </c>
      <c r="D313" s="559" t="s">
        <v>110</v>
      </c>
      <c r="E313" s="560">
        <v>6</v>
      </c>
      <c r="F313" s="344">
        <v>300</v>
      </c>
      <c r="G313" s="190">
        <f t="shared" si="168"/>
        <v>1800</v>
      </c>
      <c r="H313" s="344">
        <v>280.87</v>
      </c>
      <c r="I313" s="190">
        <f t="shared" si="169"/>
        <v>1685.22</v>
      </c>
      <c r="J313" s="345">
        <f t="shared" si="170"/>
        <v>3485.2200000000003</v>
      </c>
      <c r="K313" s="420"/>
      <c r="L313" s="435"/>
      <c r="M313" s="429">
        <v>300</v>
      </c>
      <c r="N313" s="431">
        <f t="shared" si="140"/>
        <v>0</v>
      </c>
      <c r="O313" s="429">
        <v>280.87</v>
      </c>
      <c r="P313" s="431">
        <f t="shared" si="141"/>
        <v>0</v>
      </c>
      <c r="Q313" s="432">
        <f t="shared" si="142"/>
        <v>0</v>
      </c>
      <c r="R313" s="452"/>
      <c r="S313" s="446">
        <v>300</v>
      </c>
      <c r="T313" s="448">
        <f t="shared" si="143"/>
        <v>0</v>
      </c>
      <c r="U313" s="446">
        <v>280.87</v>
      </c>
      <c r="V313" s="448">
        <f t="shared" si="144"/>
        <v>0</v>
      </c>
      <c r="W313" s="449">
        <f t="shared" si="145"/>
        <v>0</v>
      </c>
      <c r="X313" s="481"/>
      <c r="Y313" s="474">
        <v>300</v>
      </c>
      <c r="Z313" s="476">
        <f t="shared" si="146"/>
        <v>0</v>
      </c>
      <c r="AA313" s="474">
        <v>280.87</v>
      </c>
      <c r="AB313" s="476">
        <f t="shared" si="147"/>
        <v>0</v>
      </c>
      <c r="AC313" s="477">
        <f t="shared" si="148"/>
        <v>0</v>
      </c>
      <c r="AD313" s="500"/>
      <c r="AE313" s="491">
        <v>300</v>
      </c>
      <c r="AF313" s="493">
        <f t="shared" si="149"/>
        <v>0</v>
      </c>
      <c r="AG313" s="491">
        <v>280.87</v>
      </c>
      <c r="AH313" s="493">
        <f t="shared" si="150"/>
        <v>0</v>
      </c>
      <c r="AI313" s="494">
        <f t="shared" si="151"/>
        <v>0</v>
      </c>
      <c r="AJ313" s="532"/>
      <c r="AK313" s="525">
        <v>300</v>
      </c>
      <c r="AL313" s="527">
        <f t="shared" si="152"/>
        <v>0</v>
      </c>
      <c r="AM313" s="525">
        <v>280.87</v>
      </c>
      <c r="AN313" s="527">
        <f t="shared" si="153"/>
        <v>0</v>
      </c>
      <c r="AO313" s="528">
        <f t="shared" si="154"/>
        <v>0</v>
      </c>
      <c r="AP313" s="549"/>
      <c r="AQ313" s="542">
        <v>300</v>
      </c>
      <c r="AR313" s="544">
        <f t="shared" si="155"/>
        <v>0</v>
      </c>
      <c r="AS313" s="542">
        <v>280.87</v>
      </c>
      <c r="AT313" s="544">
        <f t="shared" si="156"/>
        <v>0</v>
      </c>
      <c r="AU313" s="549"/>
      <c r="AV313" s="542">
        <v>300</v>
      </c>
      <c r="AW313" s="544">
        <f t="shared" si="157"/>
        <v>0</v>
      </c>
      <c r="AX313" s="542">
        <v>280.87</v>
      </c>
      <c r="AY313" s="544">
        <f t="shared" si="158"/>
        <v>0</v>
      </c>
      <c r="AZ313" s="549"/>
      <c r="BA313" s="542">
        <v>300</v>
      </c>
      <c r="BB313" s="544">
        <f t="shared" si="159"/>
        <v>0</v>
      </c>
      <c r="BC313" s="542">
        <v>280.87</v>
      </c>
      <c r="BD313" s="544">
        <f t="shared" si="160"/>
        <v>0</v>
      </c>
      <c r="BE313" s="545">
        <f t="shared" si="161"/>
        <v>0</v>
      </c>
      <c r="BF313" s="398">
        <f t="shared" si="162"/>
        <v>6</v>
      </c>
      <c r="BG313" s="254">
        <f t="shared" si="163"/>
        <v>0</v>
      </c>
      <c r="BH313" s="275">
        <f t="shared" si="164"/>
        <v>6</v>
      </c>
    </row>
    <row r="314" spans="1:60" s="275" customFormat="1" ht="13.5">
      <c r="A314" s="314" t="s">
        <v>853</v>
      </c>
      <c r="B314" s="563" t="s">
        <v>854</v>
      </c>
      <c r="C314" s="372" t="s">
        <v>855</v>
      </c>
      <c r="D314" s="559" t="s">
        <v>110</v>
      </c>
      <c r="E314" s="560">
        <v>5</v>
      </c>
      <c r="F314" s="344">
        <v>1200</v>
      </c>
      <c r="G314" s="190">
        <f t="shared" si="168"/>
        <v>6000</v>
      </c>
      <c r="H314" s="344">
        <v>0</v>
      </c>
      <c r="I314" s="190">
        <f t="shared" si="169"/>
        <v>0</v>
      </c>
      <c r="J314" s="345">
        <f t="shared" si="170"/>
        <v>6000</v>
      </c>
      <c r="K314" s="421"/>
      <c r="L314" s="435"/>
      <c r="M314" s="429">
        <v>1200</v>
      </c>
      <c r="N314" s="431">
        <f t="shared" si="140"/>
        <v>0</v>
      </c>
      <c r="O314" s="429">
        <v>0</v>
      </c>
      <c r="P314" s="431">
        <f t="shared" si="141"/>
        <v>0</v>
      </c>
      <c r="Q314" s="432">
        <f t="shared" si="142"/>
        <v>0</v>
      </c>
      <c r="R314" s="452"/>
      <c r="S314" s="446">
        <v>1200</v>
      </c>
      <c r="T314" s="448">
        <f t="shared" si="143"/>
        <v>0</v>
      </c>
      <c r="U314" s="446">
        <v>0</v>
      </c>
      <c r="V314" s="448">
        <f t="shared" si="144"/>
        <v>0</v>
      </c>
      <c r="W314" s="449">
        <f t="shared" si="145"/>
        <v>0</v>
      </c>
      <c r="X314" s="481"/>
      <c r="Y314" s="474">
        <v>1200</v>
      </c>
      <c r="Z314" s="476">
        <f t="shared" si="146"/>
        <v>0</v>
      </c>
      <c r="AA314" s="474">
        <v>0</v>
      </c>
      <c r="AB314" s="476">
        <f t="shared" si="147"/>
        <v>0</v>
      </c>
      <c r="AC314" s="477">
        <f t="shared" si="148"/>
        <v>0</v>
      </c>
      <c r="AD314" s="500"/>
      <c r="AE314" s="491">
        <v>1200</v>
      </c>
      <c r="AF314" s="493">
        <f t="shared" si="149"/>
        <v>0</v>
      </c>
      <c r="AG314" s="491">
        <v>0</v>
      </c>
      <c r="AH314" s="493">
        <f t="shared" si="150"/>
        <v>0</v>
      </c>
      <c r="AI314" s="494">
        <f t="shared" si="151"/>
        <v>0</v>
      </c>
      <c r="AJ314" s="532"/>
      <c r="AK314" s="525">
        <v>1200</v>
      </c>
      <c r="AL314" s="527">
        <f t="shared" si="152"/>
        <v>0</v>
      </c>
      <c r="AM314" s="525">
        <v>0</v>
      </c>
      <c r="AN314" s="527">
        <f t="shared" si="153"/>
        <v>0</v>
      </c>
      <c r="AO314" s="528">
        <f t="shared" si="154"/>
        <v>0</v>
      </c>
      <c r="AP314" s="549"/>
      <c r="AQ314" s="542">
        <v>1200</v>
      </c>
      <c r="AR314" s="544">
        <f t="shared" si="155"/>
        <v>0</v>
      </c>
      <c r="AS314" s="542">
        <v>0</v>
      </c>
      <c r="AT314" s="544">
        <f t="shared" si="156"/>
        <v>0</v>
      </c>
      <c r="AU314" s="549"/>
      <c r="AV314" s="542">
        <v>1200</v>
      </c>
      <c r="AW314" s="544">
        <f t="shared" si="157"/>
        <v>0</v>
      </c>
      <c r="AX314" s="542">
        <v>0</v>
      </c>
      <c r="AY314" s="544">
        <f t="shared" si="158"/>
        <v>0</v>
      </c>
      <c r="AZ314" s="549"/>
      <c r="BA314" s="542">
        <v>1200</v>
      </c>
      <c r="BB314" s="544">
        <f t="shared" si="159"/>
        <v>0</v>
      </c>
      <c r="BC314" s="542">
        <v>0</v>
      </c>
      <c r="BD314" s="544">
        <f t="shared" si="160"/>
        <v>0</v>
      </c>
      <c r="BE314" s="545">
        <f t="shared" si="161"/>
        <v>0</v>
      </c>
      <c r="BF314" s="398">
        <f t="shared" si="162"/>
        <v>5</v>
      </c>
      <c r="BG314" s="254">
        <f t="shared" si="163"/>
        <v>0</v>
      </c>
      <c r="BH314" s="275">
        <f t="shared" si="164"/>
        <v>5</v>
      </c>
    </row>
    <row r="315" spans="1:60" s="275" customFormat="1" ht="12.75">
      <c r="A315" s="314" t="s">
        <v>856</v>
      </c>
      <c r="B315" s="367" t="s">
        <v>857</v>
      </c>
      <c r="C315" s="372"/>
      <c r="D315" s="559" t="s">
        <v>110</v>
      </c>
      <c r="E315" s="261">
        <v>5</v>
      </c>
      <c r="F315" s="344">
        <v>3360</v>
      </c>
      <c r="G315" s="190">
        <f t="shared" si="168"/>
        <v>16800</v>
      </c>
      <c r="H315" s="344">
        <v>5390</v>
      </c>
      <c r="I315" s="190">
        <f t="shared" si="169"/>
        <v>26950</v>
      </c>
      <c r="J315" s="345">
        <f t="shared" si="170"/>
        <v>43750</v>
      </c>
      <c r="K315" s="420"/>
      <c r="L315" s="435"/>
      <c r="M315" s="429">
        <v>3360</v>
      </c>
      <c r="N315" s="431">
        <f t="shared" si="140"/>
        <v>0</v>
      </c>
      <c r="O315" s="429">
        <v>5390</v>
      </c>
      <c r="P315" s="431">
        <f t="shared" si="141"/>
        <v>0</v>
      </c>
      <c r="Q315" s="432">
        <f t="shared" si="142"/>
        <v>0</v>
      </c>
      <c r="R315" s="452"/>
      <c r="S315" s="446">
        <v>3360</v>
      </c>
      <c r="T315" s="448">
        <f t="shared" si="143"/>
        <v>0</v>
      </c>
      <c r="U315" s="446">
        <v>5390</v>
      </c>
      <c r="V315" s="448">
        <f t="shared" si="144"/>
        <v>0</v>
      </c>
      <c r="W315" s="449">
        <f t="shared" si="145"/>
        <v>0</v>
      </c>
      <c r="X315" s="481"/>
      <c r="Y315" s="474">
        <v>3360</v>
      </c>
      <c r="Z315" s="476">
        <f t="shared" si="146"/>
        <v>0</v>
      </c>
      <c r="AA315" s="474">
        <v>5390</v>
      </c>
      <c r="AB315" s="476">
        <f t="shared" si="147"/>
        <v>0</v>
      </c>
      <c r="AC315" s="477">
        <f t="shared" si="148"/>
        <v>0</v>
      </c>
      <c r="AD315" s="500"/>
      <c r="AE315" s="491">
        <v>3360</v>
      </c>
      <c r="AF315" s="493">
        <f t="shared" si="149"/>
        <v>0</v>
      </c>
      <c r="AG315" s="491">
        <v>5390</v>
      </c>
      <c r="AH315" s="493">
        <f t="shared" si="150"/>
        <v>0</v>
      </c>
      <c r="AI315" s="494">
        <f t="shared" si="151"/>
        <v>0</v>
      </c>
      <c r="AJ315" s="532"/>
      <c r="AK315" s="525">
        <v>3360</v>
      </c>
      <c r="AL315" s="527">
        <f t="shared" si="152"/>
        <v>0</v>
      </c>
      <c r="AM315" s="525">
        <v>5390</v>
      </c>
      <c r="AN315" s="527">
        <f t="shared" si="153"/>
        <v>0</v>
      </c>
      <c r="AO315" s="528">
        <f t="shared" si="154"/>
        <v>0</v>
      </c>
      <c r="AP315" s="549"/>
      <c r="AQ315" s="542">
        <v>3360</v>
      </c>
      <c r="AR315" s="544">
        <f t="shared" si="155"/>
        <v>0</v>
      </c>
      <c r="AS315" s="542">
        <v>5390</v>
      </c>
      <c r="AT315" s="544">
        <f t="shared" si="156"/>
        <v>0</v>
      </c>
      <c r="AU315" s="549"/>
      <c r="AV315" s="542">
        <v>3360</v>
      </c>
      <c r="AW315" s="544">
        <f t="shared" si="157"/>
        <v>0</v>
      </c>
      <c r="AX315" s="542">
        <v>5390</v>
      </c>
      <c r="AY315" s="544">
        <f t="shared" si="158"/>
        <v>0</v>
      </c>
      <c r="AZ315" s="549"/>
      <c r="BA315" s="542">
        <v>3360</v>
      </c>
      <c r="BB315" s="544">
        <f t="shared" si="159"/>
        <v>0</v>
      </c>
      <c r="BC315" s="542">
        <v>5390</v>
      </c>
      <c r="BD315" s="544">
        <f t="shared" si="160"/>
        <v>0</v>
      </c>
      <c r="BE315" s="545">
        <f t="shared" si="161"/>
        <v>0</v>
      </c>
      <c r="BF315" s="398">
        <f t="shared" si="162"/>
        <v>5</v>
      </c>
      <c r="BG315" s="254">
        <f t="shared" si="163"/>
        <v>0</v>
      </c>
      <c r="BH315" s="275">
        <f t="shared" si="164"/>
        <v>5</v>
      </c>
    </row>
    <row r="316" spans="1:60" s="275" customFormat="1" ht="25.5">
      <c r="A316" s="314" t="s">
        <v>858</v>
      </c>
      <c r="B316" s="563" t="s">
        <v>859</v>
      </c>
      <c r="C316" s="372" t="s">
        <v>860</v>
      </c>
      <c r="D316" s="559" t="s">
        <v>110</v>
      </c>
      <c r="E316" s="560">
        <v>8</v>
      </c>
      <c r="F316" s="344">
        <v>50</v>
      </c>
      <c r="G316" s="190">
        <f t="shared" si="168"/>
        <v>400</v>
      </c>
      <c r="H316" s="344">
        <v>429</v>
      </c>
      <c r="I316" s="190">
        <f t="shared" si="169"/>
        <v>3432</v>
      </c>
      <c r="J316" s="345">
        <f t="shared" si="170"/>
        <v>3832</v>
      </c>
      <c r="K316" s="420"/>
      <c r="L316" s="435"/>
      <c r="M316" s="429">
        <v>50</v>
      </c>
      <c r="N316" s="431">
        <f t="shared" si="140"/>
        <v>0</v>
      </c>
      <c r="O316" s="429">
        <v>429</v>
      </c>
      <c r="P316" s="431">
        <f t="shared" si="141"/>
        <v>0</v>
      </c>
      <c r="Q316" s="432">
        <f t="shared" si="142"/>
        <v>0</v>
      </c>
      <c r="R316" s="452"/>
      <c r="S316" s="446">
        <v>50</v>
      </c>
      <c r="T316" s="448">
        <f t="shared" si="143"/>
        <v>0</v>
      </c>
      <c r="U316" s="446">
        <v>429</v>
      </c>
      <c r="V316" s="448">
        <f t="shared" si="144"/>
        <v>0</v>
      </c>
      <c r="W316" s="449">
        <f t="shared" si="145"/>
        <v>0</v>
      </c>
      <c r="X316" s="481"/>
      <c r="Y316" s="474">
        <v>50</v>
      </c>
      <c r="Z316" s="476">
        <f t="shared" si="146"/>
        <v>0</v>
      </c>
      <c r="AA316" s="474">
        <v>429</v>
      </c>
      <c r="AB316" s="476">
        <f t="shared" si="147"/>
        <v>0</v>
      </c>
      <c r="AC316" s="477">
        <f t="shared" si="148"/>
        <v>0</v>
      </c>
      <c r="AD316" s="500"/>
      <c r="AE316" s="491">
        <v>50</v>
      </c>
      <c r="AF316" s="493">
        <f t="shared" si="149"/>
        <v>0</v>
      </c>
      <c r="AG316" s="491">
        <v>429</v>
      </c>
      <c r="AH316" s="493">
        <f t="shared" si="150"/>
        <v>0</v>
      </c>
      <c r="AI316" s="494">
        <f t="shared" si="151"/>
        <v>0</v>
      </c>
      <c r="AJ316" s="532"/>
      <c r="AK316" s="525">
        <v>50</v>
      </c>
      <c r="AL316" s="527">
        <f t="shared" si="152"/>
        <v>0</v>
      </c>
      <c r="AM316" s="525">
        <v>429</v>
      </c>
      <c r="AN316" s="527">
        <f t="shared" si="153"/>
        <v>0</v>
      </c>
      <c r="AO316" s="528">
        <f t="shared" si="154"/>
        <v>0</v>
      </c>
      <c r="AP316" s="549"/>
      <c r="AQ316" s="542">
        <v>50</v>
      </c>
      <c r="AR316" s="544">
        <f t="shared" si="155"/>
        <v>0</v>
      </c>
      <c r="AS316" s="542">
        <v>429</v>
      </c>
      <c r="AT316" s="544">
        <f t="shared" si="156"/>
        <v>0</v>
      </c>
      <c r="AU316" s="549"/>
      <c r="AV316" s="542">
        <v>50</v>
      </c>
      <c r="AW316" s="544">
        <f t="shared" si="157"/>
        <v>0</v>
      </c>
      <c r="AX316" s="542">
        <v>429</v>
      </c>
      <c r="AY316" s="544">
        <f t="shared" si="158"/>
        <v>0</v>
      </c>
      <c r="AZ316" s="549"/>
      <c r="BA316" s="542">
        <v>50</v>
      </c>
      <c r="BB316" s="544">
        <f t="shared" si="159"/>
        <v>0</v>
      </c>
      <c r="BC316" s="542">
        <v>429</v>
      </c>
      <c r="BD316" s="544">
        <f t="shared" si="160"/>
        <v>0</v>
      </c>
      <c r="BE316" s="545">
        <f t="shared" si="161"/>
        <v>0</v>
      </c>
      <c r="BF316" s="398">
        <f t="shared" si="162"/>
        <v>8</v>
      </c>
      <c r="BG316" s="254">
        <f t="shared" si="163"/>
        <v>0</v>
      </c>
      <c r="BH316" s="275">
        <f t="shared" si="164"/>
        <v>8</v>
      </c>
    </row>
    <row r="317" spans="1:60" s="275" customFormat="1" ht="38.25">
      <c r="A317" s="314" t="s">
        <v>861</v>
      </c>
      <c r="B317" s="367" t="s">
        <v>862</v>
      </c>
      <c r="C317" s="372" t="s">
        <v>863</v>
      </c>
      <c r="D317" s="559" t="s">
        <v>110</v>
      </c>
      <c r="E317" s="261">
        <v>57</v>
      </c>
      <c r="F317" s="344">
        <v>50</v>
      </c>
      <c r="G317" s="190">
        <f t="shared" si="168"/>
        <v>2850</v>
      </c>
      <c r="H317" s="344">
        <v>285</v>
      </c>
      <c r="I317" s="190">
        <f t="shared" si="169"/>
        <v>16245</v>
      </c>
      <c r="J317" s="345">
        <f t="shared" si="170"/>
        <v>19095</v>
      </c>
      <c r="K317" s="420"/>
      <c r="L317" s="435"/>
      <c r="M317" s="429">
        <v>50</v>
      </c>
      <c r="N317" s="431">
        <f t="shared" si="140"/>
        <v>0</v>
      </c>
      <c r="O317" s="429">
        <v>285</v>
      </c>
      <c r="P317" s="431">
        <f t="shared" si="141"/>
        <v>0</v>
      </c>
      <c r="Q317" s="432">
        <f t="shared" si="142"/>
        <v>0</v>
      </c>
      <c r="R317" s="452"/>
      <c r="S317" s="446">
        <v>50</v>
      </c>
      <c r="T317" s="448">
        <f t="shared" si="143"/>
        <v>0</v>
      </c>
      <c r="U317" s="446">
        <v>285</v>
      </c>
      <c r="V317" s="448">
        <f t="shared" si="144"/>
        <v>0</v>
      </c>
      <c r="W317" s="449">
        <f t="shared" si="145"/>
        <v>0</v>
      </c>
      <c r="X317" s="481"/>
      <c r="Y317" s="474">
        <v>50</v>
      </c>
      <c r="Z317" s="476">
        <f t="shared" si="146"/>
        <v>0</v>
      </c>
      <c r="AA317" s="474">
        <v>285</v>
      </c>
      <c r="AB317" s="476">
        <f t="shared" si="147"/>
        <v>0</v>
      </c>
      <c r="AC317" s="477">
        <f t="shared" si="148"/>
        <v>0</v>
      </c>
      <c r="AD317" s="500"/>
      <c r="AE317" s="491">
        <v>50</v>
      </c>
      <c r="AF317" s="493">
        <f t="shared" si="149"/>
        <v>0</v>
      </c>
      <c r="AG317" s="491">
        <v>285</v>
      </c>
      <c r="AH317" s="493">
        <f t="shared" si="150"/>
        <v>0</v>
      </c>
      <c r="AI317" s="494">
        <f t="shared" si="151"/>
        <v>0</v>
      </c>
      <c r="AJ317" s="532"/>
      <c r="AK317" s="525">
        <v>50</v>
      </c>
      <c r="AL317" s="527">
        <f t="shared" si="152"/>
        <v>0</v>
      </c>
      <c r="AM317" s="525">
        <v>285</v>
      </c>
      <c r="AN317" s="527">
        <f t="shared" si="153"/>
        <v>0</v>
      </c>
      <c r="AO317" s="528">
        <f t="shared" si="154"/>
        <v>0</v>
      </c>
      <c r="AP317" s="549"/>
      <c r="AQ317" s="542">
        <v>50</v>
      </c>
      <c r="AR317" s="544">
        <f t="shared" si="155"/>
        <v>0</v>
      </c>
      <c r="AS317" s="542">
        <v>285</v>
      </c>
      <c r="AT317" s="544">
        <f t="shared" si="156"/>
        <v>0</v>
      </c>
      <c r="AU317" s="549"/>
      <c r="AV317" s="542">
        <v>50</v>
      </c>
      <c r="AW317" s="544">
        <f t="shared" si="157"/>
        <v>0</v>
      </c>
      <c r="AX317" s="542">
        <v>285</v>
      </c>
      <c r="AY317" s="544">
        <f t="shared" si="158"/>
        <v>0</v>
      </c>
      <c r="AZ317" s="549"/>
      <c r="BA317" s="542">
        <v>50</v>
      </c>
      <c r="BB317" s="544">
        <f t="shared" si="159"/>
        <v>0</v>
      </c>
      <c r="BC317" s="542">
        <v>285</v>
      </c>
      <c r="BD317" s="544">
        <f t="shared" si="160"/>
        <v>0</v>
      </c>
      <c r="BE317" s="545">
        <f t="shared" si="161"/>
        <v>0</v>
      </c>
      <c r="BF317" s="398">
        <f t="shared" si="162"/>
        <v>57</v>
      </c>
      <c r="BG317" s="254">
        <f t="shared" si="163"/>
        <v>0</v>
      </c>
      <c r="BH317" s="275">
        <f t="shared" si="164"/>
        <v>57</v>
      </c>
    </row>
    <row r="318" spans="1:60" s="275" customFormat="1" ht="38.25">
      <c r="A318" s="314" t="s">
        <v>864</v>
      </c>
      <c r="B318" s="367" t="s">
        <v>865</v>
      </c>
      <c r="C318" s="372" t="s">
        <v>866</v>
      </c>
      <c r="D318" s="559" t="s">
        <v>110</v>
      </c>
      <c r="E318" s="261">
        <v>163</v>
      </c>
      <c r="F318" s="344">
        <v>50</v>
      </c>
      <c r="G318" s="190">
        <f t="shared" si="168"/>
        <v>8150</v>
      </c>
      <c r="H318" s="344">
        <v>590</v>
      </c>
      <c r="I318" s="190">
        <f t="shared" si="169"/>
        <v>96170</v>
      </c>
      <c r="J318" s="345">
        <f t="shared" si="170"/>
        <v>104320</v>
      </c>
      <c r="K318" s="420"/>
      <c r="L318" s="435"/>
      <c r="M318" s="429">
        <v>50</v>
      </c>
      <c r="N318" s="431">
        <f t="shared" si="140"/>
        <v>0</v>
      </c>
      <c r="O318" s="429">
        <v>590</v>
      </c>
      <c r="P318" s="431">
        <f t="shared" si="141"/>
        <v>0</v>
      </c>
      <c r="Q318" s="432">
        <f t="shared" si="142"/>
        <v>0</v>
      </c>
      <c r="R318" s="452"/>
      <c r="S318" s="446">
        <v>50</v>
      </c>
      <c r="T318" s="448">
        <f t="shared" si="143"/>
        <v>0</v>
      </c>
      <c r="U318" s="446">
        <v>590</v>
      </c>
      <c r="V318" s="448">
        <f t="shared" si="144"/>
        <v>0</v>
      </c>
      <c r="W318" s="449">
        <f t="shared" si="145"/>
        <v>0</v>
      </c>
      <c r="X318" s="481"/>
      <c r="Y318" s="474">
        <v>50</v>
      </c>
      <c r="Z318" s="476">
        <f t="shared" si="146"/>
        <v>0</v>
      </c>
      <c r="AA318" s="474">
        <v>590</v>
      </c>
      <c r="AB318" s="476">
        <f t="shared" si="147"/>
        <v>0</v>
      </c>
      <c r="AC318" s="477">
        <f t="shared" si="148"/>
        <v>0</v>
      </c>
      <c r="AD318" s="500"/>
      <c r="AE318" s="491">
        <v>50</v>
      </c>
      <c r="AF318" s="493">
        <f t="shared" si="149"/>
        <v>0</v>
      </c>
      <c r="AG318" s="491">
        <v>590</v>
      </c>
      <c r="AH318" s="493">
        <f t="shared" si="150"/>
        <v>0</v>
      </c>
      <c r="AI318" s="494">
        <f t="shared" si="151"/>
        <v>0</v>
      </c>
      <c r="AJ318" s="532"/>
      <c r="AK318" s="525">
        <v>50</v>
      </c>
      <c r="AL318" s="527">
        <f t="shared" si="152"/>
        <v>0</v>
      </c>
      <c r="AM318" s="525">
        <v>590</v>
      </c>
      <c r="AN318" s="527">
        <f t="shared" si="153"/>
        <v>0</v>
      </c>
      <c r="AO318" s="528">
        <f t="shared" si="154"/>
        <v>0</v>
      </c>
      <c r="AP318" s="549"/>
      <c r="AQ318" s="542">
        <v>50</v>
      </c>
      <c r="AR318" s="544">
        <f t="shared" si="155"/>
        <v>0</v>
      </c>
      <c r="AS318" s="542">
        <v>590</v>
      </c>
      <c r="AT318" s="544">
        <f t="shared" si="156"/>
        <v>0</v>
      </c>
      <c r="AU318" s="549"/>
      <c r="AV318" s="542">
        <v>50</v>
      </c>
      <c r="AW318" s="544">
        <f t="shared" si="157"/>
        <v>0</v>
      </c>
      <c r="AX318" s="542">
        <v>590</v>
      </c>
      <c r="AY318" s="544">
        <f t="shared" si="158"/>
        <v>0</v>
      </c>
      <c r="AZ318" s="549"/>
      <c r="BA318" s="542">
        <v>50</v>
      </c>
      <c r="BB318" s="544">
        <f t="shared" si="159"/>
        <v>0</v>
      </c>
      <c r="BC318" s="542">
        <v>590</v>
      </c>
      <c r="BD318" s="544">
        <f t="shared" si="160"/>
        <v>0</v>
      </c>
      <c r="BE318" s="545">
        <f t="shared" si="161"/>
        <v>0</v>
      </c>
      <c r="BF318" s="398">
        <f t="shared" si="162"/>
        <v>163</v>
      </c>
      <c r="BG318" s="254">
        <f t="shared" si="163"/>
        <v>0</v>
      </c>
      <c r="BH318" s="275">
        <f t="shared" si="164"/>
        <v>163</v>
      </c>
    </row>
    <row r="319" spans="1:60" s="275" customFormat="1" ht="25.5">
      <c r="A319" s="314" t="s">
        <v>867</v>
      </c>
      <c r="B319" s="367" t="s">
        <v>868</v>
      </c>
      <c r="C319" s="372" t="s">
        <v>869</v>
      </c>
      <c r="D319" s="559" t="s">
        <v>110</v>
      </c>
      <c r="E319" s="261">
        <v>2</v>
      </c>
      <c r="F319" s="344">
        <v>50</v>
      </c>
      <c r="G319" s="190">
        <f t="shared" si="168"/>
        <v>100</v>
      </c>
      <c r="H319" s="344">
        <v>429</v>
      </c>
      <c r="I319" s="190">
        <f t="shared" si="169"/>
        <v>858</v>
      </c>
      <c r="J319" s="345">
        <f t="shared" si="170"/>
        <v>958</v>
      </c>
      <c r="K319" s="420"/>
      <c r="L319" s="435"/>
      <c r="M319" s="429">
        <v>50</v>
      </c>
      <c r="N319" s="431">
        <f t="shared" si="140"/>
        <v>0</v>
      </c>
      <c r="O319" s="429">
        <v>429</v>
      </c>
      <c r="P319" s="431">
        <f t="shared" si="141"/>
        <v>0</v>
      </c>
      <c r="Q319" s="432">
        <f t="shared" si="142"/>
        <v>0</v>
      </c>
      <c r="R319" s="452"/>
      <c r="S319" s="446">
        <v>50</v>
      </c>
      <c r="T319" s="448">
        <f t="shared" si="143"/>
        <v>0</v>
      </c>
      <c r="U319" s="446">
        <v>429</v>
      </c>
      <c r="V319" s="448">
        <f t="shared" si="144"/>
        <v>0</v>
      </c>
      <c r="W319" s="449">
        <f t="shared" si="145"/>
        <v>0</v>
      </c>
      <c r="X319" s="481"/>
      <c r="Y319" s="474">
        <v>50</v>
      </c>
      <c r="Z319" s="476">
        <f t="shared" si="146"/>
        <v>0</v>
      </c>
      <c r="AA319" s="474">
        <v>429</v>
      </c>
      <c r="AB319" s="476">
        <f t="shared" si="147"/>
        <v>0</v>
      </c>
      <c r="AC319" s="477">
        <f t="shared" si="148"/>
        <v>0</v>
      </c>
      <c r="AD319" s="500"/>
      <c r="AE319" s="491">
        <v>50</v>
      </c>
      <c r="AF319" s="493">
        <f t="shared" si="149"/>
        <v>0</v>
      </c>
      <c r="AG319" s="491">
        <v>429</v>
      </c>
      <c r="AH319" s="493">
        <f t="shared" si="150"/>
        <v>0</v>
      </c>
      <c r="AI319" s="494">
        <f t="shared" si="151"/>
        <v>0</v>
      </c>
      <c r="AJ319" s="532"/>
      <c r="AK319" s="525">
        <v>50</v>
      </c>
      <c r="AL319" s="527">
        <f t="shared" si="152"/>
        <v>0</v>
      </c>
      <c r="AM319" s="525">
        <v>429</v>
      </c>
      <c r="AN319" s="527">
        <f t="shared" si="153"/>
        <v>0</v>
      </c>
      <c r="AO319" s="528">
        <f t="shared" si="154"/>
        <v>0</v>
      </c>
      <c r="AP319" s="549"/>
      <c r="AQ319" s="542">
        <v>50</v>
      </c>
      <c r="AR319" s="544">
        <f t="shared" si="155"/>
        <v>0</v>
      </c>
      <c r="AS319" s="542">
        <v>429</v>
      </c>
      <c r="AT319" s="544">
        <f t="shared" si="156"/>
        <v>0</v>
      </c>
      <c r="AU319" s="549"/>
      <c r="AV319" s="542">
        <v>50</v>
      </c>
      <c r="AW319" s="544">
        <f t="shared" si="157"/>
        <v>0</v>
      </c>
      <c r="AX319" s="542">
        <v>429</v>
      </c>
      <c r="AY319" s="544">
        <f t="shared" si="158"/>
        <v>0</v>
      </c>
      <c r="AZ319" s="549"/>
      <c r="BA319" s="542">
        <v>50</v>
      </c>
      <c r="BB319" s="544">
        <f t="shared" si="159"/>
        <v>0</v>
      </c>
      <c r="BC319" s="542">
        <v>429</v>
      </c>
      <c r="BD319" s="544">
        <f t="shared" si="160"/>
        <v>0</v>
      </c>
      <c r="BE319" s="545">
        <f t="shared" si="161"/>
        <v>0</v>
      </c>
      <c r="BF319" s="398">
        <f t="shared" si="162"/>
        <v>2</v>
      </c>
      <c r="BG319" s="254">
        <f t="shared" si="163"/>
        <v>0</v>
      </c>
      <c r="BH319" s="275">
        <f t="shared" si="164"/>
        <v>2</v>
      </c>
    </row>
    <row r="320" spans="1:60" s="275" customFormat="1" ht="12.75">
      <c r="A320" s="314" t="s">
        <v>870</v>
      </c>
      <c r="B320" s="367" t="s">
        <v>871</v>
      </c>
      <c r="C320" s="372" t="s">
        <v>872</v>
      </c>
      <c r="D320" s="559" t="s">
        <v>123</v>
      </c>
      <c r="E320" s="261">
        <v>152</v>
      </c>
      <c r="F320" s="344">
        <v>300</v>
      </c>
      <c r="G320" s="190">
        <f t="shared" si="168"/>
        <v>45600</v>
      </c>
      <c r="H320" s="344">
        <v>398.52</v>
      </c>
      <c r="I320" s="190">
        <f t="shared" si="169"/>
        <v>60575.040000000001</v>
      </c>
      <c r="J320" s="345">
        <f t="shared" si="170"/>
        <v>106175.04000000001</v>
      </c>
      <c r="K320" s="420"/>
      <c r="L320" s="435"/>
      <c r="M320" s="429">
        <v>300</v>
      </c>
      <c r="N320" s="431">
        <f t="shared" si="140"/>
        <v>0</v>
      </c>
      <c r="O320" s="429">
        <v>398.52</v>
      </c>
      <c r="P320" s="431">
        <f t="shared" si="141"/>
        <v>0</v>
      </c>
      <c r="Q320" s="432">
        <f t="shared" si="142"/>
        <v>0</v>
      </c>
      <c r="R320" s="452"/>
      <c r="S320" s="446">
        <v>300</v>
      </c>
      <c r="T320" s="448">
        <f t="shared" si="143"/>
        <v>0</v>
      </c>
      <c r="U320" s="446">
        <v>398.52</v>
      </c>
      <c r="V320" s="448">
        <f t="shared" si="144"/>
        <v>0</v>
      </c>
      <c r="W320" s="449">
        <f t="shared" si="145"/>
        <v>0</v>
      </c>
      <c r="X320" s="481"/>
      <c r="Y320" s="474">
        <v>300</v>
      </c>
      <c r="Z320" s="476">
        <f t="shared" si="146"/>
        <v>0</v>
      </c>
      <c r="AA320" s="474">
        <v>398.52</v>
      </c>
      <c r="AB320" s="476">
        <f t="shared" si="147"/>
        <v>0</v>
      </c>
      <c r="AC320" s="477">
        <f t="shared" si="148"/>
        <v>0</v>
      </c>
      <c r="AD320" s="500"/>
      <c r="AE320" s="491">
        <v>300</v>
      </c>
      <c r="AF320" s="493">
        <f t="shared" si="149"/>
        <v>0</v>
      </c>
      <c r="AG320" s="491">
        <v>398.52</v>
      </c>
      <c r="AH320" s="493">
        <f t="shared" si="150"/>
        <v>0</v>
      </c>
      <c r="AI320" s="494">
        <f t="shared" si="151"/>
        <v>0</v>
      </c>
      <c r="AJ320" s="532"/>
      <c r="AK320" s="525">
        <v>300</v>
      </c>
      <c r="AL320" s="527">
        <f t="shared" si="152"/>
        <v>0</v>
      </c>
      <c r="AM320" s="525">
        <v>398.52</v>
      </c>
      <c r="AN320" s="527">
        <f t="shared" si="153"/>
        <v>0</v>
      </c>
      <c r="AO320" s="528">
        <f t="shared" si="154"/>
        <v>0</v>
      </c>
      <c r="AP320" s="549"/>
      <c r="AQ320" s="542">
        <v>300</v>
      </c>
      <c r="AR320" s="544">
        <f t="shared" si="155"/>
        <v>0</v>
      </c>
      <c r="AS320" s="542">
        <v>398.52</v>
      </c>
      <c r="AT320" s="544">
        <f t="shared" si="156"/>
        <v>0</v>
      </c>
      <c r="AU320" s="549"/>
      <c r="AV320" s="542">
        <v>300</v>
      </c>
      <c r="AW320" s="544">
        <f t="shared" si="157"/>
        <v>0</v>
      </c>
      <c r="AX320" s="542">
        <v>398.52</v>
      </c>
      <c r="AY320" s="544">
        <f t="shared" si="158"/>
        <v>0</v>
      </c>
      <c r="AZ320" s="549"/>
      <c r="BA320" s="542">
        <v>300</v>
      </c>
      <c r="BB320" s="544">
        <f t="shared" si="159"/>
        <v>0</v>
      </c>
      <c r="BC320" s="542">
        <v>398.52</v>
      </c>
      <c r="BD320" s="544">
        <f t="shared" si="160"/>
        <v>0</v>
      </c>
      <c r="BE320" s="545">
        <f t="shared" si="161"/>
        <v>0</v>
      </c>
      <c r="BF320" s="398">
        <f t="shared" si="162"/>
        <v>152</v>
      </c>
      <c r="BG320" s="254">
        <f t="shared" si="163"/>
        <v>0</v>
      </c>
      <c r="BH320" s="275">
        <f t="shared" si="164"/>
        <v>152</v>
      </c>
    </row>
    <row r="321" spans="1:60" s="275" customFormat="1" ht="12.75">
      <c r="A321" s="314" t="s">
        <v>873</v>
      </c>
      <c r="B321" s="367" t="s">
        <v>874</v>
      </c>
      <c r="C321" s="372" t="s">
        <v>875</v>
      </c>
      <c r="D321" s="559" t="s">
        <v>123</v>
      </c>
      <c r="E321" s="261">
        <v>152</v>
      </c>
      <c r="F321" s="344">
        <v>200</v>
      </c>
      <c r="G321" s="190">
        <f t="shared" si="168"/>
        <v>30400</v>
      </c>
      <c r="H321" s="344">
        <v>91.67</v>
      </c>
      <c r="I321" s="190">
        <f t="shared" si="169"/>
        <v>13933.84</v>
      </c>
      <c r="J321" s="345">
        <f t="shared" si="170"/>
        <v>44333.84</v>
      </c>
      <c r="K321" s="420"/>
      <c r="L321" s="435"/>
      <c r="M321" s="429">
        <v>200</v>
      </c>
      <c r="N321" s="431">
        <f t="shared" si="140"/>
        <v>0</v>
      </c>
      <c r="O321" s="429">
        <v>91.67</v>
      </c>
      <c r="P321" s="431">
        <f t="shared" si="141"/>
        <v>0</v>
      </c>
      <c r="Q321" s="432">
        <f t="shared" si="142"/>
        <v>0</v>
      </c>
      <c r="R321" s="452"/>
      <c r="S321" s="446">
        <v>200</v>
      </c>
      <c r="T321" s="448">
        <f t="shared" si="143"/>
        <v>0</v>
      </c>
      <c r="U321" s="446">
        <v>91.67</v>
      </c>
      <c r="V321" s="448">
        <f t="shared" si="144"/>
        <v>0</v>
      </c>
      <c r="W321" s="449">
        <f t="shared" si="145"/>
        <v>0</v>
      </c>
      <c r="X321" s="481"/>
      <c r="Y321" s="474">
        <v>200</v>
      </c>
      <c r="Z321" s="476">
        <f t="shared" si="146"/>
        <v>0</v>
      </c>
      <c r="AA321" s="474">
        <v>91.67</v>
      </c>
      <c r="AB321" s="476">
        <f t="shared" si="147"/>
        <v>0</v>
      </c>
      <c r="AC321" s="477">
        <f t="shared" si="148"/>
        <v>0</v>
      </c>
      <c r="AD321" s="500"/>
      <c r="AE321" s="491">
        <v>200</v>
      </c>
      <c r="AF321" s="493">
        <f t="shared" si="149"/>
        <v>0</v>
      </c>
      <c r="AG321" s="491">
        <v>91.67</v>
      </c>
      <c r="AH321" s="493">
        <f t="shared" si="150"/>
        <v>0</v>
      </c>
      <c r="AI321" s="494">
        <f t="shared" si="151"/>
        <v>0</v>
      </c>
      <c r="AJ321" s="532"/>
      <c r="AK321" s="525">
        <v>200</v>
      </c>
      <c r="AL321" s="527">
        <f t="shared" si="152"/>
        <v>0</v>
      </c>
      <c r="AM321" s="525">
        <v>91.67</v>
      </c>
      <c r="AN321" s="527">
        <f t="shared" si="153"/>
        <v>0</v>
      </c>
      <c r="AO321" s="528">
        <f t="shared" si="154"/>
        <v>0</v>
      </c>
      <c r="AP321" s="549"/>
      <c r="AQ321" s="542">
        <v>200</v>
      </c>
      <c r="AR321" s="544">
        <f t="shared" si="155"/>
        <v>0</v>
      </c>
      <c r="AS321" s="542">
        <v>91.67</v>
      </c>
      <c r="AT321" s="544">
        <f t="shared" si="156"/>
        <v>0</v>
      </c>
      <c r="AU321" s="549"/>
      <c r="AV321" s="542">
        <v>200</v>
      </c>
      <c r="AW321" s="544">
        <f t="shared" si="157"/>
        <v>0</v>
      </c>
      <c r="AX321" s="542">
        <v>91.67</v>
      </c>
      <c r="AY321" s="544">
        <f t="shared" si="158"/>
        <v>0</v>
      </c>
      <c r="AZ321" s="549"/>
      <c r="BA321" s="542">
        <v>200</v>
      </c>
      <c r="BB321" s="544">
        <f t="shared" si="159"/>
        <v>0</v>
      </c>
      <c r="BC321" s="542">
        <v>91.67</v>
      </c>
      <c r="BD321" s="544">
        <f t="shared" si="160"/>
        <v>0</v>
      </c>
      <c r="BE321" s="545">
        <f t="shared" si="161"/>
        <v>0</v>
      </c>
      <c r="BF321" s="398">
        <f t="shared" si="162"/>
        <v>152</v>
      </c>
      <c r="BG321" s="254">
        <f t="shared" si="163"/>
        <v>0</v>
      </c>
      <c r="BH321" s="275">
        <f t="shared" si="164"/>
        <v>152</v>
      </c>
    </row>
    <row r="322" spans="1:60" s="275" customFormat="1" ht="12.75">
      <c r="A322" s="314" t="s">
        <v>876</v>
      </c>
      <c r="B322" s="367" t="s">
        <v>877</v>
      </c>
      <c r="C322" s="372" t="s">
        <v>878</v>
      </c>
      <c r="D322" s="559" t="s">
        <v>110</v>
      </c>
      <c r="E322" s="261">
        <v>21</v>
      </c>
      <c r="F322" s="344">
        <v>50</v>
      </c>
      <c r="G322" s="190">
        <f t="shared" si="168"/>
        <v>1050</v>
      </c>
      <c r="H322" s="344">
        <v>516.66999999999996</v>
      </c>
      <c r="I322" s="190">
        <f t="shared" si="169"/>
        <v>10850.07</v>
      </c>
      <c r="J322" s="345">
        <f t="shared" si="170"/>
        <v>11900.07</v>
      </c>
      <c r="K322" s="420"/>
      <c r="L322" s="435"/>
      <c r="M322" s="429">
        <v>50</v>
      </c>
      <c r="N322" s="431">
        <f t="shared" si="140"/>
        <v>0</v>
      </c>
      <c r="O322" s="429">
        <v>516.66999999999996</v>
      </c>
      <c r="P322" s="431">
        <f t="shared" si="141"/>
        <v>0</v>
      </c>
      <c r="Q322" s="432">
        <f t="shared" si="142"/>
        <v>0</v>
      </c>
      <c r="R322" s="452"/>
      <c r="S322" s="446">
        <v>50</v>
      </c>
      <c r="T322" s="448">
        <f t="shared" si="143"/>
        <v>0</v>
      </c>
      <c r="U322" s="446">
        <v>516.66999999999996</v>
      </c>
      <c r="V322" s="448">
        <f t="shared" si="144"/>
        <v>0</v>
      </c>
      <c r="W322" s="449">
        <f t="shared" si="145"/>
        <v>0</v>
      </c>
      <c r="X322" s="481"/>
      <c r="Y322" s="474">
        <v>50</v>
      </c>
      <c r="Z322" s="476">
        <f t="shared" si="146"/>
        <v>0</v>
      </c>
      <c r="AA322" s="474">
        <v>516.66999999999996</v>
      </c>
      <c r="AB322" s="476">
        <f t="shared" si="147"/>
        <v>0</v>
      </c>
      <c r="AC322" s="477">
        <f t="shared" si="148"/>
        <v>0</v>
      </c>
      <c r="AD322" s="500"/>
      <c r="AE322" s="491">
        <v>50</v>
      </c>
      <c r="AF322" s="493">
        <f t="shared" si="149"/>
        <v>0</v>
      </c>
      <c r="AG322" s="491">
        <v>516.66999999999996</v>
      </c>
      <c r="AH322" s="493">
        <f t="shared" si="150"/>
        <v>0</v>
      </c>
      <c r="AI322" s="494">
        <f t="shared" si="151"/>
        <v>0</v>
      </c>
      <c r="AJ322" s="532"/>
      <c r="AK322" s="525">
        <v>50</v>
      </c>
      <c r="AL322" s="527">
        <f t="shared" si="152"/>
        <v>0</v>
      </c>
      <c r="AM322" s="525">
        <v>516.66999999999996</v>
      </c>
      <c r="AN322" s="527">
        <f t="shared" si="153"/>
        <v>0</v>
      </c>
      <c r="AO322" s="528">
        <f t="shared" si="154"/>
        <v>0</v>
      </c>
      <c r="AP322" s="549"/>
      <c r="AQ322" s="542">
        <v>50</v>
      </c>
      <c r="AR322" s="544">
        <f t="shared" si="155"/>
        <v>0</v>
      </c>
      <c r="AS322" s="542">
        <v>516.66999999999996</v>
      </c>
      <c r="AT322" s="544">
        <f t="shared" si="156"/>
        <v>0</v>
      </c>
      <c r="AU322" s="549"/>
      <c r="AV322" s="542">
        <v>50</v>
      </c>
      <c r="AW322" s="544">
        <f t="shared" si="157"/>
        <v>0</v>
      </c>
      <c r="AX322" s="542">
        <v>516.66999999999996</v>
      </c>
      <c r="AY322" s="544">
        <f t="shared" si="158"/>
        <v>0</v>
      </c>
      <c r="AZ322" s="549"/>
      <c r="BA322" s="542">
        <v>50</v>
      </c>
      <c r="BB322" s="544">
        <f t="shared" si="159"/>
        <v>0</v>
      </c>
      <c r="BC322" s="542">
        <v>516.66999999999996</v>
      </c>
      <c r="BD322" s="544">
        <f t="shared" si="160"/>
        <v>0</v>
      </c>
      <c r="BE322" s="545">
        <f t="shared" si="161"/>
        <v>0</v>
      </c>
      <c r="BF322" s="398">
        <f t="shared" si="162"/>
        <v>21</v>
      </c>
      <c r="BG322" s="254">
        <f t="shared" si="163"/>
        <v>0</v>
      </c>
      <c r="BH322" s="275">
        <f t="shared" si="164"/>
        <v>21</v>
      </c>
    </row>
    <row r="323" spans="1:60" s="275" customFormat="1" ht="12.75">
      <c r="A323" s="314" t="s">
        <v>879</v>
      </c>
      <c r="B323" s="367" t="s">
        <v>880</v>
      </c>
      <c r="C323" s="372" t="s">
        <v>881</v>
      </c>
      <c r="D323" s="559" t="s">
        <v>110</v>
      </c>
      <c r="E323" s="261">
        <v>5</v>
      </c>
      <c r="F323" s="344">
        <v>50</v>
      </c>
      <c r="G323" s="190">
        <f t="shared" si="168"/>
        <v>250</v>
      </c>
      <c r="H323" s="344">
        <v>551.67999999999995</v>
      </c>
      <c r="I323" s="190">
        <f t="shared" si="169"/>
        <v>2758.4</v>
      </c>
      <c r="J323" s="345">
        <f t="shared" si="170"/>
        <v>3008.4</v>
      </c>
      <c r="K323" s="420"/>
      <c r="L323" s="435"/>
      <c r="M323" s="429">
        <v>50</v>
      </c>
      <c r="N323" s="431">
        <f t="shared" si="140"/>
        <v>0</v>
      </c>
      <c r="O323" s="429">
        <v>551.67999999999995</v>
      </c>
      <c r="P323" s="431">
        <f t="shared" si="141"/>
        <v>0</v>
      </c>
      <c r="Q323" s="432">
        <f t="shared" si="142"/>
        <v>0</v>
      </c>
      <c r="R323" s="452"/>
      <c r="S323" s="446">
        <v>50</v>
      </c>
      <c r="T323" s="448">
        <f t="shared" si="143"/>
        <v>0</v>
      </c>
      <c r="U323" s="446">
        <v>551.67999999999995</v>
      </c>
      <c r="V323" s="448">
        <f t="shared" si="144"/>
        <v>0</v>
      </c>
      <c r="W323" s="449">
        <f t="shared" si="145"/>
        <v>0</v>
      </c>
      <c r="X323" s="481"/>
      <c r="Y323" s="474">
        <v>50</v>
      </c>
      <c r="Z323" s="476">
        <f t="shared" si="146"/>
        <v>0</v>
      </c>
      <c r="AA323" s="474">
        <v>551.67999999999995</v>
      </c>
      <c r="AB323" s="476">
        <f t="shared" si="147"/>
        <v>0</v>
      </c>
      <c r="AC323" s="477">
        <f t="shared" si="148"/>
        <v>0</v>
      </c>
      <c r="AD323" s="500"/>
      <c r="AE323" s="491">
        <v>50</v>
      </c>
      <c r="AF323" s="493">
        <f t="shared" si="149"/>
        <v>0</v>
      </c>
      <c r="AG323" s="491">
        <v>551.67999999999995</v>
      </c>
      <c r="AH323" s="493">
        <f t="shared" si="150"/>
        <v>0</v>
      </c>
      <c r="AI323" s="494">
        <f t="shared" si="151"/>
        <v>0</v>
      </c>
      <c r="AJ323" s="532"/>
      <c r="AK323" s="525">
        <v>50</v>
      </c>
      <c r="AL323" s="527">
        <f t="shared" si="152"/>
        <v>0</v>
      </c>
      <c r="AM323" s="525">
        <v>551.67999999999995</v>
      </c>
      <c r="AN323" s="527">
        <f t="shared" si="153"/>
        <v>0</v>
      </c>
      <c r="AO323" s="528">
        <f t="shared" si="154"/>
        <v>0</v>
      </c>
      <c r="AP323" s="549"/>
      <c r="AQ323" s="542">
        <v>50</v>
      </c>
      <c r="AR323" s="544">
        <f t="shared" si="155"/>
        <v>0</v>
      </c>
      <c r="AS323" s="542">
        <v>551.67999999999995</v>
      </c>
      <c r="AT323" s="544">
        <f t="shared" si="156"/>
        <v>0</v>
      </c>
      <c r="AU323" s="549"/>
      <c r="AV323" s="542">
        <v>50</v>
      </c>
      <c r="AW323" s="544">
        <f t="shared" si="157"/>
        <v>0</v>
      </c>
      <c r="AX323" s="542">
        <v>551.67999999999995</v>
      </c>
      <c r="AY323" s="544">
        <f t="shared" si="158"/>
        <v>0</v>
      </c>
      <c r="AZ323" s="549"/>
      <c r="BA323" s="542">
        <v>50</v>
      </c>
      <c r="BB323" s="544">
        <f t="shared" si="159"/>
        <v>0</v>
      </c>
      <c r="BC323" s="542">
        <v>551.67999999999995</v>
      </c>
      <c r="BD323" s="544">
        <f t="shared" si="160"/>
        <v>0</v>
      </c>
      <c r="BE323" s="545">
        <f t="shared" si="161"/>
        <v>0</v>
      </c>
      <c r="BF323" s="398">
        <f t="shared" si="162"/>
        <v>5</v>
      </c>
      <c r="BG323" s="254">
        <f t="shared" si="163"/>
        <v>0</v>
      </c>
      <c r="BH323" s="275">
        <f t="shared" si="164"/>
        <v>5</v>
      </c>
    </row>
    <row r="324" spans="1:60" s="275" customFormat="1" ht="12.75">
      <c r="A324" s="314" t="s">
        <v>882</v>
      </c>
      <c r="B324" s="367" t="s">
        <v>883</v>
      </c>
      <c r="C324" s="564">
        <v>10043</v>
      </c>
      <c r="D324" s="559" t="s">
        <v>110</v>
      </c>
      <c r="E324" s="261">
        <v>136</v>
      </c>
      <c r="F324" s="344">
        <v>100</v>
      </c>
      <c r="G324" s="190">
        <f t="shared" si="168"/>
        <v>13600</v>
      </c>
      <c r="H324" s="344">
        <v>102.24</v>
      </c>
      <c r="I324" s="190">
        <f t="shared" si="169"/>
        <v>13904.64</v>
      </c>
      <c r="J324" s="345">
        <f t="shared" si="170"/>
        <v>27504.639999999999</v>
      </c>
      <c r="K324" s="420"/>
      <c r="L324" s="435"/>
      <c r="M324" s="429">
        <v>100</v>
      </c>
      <c r="N324" s="431">
        <f t="shared" si="140"/>
        <v>0</v>
      </c>
      <c r="O324" s="429">
        <v>102.24</v>
      </c>
      <c r="P324" s="431">
        <f t="shared" si="141"/>
        <v>0</v>
      </c>
      <c r="Q324" s="432">
        <f t="shared" si="142"/>
        <v>0</v>
      </c>
      <c r="R324" s="452"/>
      <c r="S324" s="446">
        <v>100</v>
      </c>
      <c r="T324" s="448">
        <f t="shared" si="143"/>
        <v>0</v>
      </c>
      <c r="U324" s="446">
        <v>102.24</v>
      </c>
      <c r="V324" s="448">
        <f t="shared" si="144"/>
        <v>0</v>
      </c>
      <c r="W324" s="449">
        <f t="shared" si="145"/>
        <v>0</v>
      </c>
      <c r="X324" s="481"/>
      <c r="Y324" s="474">
        <v>100</v>
      </c>
      <c r="Z324" s="476">
        <f t="shared" si="146"/>
        <v>0</v>
      </c>
      <c r="AA324" s="474">
        <v>102.24</v>
      </c>
      <c r="AB324" s="476">
        <f t="shared" si="147"/>
        <v>0</v>
      </c>
      <c r="AC324" s="477">
        <f t="shared" si="148"/>
        <v>0</v>
      </c>
      <c r="AD324" s="500"/>
      <c r="AE324" s="491">
        <v>100</v>
      </c>
      <c r="AF324" s="493">
        <f t="shared" si="149"/>
        <v>0</v>
      </c>
      <c r="AG324" s="491">
        <v>102.24</v>
      </c>
      <c r="AH324" s="493">
        <f t="shared" si="150"/>
        <v>0</v>
      </c>
      <c r="AI324" s="494">
        <f t="shared" si="151"/>
        <v>0</v>
      </c>
      <c r="AJ324" s="532"/>
      <c r="AK324" s="525">
        <v>100</v>
      </c>
      <c r="AL324" s="527">
        <f t="shared" si="152"/>
        <v>0</v>
      </c>
      <c r="AM324" s="525">
        <v>102.24</v>
      </c>
      <c r="AN324" s="527">
        <f t="shared" si="153"/>
        <v>0</v>
      </c>
      <c r="AO324" s="528">
        <f t="shared" si="154"/>
        <v>0</v>
      </c>
      <c r="AP324" s="549"/>
      <c r="AQ324" s="542">
        <v>100</v>
      </c>
      <c r="AR324" s="544">
        <f t="shared" si="155"/>
        <v>0</v>
      </c>
      <c r="AS324" s="542">
        <v>102.24</v>
      </c>
      <c r="AT324" s="544">
        <f t="shared" si="156"/>
        <v>0</v>
      </c>
      <c r="AU324" s="549"/>
      <c r="AV324" s="542">
        <v>100</v>
      </c>
      <c r="AW324" s="544">
        <f t="shared" si="157"/>
        <v>0</v>
      </c>
      <c r="AX324" s="542">
        <v>102.24</v>
      </c>
      <c r="AY324" s="544">
        <f t="shared" si="158"/>
        <v>0</v>
      </c>
      <c r="AZ324" s="549"/>
      <c r="BA324" s="542">
        <v>100</v>
      </c>
      <c r="BB324" s="544">
        <f t="shared" si="159"/>
        <v>0</v>
      </c>
      <c r="BC324" s="542">
        <v>102.24</v>
      </c>
      <c r="BD324" s="544">
        <f t="shared" si="160"/>
        <v>0</v>
      </c>
      <c r="BE324" s="545">
        <f t="shared" si="161"/>
        <v>0</v>
      </c>
      <c r="BF324" s="398">
        <f t="shared" si="162"/>
        <v>136</v>
      </c>
      <c r="BG324" s="254">
        <f t="shared" si="163"/>
        <v>0</v>
      </c>
      <c r="BH324" s="275">
        <f t="shared" si="164"/>
        <v>136</v>
      </c>
    </row>
    <row r="325" spans="1:60" s="275" customFormat="1" ht="12.75">
      <c r="A325" s="314" t="s">
        <v>884</v>
      </c>
      <c r="B325" s="367" t="s">
        <v>885</v>
      </c>
      <c r="C325" s="372" t="s">
        <v>886</v>
      </c>
      <c r="D325" s="559" t="s">
        <v>110</v>
      </c>
      <c r="E325" s="261">
        <v>34</v>
      </c>
      <c r="F325" s="344">
        <v>25</v>
      </c>
      <c r="G325" s="190">
        <f t="shared" si="168"/>
        <v>850</v>
      </c>
      <c r="H325" s="344">
        <v>38.33</v>
      </c>
      <c r="I325" s="190">
        <f t="shared" si="169"/>
        <v>1303.22</v>
      </c>
      <c r="J325" s="345">
        <f t="shared" si="170"/>
        <v>2153.2200000000003</v>
      </c>
      <c r="K325" s="420"/>
      <c r="L325" s="435"/>
      <c r="M325" s="429">
        <v>25</v>
      </c>
      <c r="N325" s="431">
        <f t="shared" si="140"/>
        <v>0</v>
      </c>
      <c r="O325" s="429">
        <v>38.33</v>
      </c>
      <c r="P325" s="431">
        <f t="shared" si="141"/>
        <v>0</v>
      </c>
      <c r="Q325" s="432">
        <f t="shared" si="142"/>
        <v>0</v>
      </c>
      <c r="R325" s="452"/>
      <c r="S325" s="446">
        <v>25</v>
      </c>
      <c r="T325" s="448">
        <f t="shared" si="143"/>
        <v>0</v>
      </c>
      <c r="U325" s="446">
        <v>38.33</v>
      </c>
      <c r="V325" s="448">
        <f t="shared" si="144"/>
        <v>0</v>
      </c>
      <c r="W325" s="449">
        <f t="shared" si="145"/>
        <v>0</v>
      </c>
      <c r="X325" s="481"/>
      <c r="Y325" s="474">
        <v>25</v>
      </c>
      <c r="Z325" s="476">
        <f t="shared" si="146"/>
        <v>0</v>
      </c>
      <c r="AA325" s="474">
        <v>38.33</v>
      </c>
      <c r="AB325" s="476">
        <f t="shared" si="147"/>
        <v>0</v>
      </c>
      <c r="AC325" s="477">
        <f t="shared" si="148"/>
        <v>0</v>
      </c>
      <c r="AD325" s="500"/>
      <c r="AE325" s="491">
        <v>25</v>
      </c>
      <c r="AF325" s="493">
        <f t="shared" si="149"/>
        <v>0</v>
      </c>
      <c r="AG325" s="491">
        <v>38.33</v>
      </c>
      <c r="AH325" s="493">
        <f t="shared" si="150"/>
        <v>0</v>
      </c>
      <c r="AI325" s="494">
        <f t="shared" si="151"/>
        <v>0</v>
      </c>
      <c r="AJ325" s="532"/>
      <c r="AK325" s="525">
        <v>25</v>
      </c>
      <c r="AL325" s="527">
        <f t="shared" si="152"/>
        <v>0</v>
      </c>
      <c r="AM325" s="525">
        <v>38.33</v>
      </c>
      <c r="AN325" s="527">
        <f t="shared" si="153"/>
        <v>0</v>
      </c>
      <c r="AO325" s="528">
        <f t="shared" si="154"/>
        <v>0</v>
      </c>
      <c r="AP325" s="549"/>
      <c r="AQ325" s="542">
        <v>25</v>
      </c>
      <c r="AR325" s="544">
        <f t="shared" si="155"/>
        <v>0</v>
      </c>
      <c r="AS325" s="542">
        <v>38.33</v>
      </c>
      <c r="AT325" s="544">
        <f t="shared" si="156"/>
        <v>0</v>
      </c>
      <c r="AU325" s="549"/>
      <c r="AV325" s="542">
        <v>25</v>
      </c>
      <c r="AW325" s="544">
        <f t="shared" si="157"/>
        <v>0</v>
      </c>
      <c r="AX325" s="542">
        <v>38.33</v>
      </c>
      <c r="AY325" s="544">
        <f t="shared" si="158"/>
        <v>0</v>
      </c>
      <c r="AZ325" s="549"/>
      <c r="BA325" s="542">
        <v>25</v>
      </c>
      <c r="BB325" s="544">
        <f t="shared" si="159"/>
        <v>0</v>
      </c>
      <c r="BC325" s="542">
        <v>38.33</v>
      </c>
      <c r="BD325" s="544">
        <f t="shared" si="160"/>
        <v>0</v>
      </c>
      <c r="BE325" s="545">
        <f t="shared" si="161"/>
        <v>0</v>
      </c>
      <c r="BF325" s="398">
        <f t="shared" si="162"/>
        <v>34</v>
      </c>
      <c r="BG325" s="254">
        <f t="shared" si="163"/>
        <v>0</v>
      </c>
      <c r="BH325" s="275">
        <f t="shared" si="164"/>
        <v>34</v>
      </c>
    </row>
    <row r="326" spans="1:60" s="275" customFormat="1" ht="12.75">
      <c r="A326" s="314" t="s">
        <v>887</v>
      </c>
      <c r="B326" s="367" t="s">
        <v>888</v>
      </c>
      <c r="C326" s="372" t="s">
        <v>889</v>
      </c>
      <c r="D326" s="559" t="s">
        <v>110</v>
      </c>
      <c r="E326" s="261">
        <v>34</v>
      </c>
      <c r="F326" s="344">
        <v>25</v>
      </c>
      <c r="G326" s="190">
        <f t="shared" si="168"/>
        <v>850</v>
      </c>
      <c r="H326" s="344">
        <v>78.34</v>
      </c>
      <c r="I326" s="190">
        <f t="shared" si="169"/>
        <v>2663.56</v>
      </c>
      <c r="J326" s="345">
        <f t="shared" si="170"/>
        <v>3513.56</v>
      </c>
      <c r="K326" s="420"/>
      <c r="L326" s="435"/>
      <c r="M326" s="429">
        <v>25</v>
      </c>
      <c r="N326" s="431">
        <f t="shared" si="140"/>
        <v>0</v>
      </c>
      <c r="O326" s="429">
        <v>78.34</v>
      </c>
      <c r="P326" s="431">
        <f t="shared" si="141"/>
        <v>0</v>
      </c>
      <c r="Q326" s="432">
        <f t="shared" si="142"/>
        <v>0</v>
      </c>
      <c r="R326" s="452"/>
      <c r="S326" s="446">
        <v>25</v>
      </c>
      <c r="T326" s="448">
        <f t="shared" si="143"/>
        <v>0</v>
      </c>
      <c r="U326" s="446">
        <v>78.34</v>
      </c>
      <c r="V326" s="448">
        <f t="shared" si="144"/>
        <v>0</v>
      </c>
      <c r="W326" s="449">
        <f t="shared" si="145"/>
        <v>0</v>
      </c>
      <c r="X326" s="481"/>
      <c r="Y326" s="474">
        <v>25</v>
      </c>
      <c r="Z326" s="476">
        <f t="shared" si="146"/>
        <v>0</v>
      </c>
      <c r="AA326" s="474">
        <v>78.34</v>
      </c>
      <c r="AB326" s="476">
        <f t="shared" si="147"/>
        <v>0</v>
      </c>
      <c r="AC326" s="477">
        <f t="shared" si="148"/>
        <v>0</v>
      </c>
      <c r="AD326" s="500"/>
      <c r="AE326" s="491">
        <v>25</v>
      </c>
      <c r="AF326" s="493">
        <f t="shared" si="149"/>
        <v>0</v>
      </c>
      <c r="AG326" s="491">
        <v>78.34</v>
      </c>
      <c r="AH326" s="493">
        <f t="shared" si="150"/>
        <v>0</v>
      </c>
      <c r="AI326" s="494">
        <f t="shared" si="151"/>
        <v>0</v>
      </c>
      <c r="AJ326" s="532"/>
      <c r="AK326" s="525">
        <v>25</v>
      </c>
      <c r="AL326" s="527">
        <f t="shared" si="152"/>
        <v>0</v>
      </c>
      <c r="AM326" s="525">
        <v>78.34</v>
      </c>
      <c r="AN326" s="527">
        <f t="shared" si="153"/>
        <v>0</v>
      </c>
      <c r="AO326" s="528">
        <f t="shared" si="154"/>
        <v>0</v>
      </c>
      <c r="AP326" s="549"/>
      <c r="AQ326" s="542">
        <v>25</v>
      </c>
      <c r="AR326" s="544">
        <f t="shared" si="155"/>
        <v>0</v>
      </c>
      <c r="AS326" s="542">
        <v>78.34</v>
      </c>
      <c r="AT326" s="544">
        <f t="shared" si="156"/>
        <v>0</v>
      </c>
      <c r="AU326" s="549"/>
      <c r="AV326" s="542">
        <v>25</v>
      </c>
      <c r="AW326" s="544">
        <f t="shared" si="157"/>
        <v>0</v>
      </c>
      <c r="AX326" s="542">
        <v>78.34</v>
      </c>
      <c r="AY326" s="544">
        <f t="shared" si="158"/>
        <v>0</v>
      </c>
      <c r="AZ326" s="549"/>
      <c r="BA326" s="542">
        <v>25</v>
      </c>
      <c r="BB326" s="544">
        <f t="shared" si="159"/>
        <v>0</v>
      </c>
      <c r="BC326" s="542">
        <v>78.34</v>
      </c>
      <c r="BD326" s="544">
        <f t="shared" si="160"/>
        <v>0</v>
      </c>
      <c r="BE326" s="545">
        <f t="shared" si="161"/>
        <v>0</v>
      </c>
      <c r="BF326" s="398">
        <f t="shared" si="162"/>
        <v>34</v>
      </c>
      <c r="BG326" s="254">
        <f t="shared" si="163"/>
        <v>0</v>
      </c>
      <c r="BH326" s="275">
        <f t="shared" si="164"/>
        <v>34</v>
      </c>
    </row>
    <row r="327" spans="1:60" s="275" customFormat="1" ht="12.75">
      <c r="A327" s="314" t="s">
        <v>890</v>
      </c>
      <c r="B327" s="367" t="s">
        <v>891</v>
      </c>
      <c r="C327" s="372" t="s">
        <v>892</v>
      </c>
      <c r="D327" s="559" t="s">
        <v>110</v>
      </c>
      <c r="E327" s="261">
        <v>8</v>
      </c>
      <c r="F327" s="344">
        <v>50</v>
      </c>
      <c r="G327" s="190">
        <f t="shared" si="168"/>
        <v>400</v>
      </c>
      <c r="H327" s="344">
        <v>282.5</v>
      </c>
      <c r="I327" s="190">
        <f t="shared" si="169"/>
        <v>2260</v>
      </c>
      <c r="J327" s="345">
        <f t="shared" si="170"/>
        <v>2660</v>
      </c>
      <c r="K327" s="420"/>
      <c r="L327" s="435"/>
      <c r="M327" s="429">
        <v>50</v>
      </c>
      <c r="N327" s="431">
        <f t="shared" si="140"/>
        <v>0</v>
      </c>
      <c r="O327" s="429">
        <v>282.5</v>
      </c>
      <c r="P327" s="431">
        <f t="shared" si="141"/>
        <v>0</v>
      </c>
      <c r="Q327" s="432">
        <f t="shared" si="142"/>
        <v>0</v>
      </c>
      <c r="R327" s="452"/>
      <c r="S327" s="446">
        <v>50</v>
      </c>
      <c r="T327" s="448">
        <f t="shared" si="143"/>
        <v>0</v>
      </c>
      <c r="U327" s="446">
        <v>282.5</v>
      </c>
      <c r="V327" s="448">
        <f t="shared" si="144"/>
        <v>0</v>
      </c>
      <c r="W327" s="449">
        <f t="shared" si="145"/>
        <v>0</v>
      </c>
      <c r="X327" s="481"/>
      <c r="Y327" s="474">
        <v>50</v>
      </c>
      <c r="Z327" s="476">
        <f t="shared" si="146"/>
        <v>0</v>
      </c>
      <c r="AA327" s="474">
        <v>282.5</v>
      </c>
      <c r="AB327" s="476">
        <f t="shared" si="147"/>
        <v>0</v>
      </c>
      <c r="AC327" s="477">
        <f t="shared" si="148"/>
        <v>0</v>
      </c>
      <c r="AD327" s="500"/>
      <c r="AE327" s="491">
        <v>50</v>
      </c>
      <c r="AF327" s="493">
        <f t="shared" si="149"/>
        <v>0</v>
      </c>
      <c r="AG327" s="491">
        <v>282.5</v>
      </c>
      <c r="AH327" s="493">
        <f t="shared" si="150"/>
        <v>0</v>
      </c>
      <c r="AI327" s="494">
        <f t="shared" si="151"/>
        <v>0</v>
      </c>
      <c r="AJ327" s="532"/>
      <c r="AK327" s="525">
        <v>50</v>
      </c>
      <c r="AL327" s="527">
        <f t="shared" si="152"/>
        <v>0</v>
      </c>
      <c r="AM327" s="525">
        <v>282.5</v>
      </c>
      <c r="AN327" s="527">
        <f t="shared" si="153"/>
        <v>0</v>
      </c>
      <c r="AO327" s="528">
        <f t="shared" si="154"/>
        <v>0</v>
      </c>
      <c r="AP327" s="549"/>
      <c r="AQ327" s="542">
        <v>50</v>
      </c>
      <c r="AR327" s="544">
        <f t="shared" si="155"/>
        <v>0</v>
      </c>
      <c r="AS327" s="542">
        <v>282.5</v>
      </c>
      <c r="AT327" s="544">
        <f t="shared" si="156"/>
        <v>0</v>
      </c>
      <c r="AU327" s="549"/>
      <c r="AV327" s="542">
        <v>50</v>
      </c>
      <c r="AW327" s="544">
        <f t="shared" si="157"/>
        <v>0</v>
      </c>
      <c r="AX327" s="542">
        <v>282.5</v>
      </c>
      <c r="AY327" s="544">
        <f t="shared" si="158"/>
        <v>0</v>
      </c>
      <c r="AZ327" s="549"/>
      <c r="BA327" s="542">
        <v>50</v>
      </c>
      <c r="BB327" s="544">
        <f t="shared" si="159"/>
        <v>0</v>
      </c>
      <c r="BC327" s="542">
        <v>282.5</v>
      </c>
      <c r="BD327" s="544">
        <f t="shared" si="160"/>
        <v>0</v>
      </c>
      <c r="BE327" s="545">
        <f t="shared" si="161"/>
        <v>0</v>
      </c>
      <c r="BF327" s="398">
        <f t="shared" si="162"/>
        <v>8</v>
      </c>
      <c r="BG327" s="254">
        <f t="shared" si="163"/>
        <v>0</v>
      </c>
      <c r="BH327" s="275">
        <f t="shared" si="164"/>
        <v>8</v>
      </c>
    </row>
    <row r="328" spans="1:60" s="275" customFormat="1" ht="12.75">
      <c r="A328" s="314" t="s">
        <v>893</v>
      </c>
      <c r="B328" s="367" t="s">
        <v>894</v>
      </c>
      <c r="C328" s="372" t="s">
        <v>895</v>
      </c>
      <c r="D328" s="559" t="s">
        <v>110</v>
      </c>
      <c r="E328" s="261">
        <v>16</v>
      </c>
      <c r="F328" s="344">
        <v>25</v>
      </c>
      <c r="G328" s="190">
        <f t="shared" si="168"/>
        <v>400</v>
      </c>
      <c r="H328" s="344">
        <v>131.68</v>
      </c>
      <c r="I328" s="190">
        <f t="shared" si="169"/>
        <v>2106.88</v>
      </c>
      <c r="J328" s="345">
        <f t="shared" si="170"/>
        <v>2506.88</v>
      </c>
      <c r="K328" s="420"/>
      <c r="L328" s="435"/>
      <c r="M328" s="429">
        <v>25</v>
      </c>
      <c r="N328" s="431">
        <f t="shared" si="140"/>
        <v>0</v>
      </c>
      <c r="O328" s="429">
        <v>131.68</v>
      </c>
      <c r="P328" s="431">
        <f t="shared" si="141"/>
        <v>0</v>
      </c>
      <c r="Q328" s="432">
        <f t="shared" si="142"/>
        <v>0</v>
      </c>
      <c r="R328" s="452"/>
      <c r="S328" s="446">
        <v>25</v>
      </c>
      <c r="T328" s="448">
        <f t="shared" si="143"/>
        <v>0</v>
      </c>
      <c r="U328" s="446">
        <v>131.68</v>
      </c>
      <c r="V328" s="448">
        <f t="shared" si="144"/>
        <v>0</v>
      </c>
      <c r="W328" s="449">
        <f t="shared" si="145"/>
        <v>0</v>
      </c>
      <c r="X328" s="481"/>
      <c r="Y328" s="474">
        <v>25</v>
      </c>
      <c r="Z328" s="476">
        <f t="shared" si="146"/>
        <v>0</v>
      </c>
      <c r="AA328" s="474">
        <v>131.68</v>
      </c>
      <c r="AB328" s="476">
        <f t="shared" si="147"/>
        <v>0</v>
      </c>
      <c r="AC328" s="477">
        <f t="shared" si="148"/>
        <v>0</v>
      </c>
      <c r="AD328" s="500"/>
      <c r="AE328" s="491">
        <v>25</v>
      </c>
      <c r="AF328" s="493">
        <f t="shared" si="149"/>
        <v>0</v>
      </c>
      <c r="AG328" s="491">
        <v>131.68</v>
      </c>
      <c r="AH328" s="493">
        <f t="shared" si="150"/>
        <v>0</v>
      </c>
      <c r="AI328" s="494">
        <f t="shared" si="151"/>
        <v>0</v>
      </c>
      <c r="AJ328" s="532"/>
      <c r="AK328" s="525">
        <v>25</v>
      </c>
      <c r="AL328" s="527">
        <f t="shared" si="152"/>
        <v>0</v>
      </c>
      <c r="AM328" s="525">
        <v>131.68</v>
      </c>
      <c r="AN328" s="527">
        <f t="shared" si="153"/>
        <v>0</v>
      </c>
      <c r="AO328" s="528">
        <f t="shared" si="154"/>
        <v>0</v>
      </c>
      <c r="AP328" s="549"/>
      <c r="AQ328" s="542">
        <v>25</v>
      </c>
      <c r="AR328" s="544">
        <f t="shared" si="155"/>
        <v>0</v>
      </c>
      <c r="AS328" s="542">
        <v>131.68</v>
      </c>
      <c r="AT328" s="544">
        <f t="shared" si="156"/>
        <v>0</v>
      </c>
      <c r="AU328" s="549"/>
      <c r="AV328" s="542">
        <v>25</v>
      </c>
      <c r="AW328" s="544">
        <f t="shared" si="157"/>
        <v>0</v>
      </c>
      <c r="AX328" s="542">
        <v>131.68</v>
      </c>
      <c r="AY328" s="544">
        <f t="shared" si="158"/>
        <v>0</v>
      </c>
      <c r="AZ328" s="549"/>
      <c r="BA328" s="542">
        <v>25</v>
      </c>
      <c r="BB328" s="544">
        <f t="shared" si="159"/>
        <v>0</v>
      </c>
      <c r="BC328" s="542">
        <v>131.68</v>
      </c>
      <c r="BD328" s="544">
        <f t="shared" si="160"/>
        <v>0</v>
      </c>
      <c r="BE328" s="545">
        <f t="shared" si="161"/>
        <v>0</v>
      </c>
      <c r="BF328" s="398">
        <f t="shared" si="162"/>
        <v>16</v>
      </c>
      <c r="BG328" s="254">
        <f t="shared" si="163"/>
        <v>0</v>
      </c>
      <c r="BH328" s="275">
        <f t="shared" si="164"/>
        <v>16</v>
      </c>
    </row>
    <row r="329" spans="1:60" s="275" customFormat="1" ht="12.75">
      <c r="A329" s="314" t="s">
        <v>896</v>
      </c>
      <c r="B329" s="367" t="s">
        <v>897</v>
      </c>
      <c r="C329" s="372" t="s">
        <v>898</v>
      </c>
      <c r="D329" s="559" t="s">
        <v>110</v>
      </c>
      <c r="E329" s="261">
        <v>100</v>
      </c>
      <c r="F329" s="344">
        <v>10</v>
      </c>
      <c r="G329" s="190">
        <f t="shared" si="168"/>
        <v>1000</v>
      </c>
      <c r="H329" s="344">
        <v>11.5</v>
      </c>
      <c r="I329" s="190">
        <f t="shared" si="169"/>
        <v>1150</v>
      </c>
      <c r="J329" s="345">
        <f t="shared" si="170"/>
        <v>2150</v>
      </c>
      <c r="K329" s="420"/>
      <c r="L329" s="435"/>
      <c r="M329" s="429">
        <v>10</v>
      </c>
      <c r="N329" s="431">
        <f t="shared" si="140"/>
        <v>0</v>
      </c>
      <c r="O329" s="429">
        <v>11.5</v>
      </c>
      <c r="P329" s="431">
        <f t="shared" si="141"/>
        <v>0</v>
      </c>
      <c r="Q329" s="432">
        <f t="shared" si="142"/>
        <v>0</v>
      </c>
      <c r="R329" s="452"/>
      <c r="S329" s="446">
        <v>10</v>
      </c>
      <c r="T329" s="448">
        <f t="shared" si="143"/>
        <v>0</v>
      </c>
      <c r="U329" s="446">
        <v>11.5</v>
      </c>
      <c r="V329" s="448">
        <f t="shared" si="144"/>
        <v>0</v>
      </c>
      <c r="W329" s="449">
        <f t="shared" si="145"/>
        <v>0</v>
      </c>
      <c r="X329" s="481"/>
      <c r="Y329" s="474">
        <v>10</v>
      </c>
      <c r="Z329" s="476">
        <f t="shared" si="146"/>
        <v>0</v>
      </c>
      <c r="AA329" s="474">
        <v>11.5</v>
      </c>
      <c r="AB329" s="476">
        <f t="shared" si="147"/>
        <v>0</v>
      </c>
      <c r="AC329" s="477">
        <f t="shared" si="148"/>
        <v>0</v>
      </c>
      <c r="AD329" s="500"/>
      <c r="AE329" s="491">
        <v>10</v>
      </c>
      <c r="AF329" s="493">
        <f t="shared" si="149"/>
        <v>0</v>
      </c>
      <c r="AG329" s="491">
        <v>11.5</v>
      </c>
      <c r="AH329" s="493">
        <f t="shared" si="150"/>
        <v>0</v>
      </c>
      <c r="AI329" s="494">
        <f t="shared" si="151"/>
        <v>0</v>
      </c>
      <c r="AJ329" s="532"/>
      <c r="AK329" s="525">
        <v>10</v>
      </c>
      <c r="AL329" s="527">
        <f t="shared" si="152"/>
        <v>0</v>
      </c>
      <c r="AM329" s="525">
        <v>11.5</v>
      </c>
      <c r="AN329" s="527">
        <f t="shared" si="153"/>
        <v>0</v>
      </c>
      <c r="AO329" s="528">
        <f t="shared" si="154"/>
        <v>0</v>
      </c>
      <c r="AP329" s="549"/>
      <c r="AQ329" s="542">
        <v>10</v>
      </c>
      <c r="AR329" s="544">
        <f t="shared" si="155"/>
        <v>0</v>
      </c>
      <c r="AS329" s="542">
        <v>11.5</v>
      </c>
      <c r="AT329" s="544">
        <f t="shared" si="156"/>
        <v>0</v>
      </c>
      <c r="AU329" s="549"/>
      <c r="AV329" s="542">
        <v>10</v>
      </c>
      <c r="AW329" s="544">
        <f t="shared" si="157"/>
        <v>0</v>
      </c>
      <c r="AX329" s="542">
        <v>11.5</v>
      </c>
      <c r="AY329" s="544">
        <f t="shared" si="158"/>
        <v>0</v>
      </c>
      <c r="AZ329" s="549"/>
      <c r="BA329" s="542">
        <v>10</v>
      </c>
      <c r="BB329" s="544">
        <f t="shared" si="159"/>
        <v>0</v>
      </c>
      <c r="BC329" s="542">
        <v>11.5</v>
      </c>
      <c r="BD329" s="544">
        <f t="shared" si="160"/>
        <v>0</v>
      </c>
      <c r="BE329" s="545">
        <f t="shared" si="161"/>
        <v>0</v>
      </c>
      <c r="BF329" s="398">
        <f t="shared" si="162"/>
        <v>100</v>
      </c>
      <c r="BG329" s="254">
        <f t="shared" si="163"/>
        <v>0</v>
      </c>
      <c r="BH329" s="275">
        <f t="shared" si="164"/>
        <v>100</v>
      </c>
    </row>
    <row r="330" spans="1:60" s="275" customFormat="1" ht="12.75">
      <c r="A330" s="314" t="s">
        <v>899</v>
      </c>
      <c r="B330" s="367" t="s">
        <v>900</v>
      </c>
      <c r="C330" s="372" t="s">
        <v>901</v>
      </c>
      <c r="D330" s="559" t="s">
        <v>123</v>
      </c>
      <c r="E330" s="261">
        <v>324</v>
      </c>
      <c r="F330" s="344">
        <v>380</v>
      </c>
      <c r="G330" s="190">
        <f t="shared" si="168"/>
        <v>123120</v>
      </c>
      <c r="H330" s="344">
        <v>701.68</v>
      </c>
      <c r="I330" s="190">
        <f>H330*E330</f>
        <v>227344.31999999998</v>
      </c>
      <c r="J330" s="345">
        <f t="shared" si="170"/>
        <v>350464.31999999995</v>
      </c>
      <c r="K330" s="420"/>
      <c r="L330" s="435"/>
      <c r="M330" s="429">
        <v>380</v>
      </c>
      <c r="N330" s="431">
        <f t="shared" si="140"/>
        <v>0</v>
      </c>
      <c r="O330" s="429">
        <v>701.68</v>
      </c>
      <c r="P330" s="431">
        <f t="shared" si="141"/>
        <v>0</v>
      </c>
      <c r="Q330" s="432">
        <f t="shared" si="142"/>
        <v>0</v>
      </c>
      <c r="R330" s="452"/>
      <c r="S330" s="446">
        <v>380</v>
      </c>
      <c r="T330" s="448">
        <f t="shared" si="143"/>
        <v>0</v>
      </c>
      <c r="U330" s="446">
        <v>701.68</v>
      </c>
      <c r="V330" s="448">
        <f t="shared" si="144"/>
        <v>0</v>
      </c>
      <c r="W330" s="449">
        <f t="shared" si="145"/>
        <v>0</v>
      </c>
      <c r="X330" s="481"/>
      <c r="Y330" s="474">
        <v>380</v>
      </c>
      <c r="Z330" s="476">
        <f t="shared" si="146"/>
        <v>0</v>
      </c>
      <c r="AA330" s="474">
        <v>701.68</v>
      </c>
      <c r="AB330" s="476">
        <f t="shared" si="147"/>
        <v>0</v>
      </c>
      <c r="AC330" s="477">
        <f t="shared" si="148"/>
        <v>0</v>
      </c>
      <c r="AD330" s="500"/>
      <c r="AE330" s="491">
        <v>380</v>
      </c>
      <c r="AF330" s="493">
        <f t="shared" si="149"/>
        <v>0</v>
      </c>
      <c r="AG330" s="491">
        <v>701.68</v>
      </c>
      <c r="AH330" s="493">
        <f t="shared" si="150"/>
        <v>0</v>
      </c>
      <c r="AI330" s="494">
        <f t="shared" si="151"/>
        <v>0</v>
      </c>
      <c r="AJ330" s="532"/>
      <c r="AK330" s="525">
        <v>380</v>
      </c>
      <c r="AL330" s="527">
        <f t="shared" si="152"/>
        <v>0</v>
      </c>
      <c r="AM330" s="525">
        <v>701.68</v>
      </c>
      <c r="AN330" s="527">
        <f t="shared" si="153"/>
        <v>0</v>
      </c>
      <c r="AO330" s="528">
        <f t="shared" si="154"/>
        <v>0</v>
      </c>
      <c r="AP330" s="549"/>
      <c r="AQ330" s="542">
        <v>380</v>
      </c>
      <c r="AR330" s="544">
        <f t="shared" si="155"/>
        <v>0</v>
      </c>
      <c r="AS330" s="542">
        <v>701.68</v>
      </c>
      <c r="AT330" s="544">
        <f t="shared" si="156"/>
        <v>0</v>
      </c>
      <c r="AU330" s="549"/>
      <c r="AV330" s="542">
        <v>380</v>
      </c>
      <c r="AW330" s="544">
        <f t="shared" si="157"/>
        <v>0</v>
      </c>
      <c r="AX330" s="542">
        <v>701.68</v>
      </c>
      <c r="AY330" s="544">
        <f t="shared" si="158"/>
        <v>0</v>
      </c>
      <c r="AZ330" s="549"/>
      <c r="BA330" s="542">
        <v>380</v>
      </c>
      <c r="BB330" s="544">
        <f t="shared" si="159"/>
        <v>0</v>
      </c>
      <c r="BC330" s="542">
        <v>701.68</v>
      </c>
      <c r="BD330" s="544">
        <f t="shared" si="160"/>
        <v>0</v>
      </c>
      <c r="BE330" s="545">
        <f t="shared" si="161"/>
        <v>0</v>
      </c>
      <c r="BF330" s="398">
        <f t="shared" si="162"/>
        <v>324</v>
      </c>
      <c r="BG330" s="254">
        <f t="shared" si="163"/>
        <v>0</v>
      </c>
      <c r="BH330" s="275">
        <f t="shared" si="164"/>
        <v>324</v>
      </c>
    </row>
    <row r="331" spans="1:60" s="275" customFormat="1" ht="12.75">
      <c r="A331" s="314" t="s">
        <v>902</v>
      </c>
      <c r="B331" s="367" t="s">
        <v>903</v>
      </c>
      <c r="C331" s="372" t="s">
        <v>904</v>
      </c>
      <c r="D331" s="559" t="s">
        <v>123</v>
      </c>
      <c r="E331" s="261">
        <v>666</v>
      </c>
      <c r="F331" s="344">
        <v>380</v>
      </c>
      <c r="G331" s="190">
        <f t="shared" si="168"/>
        <v>253080</v>
      </c>
      <c r="H331" s="344">
        <v>538</v>
      </c>
      <c r="I331" s="190">
        <f>H331*E331</f>
        <v>358308</v>
      </c>
      <c r="J331" s="345">
        <f t="shared" si="170"/>
        <v>611388</v>
      </c>
      <c r="K331" s="420"/>
      <c r="L331" s="435"/>
      <c r="M331" s="429">
        <v>380</v>
      </c>
      <c r="N331" s="431">
        <f t="shared" si="140"/>
        <v>0</v>
      </c>
      <c r="O331" s="429">
        <v>538</v>
      </c>
      <c r="P331" s="431">
        <f t="shared" si="141"/>
        <v>0</v>
      </c>
      <c r="Q331" s="432">
        <f t="shared" si="142"/>
        <v>0</v>
      </c>
      <c r="R331" s="452"/>
      <c r="S331" s="446">
        <v>380</v>
      </c>
      <c r="T331" s="448">
        <f t="shared" si="143"/>
        <v>0</v>
      </c>
      <c r="U331" s="446">
        <v>538</v>
      </c>
      <c r="V331" s="448">
        <f t="shared" si="144"/>
        <v>0</v>
      </c>
      <c r="W331" s="449">
        <f t="shared" si="145"/>
        <v>0</v>
      </c>
      <c r="X331" s="481"/>
      <c r="Y331" s="474">
        <v>380</v>
      </c>
      <c r="Z331" s="476">
        <f t="shared" si="146"/>
        <v>0</v>
      </c>
      <c r="AA331" s="474">
        <v>538</v>
      </c>
      <c r="AB331" s="476">
        <f t="shared" si="147"/>
        <v>0</v>
      </c>
      <c r="AC331" s="477">
        <f t="shared" si="148"/>
        <v>0</v>
      </c>
      <c r="AD331" s="500"/>
      <c r="AE331" s="491">
        <v>380</v>
      </c>
      <c r="AF331" s="493">
        <f t="shared" si="149"/>
        <v>0</v>
      </c>
      <c r="AG331" s="491">
        <v>538</v>
      </c>
      <c r="AH331" s="493">
        <f t="shared" si="150"/>
        <v>0</v>
      </c>
      <c r="AI331" s="494">
        <f t="shared" si="151"/>
        <v>0</v>
      </c>
      <c r="AJ331" s="532"/>
      <c r="AK331" s="525">
        <v>380</v>
      </c>
      <c r="AL331" s="527">
        <f t="shared" si="152"/>
        <v>0</v>
      </c>
      <c r="AM331" s="525">
        <v>538</v>
      </c>
      <c r="AN331" s="527">
        <f t="shared" si="153"/>
        <v>0</v>
      </c>
      <c r="AO331" s="528">
        <f t="shared" si="154"/>
        <v>0</v>
      </c>
      <c r="AP331" s="549"/>
      <c r="AQ331" s="542">
        <v>380</v>
      </c>
      <c r="AR331" s="544">
        <f t="shared" si="155"/>
        <v>0</v>
      </c>
      <c r="AS331" s="542">
        <v>538</v>
      </c>
      <c r="AT331" s="544">
        <f t="shared" si="156"/>
        <v>0</v>
      </c>
      <c r="AU331" s="549"/>
      <c r="AV331" s="542">
        <v>380</v>
      </c>
      <c r="AW331" s="544">
        <f t="shared" si="157"/>
        <v>0</v>
      </c>
      <c r="AX331" s="542">
        <v>538</v>
      </c>
      <c r="AY331" s="544">
        <f t="shared" si="158"/>
        <v>0</v>
      </c>
      <c r="AZ331" s="549"/>
      <c r="BA331" s="542">
        <v>380</v>
      </c>
      <c r="BB331" s="544">
        <f t="shared" si="159"/>
        <v>0</v>
      </c>
      <c r="BC331" s="542">
        <v>538</v>
      </c>
      <c r="BD331" s="544">
        <f t="shared" si="160"/>
        <v>0</v>
      </c>
      <c r="BE331" s="545">
        <f t="shared" si="161"/>
        <v>0</v>
      </c>
      <c r="BF331" s="398">
        <f t="shared" si="162"/>
        <v>666</v>
      </c>
      <c r="BG331" s="254">
        <f t="shared" si="163"/>
        <v>0</v>
      </c>
      <c r="BH331" s="275">
        <f t="shared" si="164"/>
        <v>666</v>
      </c>
    </row>
    <row r="332" spans="1:60" s="275" customFormat="1" ht="12.75">
      <c r="A332" s="314" t="s">
        <v>905</v>
      </c>
      <c r="B332" s="367" t="s">
        <v>906</v>
      </c>
      <c r="C332" s="372" t="s">
        <v>907</v>
      </c>
      <c r="D332" s="559" t="s">
        <v>123</v>
      </c>
      <c r="E332" s="261">
        <v>24</v>
      </c>
      <c r="F332" s="344">
        <v>100</v>
      </c>
      <c r="G332" s="190">
        <f t="shared" si="168"/>
        <v>2400</v>
      </c>
      <c r="H332" s="344">
        <v>282.8</v>
      </c>
      <c r="I332" s="190">
        <f t="shared" ref="I332:I349" si="171">ROUND(E332*H332,2)</f>
        <v>6787.2</v>
      </c>
      <c r="J332" s="345">
        <f t="shared" si="170"/>
        <v>9187.2000000000007</v>
      </c>
      <c r="K332" s="420"/>
      <c r="L332" s="435"/>
      <c r="M332" s="429">
        <v>100</v>
      </c>
      <c r="N332" s="431">
        <f t="shared" si="140"/>
        <v>0</v>
      </c>
      <c r="O332" s="429">
        <v>282.8</v>
      </c>
      <c r="P332" s="431">
        <f t="shared" si="141"/>
        <v>0</v>
      </c>
      <c r="Q332" s="432">
        <f t="shared" si="142"/>
        <v>0</v>
      </c>
      <c r="R332" s="452"/>
      <c r="S332" s="446">
        <v>100</v>
      </c>
      <c r="T332" s="448">
        <f t="shared" si="143"/>
        <v>0</v>
      </c>
      <c r="U332" s="446">
        <v>282.8</v>
      </c>
      <c r="V332" s="448">
        <f t="shared" si="144"/>
        <v>0</v>
      </c>
      <c r="W332" s="449">
        <f t="shared" si="145"/>
        <v>0</v>
      </c>
      <c r="X332" s="481"/>
      <c r="Y332" s="474">
        <v>100</v>
      </c>
      <c r="Z332" s="476">
        <f t="shared" si="146"/>
        <v>0</v>
      </c>
      <c r="AA332" s="474">
        <v>282.8</v>
      </c>
      <c r="AB332" s="476">
        <f t="shared" si="147"/>
        <v>0</v>
      </c>
      <c r="AC332" s="477">
        <f t="shared" si="148"/>
        <v>0</v>
      </c>
      <c r="AD332" s="500"/>
      <c r="AE332" s="491">
        <v>100</v>
      </c>
      <c r="AF332" s="493">
        <f t="shared" si="149"/>
        <v>0</v>
      </c>
      <c r="AG332" s="491">
        <v>282.8</v>
      </c>
      <c r="AH332" s="493">
        <f t="shared" si="150"/>
        <v>0</v>
      </c>
      <c r="AI332" s="494">
        <f t="shared" si="151"/>
        <v>0</v>
      </c>
      <c r="AJ332" s="532"/>
      <c r="AK332" s="525">
        <v>100</v>
      </c>
      <c r="AL332" s="527">
        <f t="shared" si="152"/>
        <v>0</v>
      </c>
      <c r="AM332" s="525">
        <v>282.8</v>
      </c>
      <c r="AN332" s="527">
        <f t="shared" si="153"/>
        <v>0</v>
      </c>
      <c r="AO332" s="528">
        <f t="shared" si="154"/>
        <v>0</v>
      </c>
      <c r="AP332" s="549"/>
      <c r="AQ332" s="542">
        <v>100</v>
      </c>
      <c r="AR332" s="544">
        <f t="shared" si="155"/>
        <v>0</v>
      </c>
      <c r="AS332" s="542">
        <v>282.8</v>
      </c>
      <c r="AT332" s="544">
        <f t="shared" si="156"/>
        <v>0</v>
      </c>
      <c r="AU332" s="549"/>
      <c r="AV332" s="542">
        <v>100</v>
      </c>
      <c r="AW332" s="544">
        <f t="shared" si="157"/>
        <v>0</v>
      </c>
      <c r="AX332" s="542">
        <v>282.8</v>
      </c>
      <c r="AY332" s="544">
        <f t="shared" si="158"/>
        <v>0</v>
      </c>
      <c r="AZ332" s="549"/>
      <c r="BA332" s="542">
        <v>100</v>
      </c>
      <c r="BB332" s="544">
        <f t="shared" si="159"/>
        <v>0</v>
      </c>
      <c r="BC332" s="542">
        <v>282.8</v>
      </c>
      <c r="BD332" s="544">
        <f t="shared" si="160"/>
        <v>0</v>
      </c>
      <c r="BE332" s="545">
        <f t="shared" si="161"/>
        <v>0</v>
      </c>
      <c r="BF332" s="398">
        <f t="shared" si="162"/>
        <v>24</v>
      </c>
      <c r="BG332" s="254">
        <f t="shared" si="163"/>
        <v>0</v>
      </c>
      <c r="BH332" s="275">
        <f t="shared" si="164"/>
        <v>24</v>
      </c>
    </row>
    <row r="333" spans="1:60" s="275" customFormat="1" ht="12.75">
      <c r="A333" s="314" t="s">
        <v>908</v>
      </c>
      <c r="B333" s="367" t="s">
        <v>909</v>
      </c>
      <c r="C333" s="372" t="s">
        <v>910</v>
      </c>
      <c r="D333" s="559" t="s">
        <v>123</v>
      </c>
      <c r="E333" s="261">
        <v>50</v>
      </c>
      <c r="F333" s="344">
        <v>120</v>
      </c>
      <c r="G333" s="190">
        <f t="shared" si="168"/>
        <v>6000</v>
      </c>
      <c r="H333" s="344">
        <v>209.22</v>
      </c>
      <c r="I333" s="190">
        <f t="shared" si="171"/>
        <v>10461</v>
      </c>
      <c r="J333" s="345">
        <f t="shared" si="170"/>
        <v>16461</v>
      </c>
      <c r="K333" s="420"/>
      <c r="L333" s="435"/>
      <c r="M333" s="429">
        <v>120</v>
      </c>
      <c r="N333" s="431">
        <f t="shared" si="140"/>
        <v>0</v>
      </c>
      <c r="O333" s="429">
        <v>209.22</v>
      </c>
      <c r="P333" s="431">
        <f t="shared" si="141"/>
        <v>0</v>
      </c>
      <c r="Q333" s="432">
        <f t="shared" si="142"/>
        <v>0</v>
      </c>
      <c r="R333" s="452"/>
      <c r="S333" s="446">
        <v>120</v>
      </c>
      <c r="T333" s="448">
        <f t="shared" si="143"/>
        <v>0</v>
      </c>
      <c r="U333" s="446">
        <v>209.22</v>
      </c>
      <c r="V333" s="448">
        <f t="shared" si="144"/>
        <v>0</v>
      </c>
      <c r="W333" s="449">
        <f t="shared" si="145"/>
        <v>0</v>
      </c>
      <c r="X333" s="481"/>
      <c r="Y333" s="474">
        <v>120</v>
      </c>
      <c r="Z333" s="476">
        <f t="shared" si="146"/>
        <v>0</v>
      </c>
      <c r="AA333" s="474">
        <v>209.22</v>
      </c>
      <c r="AB333" s="476">
        <f t="shared" si="147"/>
        <v>0</v>
      </c>
      <c r="AC333" s="477">
        <f t="shared" si="148"/>
        <v>0</v>
      </c>
      <c r="AD333" s="500"/>
      <c r="AE333" s="491">
        <v>120</v>
      </c>
      <c r="AF333" s="493">
        <f t="shared" si="149"/>
        <v>0</v>
      </c>
      <c r="AG333" s="491">
        <v>209.22</v>
      </c>
      <c r="AH333" s="493">
        <f t="shared" si="150"/>
        <v>0</v>
      </c>
      <c r="AI333" s="494">
        <f t="shared" si="151"/>
        <v>0</v>
      </c>
      <c r="AJ333" s="532"/>
      <c r="AK333" s="525">
        <v>120</v>
      </c>
      <c r="AL333" s="527">
        <f t="shared" si="152"/>
        <v>0</v>
      </c>
      <c r="AM333" s="525">
        <v>209.22</v>
      </c>
      <c r="AN333" s="527">
        <f t="shared" si="153"/>
        <v>0</v>
      </c>
      <c r="AO333" s="528">
        <f t="shared" si="154"/>
        <v>0</v>
      </c>
      <c r="AP333" s="549"/>
      <c r="AQ333" s="542">
        <v>120</v>
      </c>
      <c r="AR333" s="544">
        <f t="shared" si="155"/>
        <v>0</v>
      </c>
      <c r="AS333" s="542">
        <v>209.22</v>
      </c>
      <c r="AT333" s="544">
        <f t="shared" si="156"/>
        <v>0</v>
      </c>
      <c r="AU333" s="549"/>
      <c r="AV333" s="542">
        <v>120</v>
      </c>
      <c r="AW333" s="544">
        <f t="shared" si="157"/>
        <v>0</v>
      </c>
      <c r="AX333" s="542">
        <v>209.22</v>
      </c>
      <c r="AY333" s="544">
        <f t="shared" si="158"/>
        <v>0</v>
      </c>
      <c r="AZ333" s="549"/>
      <c r="BA333" s="542">
        <v>120</v>
      </c>
      <c r="BB333" s="544">
        <f t="shared" si="159"/>
        <v>0</v>
      </c>
      <c r="BC333" s="542">
        <v>209.22</v>
      </c>
      <c r="BD333" s="544">
        <f t="shared" si="160"/>
        <v>0</v>
      </c>
      <c r="BE333" s="545">
        <f t="shared" si="161"/>
        <v>0</v>
      </c>
      <c r="BF333" s="398">
        <f t="shared" si="162"/>
        <v>50</v>
      </c>
      <c r="BG333" s="254">
        <f t="shared" si="163"/>
        <v>0</v>
      </c>
      <c r="BH333" s="275">
        <f t="shared" si="164"/>
        <v>50</v>
      </c>
    </row>
    <row r="334" spans="1:60" s="275" customFormat="1" ht="12.75">
      <c r="A334" s="314" t="s">
        <v>911</v>
      </c>
      <c r="B334" s="367" t="s">
        <v>912</v>
      </c>
      <c r="C334" s="372" t="s">
        <v>913</v>
      </c>
      <c r="D334" s="559" t="s">
        <v>110</v>
      </c>
      <c r="E334" s="261">
        <v>5</v>
      </c>
      <c r="F334" s="344">
        <v>1200</v>
      </c>
      <c r="G334" s="190">
        <f t="shared" si="168"/>
        <v>6000</v>
      </c>
      <c r="H334" s="344">
        <v>2290</v>
      </c>
      <c r="I334" s="190">
        <f t="shared" si="171"/>
        <v>11450</v>
      </c>
      <c r="J334" s="345">
        <f t="shared" si="170"/>
        <v>17450</v>
      </c>
      <c r="K334" s="420"/>
      <c r="L334" s="435"/>
      <c r="M334" s="429">
        <v>1200</v>
      </c>
      <c r="N334" s="431">
        <f t="shared" si="140"/>
        <v>0</v>
      </c>
      <c r="O334" s="429">
        <v>2290</v>
      </c>
      <c r="P334" s="431">
        <f t="shared" si="141"/>
        <v>0</v>
      </c>
      <c r="Q334" s="432">
        <f t="shared" si="142"/>
        <v>0</v>
      </c>
      <c r="R334" s="452"/>
      <c r="S334" s="446">
        <v>1200</v>
      </c>
      <c r="T334" s="448">
        <f t="shared" si="143"/>
        <v>0</v>
      </c>
      <c r="U334" s="446">
        <v>2290</v>
      </c>
      <c r="V334" s="448">
        <f t="shared" si="144"/>
        <v>0</v>
      </c>
      <c r="W334" s="449">
        <f t="shared" si="145"/>
        <v>0</v>
      </c>
      <c r="X334" s="481"/>
      <c r="Y334" s="474">
        <v>1200</v>
      </c>
      <c r="Z334" s="476">
        <f t="shared" si="146"/>
        <v>0</v>
      </c>
      <c r="AA334" s="474">
        <v>2290</v>
      </c>
      <c r="AB334" s="476">
        <f t="shared" si="147"/>
        <v>0</v>
      </c>
      <c r="AC334" s="477">
        <f t="shared" si="148"/>
        <v>0</v>
      </c>
      <c r="AD334" s="500"/>
      <c r="AE334" s="491">
        <v>1200</v>
      </c>
      <c r="AF334" s="493">
        <f t="shared" si="149"/>
        <v>0</v>
      </c>
      <c r="AG334" s="491">
        <v>2290</v>
      </c>
      <c r="AH334" s="493">
        <f t="shared" si="150"/>
        <v>0</v>
      </c>
      <c r="AI334" s="494">
        <f t="shared" si="151"/>
        <v>0</v>
      </c>
      <c r="AJ334" s="532"/>
      <c r="AK334" s="525">
        <v>1200</v>
      </c>
      <c r="AL334" s="527">
        <f t="shared" si="152"/>
        <v>0</v>
      </c>
      <c r="AM334" s="525">
        <v>2290</v>
      </c>
      <c r="AN334" s="527">
        <f t="shared" si="153"/>
        <v>0</v>
      </c>
      <c r="AO334" s="528">
        <f t="shared" si="154"/>
        <v>0</v>
      </c>
      <c r="AP334" s="549"/>
      <c r="AQ334" s="542">
        <v>1200</v>
      </c>
      <c r="AR334" s="544">
        <f t="shared" si="155"/>
        <v>0</v>
      </c>
      <c r="AS334" s="542">
        <v>2290</v>
      </c>
      <c r="AT334" s="544">
        <f t="shared" si="156"/>
        <v>0</v>
      </c>
      <c r="AU334" s="549"/>
      <c r="AV334" s="542">
        <v>1200</v>
      </c>
      <c r="AW334" s="544">
        <f t="shared" si="157"/>
        <v>0</v>
      </c>
      <c r="AX334" s="542">
        <v>2290</v>
      </c>
      <c r="AY334" s="544">
        <f t="shared" si="158"/>
        <v>0</v>
      </c>
      <c r="AZ334" s="549"/>
      <c r="BA334" s="542">
        <v>1200</v>
      </c>
      <c r="BB334" s="544">
        <f t="shared" si="159"/>
        <v>0</v>
      </c>
      <c r="BC334" s="542">
        <v>2290</v>
      </c>
      <c r="BD334" s="544">
        <f t="shared" si="160"/>
        <v>0</v>
      </c>
      <c r="BE334" s="545">
        <f t="shared" si="161"/>
        <v>0</v>
      </c>
      <c r="BF334" s="398">
        <f t="shared" si="162"/>
        <v>5</v>
      </c>
      <c r="BG334" s="254">
        <f t="shared" si="163"/>
        <v>0</v>
      </c>
      <c r="BH334" s="275">
        <f t="shared" si="164"/>
        <v>5</v>
      </c>
    </row>
    <row r="335" spans="1:60" s="275" customFormat="1" ht="12.75">
      <c r="A335" s="314" t="s">
        <v>914</v>
      </c>
      <c r="B335" s="367" t="s">
        <v>915</v>
      </c>
      <c r="C335" s="372" t="s">
        <v>724</v>
      </c>
      <c r="D335" s="559" t="s">
        <v>110</v>
      </c>
      <c r="E335" s="261">
        <v>3</v>
      </c>
      <c r="F335" s="344">
        <v>1200</v>
      </c>
      <c r="G335" s="190">
        <f t="shared" si="168"/>
        <v>3600</v>
      </c>
      <c r="H335" s="344">
        <v>1620.8</v>
      </c>
      <c r="I335" s="190">
        <f t="shared" si="171"/>
        <v>4862.3999999999996</v>
      </c>
      <c r="J335" s="345">
        <f t="shared" si="170"/>
        <v>8462.4</v>
      </c>
      <c r="K335" s="420"/>
      <c r="L335" s="435"/>
      <c r="M335" s="429">
        <v>1200</v>
      </c>
      <c r="N335" s="431">
        <f t="shared" ref="N335:N398" si="172">L335*M335</f>
        <v>0</v>
      </c>
      <c r="O335" s="429">
        <v>1620.8</v>
      </c>
      <c r="P335" s="431">
        <f t="shared" ref="P335:P398" si="173">L335*O335</f>
        <v>0</v>
      </c>
      <c r="Q335" s="432">
        <f t="shared" ref="Q335:Q398" si="174">N335+P335</f>
        <v>0</v>
      </c>
      <c r="R335" s="452"/>
      <c r="S335" s="446">
        <v>1200</v>
      </c>
      <c r="T335" s="448">
        <f t="shared" ref="T335:T398" si="175">R335*S335</f>
        <v>0</v>
      </c>
      <c r="U335" s="446">
        <v>1620.8</v>
      </c>
      <c r="V335" s="448">
        <f t="shared" ref="V335:V398" si="176">R335*U335</f>
        <v>0</v>
      </c>
      <c r="W335" s="449">
        <f t="shared" ref="W335:W398" si="177">T335+V335</f>
        <v>0</v>
      </c>
      <c r="X335" s="481"/>
      <c r="Y335" s="474">
        <v>1200</v>
      </c>
      <c r="Z335" s="476">
        <f t="shared" ref="Z335:Z398" si="178">X335*Y335</f>
        <v>0</v>
      </c>
      <c r="AA335" s="474">
        <v>1620.8</v>
      </c>
      <c r="AB335" s="476">
        <f t="shared" ref="AB335:AB398" si="179">X335*AA335</f>
        <v>0</v>
      </c>
      <c r="AC335" s="477">
        <f t="shared" ref="AC335:AC398" si="180">Z335+AB335</f>
        <v>0</v>
      </c>
      <c r="AD335" s="500"/>
      <c r="AE335" s="491">
        <v>1200</v>
      </c>
      <c r="AF335" s="493">
        <f t="shared" ref="AF335:AF398" si="181">AD335*AE335</f>
        <v>0</v>
      </c>
      <c r="AG335" s="491">
        <v>1620.8</v>
      </c>
      <c r="AH335" s="493">
        <f t="shared" ref="AH335:AH398" si="182">AD335*AG335</f>
        <v>0</v>
      </c>
      <c r="AI335" s="494">
        <f t="shared" ref="AI335:AI398" si="183">AF335+AH335</f>
        <v>0</v>
      </c>
      <c r="AJ335" s="532"/>
      <c r="AK335" s="525">
        <v>1200</v>
      </c>
      <c r="AL335" s="527">
        <f t="shared" ref="AL335:AL398" si="184">AJ335*AK335</f>
        <v>0</v>
      </c>
      <c r="AM335" s="525">
        <v>1620.8</v>
      </c>
      <c r="AN335" s="527">
        <f t="shared" ref="AN335:AN398" si="185">AJ335*AM335</f>
        <v>0</v>
      </c>
      <c r="AO335" s="528">
        <f t="shared" ref="AO335:AO398" si="186">AL335+AN335</f>
        <v>0</v>
      </c>
      <c r="AP335" s="549"/>
      <c r="AQ335" s="542">
        <v>1200</v>
      </c>
      <c r="AR335" s="544">
        <f t="shared" ref="AR335:AR398" si="187">AP335*AQ335</f>
        <v>0</v>
      </c>
      <c r="AS335" s="542">
        <v>1620.8</v>
      </c>
      <c r="AT335" s="544">
        <f t="shared" ref="AT335:AT398" si="188">AP335*AS335</f>
        <v>0</v>
      </c>
      <c r="AU335" s="549"/>
      <c r="AV335" s="542">
        <v>1200</v>
      </c>
      <c r="AW335" s="544">
        <f t="shared" ref="AW335:AW398" si="189">AU335*AV335</f>
        <v>0</v>
      </c>
      <c r="AX335" s="542">
        <v>1620.8</v>
      </c>
      <c r="AY335" s="544">
        <f t="shared" ref="AY335:AY398" si="190">AU335*AX335</f>
        <v>0</v>
      </c>
      <c r="AZ335" s="549"/>
      <c r="BA335" s="542">
        <v>1200</v>
      </c>
      <c r="BB335" s="544">
        <f t="shared" ref="BB335:BB398" si="191">AZ335*BA335</f>
        <v>0</v>
      </c>
      <c r="BC335" s="542">
        <v>1620.8</v>
      </c>
      <c r="BD335" s="544">
        <f t="shared" ref="BD335:BD398" si="192">AZ335*BC335</f>
        <v>0</v>
      </c>
      <c r="BE335" s="545">
        <f t="shared" ref="BE335:BE398" si="193">BB335+BD335</f>
        <v>0</v>
      </c>
      <c r="BF335" s="398">
        <f t="shared" ref="BF335:BF398" si="194">E335-L335-R335-X335-AD335-AJ335-AP335-AU335-AZ335</f>
        <v>3</v>
      </c>
      <c r="BG335" s="254">
        <f t="shared" ref="BG335:BG398" si="195">L335+R335+X335+AD335+AJ335+AP335+AU335+AZ335</f>
        <v>0</v>
      </c>
      <c r="BH335" s="275">
        <f t="shared" ref="BH335:BH398" si="196">E335-BG335</f>
        <v>3</v>
      </c>
    </row>
    <row r="336" spans="1:60" s="275" customFormat="1" ht="12.75">
      <c r="A336" s="314" t="s">
        <v>916</v>
      </c>
      <c r="B336" s="367" t="s">
        <v>917</v>
      </c>
      <c r="C336" s="372" t="s">
        <v>918</v>
      </c>
      <c r="D336" s="559" t="s">
        <v>110</v>
      </c>
      <c r="E336" s="261">
        <v>7</v>
      </c>
      <c r="F336" s="344">
        <v>1200</v>
      </c>
      <c r="G336" s="190">
        <f t="shared" si="168"/>
        <v>8400</v>
      </c>
      <c r="H336" s="344">
        <v>3099</v>
      </c>
      <c r="I336" s="190">
        <f t="shared" si="171"/>
        <v>21693</v>
      </c>
      <c r="J336" s="345">
        <f t="shared" si="170"/>
        <v>30093</v>
      </c>
      <c r="K336" s="420"/>
      <c r="L336" s="435"/>
      <c r="M336" s="429">
        <v>1200</v>
      </c>
      <c r="N336" s="431">
        <f t="shared" si="172"/>
        <v>0</v>
      </c>
      <c r="O336" s="429">
        <v>3099</v>
      </c>
      <c r="P336" s="431">
        <f t="shared" si="173"/>
        <v>0</v>
      </c>
      <c r="Q336" s="432">
        <f t="shared" si="174"/>
        <v>0</v>
      </c>
      <c r="R336" s="452"/>
      <c r="S336" s="446">
        <v>1200</v>
      </c>
      <c r="T336" s="448">
        <f t="shared" si="175"/>
        <v>0</v>
      </c>
      <c r="U336" s="446">
        <v>3099</v>
      </c>
      <c r="V336" s="448">
        <f t="shared" si="176"/>
        <v>0</v>
      </c>
      <c r="W336" s="449">
        <f t="shared" si="177"/>
        <v>0</v>
      </c>
      <c r="X336" s="481"/>
      <c r="Y336" s="474">
        <v>1200</v>
      </c>
      <c r="Z336" s="476">
        <f t="shared" si="178"/>
        <v>0</v>
      </c>
      <c r="AA336" s="474">
        <v>3099</v>
      </c>
      <c r="AB336" s="476">
        <f t="shared" si="179"/>
        <v>0</v>
      </c>
      <c r="AC336" s="477">
        <f t="shared" si="180"/>
        <v>0</v>
      </c>
      <c r="AD336" s="500"/>
      <c r="AE336" s="491">
        <v>1200</v>
      </c>
      <c r="AF336" s="493">
        <f t="shared" si="181"/>
        <v>0</v>
      </c>
      <c r="AG336" s="491">
        <v>3099</v>
      </c>
      <c r="AH336" s="493">
        <f t="shared" si="182"/>
        <v>0</v>
      </c>
      <c r="AI336" s="494">
        <f t="shared" si="183"/>
        <v>0</v>
      </c>
      <c r="AJ336" s="532"/>
      <c r="AK336" s="525">
        <v>1200</v>
      </c>
      <c r="AL336" s="527">
        <f t="shared" si="184"/>
        <v>0</v>
      </c>
      <c r="AM336" s="525">
        <v>3099</v>
      </c>
      <c r="AN336" s="527">
        <f t="shared" si="185"/>
        <v>0</v>
      </c>
      <c r="AO336" s="528">
        <f t="shared" si="186"/>
        <v>0</v>
      </c>
      <c r="AP336" s="549"/>
      <c r="AQ336" s="542">
        <v>1200</v>
      </c>
      <c r="AR336" s="544">
        <f t="shared" si="187"/>
        <v>0</v>
      </c>
      <c r="AS336" s="542">
        <v>3099</v>
      </c>
      <c r="AT336" s="544">
        <f t="shared" si="188"/>
        <v>0</v>
      </c>
      <c r="AU336" s="549"/>
      <c r="AV336" s="542">
        <v>1200</v>
      </c>
      <c r="AW336" s="544">
        <f t="shared" si="189"/>
        <v>0</v>
      </c>
      <c r="AX336" s="542">
        <v>3099</v>
      </c>
      <c r="AY336" s="544">
        <f t="shared" si="190"/>
        <v>0</v>
      </c>
      <c r="AZ336" s="549"/>
      <c r="BA336" s="542">
        <v>1200</v>
      </c>
      <c r="BB336" s="544">
        <f t="shared" si="191"/>
        <v>0</v>
      </c>
      <c r="BC336" s="542">
        <v>3099</v>
      </c>
      <c r="BD336" s="544">
        <f t="shared" si="192"/>
        <v>0</v>
      </c>
      <c r="BE336" s="545">
        <f t="shared" si="193"/>
        <v>0</v>
      </c>
      <c r="BF336" s="398">
        <f t="shared" si="194"/>
        <v>7</v>
      </c>
      <c r="BG336" s="254">
        <f t="shared" si="195"/>
        <v>0</v>
      </c>
      <c r="BH336" s="275">
        <f t="shared" si="196"/>
        <v>7</v>
      </c>
    </row>
    <row r="337" spans="1:60" s="275" customFormat="1" ht="12.75">
      <c r="A337" s="314" t="s">
        <v>919</v>
      </c>
      <c r="B337" s="367" t="s">
        <v>920</v>
      </c>
      <c r="C337" s="372" t="s">
        <v>921</v>
      </c>
      <c r="D337" s="559" t="s">
        <v>110</v>
      </c>
      <c r="E337" s="261">
        <v>120</v>
      </c>
      <c r="F337" s="344">
        <v>270</v>
      </c>
      <c r="G337" s="190">
        <f t="shared" si="168"/>
        <v>32400</v>
      </c>
      <c r="H337" s="344">
        <v>668.33</v>
      </c>
      <c r="I337" s="190">
        <f t="shared" si="171"/>
        <v>80199.600000000006</v>
      </c>
      <c r="J337" s="345">
        <f t="shared" si="170"/>
        <v>112599.6</v>
      </c>
      <c r="K337" s="420"/>
      <c r="L337" s="435"/>
      <c r="M337" s="429">
        <v>270</v>
      </c>
      <c r="N337" s="431">
        <f t="shared" si="172"/>
        <v>0</v>
      </c>
      <c r="O337" s="429">
        <v>668.33</v>
      </c>
      <c r="P337" s="431">
        <f t="shared" si="173"/>
        <v>0</v>
      </c>
      <c r="Q337" s="432">
        <f t="shared" si="174"/>
        <v>0</v>
      </c>
      <c r="R337" s="452"/>
      <c r="S337" s="446">
        <v>270</v>
      </c>
      <c r="T337" s="448">
        <f t="shared" si="175"/>
        <v>0</v>
      </c>
      <c r="U337" s="446">
        <v>668.33</v>
      </c>
      <c r="V337" s="448">
        <f t="shared" si="176"/>
        <v>0</v>
      </c>
      <c r="W337" s="449">
        <f t="shared" si="177"/>
        <v>0</v>
      </c>
      <c r="X337" s="481"/>
      <c r="Y337" s="474">
        <v>270</v>
      </c>
      <c r="Z337" s="476">
        <f t="shared" si="178"/>
        <v>0</v>
      </c>
      <c r="AA337" s="474">
        <v>668.33</v>
      </c>
      <c r="AB337" s="476">
        <f t="shared" si="179"/>
        <v>0</v>
      </c>
      <c r="AC337" s="477">
        <f t="shared" si="180"/>
        <v>0</v>
      </c>
      <c r="AD337" s="500"/>
      <c r="AE337" s="491">
        <v>270</v>
      </c>
      <c r="AF337" s="493">
        <f t="shared" si="181"/>
        <v>0</v>
      </c>
      <c r="AG337" s="491">
        <v>668.33</v>
      </c>
      <c r="AH337" s="493">
        <f t="shared" si="182"/>
        <v>0</v>
      </c>
      <c r="AI337" s="494">
        <f t="shared" si="183"/>
        <v>0</v>
      </c>
      <c r="AJ337" s="532"/>
      <c r="AK337" s="525">
        <v>270</v>
      </c>
      <c r="AL337" s="527">
        <f t="shared" si="184"/>
        <v>0</v>
      </c>
      <c r="AM337" s="525">
        <v>668.33</v>
      </c>
      <c r="AN337" s="527">
        <f t="shared" si="185"/>
        <v>0</v>
      </c>
      <c r="AO337" s="528">
        <f t="shared" si="186"/>
        <v>0</v>
      </c>
      <c r="AP337" s="549"/>
      <c r="AQ337" s="542">
        <v>270</v>
      </c>
      <c r="AR337" s="544">
        <f t="shared" si="187"/>
        <v>0</v>
      </c>
      <c r="AS337" s="542">
        <v>668.33</v>
      </c>
      <c r="AT337" s="544">
        <f t="shared" si="188"/>
        <v>0</v>
      </c>
      <c r="AU337" s="549"/>
      <c r="AV337" s="542">
        <v>270</v>
      </c>
      <c r="AW337" s="544">
        <f t="shared" si="189"/>
        <v>0</v>
      </c>
      <c r="AX337" s="542">
        <v>668.33</v>
      </c>
      <c r="AY337" s="544">
        <f t="shared" si="190"/>
        <v>0</v>
      </c>
      <c r="AZ337" s="549"/>
      <c r="BA337" s="542">
        <v>270</v>
      </c>
      <c r="BB337" s="544">
        <f t="shared" si="191"/>
        <v>0</v>
      </c>
      <c r="BC337" s="542">
        <v>668.33</v>
      </c>
      <c r="BD337" s="544">
        <f t="shared" si="192"/>
        <v>0</v>
      </c>
      <c r="BE337" s="545">
        <f t="shared" si="193"/>
        <v>0</v>
      </c>
      <c r="BF337" s="398">
        <f t="shared" si="194"/>
        <v>120</v>
      </c>
      <c r="BG337" s="254">
        <f t="shared" si="195"/>
        <v>0</v>
      </c>
      <c r="BH337" s="275">
        <f t="shared" si="196"/>
        <v>120</v>
      </c>
    </row>
    <row r="338" spans="1:60" s="275" customFormat="1" ht="12.75">
      <c r="A338" s="314" t="s">
        <v>922</v>
      </c>
      <c r="B338" s="367" t="s">
        <v>923</v>
      </c>
      <c r="C338" s="372" t="s">
        <v>924</v>
      </c>
      <c r="D338" s="559" t="s">
        <v>110</v>
      </c>
      <c r="E338" s="261">
        <v>600</v>
      </c>
      <c r="F338" s="344">
        <v>270</v>
      </c>
      <c r="G338" s="190">
        <f t="shared" si="168"/>
        <v>162000</v>
      </c>
      <c r="H338" s="344">
        <v>131.6</v>
      </c>
      <c r="I338" s="190">
        <f t="shared" si="171"/>
        <v>78960</v>
      </c>
      <c r="J338" s="345">
        <f t="shared" si="170"/>
        <v>240960</v>
      </c>
      <c r="K338" s="420"/>
      <c r="L338" s="435"/>
      <c r="M338" s="429">
        <v>270</v>
      </c>
      <c r="N338" s="431">
        <f t="shared" si="172"/>
        <v>0</v>
      </c>
      <c r="O338" s="429">
        <v>131.6</v>
      </c>
      <c r="P338" s="431">
        <f t="shared" si="173"/>
        <v>0</v>
      </c>
      <c r="Q338" s="432">
        <f t="shared" si="174"/>
        <v>0</v>
      </c>
      <c r="R338" s="452"/>
      <c r="S338" s="446">
        <v>270</v>
      </c>
      <c r="T338" s="448">
        <f t="shared" si="175"/>
        <v>0</v>
      </c>
      <c r="U338" s="446">
        <v>131.6</v>
      </c>
      <c r="V338" s="448">
        <f t="shared" si="176"/>
        <v>0</v>
      </c>
      <c r="W338" s="449">
        <f t="shared" si="177"/>
        <v>0</v>
      </c>
      <c r="X338" s="481"/>
      <c r="Y338" s="474">
        <v>270</v>
      </c>
      <c r="Z338" s="476">
        <f t="shared" si="178"/>
        <v>0</v>
      </c>
      <c r="AA338" s="474">
        <v>131.6</v>
      </c>
      <c r="AB338" s="476">
        <f t="shared" si="179"/>
        <v>0</v>
      </c>
      <c r="AC338" s="477">
        <f t="shared" si="180"/>
        <v>0</v>
      </c>
      <c r="AD338" s="500"/>
      <c r="AE338" s="491">
        <v>270</v>
      </c>
      <c r="AF338" s="493">
        <f t="shared" si="181"/>
        <v>0</v>
      </c>
      <c r="AG338" s="491">
        <v>131.6</v>
      </c>
      <c r="AH338" s="493">
        <f t="shared" si="182"/>
        <v>0</v>
      </c>
      <c r="AI338" s="494">
        <f t="shared" si="183"/>
        <v>0</v>
      </c>
      <c r="AJ338" s="532"/>
      <c r="AK338" s="525">
        <v>270</v>
      </c>
      <c r="AL338" s="527">
        <f t="shared" si="184"/>
        <v>0</v>
      </c>
      <c r="AM338" s="525">
        <v>131.6</v>
      </c>
      <c r="AN338" s="527">
        <f t="shared" si="185"/>
        <v>0</v>
      </c>
      <c r="AO338" s="528">
        <f t="shared" si="186"/>
        <v>0</v>
      </c>
      <c r="AP338" s="549"/>
      <c r="AQ338" s="542">
        <v>270</v>
      </c>
      <c r="AR338" s="544">
        <f t="shared" si="187"/>
        <v>0</v>
      </c>
      <c r="AS338" s="542">
        <v>131.6</v>
      </c>
      <c r="AT338" s="544">
        <f t="shared" si="188"/>
        <v>0</v>
      </c>
      <c r="AU338" s="549"/>
      <c r="AV338" s="542">
        <v>270</v>
      </c>
      <c r="AW338" s="544">
        <f t="shared" si="189"/>
        <v>0</v>
      </c>
      <c r="AX338" s="542">
        <v>131.6</v>
      </c>
      <c r="AY338" s="544">
        <f t="shared" si="190"/>
        <v>0</v>
      </c>
      <c r="AZ338" s="549"/>
      <c r="BA338" s="542">
        <v>270</v>
      </c>
      <c r="BB338" s="544">
        <f t="shared" si="191"/>
        <v>0</v>
      </c>
      <c r="BC338" s="542">
        <v>131.6</v>
      </c>
      <c r="BD338" s="544">
        <f t="shared" si="192"/>
        <v>0</v>
      </c>
      <c r="BE338" s="545">
        <f t="shared" si="193"/>
        <v>0</v>
      </c>
      <c r="BF338" s="398">
        <f t="shared" si="194"/>
        <v>600</v>
      </c>
      <c r="BG338" s="254">
        <f t="shared" si="195"/>
        <v>0</v>
      </c>
      <c r="BH338" s="275">
        <f t="shared" si="196"/>
        <v>600</v>
      </c>
    </row>
    <row r="339" spans="1:60" s="275" customFormat="1" ht="12.75">
      <c r="A339" s="314" t="s">
        <v>925</v>
      </c>
      <c r="B339" s="367" t="s">
        <v>755</v>
      </c>
      <c r="C339" s="372" t="s">
        <v>926</v>
      </c>
      <c r="D339" s="559" t="s">
        <v>110</v>
      </c>
      <c r="E339" s="261">
        <v>625</v>
      </c>
      <c r="F339" s="344">
        <v>25</v>
      </c>
      <c r="G339" s="190">
        <f t="shared" si="168"/>
        <v>15625</v>
      </c>
      <c r="H339" s="344">
        <v>83.02</v>
      </c>
      <c r="I339" s="190">
        <f t="shared" si="171"/>
        <v>51887.5</v>
      </c>
      <c r="J339" s="345">
        <f t="shared" si="170"/>
        <v>67512.5</v>
      </c>
      <c r="K339" s="420"/>
      <c r="L339" s="435"/>
      <c r="M339" s="429">
        <v>25</v>
      </c>
      <c r="N339" s="431">
        <f t="shared" si="172"/>
        <v>0</v>
      </c>
      <c r="O339" s="429">
        <v>83.02</v>
      </c>
      <c r="P339" s="431">
        <f t="shared" si="173"/>
        <v>0</v>
      </c>
      <c r="Q339" s="432">
        <f t="shared" si="174"/>
        <v>0</v>
      </c>
      <c r="R339" s="452"/>
      <c r="S339" s="446">
        <v>25</v>
      </c>
      <c r="T339" s="448">
        <f t="shared" si="175"/>
        <v>0</v>
      </c>
      <c r="U339" s="446">
        <v>83.02</v>
      </c>
      <c r="V339" s="448">
        <f t="shared" si="176"/>
        <v>0</v>
      </c>
      <c r="W339" s="449">
        <f t="shared" si="177"/>
        <v>0</v>
      </c>
      <c r="X339" s="481"/>
      <c r="Y339" s="474">
        <v>25</v>
      </c>
      <c r="Z339" s="476">
        <f t="shared" si="178"/>
        <v>0</v>
      </c>
      <c r="AA339" s="474">
        <v>83.02</v>
      </c>
      <c r="AB339" s="476">
        <f t="shared" si="179"/>
        <v>0</v>
      </c>
      <c r="AC339" s="477">
        <f t="shared" si="180"/>
        <v>0</v>
      </c>
      <c r="AD339" s="500"/>
      <c r="AE339" s="491">
        <v>25</v>
      </c>
      <c r="AF339" s="493">
        <f t="shared" si="181"/>
        <v>0</v>
      </c>
      <c r="AG339" s="491">
        <v>83.02</v>
      </c>
      <c r="AH339" s="493">
        <f t="shared" si="182"/>
        <v>0</v>
      </c>
      <c r="AI339" s="494">
        <f t="shared" si="183"/>
        <v>0</v>
      </c>
      <c r="AJ339" s="532"/>
      <c r="AK339" s="525">
        <v>25</v>
      </c>
      <c r="AL339" s="527">
        <f t="shared" si="184"/>
        <v>0</v>
      </c>
      <c r="AM339" s="525">
        <v>83.02</v>
      </c>
      <c r="AN339" s="527">
        <f t="shared" si="185"/>
        <v>0</v>
      </c>
      <c r="AO339" s="528">
        <f t="shared" si="186"/>
        <v>0</v>
      </c>
      <c r="AP339" s="549"/>
      <c r="AQ339" s="542">
        <v>25</v>
      </c>
      <c r="AR339" s="544">
        <f t="shared" si="187"/>
        <v>0</v>
      </c>
      <c r="AS339" s="542">
        <v>83.02</v>
      </c>
      <c r="AT339" s="544">
        <f t="shared" si="188"/>
        <v>0</v>
      </c>
      <c r="AU339" s="549"/>
      <c r="AV339" s="542">
        <v>25</v>
      </c>
      <c r="AW339" s="544">
        <f t="shared" si="189"/>
        <v>0</v>
      </c>
      <c r="AX339" s="542">
        <v>83.02</v>
      </c>
      <c r="AY339" s="544">
        <f t="shared" si="190"/>
        <v>0</v>
      </c>
      <c r="AZ339" s="549"/>
      <c r="BA339" s="542">
        <v>25</v>
      </c>
      <c r="BB339" s="544">
        <f t="shared" si="191"/>
        <v>0</v>
      </c>
      <c r="BC339" s="542">
        <v>83.02</v>
      </c>
      <c r="BD339" s="544">
        <f t="shared" si="192"/>
        <v>0</v>
      </c>
      <c r="BE339" s="545">
        <f t="shared" si="193"/>
        <v>0</v>
      </c>
      <c r="BF339" s="398">
        <f t="shared" si="194"/>
        <v>625</v>
      </c>
      <c r="BG339" s="254">
        <f t="shared" si="195"/>
        <v>0</v>
      </c>
      <c r="BH339" s="275">
        <f t="shared" si="196"/>
        <v>625</v>
      </c>
    </row>
    <row r="340" spans="1:60" s="275" customFormat="1" ht="12.75">
      <c r="A340" s="314" t="s">
        <v>927</v>
      </c>
      <c r="B340" s="367" t="s">
        <v>928</v>
      </c>
      <c r="C340" s="372" t="s">
        <v>759</v>
      </c>
      <c r="D340" s="559" t="s">
        <v>110</v>
      </c>
      <c r="E340" s="261">
        <v>50</v>
      </c>
      <c r="F340" s="344">
        <v>15</v>
      </c>
      <c r="G340" s="190">
        <f t="shared" si="168"/>
        <v>750</v>
      </c>
      <c r="H340" s="344">
        <v>10.199999999999999</v>
      </c>
      <c r="I340" s="190">
        <f t="shared" si="171"/>
        <v>510</v>
      </c>
      <c r="J340" s="345">
        <f t="shared" si="170"/>
        <v>1260</v>
      </c>
      <c r="K340" s="420"/>
      <c r="L340" s="435"/>
      <c r="M340" s="429">
        <v>15</v>
      </c>
      <c r="N340" s="431">
        <f t="shared" si="172"/>
        <v>0</v>
      </c>
      <c r="O340" s="429">
        <v>10.199999999999999</v>
      </c>
      <c r="P340" s="431">
        <f t="shared" si="173"/>
        <v>0</v>
      </c>
      <c r="Q340" s="432">
        <f t="shared" si="174"/>
        <v>0</v>
      </c>
      <c r="R340" s="452"/>
      <c r="S340" s="446">
        <v>15</v>
      </c>
      <c r="T340" s="448">
        <f t="shared" si="175"/>
        <v>0</v>
      </c>
      <c r="U340" s="446">
        <v>10.199999999999999</v>
      </c>
      <c r="V340" s="448">
        <f t="shared" si="176"/>
        <v>0</v>
      </c>
      <c r="W340" s="449">
        <f t="shared" si="177"/>
        <v>0</v>
      </c>
      <c r="X340" s="481"/>
      <c r="Y340" s="474">
        <v>15</v>
      </c>
      <c r="Z340" s="476">
        <f t="shared" si="178"/>
        <v>0</v>
      </c>
      <c r="AA340" s="474">
        <v>10.199999999999999</v>
      </c>
      <c r="AB340" s="476">
        <f t="shared" si="179"/>
        <v>0</v>
      </c>
      <c r="AC340" s="477">
        <f t="shared" si="180"/>
        <v>0</v>
      </c>
      <c r="AD340" s="500"/>
      <c r="AE340" s="491">
        <v>15</v>
      </c>
      <c r="AF340" s="493">
        <f t="shared" si="181"/>
        <v>0</v>
      </c>
      <c r="AG340" s="491">
        <v>10.199999999999999</v>
      </c>
      <c r="AH340" s="493">
        <f t="shared" si="182"/>
        <v>0</v>
      </c>
      <c r="AI340" s="494">
        <f t="shared" si="183"/>
        <v>0</v>
      </c>
      <c r="AJ340" s="532"/>
      <c r="AK340" s="525">
        <v>15</v>
      </c>
      <c r="AL340" s="527">
        <f t="shared" si="184"/>
        <v>0</v>
      </c>
      <c r="AM340" s="525">
        <v>10.199999999999999</v>
      </c>
      <c r="AN340" s="527">
        <f t="shared" si="185"/>
        <v>0</v>
      </c>
      <c r="AO340" s="528">
        <f t="shared" si="186"/>
        <v>0</v>
      </c>
      <c r="AP340" s="549"/>
      <c r="AQ340" s="542">
        <v>15</v>
      </c>
      <c r="AR340" s="544">
        <f t="shared" si="187"/>
        <v>0</v>
      </c>
      <c r="AS340" s="542">
        <v>10.199999999999999</v>
      </c>
      <c r="AT340" s="544">
        <f t="shared" si="188"/>
        <v>0</v>
      </c>
      <c r="AU340" s="549"/>
      <c r="AV340" s="542">
        <v>15</v>
      </c>
      <c r="AW340" s="544">
        <f t="shared" si="189"/>
        <v>0</v>
      </c>
      <c r="AX340" s="542">
        <v>10.199999999999999</v>
      </c>
      <c r="AY340" s="544">
        <f t="shared" si="190"/>
        <v>0</v>
      </c>
      <c r="AZ340" s="549"/>
      <c r="BA340" s="542">
        <v>15</v>
      </c>
      <c r="BB340" s="544">
        <f t="shared" si="191"/>
        <v>0</v>
      </c>
      <c r="BC340" s="542">
        <v>10.199999999999999</v>
      </c>
      <c r="BD340" s="544">
        <f t="shared" si="192"/>
        <v>0</v>
      </c>
      <c r="BE340" s="545">
        <f t="shared" si="193"/>
        <v>0</v>
      </c>
      <c r="BF340" s="398">
        <f t="shared" si="194"/>
        <v>50</v>
      </c>
      <c r="BG340" s="254">
        <f t="shared" si="195"/>
        <v>0</v>
      </c>
      <c r="BH340" s="275">
        <f t="shared" si="196"/>
        <v>50</v>
      </c>
    </row>
    <row r="341" spans="1:60" s="275" customFormat="1" ht="12.75">
      <c r="A341" s="314" t="s">
        <v>334</v>
      </c>
      <c r="B341" s="367" t="s">
        <v>335</v>
      </c>
      <c r="C341" s="372"/>
      <c r="D341" s="559" t="s">
        <v>123</v>
      </c>
      <c r="E341" s="261">
        <v>1660</v>
      </c>
      <c r="F341" s="344">
        <v>168</v>
      </c>
      <c r="G341" s="190">
        <f t="shared" si="168"/>
        <v>278880</v>
      </c>
      <c r="H341" s="344">
        <f>I341/E341</f>
        <v>163.36144578313252</v>
      </c>
      <c r="I341" s="190">
        <v>271180</v>
      </c>
      <c r="J341" s="345">
        <f t="shared" si="170"/>
        <v>550060</v>
      </c>
      <c r="K341" s="420"/>
      <c r="L341" s="435"/>
      <c r="M341" s="429">
        <v>168</v>
      </c>
      <c r="N341" s="431">
        <f t="shared" si="172"/>
        <v>0</v>
      </c>
      <c r="O341" s="429">
        <v>163.36144578313252</v>
      </c>
      <c r="P341" s="431">
        <f t="shared" si="173"/>
        <v>0</v>
      </c>
      <c r="Q341" s="432">
        <f t="shared" si="174"/>
        <v>0</v>
      </c>
      <c r="R341" s="452"/>
      <c r="S341" s="446">
        <v>168</v>
      </c>
      <c r="T341" s="448">
        <f t="shared" si="175"/>
        <v>0</v>
      </c>
      <c r="U341" s="446">
        <v>163.36144578313252</v>
      </c>
      <c r="V341" s="448">
        <f t="shared" si="176"/>
        <v>0</v>
      </c>
      <c r="W341" s="449">
        <f t="shared" si="177"/>
        <v>0</v>
      </c>
      <c r="X341" s="481">
        <v>700</v>
      </c>
      <c r="Y341" s="474">
        <v>168</v>
      </c>
      <c r="Z341" s="476">
        <f t="shared" si="178"/>
        <v>117600</v>
      </c>
      <c r="AA341" s="474">
        <v>163.36144578313252</v>
      </c>
      <c r="AB341" s="476">
        <f t="shared" si="179"/>
        <v>114353.01204819277</v>
      </c>
      <c r="AC341" s="477">
        <f t="shared" si="180"/>
        <v>231953.01204819279</v>
      </c>
      <c r="AD341" s="500"/>
      <c r="AE341" s="491">
        <v>168</v>
      </c>
      <c r="AF341" s="493">
        <f t="shared" si="181"/>
        <v>0</v>
      </c>
      <c r="AG341" s="491">
        <v>163.36144578313252</v>
      </c>
      <c r="AH341" s="493">
        <f t="shared" si="182"/>
        <v>0</v>
      </c>
      <c r="AI341" s="494">
        <f t="shared" si="183"/>
        <v>0</v>
      </c>
      <c r="AJ341" s="532"/>
      <c r="AK341" s="525">
        <v>168</v>
      </c>
      <c r="AL341" s="527">
        <f t="shared" si="184"/>
        <v>0</v>
      </c>
      <c r="AM341" s="525">
        <v>163.36144578313252</v>
      </c>
      <c r="AN341" s="527">
        <f t="shared" si="185"/>
        <v>0</v>
      </c>
      <c r="AO341" s="528">
        <f t="shared" si="186"/>
        <v>0</v>
      </c>
      <c r="AP341" s="549"/>
      <c r="AQ341" s="542">
        <v>168</v>
      </c>
      <c r="AR341" s="544">
        <f t="shared" si="187"/>
        <v>0</v>
      </c>
      <c r="AS341" s="542">
        <v>163.36144578313252</v>
      </c>
      <c r="AT341" s="544">
        <f t="shared" si="188"/>
        <v>0</v>
      </c>
      <c r="AU341" s="549"/>
      <c r="AV341" s="542">
        <v>168</v>
      </c>
      <c r="AW341" s="544">
        <f t="shared" si="189"/>
        <v>0</v>
      </c>
      <c r="AX341" s="542">
        <v>163.36144578313252</v>
      </c>
      <c r="AY341" s="544">
        <f t="shared" si="190"/>
        <v>0</v>
      </c>
      <c r="AZ341" s="549"/>
      <c r="BA341" s="542">
        <v>168</v>
      </c>
      <c r="BB341" s="544">
        <f t="shared" si="191"/>
        <v>0</v>
      </c>
      <c r="BC341" s="542">
        <v>163.36144578313252</v>
      </c>
      <c r="BD341" s="544">
        <f t="shared" si="192"/>
        <v>0</v>
      </c>
      <c r="BE341" s="545">
        <f t="shared" si="193"/>
        <v>0</v>
      </c>
      <c r="BF341" s="398">
        <f t="shared" si="194"/>
        <v>960</v>
      </c>
      <c r="BG341" s="254">
        <f t="shared" si="195"/>
        <v>700</v>
      </c>
      <c r="BH341" s="275">
        <f t="shared" si="196"/>
        <v>960</v>
      </c>
    </row>
    <row r="342" spans="1:60" s="275" customFormat="1" ht="25.5">
      <c r="A342" s="314" t="s">
        <v>336</v>
      </c>
      <c r="B342" s="367" t="s">
        <v>337</v>
      </c>
      <c r="C342" s="372" t="s">
        <v>338</v>
      </c>
      <c r="D342" s="559" t="s">
        <v>123</v>
      </c>
      <c r="E342" s="261">
        <v>3050</v>
      </c>
      <c r="F342" s="344">
        <v>112</v>
      </c>
      <c r="G342" s="190">
        <f t="shared" si="168"/>
        <v>341600</v>
      </c>
      <c r="H342" s="344">
        <f>I342/E342</f>
        <v>89.124590163934428</v>
      </c>
      <c r="I342" s="190">
        <v>271830</v>
      </c>
      <c r="J342" s="345">
        <f t="shared" si="170"/>
        <v>613430</v>
      </c>
      <c r="K342" s="420"/>
      <c r="L342" s="435"/>
      <c r="M342" s="429">
        <v>112</v>
      </c>
      <c r="N342" s="431">
        <f t="shared" si="172"/>
        <v>0</v>
      </c>
      <c r="O342" s="429">
        <v>89.124590163934428</v>
      </c>
      <c r="P342" s="431">
        <f t="shared" si="173"/>
        <v>0</v>
      </c>
      <c r="Q342" s="432">
        <f t="shared" si="174"/>
        <v>0</v>
      </c>
      <c r="R342" s="452"/>
      <c r="S342" s="446">
        <v>112</v>
      </c>
      <c r="T342" s="448">
        <f t="shared" si="175"/>
        <v>0</v>
      </c>
      <c r="U342" s="446">
        <v>89.124590163934428</v>
      </c>
      <c r="V342" s="448">
        <f t="shared" si="176"/>
        <v>0</v>
      </c>
      <c r="W342" s="449">
        <f t="shared" si="177"/>
        <v>0</v>
      </c>
      <c r="X342" s="481">
        <v>1200</v>
      </c>
      <c r="Y342" s="474">
        <v>112</v>
      </c>
      <c r="Z342" s="476">
        <f t="shared" si="178"/>
        <v>134400</v>
      </c>
      <c r="AA342" s="474">
        <v>89.124590163934428</v>
      </c>
      <c r="AB342" s="476">
        <f t="shared" si="179"/>
        <v>106949.50819672132</v>
      </c>
      <c r="AC342" s="477">
        <f t="shared" si="180"/>
        <v>241349.50819672132</v>
      </c>
      <c r="AD342" s="500"/>
      <c r="AE342" s="491">
        <v>112</v>
      </c>
      <c r="AF342" s="493">
        <f t="shared" si="181"/>
        <v>0</v>
      </c>
      <c r="AG342" s="491">
        <v>89.124590163934428</v>
      </c>
      <c r="AH342" s="493">
        <f t="shared" si="182"/>
        <v>0</v>
      </c>
      <c r="AI342" s="494">
        <f t="shared" si="183"/>
        <v>0</v>
      </c>
      <c r="AJ342" s="532">
        <v>1850</v>
      </c>
      <c r="AK342" s="525">
        <v>112</v>
      </c>
      <c r="AL342" s="527">
        <f t="shared" si="184"/>
        <v>207200</v>
      </c>
      <c r="AM342" s="525">
        <v>89.124590163934428</v>
      </c>
      <c r="AN342" s="527">
        <f t="shared" si="185"/>
        <v>164880.49180327868</v>
      </c>
      <c r="AO342" s="528">
        <f t="shared" si="186"/>
        <v>372080.49180327868</v>
      </c>
      <c r="AP342" s="549"/>
      <c r="AQ342" s="542">
        <v>112</v>
      </c>
      <c r="AR342" s="544">
        <f t="shared" si="187"/>
        <v>0</v>
      </c>
      <c r="AS342" s="542">
        <v>89.124590163934428</v>
      </c>
      <c r="AT342" s="544">
        <f t="shared" si="188"/>
        <v>0</v>
      </c>
      <c r="AU342" s="549"/>
      <c r="AV342" s="542">
        <v>112</v>
      </c>
      <c r="AW342" s="544">
        <f t="shared" si="189"/>
        <v>0</v>
      </c>
      <c r="AX342" s="542">
        <v>89.124590163934428</v>
      </c>
      <c r="AY342" s="544">
        <f t="shared" si="190"/>
        <v>0</v>
      </c>
      <c r="AZ342" s="549"/>
      <c r="BA342" s="542">
        <v>112</v>
      </c>
      <c r="BB342" s="544">
        <f t="shared" si="191"/>
        <v>0</v>
      </c>
      <c r="BC342" s="542">
        <v>89.124590163934428</v>
      </c>
      <c r="BD342" s="544">
        <f t="shared" si="192"/>
        <v>0</v>
      </c>
      <c r="BE342" s="545">
        <f t="shared" si="193"/>
        <v>0</v>
      </c>
      <c r="BF342" s="398">
        <f t="shared" si="194"/>
        <v>0</v>
      </c>
      <c r="BG342" s="254">
        <f t="shared" si="195"/>
        <v>3050</v>
      </c>
      <c r="BH342" s="275">
        <f t="shared" si="196"/>
        <v>0</v>
      </c>
    </row>
    <row r="343" spans="1:60" s="275" customFormat="1" ht="12.75">
      <c r="A343" s="314" t="s">
        <v>929</v>
      </c>
      <c r="B343" s="281" t="s">
        <v>761</v>
      </c>
      <c r="C343" s="372">
        <v>91920</v>
      </c>
      <c r="D343" s="559" t="s">
        <v>123</v>
      </c>
      <c r="E343" s="560">
        <v>150</v>
      </c>
      <c r="F343" s="344">
        <v>35</v>
      </c>
      <c r="G343" s="413">
        <f t="shared" si="168"/>
        <v>5250</v>
      </c>
      <c r="H343" s="344">
        <v>21.6</v>
      </c>
      <c r="I343" s="190">
        <f t="shared" si="171"/>
        <v>3240</v>
      </c>
      <c r="J343" s="345">
        <f t="shared" si="170"/>
        <v>8490</v>
      </c>
      <c r="K343" s="420"/>
      <c r="L343" s="435"/>
      <c r="M343" s="429">
        <v>35</v>
      </c>
      <c r="N343" s="431">
        <f t="shared" si="172"/>
        <v>0</v>
      </c>
      <c r="O343" s="429">
        <v>21.6</v>
      </c>
      <c r="P343" s="431">
        <f t="shared" si="173"/>
        <v>0</v>
      </c>
      <c r="Q343" s="432">
        <f t="shared" si="174"/>
        <v>0</v>
      </c>
      <c r="R343" s="452"/>
      <c r="S343" s="446">
        <v>35</v>
      </c>
      <c r="T343" s="448">
        <f t="shared" si="175"/>
        <v>0</v>
      </c>
      <c r="U343" s="446">
        <v>21.6</v>
      </c>
      <c r="V343" s="448">
        <f t="shared" si="176"/>
        <v>0</v>
      </c>
      <c r="W343" s="449">
        <f t="shared" si="177"/>
        <v>0</v>
      </c>
      <c r="X343" s="481"/>
      <c r="Y343" s="474">
        <v>35</v>
      </c>
      <c r="Z343" s="476">
        <f t="shared" si="178"/>
        <v>0</v>
      </c>
      <c r="AA343" s="474">
        <v>21.6</v>
      </c>
      <c r="AB343" s="476">
        <f t="shared" si="179"/>
        <v>0</v>
      </c>
      <c r="AC343" s="477">
        <f t="shared" si="180"/>
        <v>0</v>
      </c>
      <c r="AD343" s="500"/>
      <c r="AE343" s="491">
        <v>35</v>
      </c>
      <c r="AF343" s="493">
        <f t="shared" si="181"/>
        <v>0</v>
      </c>
      <c r="AG343" s="491">
        <v>21.6</v>
      </c>
      <c r="AH343" s="493">
        <f t="shared" si="182"/>
        <v>0</v>
      </c>
      <c r="AI343" s="494">
        <f t="shared" si="183"/>
        <v>0</v>
      </c>
      <c r="AJ343" s="532"/>
      <c r="AK343" s="525">
        <v>35</v>
      </c>
      <c r="AL343" s="527">
        <f t="shared" si="184"/>
        <v>0</v>
      </c>
      <c r="AM343" s="525">
        <v>21.6</v>
      </c>
      <c r="AN343" s="527">
        <f t="shared" si="185"/>
        <v>0</v>
      </c>
      <c r="AO343" s="528">
        <f t="shared" si="186"/>
        <v>0</v>
      </c>
      <c r="AP343" s="549"/>
      <c r="AQ343" s="542">
        <v>35</v>
      </c>
      <c r="AR343" s="544">
        <f t="shared" si="187"/>
        <v>0</v>
      </c>
      <c r="AS343" s="542">
        <v>21.6</v>
      </c>
      <c r="AT343" s="544">
        <f t="shared" si="188"/>
        <v>0</v>
      </c>
      <c r="AU343" s="549"/>
      <c r="AV343" s="542">
        <v>35</v>
      </c>
      <c r="AW343" s="544">
        <f t="shared" si="189"/>
        <v>0</v>
      </c>
      <c r="AX343" s="542">
        <v>21.6</v>
      </c>
      <c r="AY343" s="544">
        <f t="shared" si="190"/>
        <v>0</v>
      </c>
      <c r="AZ343" s="549"/>
      <c r="BA343" s="542">
        <v>35</v>
      </c>
      <c r="BB343" s="544">
        <f t="shared" si="191"/>
        <v>0</v>
      </c>
      <c r="BC343" s="542">
        <v>21.6</v>
      </c>
      <c r="BD343" s="544">
        <f t="shared" si="192"/>
        <v>0</v>
      </c>
      <c r="BE343" s="545">
        <f t="shared" si="193"/>
        <v>0</v>
      </c>
      <c r="BF343" s="398">
        <f t="shared" si="194"/>
        <v>150</v>
      </c>
      <c r="BG343" s="254">
        <f t="shared" si="195"/>
        <v>0</v>
      </c>
      <c r="BH343" s="275">
        <f t="shared" si="196"/>
        <v>150</v>
      </c>
    </row>
    <row r="344" spans="1:60" s="275" customFormat="1" ht="12.75">
      <c r="A344" s="314" t="s">
        <v>930</v>
      </c>
      <c r="B344" s="367" t="s">
        <v>931</v>
      </c>
      <c r="C344" s="372" t="s">
        <v>932</v>
      </c>
      <c r="D344" s="559" t="s">
        <v>110</v>
      </c>
      <c r="E344" s="560">
        <v>100</v>
      </c>
      <c r="F344" s="344">
        <v>10</v>
      </c>
      <c r="G344" s="190">
        <f t="shared" si="168"/>
        <v>1000</v>
      </c>
      <c r="H344" s="344">
        <v>24.4</v>
      </c>
      <c r="I344" s="190">
        <f t="shared" si="171"/>
        <v>2440</v>
      </c>
      <c r="J344" s="345">
        <f t="shared" si="170"/>
        <v>3440</v>
      </c>
      <c r="K344" s="420"/>
      <c r="L344" s="435"/>
      <c r="M344" s="429">
        <v>10</v>
      </c>
      <c r="N344" s="431">
        <f t="shared" si="172"/>
        <v>0</v>
      </c>
      <c r="O344" s="429">
        <v>24.4</v>
      </c>
      <c r="P344" s="431">
        <f t="shared" si="173"/>
        <v>0</v>
      </c>
      <c r="Q344" s="432">
        <f t="shared" si="174"/>
        <v>0</v>
      </c>
      <c r="R344" s="452"/>
      <c r="S344" s="446">
        <v>10</v>
      </c>
      <c r="T344" s="448">
        <f t="shared" si="175"/>
        <v>0</v>
      </c>
      <c r="U344" s="446">
        <v>24.4</v>
      </c>
      <c r="V344" s="448">
        <f t="shared" si="176"/>
        <v>0</v>
      </c>
      <c r="W344" s="449">
        <f t="shared" si="177"/>
        <v>0</v>
      </c>
      <c r="X344" s="481"/>
      <c r="Y344" s="474">
        <v>10</v>
      </c>
      <c r="Z344" s="476">
        <f t="shared" si="178"/>
        <v>0</v>
      </c>
      <c r="AA344" s="474">
        <v>24.4</v>
      </c>
      <c r="AB344" s="476">
        <f t="shared" si="179"/>
        <v>0</v>
      </c>
      <c r="AC344" s="477">
        <f t="shared" si="180"/>
        <v>0</v>
      </c>
      <c r="AD344" s="500"/>
      <c r="AE344" s="491">
        <v>10</v>
      </c>
      <c r="AF344" s="493">
        <f t="shared" si="181"/>
        <v>0</v>
      </c>
      <c r="AG344" s="491">
        <v>24.4</v>
      </c>
      <c r="AH344" s="493">
        <f t="shared" si="182"/>
        <v>0</v>
      </c>
      <c r="AI344" s="494">
        <f t="shared" si="183"/>
        <v>0</v>
      </c>
      <c r="AJ344" s="532"/>
      <c r="AK344" s="525">
        <v>10</v>
      </c>
      <c r="AL344" s="527">
        <f t="shared" si="184"/>
        <v>0</v>
      </c>
      <c r="AM344" s="525">
        <v>24.4</v>
      </c>
      <c r="AN344" s="527">
        <f t="shared" si="185"/>
        <v>0</v>
      </c>
      <c r="AO344" s="528">
        <f t="shared" si="186"/>
        <v>0</v>
      </c>
      <c r="AP344" s="549"/>
      <c r="AQ344" s="542">
        <v>10</v>
      </c>
      <c r="AR344" s="544">
        <f t="shared" si="187"/>
        <v>0</v>
      </c>
      <c r="AS344" s="542">
        <v>24.4</v>
      </c>
      <c r="AT344" s="544">
        <f t="shared" si="188"/>
        <v>0</v>
      </c>
      <c r="AU344" s="549"/>
      <c r="AV344" s="542">
        <v>10</v>
      </c>
      <c r="AW344" s="544">
        <f t="shared" si="189"/>
        <v>0</v>
      </c>
      <c r="AX344" s="542">
        <v>24.4</v>
      </c>
      <c r="AY344" s="544">
        <f t="shared" si="190"/>
        <v>0</v>
      </c>
      <c r="AZ344" s="549"/>
      <c r="BA344" s="542">
        <v>10</v>
      </c>
      <c r="BB344" s="544">
        <f t="shared" si="191"/>
        <v>0</v>
      </c>
      <c r="BC344" s="542">
        <v>24.4</v>
      </c>
      <c r="BD344" s="544">
        <f t="shared" si="192"/>
        <v>0</v>
      </c>
      <c r="BE344" s="545">
        <f t="shared" si="193"/>
        <v>0</v>
      </c>
      <c r="BF344" s="398">
        <f t="shared" si="194"/>
        <v>100</v>
      </c>
      <c r="BG344" s="254">
        <f t="shared" si="195"/>
        <v>0</v>
      </c>
      <c r="BH344" s="275">
        <f t="shared" si="196"/>
        <v>100</v>
      </c>
    </row>
    <row r="345" spans="1:60" s="254" customFormat="1" ht="12.75">
      <c r="A345" s="303" t="s">
        <v>933</v>
      </c>
      <c r="B345" s="281" t="s">
        <v>934</v>
      </c>
      <c r="C345" s="372" t="s">
        <v>935</v>
      </c>
      <c r="D345" s="272" t="s">
        <v>110</v>
      </c>
      <c r="E345" s="273">
        <v>3</v>
      </c>
      <c r="F345" s="344">
        <v>0</v>
      </c>
      <c r="G345" s="413">
        <f t="shared" si="168"/>
        <v>0</v>
      </c>
      <c r="H345" s="344">
        <v>6342</v>
      </c>
      <c r="I345" s="414">
        <f t="shared" si="171"/>
        <v>19026</v>
      </c>
      <c r="J345" s="415">
        <f t="shared" si="170"/>
        <v>19026</v>
      </c>
      <c r="K345" s="406"/>
      <c r="L345" s="427"/>
      <c r="M345" s="429">
        <v>0</v>
      </c>
      <c r="N345" s="431">
        <f t="shared" si="172"/>
        <v>0</v>
      </c>
      <c r="O345" s="429">
        <v>6342</v>
      </c>
      <c r="P345" s="431">
        <f t="shared" si="173"/>
        <v>0</v>
      </c>
      <c r="Q345" s="432">
        <f t="shared" si="174"/>
        <v>0</v>
      </c>
      <c r="R345" s="444"/>
      <c r="S345" s="446">
        <v>0</v>
      </c>
      <c r="T345" s="448">
        <f t="shared" si="175"/>
        <v>0</v>
      </c>
      <c r="U345" s="446">
        <v>6342</v>
      </c>
      <c r="V345" s="448">
        <f t="shared" si="176"/>
        <v>0</v>
      </c>
      <c r="W345" s="449">
        <f t="shared" si="177"/>
        <v>0</v>
      </c>
      <c r="X345" s="472"/>
      <c r="Y345" s="474">
        <v>0</v>
      </c>
      <c r="Z345" s="476">
        <f t="shared" si="178"/>
        <v>0</v>
      </c>
      <c r="AA345" s="474">
        <v>6342</v>
      </c>
      <c r="AB345" s="476">
        <f t="shared" si="179"/>
        <v>0</v>
      </c>
      <c r="AC345" s="477">
        <f t="shared" si="180"/>
        <v>0</v>
      </c>
      <c r="AD345" s="489"/>
      <c r="AE345" s="491">
        <v>0</v>
      </c>
      <c r="AF345" s="493">
        <f t="shared" si="181"/>
        <v>0</v>
      </c>
      <c r="AG345" s="491">
        <v>6342</v>
      </c>
      <c r="AH345" s="493">
        <f t="shared" si="182"/>
        <v>0</v>
      </c>
      <c r="AI345" s="494">
        <f t="shared" si="183"/>
        <v>0</v>
      </c>
      <c r="AJ345" s="523"/>
      <c r="AK345" s="525">
        <v>0</v>
      </c>
      <c r="AL345" s="527">
        <f t="shared" si="184"/>
        <v>0</v>
      </c>
      <c r="AM345" s="525">
        <v>6342</v>
      </c>
      <c r="AN345" s="527">
        <f t="shared" si="185"/>
        <v>0</v>
      </c>
      <c r="AO345" s="528">
        <f t="shared" si="186"/>
        <v>0</v>
      </c>
      <c r="AP345" s="540"/>
      <c r="AQ345" s="542">
        <v>0</v>
      </c>
      <c r="AR345" s="544">
        <f t="shared" si="187"/>
        <v>0</v>
      </c>
      <c r="AS345" s="542">
        <v>6342</v>
      </c>
      <c r="AT345" s="544">
        <f t="shared" si="188"/>
        <v>0</v>
      </c>
      <c r="AU345" s="540"/>
      <c r="AV345" s="542">
        <v>0</v>
      </c>
      <c r="AW345" s="544">
        <f t="shared" si="189"/>
        <v>0</v>
      </c>
      <c r="AX345" s="542">
        <v>6342</v>
      </c>
      <c r="AY345" s="544">
        <f t="shared" si="190"/>
        <v>0</v>
      </c>
      <c r="AZ345" s="540"/>
      <c r="BA345" s="542">
        <v>0</v>
      </c>
      <c r="BB345" s="544">
        <f t="shared" si="191"/>
        <v>0</v>
      </c>
      <c r="BC345" s="542">
        <v>6342</v>
      </c>
      <c r="BD345" s="544">
        <f t="shared" si="192"/>
        <v>0</v>
      </c>
      <c r="BE345" s="545">
        <f t="shared" si="193"/>
        <v>0</v>
      </c>
      <c r="BF345" s="398">
        <f t="shared" si="194"/>
        <v>3</v>
      </c>
      <c r="BG345" s="254">
        <f t="shared" si="195"/>
        <v>0</v>
      </c>
      <c r="BH345" s="275">
        <f t="shared" si="196"/>
        <v>3</v>
      </c>
    </row>
    <row r="346" spans="1:60" s="254" customFormat="1" ht="25.5">
      <c r="A346" s="303" t="s">
        <v>936</v>
      </c>
      <c r="B346" s="281" t="s">
        <v>937</v>
      </c>
      <c r="C346" s="372" t="s">
        <v>938</v>
      </c>
      <c r="D346" s="272" t="s">
        <v>110</v>
      </c>
      <c r="E346" s="273">
        <v>4</v>
      </c>
      <c r="F346" s="344">
        <v>0</v>
      </c>
      <c r="G346" s="413">
        <f t="shared" si="168"/>
        <v>0</v>
      </c>
      <c r="H346" s="344">
        <v>1268.02</v>
      </c>
      <c r="I346" s="414">
        <f t="shared" si="171"/>
        <v>5072.08</v>
      </c>
      <c r="J346" s="415">
        <f t="shared" si="170"/>
        <v>5072.08</v>
      </c>
      <c r="K346" s="406"/>
      <c r="L346" s="427"/>
      <c r="M346" s="429">
        <v>0</v>
      </c>
      <c r="N346" s="431">
        <f t="shared" si="172"/>
        <v>0</v>
      </c>
      <c r="O346" s="429">
        <v>1268.02</v>
      </c>
      <c r="P346" s="431">
        <f t="shared" si="173"/>
        <v>0</v>
      </c>
      <c r="Q346" s="432">
        <f t="shared" si="174"/>
        <v>0</v>
      </c>
      <c r="R346" s="444"/>
      <c r="S346" s="446">
        <v>0</v>
      </c>
      <c r="T346" s="448">
        <f t="shared" si="175"/>
        <v>0</v>
      </c>
      <c r="U346" s="446">
        <v>1268.02</v>
      </c>
      <c r="V346" s="448">
        <f t="shared" si="176"/>
        <v>0</v>
      </c>
      <c r="W346" s="449">
        <f t="shared" si="177"/>
        <v>0</v>
      </c>
      <c r="X346" s="472"/>
      <c r="Y346" s="474">
        <v>0</v>
      </c>
      <c r="Z346" s="476">
        <f t="shared" si="178"/>
        <v>0</v>
      </c>
      <c r="AA346" s="474">
        <v>1268.02</v>
      </c>
      <c r="AB346" s="476">
        <f t="shared" si="179"/>
        <v>0</v>
      </c>
      <c r="AC346" s="477">
        <f t="shared" si="180"/>
        <v>0</v>
      </c>
      <c r="AD346" s="489"/>
      <c r="AE346" s="491">
        <v>0</v>
      </c>
      <c r="AF346" s="493">
        <f t="shared" si="181"/>
        <v>0</v>
      </c>
      <c r="AG346" s="491">
        <v>1268.02</v>
      </c>
      <c r="AH346" s="493">
        <f t="shared" si="182"/>
        <v>0</v>
      </c>
      <c r="AI346" s="494">
        <f t="shared" si="183"/>
        <v>0</v>
      </c>
      <c r="AJ346" s="523"/>
      <c r="AK346" s="525">
        <v>0</v>
      </c>
      <c r="AL346" s="527">
        <f t="shared" si="184"/>
        <v>0</v>
      </c>
      <c r="AM346" s="525">
        <v>1268.02</v>
      </c>
      <c r="AN346" s="527">
        <f t="shared" si="185"/>
        <v>0</v>
      </c>
      <c r="AO346" s="528">
        <f t="shared" si="186"/>
        <v>0</v>
      </c>
      <c r="AP346" s="540"/>
      <c r="AQ346" s="542">
        <v>0</v>
      </c>
      <c r="AR346" s="544">
        <f t="shared" si="187"/>
        <v>0</v>
      </c>
      <c r="AS346" s="542">
        <v>1268.02</v>
      </c>
      <c r="AT346" s="544">
        <f t="shared" si="188"/>
        <v>0</v>
      </c>
      <c r="AU346" s="540"/>
      <c r="AV346" s="542">
        <v>0</v>
      </c>
      <c r="AW346" s="544">
        <f t="shared" si="189"/>
        <v>0</v>
      </c>
      <c r="AX346" s="542">
        <v>1268.02</v>
      </c>
      <c r="AY346" s="544">
        <f t="shared" si="190"/>
        <v>0</v>
      </c>
      <c r="AZ346" s="540"/>
      <c r="BA346" s="542">
        <v>0</v>
      </c>
      <c r="BB346" s="544">
        <f t="shared" si="191"/>
        <v>0</v>
      </c>
      <c r="BC346" s="542">
        <v>1268.02</v>
      </c>
      <c r="BD346" s="544">
        <f t="shared" si="192"/>
        <v>0</v>
      </c>
      <c r="BE346" s="545">
        <f t="shared" si="193"/>
        <v>0</v>
      </c>
      <c r="BF346" s="398">
        <f t="shared" si="194"/>
        <v>4</v>
      </c>
      <c r="BG346" s="254">
        <f t="shared" si="195"/>
        <v>0</v>
      </c>
      <c r="BH346" s="275">
        <f t="shared" si="196"/>
        <v>4</v>
      </c>
    </row>
    <row r="347" spans="1:60" s="254" customFormat="1" ht="25.5">
      <c r="A347" s="303" t="s">
        <v>939</v>
      </c>
      <c r="B347" s="281" t="s">
        <v>940</v>
      </c>
      <c r="C347" s="372" t="s">
        <v>941</v>
      </c>
      <c r="D347" s="272" t="s">
        <v>110</v>
      </c>
      <c r="E347" s="273">
        <v>4</v>
      </c>
      <c r="F347" s="344">
        <v>0</v>
      </c>
      <c r="G347" s="413">
        <f t="shared" si="168"/>
        <v>0</v>
      </c>
      <c r="H347" s="344">
        <v>1146</v>
      </c>
      <c r="I347" s="414">
        <f t="shared" si="171"/>
        <v>4584</v>
      </c>
      <c r="J347" s="415">
        <f t="shared" si="170"/>
        <v>4584</v>
      </c>
      <c r="K347" s="406"/>
      <c r="L347" s="427"/>
      <c r="M347" s="429">
        <v>0</v>
      </c>
      <c r="N347" s="431">
        <f t="shared" si="172"/>
        <v>0</v>
      </c>
      <c r="O347" s="429">
        <v>1146</v>
      </c>
      <c r="P347" s="431">
        <f t="shared" si="173"/>
        <v>0</v>
      </c>
      <c r="Q347" s="432">
        <f t="shared" si="174"/>
        <v>0</v>
      </c>
      <c r="R347" s="444"/>
      <c r="S347" s="446">
        <v>0</v>
      </c>
      <c r="T347" s="448">
        <f t="shared" si="175"/>
        <v>0</v>
      </c>
      <c r="U347" s="446">
        <v>1146</v>
      </c>
      <c r="V347" s="448">
        <f t="shared" si="176"/>
        <v>0</v>
      </c>
      <c r="W347" s="449">
        <f t="shared" si="177"/>
        <v>0</v>
      </c>
      <c r="X347" s="472"/>
      <c r="Y347" s="474">
        <v>0</v>
      </c>
      <c r="Z347" s="476">
        <f t="shared" si="178"/>
        <v>0</v>
      </c>
      <c r="AA347" s="474">
        <v>1146</v>
      </c>
      <c r="AB347" s="476">
        <f t="shared" si="179"/>
        <v>0</v>
      </c>
      <c r="AC347" s="477">
        <f t="shared" si="180"/>
        <v>0</v>
      </c>
      <c r="AD347" s="489"/>
      <c r="AE347" s="491">
        <v>0</v>
      </c>
      <c r="AF347" s="493">
        <f t="shared" si="181"/>
        <v>0</v>
      </c>
      <c r="AG347" s="491">
        <v>1146</v>
      </c>
      <c r="AH347" s="493">
        <f t="shared" si="182"/>
        <v>0</v>
      </c>
      <c r="AI347" s="494">
        <f t="shared" si="183"/>
        <v>0</v>
      </c>
      <c r="AJ347" s="523"/>
      <c r="AK347" s="525">
        <v>0</v>
      </c>
      <c r="AL347" s="527">
        <f t="shared" si="184"/>
        <v>0</v>
      </c>
      <c r="AM347" s="525">
        <v>1146</v>
      </c>
      <c r="AN347" s="527">
        <f t="shared" si="185"/>
        <v>0</v>
      </c>
      <c r="AO347" s="528">
        <f t="shared" si="186"/>
        <v>0</v>
      </c>
      <c r="AP347" s="540"/>
      <c r="AQ347" s="542">
        <v>0</v>
      </c>
      <c r="AR347" s="544">
        <f t="shared" si="187"/>
        <v>0</v>
      </c>
      <c r="AS347" s="542">
        <v>1146</v>
      </c>
      <c r="AT347" s="544">
        <f t="shared" si="188"/>
        <v>0</v>
      </c>
      <c r="AU347" s="540"/>
      <c r="AV347" s="542">
        <v>0</v>
      </c>
      <c r="AW347" s="544">
        <f t="shared" si="189"/>
        <v>0</v>
      </c>
      <c r="AX347" s="542">
        <v>1146</v>
      </c>
      <c r="AY347" s="544">
        <f t="shared" si="190"/>
        <v>0</v>
      </c>
      <c r="AZ347" s="540"/>
      <c r="BA347" s="542">
        <v>0</v>
      </c>
      <c r="BB347" s="544">
        <f t="shared" si="191"/>
        <v>0</v>
      </c>
      <c r="BC347" s="542">
        <v>1146</v>
      </c>
      <c r="BD347" s="544">
        <f t="shared" si="192"/>
        <v>0</v>
      </c>
      <c r="BE347" s="545">
        <f t="shared" si="193"/>
        <v>0</v>
      </c>
      <c r="BF347" s="398">
        <f t="shared" si="194"/>
        <v>4</v>
      </c>
      <c r="BG347" s="254">
        <f t="shared" si="195"/>
        <v>0</v>
      </c>
      <c r="BH347" s="275">
        <f t="shared" si="196"/>
        <v>4</v>
      </c>
    </row>
    <row r="348" spans="1:60" s="275" customFormat="1" ht="12.75">
      <c r="A348" s="314" t="s">
        <v>942</v>
      </c>
      <c r="B348" s="367" t="s">
        <v>388</v>
      </c>
      <c r="C348" s="187"/>
      <c r="D348" s="562" t="s">
        <v>117</v>
      </c>
      <c r="E348" s="234">
        <v>1</v>
      </c>
      <c r="F348" s="344">
        <v>0</v>
      </c>
      <c r="G348" s="190">
        <f t="shared" si="168"/>
        <v>0</v>
      </c>
      <c r="H348" s="344">
        <v>18000</v>
      </c>
      <c r="I348" s="190">
        <f t="shared" si="171"/>
        <v>18000</v>
      </c>
      <c r="J348" s="345">
        <f t="shared" si="170"/>
        <v>18000</v>
      </c>
      <c r="K348" s="420"/>
      <c r="L348" s="435"/>
      <c r="M348" s="429">
        <v>0</v>
      </c>
      <c r="N348" s="431">
        <f t="shared" si="172"/>
        <v>0</v>
      </c>
      <c r="O348" s="429">
        <v>18000</v>
      </c>
      <c r="P348" s="431">
        <f t="shared" si="173"/>
        <v>0</v>
      </c>
      <c r="Q348" s="432">
        <f t="shared" si="174"/>
        <v>0</v>
      </c>
      <c r="R348" s="452"/>
      <c r="S348" s="446">
        <v>0</v>
      </c>
      <c r="T348" s="448">
        <f t="shared" si="175"/>
        <v>0</v>
      </c>
      <c r="U348" s="446">
        <v>18000</v>
      </c>
      <c r="V348" s="448">
        <f t="shared" si="176"/>
        <v>0</v>
      </c>
      <c r="W348" s="449">
        <f t="shared" si="177"/>
        <v>0</v>
      </c>
      <c r="X348" s="481"/>
      <c r="Y348" s="474">
        <v>0</v>
      </c>
      <c r="Z348" s="476">
        <f t="shared" si="178"/>
        <v>0</v>
      </c>
      <c r="AA348" s="474">
        <v>18000</v>
      </c>
      <c r="AB348" s="476">
        <f t="shared" si="179"/>
        <v>0</v>
      </c>
      <c r="AC348" s="477">
        <f t="shared" si="180"/>
        <v>0</v>
      </c>
      <c r="AD348" s="500"/>
      <c r="AE348" s="491">
        <v>0</v>
      </c>
      <c r="AF348" s="493">
        <f t="shared" si="181"/>
        <v>0</v>
      </c>
      <c r="AG348" s="491">
        <v>18000</v>
      </c>
      <c r="AH348" s="493">
        <f t="shared" si="182"/>
        <v>0</v>
      </c>
      <c r="AI348" s="494">
        <f t="shared" si="183"/>
        <v>0</v>
      </c>
      <c r="AJ348" s="532"/>
      <c r="AK348" s="525">
        <v>0</v>
      </c>
      <c r="AL348" s="527">
        <f t="shared" si="184"/>
        <v>0</v>
      </c>
      <c r="AM348" s="525">
        <v>18000</v>
      </c>
      <c r="AN348" s="527">
        <f t="shared" si="185"/>
        <v>0</v>
      </c>
      <c r="AO348" s="528">
        <f t="shared" si="186"/>
        <v>0</v>
      </c>
      <c r="AP348" s="549"/>
      <c r="AQ348" s="542">
        <v>0</v>
      </c>
      <c r="AR348" s="544">
        <f t="shared" si="187"/>
        <v>0</v>
      </c>
      <c r="AS348" s="542">
        <v>18000</v>
      </c>
      <c r="AT348" s="544">
        <f t="shared" si="188"/>
        <v>0</v>
      </c>
      <c r="AU348" s="549"/>
      <c r="AV348" s="542">
        <v>0</v>
      </c>
      <c r="AW348" s="544">
        <f t="shared" si="189"/>
        <v>0</v>
      </c>
      <c r="AX348" s="542">
        <v>18000</v>
      </c>
      <c r="AY348" s="544">
        <f t="shared" si="190"/>
        <v>0</v>
      </c>
      <c r="AZ348" s="549"/>
      <c r="BA348" s="542">
        <v>0</v>
      </c>
      <c r="BB348" s="544">
        <f t="shared" si="191"/>
        <v>0</v>
      </c>
      <c r="BC348" s="542">
        <v>18000</v>
      </c>
      <c r="BD348" s="544">
        <f t="shared" si="192"/>
        <v>0</v>
      </c>
      <c r="BE348" s="545">
        <f t="shared" si="193"/>
        <v>0</v>
      </c>
      <c r="BF348" s="398">
        <f t="shared" si="194"/>
        <v>1</v>
      </c>
      <c r="BG348" s="254">
        <f t="shared" si="195"/>
        <v>0</v>
      </c>
      <c r="BH348" s="275">
        <f t="shared" si="196"/>
        <v>1</v>
      </c>
    </row>
    <row r="349" spans="1:60" s="275" customFormat="1" ht="12.75">
      <c r="A349" s="314" t="s">
        <v>943</v>
      </c>
      <c r="B349" s="367" t="s">
        <v>788</v>
      </c>
      <c r="C349" s="187"/>
      <c r="D349" s="562" t="s">
        <v>117</v>
      </c>
      <c r="E349" s="234">
        <v>1</v>
      </c>
      <c r="F349" s="344">
        <v>86400</v>
      </c>
      <c r="G349" s="190">
        <f t="shared" si="168"/>
        <v>86400</v>
      </c>
      <c r="H349" s="344">
        <v>0</v>
      </c>
      <c r="I349" s="190">
        <f t="shared" si="171"/>
        <v>0</v>
      </c>
      <c r="J349" s="345">
        <f t="shared" si="170"/>
        <v>86400</v>
      </c>
      <c r="K349" s="420"/>
      <c r="L349" s="435"/>
      <c r="M349" s="429">
        <v>86400</v>
      </c>
      <c r="N349" s="431">
        <f t="shared" si="172"/>
        <v>0</v>
      </c>
      <c r="O349" s="429">
        <v>0</v>
      </c>
      <c r="P349" s="431">
        <f t="shared" si="173"/>
        <v>0</v>
      </c>
      <c r="Q349" s="432">
        <f t="shared" si="174"/>
        <v>0</v>
      </c>
      <c r="R349" s="452"/>
      <c r="S349" s="446">
        <v>86400</v>
      </c>
      <c r="T349" s="448">
        <f t="shared" si="175"/>
        <v>0</v>
      </c>
      <c r="U349" s="446">
        <v>0</v>
      </c>
      <c r="V349" s="448">
        <f t="shared" si="176"/>
        <v>0</v>
      </c>
      <c r="W349" s="449">
        <f t="shared" si="177"/>
        <v>0</v>
      </c>
      <c r="X349" s="481"/>
      <c r="Y349" s="474">
        <v>86400</v>
      </c>
      <c r="Z349" s="476">
        <f t="shared" si="178"/>
        <v>0</v>
      </c>
      <c r="AA349" s="474">
        <v>0</v>
      </c>
      <c r="AB349" s="476">
        <f t="shared" si="179"/>
        <v>0</v>
      </c>
      <c r="AC349" s="477">
        <f t="shared" si="180"/>
        <v>0</v>
      </c>
      <c r="AD349" s="500"/>
      <c r="AE349" s="491">
        <v>86400</v>
      </c>
      <c r="AF349" s="493">
        <f t="shared" si="181"/>
        <v>0</v>
      </c>
      <c r="AG349" s="491">
        <v>0</v>
      </c>
      <c r="AH349" s="493">
        <f t="shared" si="182"/>
        <v>0</v>
      </c>
      <c r="AI349" s="494">
        <f t="shared" si="183"/>
        <v>0</v>
      </c>
      <c r="AJ349" s="532"/>
      <c r="AK349" s="525">
        <v>86400</v>
      </c>
      <c r="AL349" s="527">
        <f t="shared" si="184"/>
        <v>0</v>
      </c>
      <c r="AM349" s="525">
        <v>0</v>
      </c>
      <c r="AN349" s="527">
        <f t="shared" si="185"/>
        <v>0</v>
      </c>
      <c r="AO349" s="528">
        <f t="shared" si="186"/>
        <v>0</v>
      </c>
      <c r="AP349" s="549"/>
      <c r="AQ349" s="542">
        <v>86400</v>
      </c>
      <c r="AR349" s="544">
        <f t="shared" si="187"/>
        <v>0</v>
      </c>
      <c r="AS349" s="542">
        <v>0</v>
      </c>
      <c r="AT349" s="544">
        <f t="shared" si="188"/>
        <v>0</v>
      </c>
      <c r="AU349" s="549"/>
      <c r="AV349" s="542">
        <v>86400</v>
      </c>
      <c r="AW349" s="544">
        <f t="shared" si="189"/>
        <v>0</v>
      </c>
      <c r="AX349" s="542">
        <v>0</v>
      </c>
      <c r="AY349" s="544">
        <f t="shared" si="190"/>
        <v>0</v>
      </c>
      <c r="AZ349" s="549"/>
      <c r="BA349" s="542">
        <v>86400</v>
      </c>
      <c r="BB349" s="544">
        <f t="shared" si="191"/>
        <v>0</v>
      </c>
      <c r="BC349" s="542">
        <v>0</v>
      </c>
      <c r="BD349" s="544">
        <f t="shared" si="192"/>
        <v>0</v>
      </c>
      <c r="BE349" s="545">
        <f t="shared" si="193"/>
        <v>0</v>
      </c>
      <c r="BF349" s="398">
        <f t="shared" si="194"/>
        <v>1</v>
      </c>
      <c r="BG349" s="254">
        <f t="shared" si="195"/>
        <v>0</v>
      </c>
      <c r="BH349" s="275">
        <f t="shared" si="196"/>
        <v>1</v>
      </c>
    </row>
    <row r="350" spans="1:60" s="275" customFormat="1" ht="12.75">
      <c r="A350" s="314"/>
      <c r="B350" s="366"/>
      <c r="C350" s="187"/>
      <c r="D350" s="562"/>
      <c r="E350" s="234"/>
      <c r="F350" s="344"/>
      <c r="G350" s="190"/>
      <c r="H350" s="344"/>
      <c r="I350" s="190"/>
      <c r="J350" s="345"/>
      <c r="K350" s="420"/>
      <c r="L350" s="435"/>
      <c r="M350" s="429"/>
      <c r="N350" s="431">
        <f t="shared" si="172"/>
        <v>0</v>
      </c>
      <c r="O350" s="429"/>
      <c r="P350" s="431">
        <f t="shared" si="173"/>
        <v>0</v>
      </c>
      <c r="Q350" s="432">
        <f t="shared" si="174"/>
        <v>0</v>
      </c>
      <c r="R350" s="452"/>
      <c r="S350" s="446"/>
      <c r="T350" s="448">
        <f t="shared" si="175"/>
        <v>0</v>
      </c>
      <c r="U350" s="446"/>
      <c r="V350" s="448">
        <f t="shared" si="176"/>
        <v>0</v>
      </c>
      <c r="W350" s="449">
        <f t="shared" si="177"/>
        <v>0</v>
      </c>
      <c r="X350" s="481"/>
      <c r="Y350" s="474"/>
      <c r="Z350" s="476">
        <f t="shared" si="178"/>
        <v>0</v>
      </c>
      <c r="AA350" s="474"/>
      <c r="AB350" s="476">
        <f t="shared" si="179"/>
        <v>0</v>
      </c>
      <c r="AC350" s="477">
        <f t="shared" si="180"/>
        <v>0</v>
      </c>
      <c r="AD350" s="500"/>
      <c r="AE350" s="491"/>
      <c r="AF350" s="493">
        <f t="shared" si="181"/>
        <v>0</v>
      </c>
      <c r="AG350" s="491"/>
      <c r="AH350" s="493">
        <f t="shared" si="182"/>
        <v>0</v>
      </c>
      <c r="AI350" s="494">
        <f t="shared" si="183"/>
        <v>0</v>
      </c>
      <c r="AJ350" s="532"/>
      <c r="AK350" s="525"/>
      <c r="AL350" s="527">
        <f t="shared" si="184"/>
        <v>0</v>
      </c>
      <c r="AM350" s="525"/>
      <c r="AN350" s="527">
        <f t="shared" si="185"/>
        <v>0</v>
      </c>
      <c r="AO350" s="528">
        <f t="shared" si="186"/>
        <v>0</v>
      </c>
      <c r="AP350" s="549"/>
      <c r="AQ350" s="542"/>
      <c r="AR350" s="544">
        <f t="shared" si="187"/>
        <v>0</v>
      </c>
      <c r="AS350" s="542"/>
      <c r="AT350" s="544">
        <f t="shared" si="188"/>
        <v>0</v>
      </c>
      <c r="AU350" s="549"/>
      <c r="AV350" s="542"/>
      <c r="AW350" s="544">
        <f t="shared" si="189"/>
        <v>0</v>
      </c>
      <c r="AX350" s="542"/>
      <c r="AY350" s="544">
        <f t="shared" si="190"/>
        <v>0</v>
      </c>
      <c r="AZ350" s="549"/>
      <c r="BA350" s="542"/>
      <c r="BB350" s="544">
        <f t="shared" si="191"/>
        <v>0</v>
      </c>
      <c r="BC350" s="542"/>
      <c r="BD350" s="544">
        <f t="shared" si="192"/>
        <v>0</v>
      </c>
      <c r="BE350" s="545">
        <f t="shared" si="193"/>
        <v>0</v>
      </c>
      <c r="BF350" s="398">
        <f t="shared" si="194"/>
        <v>0</v>
      </c>
      <c r="BG350" s="254">
        <f t="shared" si="195"/>
        <v>0</v>
      </c>
      <c r="BH350" s="275">
        <f t="shared" si="196"/>
        <v>0</v>
      </c>
    </row>
    <row r="351" spans="1:60" s="459" customFormat="1" ht="12.75">
      <c r="A351" s="313">
        <v>4</v>
      </c>
      <c r="B351" s="250" t="s">
        <v>339</v>
      </c>
      <c r="C351" s="556"/>
      <c r="D351" s="252"/>
      <c r="E351" s="253"/>
      <c r="F351" s="252"/>
      <c r="G351" s="252"/>
      <c r="H351" s="252"/>
      <c r="I351" s="252"/>
      <c r="J351" s="311">
        <f>SUM(J353:J369)</f>
        <v>1868389.58</v>
      </c>
      <c r="K351" s="412"/>
      <c r="L351" s="461"/>
      <c r="M351" s="438"/>
      <c r="N351" s="431">
        <f t="shared" si="172"/>
        <v>0</v>
      </c>
      <c r="O351" s="438"/>
      <c r="P351" s="431">
        <f t="shared" si="173"/>
        <v>0</v>
      </c>
      <c r="Q351" s="462">
        <f t="shared" si="174"/>
        <v>0</v>
      </c>
      <c r="R351" s="461"/>
      <c r="S351" s="252"/>
      <c r="T351" s="463">
        <f t="shared" si="175"/>
        <v>0</v>
      </c>
      <c r="U351" s="252"/>
      <c r="V351" s="463">
        <f t="shared" si="176"/>
        <v>0</v>
      </c>
      <c r="W351" s="464">
        <f t="shared" si="177"/>
        <v>0</v>
      </c>
      <c r="X351" s="461"/>
      <c r="Y351" s="480"/>
      <c r="Z351" s="476">
        <f t="shared" si="178"/>
        <v>0</v>
      </c>
      <c r="AA351" s="480"/>
      <c r="AB351" s="476">
        <f t="shared" si="179"/>
        <v>0</v>
      </c>
      <c r="AC351" s="464">
        <f>SUM(AC353:AC369)</f>
        <v>1148092</v>
      </c>
      <c r="AD351" s="461"/>
      <c r="AE351" s="499"/>
      <c r="AF351" s="493">
        <f t="shared" si="181"/>
        <v>0</v>
      </c>
      <c r="AG351" s="499"/>
      <c r="AH351" s="493">
        <f t="shared" si="182"/>
        <v>0</v>
      </c>
      <c r="AI351" s="462">
        <f t="shared" si="183"/>
        <v>0</v>
      </c>
      <c r="AJ351" s="574"/>
      <c r="AK351" s="531"/>
      <c r="AL351" s="527">
        <f t="shared" si="184"/>
        <v>0</v>
      </c>
      <c r="AM351" s="531"/>
      <c r="AN351" s="527">
        <f t="shared" si="185"/>
        <v>0</v>
      </c>
      <c r="AO351" s="464">
        <f>SUM(AO353:AO369)</f>
        <v>374723.54</v>
      </c>
      <c r="AP351" s="461"/>
      <c r="AQ351" s="548"/>
      <c r="AR351" s="544">
        <f t="shared" si="187"/>
        <v>0</v>
      </c>
      <c r="AS351" s="548"/>
      <c r="AT351" s="544">
        <f t="shared" si="188"/>
        <v>0</v>
      </c>
      <c r="AU351" s="461"/>
      <c r="AV351" s="548"/>
      <c r="AW351" s="544">
        <f t="shared" si="189"/>
        <v>0</v>
      </c>
      <c r="AX351" s="548"/>
      <c r="AY351" s="544">
        <f t="shared" si="190"/>
        <v>0</v>
      </c>
      <c r="AZ351" s="461"/>
      <c r="BA351" s="548"/>
      <c r="BB351" s="544">
        <f t="shared" si="191"/>
        <v>0</v>
      </c>
      <c r="BC351" s="548"/>
      <c r="BD351" s="544">
        <f t="shared" si="192"/>
        <v>0</v>
      </c>
      <c r="BE351" s="462">
        <f>SUM(BE353:BE369)</f>
        <v>0</v>
      </c>
      <c r="BF351" s="398">
        <f t="shared" si="194"/>
        <v>0</v>
      </c>
      <c r="BG351" s="254">
        <f t="shared" si="195"/>
        <v>0</v>
      </c>
      <c r="BH351" s="275">
        <f t="shared" si="196"/>
        <v>0</v>
      </c>
    </row>
    <row r="352" spans="1:60" s="275" customFormat="1" ht="12.75">
      <c r="A352" s="314"/>
      <c r="B352" s="366"/>
      <c r="C352" s="187"/>
      <c r="D352" s="562"/>
      <c r="E352" s="187"/>
      <c r="F352" s="344"/>
      <c r="G352" s="190"/>
      <c r="H352" s="344"/>
      <c r="I352" s="190"/>
      <c r="J352" s="345"/>
      <c r="K352" s="420"/>
      <c r="L352" s="435"/>
      <c r="M352" s="429"/>
      <c r="N352" s="431">
        <f t="shared" si="172"/>
        <v>0</v>
      </c>
      <c r="O352" s="429"/>
      <c r="P352" s="431">
        <f t="shared" si="173"/>
        <v>0</v>
      </c>
      <c r="Q352" s="432">
        <f t="shared" si="174"/>
        <v>0</v>
      </c>
      <c r="R352" s="452"/>
      <c r="S352" s="446"/>
      <c r="T352" s="448">
        <f t="shared" si="175"/>
        <v>0</v>
      </c>
      <c r="U352" s="446"/>
      <c r="V352" s="448">
        <f t="shared" si="176"/>
        <v>0</v>
      </c>
      <c r="W352" s="449">
        <f t="shared" si="177"/>
        <v>0</v>
      </c>
      <c r="X352" s="481"/>
      <c r="Y352" s="474"/>
      <c r="Z352" s="476">
        <f t="shared" si="178"/>
        <v>0</v>
      </c>
      <c r="AA352" s="474"/>
      <c r="AB352" s="476">
        <f t="shared" si="179"/>
        <v>0</v>
      </c>
      <c r="AC352" s="477">
        <f t="shared" si="180"/>
        <v>0</v>
      </c>
      <c r="AD352" s="500"/>
      <c r="AE352" s="491"/>
      <c r="AF352" s="493">
        <f t="shared" si="181"/>
        <v>0</v>
      </c>
      <c r="AG352" s="491"/>
      <c r="AH352" s="493">
        <f t="shared" si="182"/>
        <v>0</v>
      </c>
      <c r="AI352" s="494">
        <f t="shared" si="183"/>
        <v>0</v>
      </c>
      <c r="AJ352" s="532"/>
      <c r="AK352" s="525"/>
      <c r="AL352" s="527">
        <f t="shared" si="184"/>
        <v>0</v>
      </c>
      <c r="AM352" s="525"/>
      <c r="AN352" s="527">
        <f t="shared" si="185"/>
        <v>0</v>
      </c>
      <c r="AO352" s="528">
        <f t="shared" si="186"/>
        <v>0</v>
      </c>
      <c r="AP352" s="549"/>
      <c r="AQ352" s="542"/>
      <c r="AR352" s="544">
        <f t="shared" si="187"/>
        <v>0</v>
      </c>
      <c r="AS352" s="542"/>
      <c r="AT352" s="544">
        <f t="shared" si="188"/>
        <v>0</v>
      </c>
      <c r="AU352" s="549"/>
      <c r="AV352" s="542"/>
      <c r="AW352" s="544">
        <f t="shared" si="189"/>
        <v>0</v>
      </c>
      <c r="AX352" s="542"/>
      <c r="AY352" s="544">
        <f t="shared" si="190"/>
        <v>0</v>
      </c>
      <c r="AZ352" s="549"/>
      <c r="BA352" s="542"/>
      <c r="BB352" s="544">
        <f t="shared" si="191"/>
        <v>0</v>
      </c>
      <c r="BC352" s="542"/>
      <c r="BD352" s="544">
        <f t="shared" si="192"/>
        <v>0</v>
      </c>
      <c r="BE352" s="545">
        <f t="shared" si="193"/>
        <v>0</v>
      </c>
      <c r="BF352" s="398">
        <f t="shared" si="194"/>
        <v>0</v>
      </c>
      <c r="BG352" s="254">
        <f t="shared" si="195"/>
        <v>0</v>
      </c>
      <c r="BH352" s="275">
        <f t="shared" si="196"/>
        <v>0</v>
      </c>
    </row>
    <row r="353" spans="1:60" s="275" customFormat="1" ht="12.75">
      <c r="A353" s="314" t="s">
        <v>340</v>
      </c>
      <c r="B353" s="367" t="s">
        <v>341</v>
      </c>
      <c r="C353" s="187" t="s">
        <v>342</v>
      </c>
      <c r="D353" s="562" t="s">
        <v>110</v>
      </c>
      <c r="E353" s="234">
        <v>10</v>
      </c>
      <c r="F353" s="344">
        <v>2800</v>
      </c>
      <c r="G353" s="190">
        <f t="shared" ref="G353:G369" si="197">E353*F353</f>
        <v>28000</v>
      </c>
      <c r="H353" s="344">
        <v>32600</v>
      </c>
      <c r="I353" s="190">
        <f t="shared" ref="I353:I369" si="198">ROUND(E353*H353,2)</f>
        <v>326000</v>
      </c>
      <c r="J353" s="345">
        <f t="shared" ref="J353:J369" si="199">G353+I353</f>
        <v>354000</v>
      </c>
      <c r="K353" s="420"/>
      <c r="L353" s="435"/>
      <c r="M353" s="429">
        <v>2800</v>
      </c>
      <c r="N353" s="431">
        <f t="shared" si="172"/>
        <v>0</v>
      </c>
      <c r="O353" s="429">
        <v>32600</v>
      </c>
      <c r="P353" s="431">
        <f t="shared" si="173"/>
        <v>0</v>
      </c>
      <c r="Q353" s="432">
        <f t="shared" si="174"/>
        <v>0</v>
      </c>
      <c r="R353" s="452"/>
      <c r="S353" s="446">
        <v>2800</v>
      </c>
      <c r="T353" s="448">
        <f t="shared" si="175"/>
        <v>0</v>
      </c>
      <c r="U353" s="446">
        <v>32600</v>
      </c>
      <c r="V353" s="448">
        <f t="shared" si="176"/>
        <v>0</v>
      </c>
      <c r="W353" s="449">
        <f t="shared" si="177"/>
        <v>0</v>
      </c>
      <c r="X353" s="481">
        <v>10</v>
      </c>
      <c r="Y353" s="474">
        <v>2800</v>
      </c>
      <c r="Z353" s="476">
        <f t="shared" si="178"/>
        <v>28000</v>
      </c>
      <c r="AA353" s="474">
        <v>32600</v>
      </c>
      <c r="AB353" s="476">
        <f t="shared" si="179"/>
        <v>326000</v>
      </c>
      <c r="AC353" s="477">
        <f t="shared" si="180"/>
        <v>354000</v>
      </c>
      <c r="AD353" s="500"/>
      <c r="AE353" s="491">
        <v>2800</v>
      </c>
      <c r="AF353" s="493">
        <f t="shared" si="181"/>
        <v>0</v>
      </c>
      <c r="AG353" s="491">
        <v>32600</v>
      </c>
      <c r="AH353" s="493">
        <f t="shared" si="182"/>
        <v>0</v>
      </c>
      <c r="AI353" s="494">
        <f t="shared" si="183"/>
        <v>0</v>
      </c>
      <c r="AJ353" s="532"/>
      <c r="AK353" s="525">
        <v>2800</v>
      </c>
      <c r="AL353" s="527">
        <f t="shared" si="184"/>
        <v>0</v>
      </c>
      <c r="AM353" s="525">
        <v>32600</v>
      </c>
      <c r="AN353" s="527">
        <f t="shared" si="185"/>
        <v>0</v>
      </c>
      <c r="AO353" s="528">
        <f t="shared" si="186"/>
        <v>0</v>
      </c>
      <c r="AP353" s="549"/>
      <c r="AQ353" s="542">
        <v>2800</v>
      </c>
      <c r="AR353" s="544">
        <f t="shared" si="187"/>
        <v>0</v>
      </c>
      <c r="AS353" s="542">
        <v>32600</v>
      </c>
      <c r="AT353" s="544">
        <f t="shared" si="188"/>
        <v>0</v>
      </c>
      <c r="AU353" s="549"/>
      <c r="AV353" s="542">
        <v>2800</v>
      </c>
      <c r="AW353" s="544">
        <f t="shared" si="189"/>
        <v>0</v>
      </c>
      <c r="AX353" s="542">
        <v>32600</v>
      </c>
      <c r="AY353" s="544">
        <f t="shared" si="190"/>
        <v>0</v>
      </c>
      <c r="AZ353" s="549"/>
      <c r="BA353" s="542">
        <v>2800</v>
      </c>
      <c r="BB353" s="544">
        <f t="shared" si="191"/>
        <v>0</v>
      </c>
      <c r="BC353" s="542">
        <v>32600</v>
      </c>
      <c r="BD353" s="544">
        <f t="shared" si="192"/>
        <v>0</v>
      </c>
      <c r="BE353" s="545">
        <f t="shared" si="193"/>
        <v>0</v>
      </c>
      <c r="BF353" s="398">
        <f t="shared" si="194"/>
        <v>0</v>
      </c>
      <c r="BG353" s="254">
        <f t="shared" si="195"/>
        <v>10</v>
      </c>
      <c r="BH353" s="275">
        <f t="shared" si="196"/>
        <v>0</v>
      </c>
    </row>
    <row r="354" spans="1:60" s="275" customFormat="1" ht="25.5">
      <c r="A354" s="314" t="s">
        <v>343</v>
      </c>
      <c r="B354" s="366" t="s">
        <v>344</v>
      </c>
      <c r="C354" s="187" t="s">
        <v>345</v>
      </c>
      <c r="D354" s="562" t="s">
        <v>110</v>
      </c>
      <c r="E354" s="234">
        <v>24</v>
      </c>
      <c r="F354" s="344">
        <v>2800</v>
      </c>
      <c r="G354" s="190">
        <f t="shared" si="197"/>
        <v>67200</v>
      </c>
      <c r="H354" s="344">
        <v>19400</v>
      </c>
      <c r="I354" s="190">
        <f t="shared" si="198"/>
        <v>465600</v>
      </c>
      <c r="J354" s="345">
        <f t="shared" si="199"/>
        <v>532800</v>
      </c>
      <c r="K354" s="420"/>
      <c r="L354" s="435"/>
      <c r="M354" s="429">
        <v>2800</v>
      </c>
      <c r="N354" s="431">
        <f t="shared" si="172"/>
        <v>0</v>
      </c>
      <c r="O354" s="429">
        <v>19400</v>
      </c>
      <c r="P354" s="431">
        <f t="shared" si="173"/>
        <v>0</v>
      </c>
      <c r="Q354" s="432">
        <f t="shared" si="174"/>
        <v>0</v>
      </c>
      <c r="R354" s="452"/>
      <c r="S354" s="446">
        <v>2800</v>
      </c>
      <c r="T354" s="448">
        <f t="shared" si="175"/>
        <v>0</v>
      </c>
      <c r="U354" s="446">
        <v>19400</v>
      </c>
      <c r="V354" s="448">
        <f t="shared" si="176"/>
        <v>0</v>
      </c>
      <c r="W354" s="449">
        <f t="shared" si="177"/>
        <v>0</v>
      </c>
      <c r="X354" s="481">
        <v>24</v>
      </c>
      <c r="Y354" s="474">
        <v>2800</v>
      </c>
      <c r="Z354" s="476">
        <f t="shared" si="178"/>
        <v>67200</v>
      </c>
      <c r="AA354" s="474">
        <v>19400</v>
      </c>
      <c r="AB354" s="476">
        <f t="shared" si="179"/>
        <v>465600</v>
      </c>
      <c r="AC354" s="477">
        <f t="shared" si="180"/>
        <v>532800</v>
      </c>
      <c r="AD354" s="500"/>
      <c r="AE354" s="491">
        <v>2800</v>
      </c>
      <c r="AF354" s="493">
        <f t="shared" si="181"/>
        <v>0</v>
      </c>
      <c r="AG354" s="491">
        <v>19400</v>
      </c>
      <c r="AH354" s="493">
        <f t="shared" si="182"/>
        <v>0</v>
      </c>
      <c r="AI354" s="494">
        <f t="shared" si="183"/>
        <v>0</v>
      </c>
      <c r="AJ354" s="532"/>
      <c r="AK354" s="525">
        <v>2800</v>
      </c>
      <c r="AL354" s="527">
        <f t="shared" si="184"/>
        <v>0</v>
      </c>
      <c r="AM354" s="525">
        <v>19400</v>
      </c>
      <c r="AN354" s="527">
        <f t="shared" si="185"/>
        <v>0</v>
      </c>
      <c r="AO354" s="528">
        <f t="shared" si="186"/>
        <v>0</v>
      </c>
      <c r="AP354" s="549"/>
      <c r="AQ354" s="542">
        <v>2800</v>
      </c>
      <c r="AR354" s="544">
        <f t="shared" si="187"/>
        <v>0</v>
      </c>
      <c r="AS354" s="542">
        <v>19400</v>
      </c>
      <c r="AT354" s="544">
        <f t="shared" si="188"/>
        <v>0</v>
      </c>
      <c r="AU354" s="549"/>
      <c r="AV354" s="542">
        <v>2800</v>
      </c>
      <c r="AW354" s="544">
        <f t="shared" si="189"/>
        <v>0</v>
      </c>
      <c r="AX354" s="542">
        <v>19400</v>
      </c>
      <c r="AY354" s="544">
        <f t="shared" si="190"/>
        <v>0</v>
      </c>
      <c r="AZ354" s="549"/>
      <c r="BA354" s="542">
        <v>2800</v>
      </c>
      <c r="BB354" s="544">
        <f t="shared" si="191"/>
        <v>0</v>
      </c>
      <c r="BC354" s="542">
        <v>19400</v>
      </c>
      <c r="BD354" s="544">
        <f t="shared" si="192"/>
        <v>0</v>
      </c>
      <c r="BE354" s="545">
        <f t="shared" si="193"/>
        <v>0</v>
      </c>
      <c r="BF354" s="398">
        <f t="shared" si="194"/>
        <v>0</v>
      </c>
      <c r="BG354" s="254">
        <f t="shared" si="195"/>
        <v>24</v>
      </c>
      <c r="BH354" s="275">
        <f t="shared" si="196"/>
        <v>0</v>
      </c>
    </row>
    <row r="355" spans="1:60" s="275" customFormat="1" ht="12.75">
      <c r="A355" s="314" t="s">
        <v>346</v>
      </c>
      <c r="B355" s="366" t="s">
        <v>347</v>
      </c>
      <c r="C355" s="187"/>
      <c r="D355" s="562" t="s">
        <v>110</v>
      </c>
      <c r="E355" s="234">
        <v>28</v>
      </c>
      <c r="F355" s="344">
        <v>3360</v>
      </c>
      <c r="G355" s="190">
        <f t="shared" si="197"/>
        <v>94080</v>
      </c>
      <c r="H355" s="344">
        <v>5390</v>
      </c>
      <c r="I355" s="190">
        <f t="shared" si="198"/>
        <v>150920</v>
      </c>
      <c r="J355" s="345">
        <f t="shared" si="199"/>
        <v>245000</v>
      </c>
      <c r="K355" s="420"/>
      <c r="L355" s="435"/>
      <c r="M355" s="429">
        <v>3360</v>
      </c>
      <c r="N355" s="431">
        <f t="shared" si="172"/>
        <v>0</v>
      </c>
      <c r="O355" s="429">
        <v>5390</v>
      </c>
      <c r="P355" s="431">
        <f t="shared" si="173"/>
        <v>0</v>
      </c>
      <c r="Q355" s="432">
        <f t="shared" si="174"/>
        <v>0</v>
      </c>
      <c r="R355" s="452"/>
      <c r="S355" s="446">
        <v>3360</v>
      </c>
      <c r="T355" s="448">
        <f t="shared" si="175"/>
        <v>0</v>
      </c>
      <c r="U355" s="446">
        <v>5390</v>
      </c>
      <c r="V355" s="448">
        <f t="shared" si="176"/>
        <v>0</v>
      </c>
      <c r="W355" s="449">
        <f t="shared" si="177"/>
        <v>0</v>
      </c>
      <c r="X355" s="481">
        <v>10</v>
      </c>
      <c r="Y355" s="474">
        <v>3360</v>
      </c>
      <c r="Z355" s="476">
        <f t="shared" si="178"/>
        <v>33600</v>
      </c>
      <c r="AA355" s="474">
        <v>5390</v>
      </c>
      <c r="AB355" s="476">
        <f t="shared" si="179"/>
        <v>53900</v>
      </c>
      <c r="AC355" s="477">
        <f t="shared" si="180"/>
        <v>87500</v>
      </c>
      <c r="AD355" s="500"/>
      <c r="AE355" s="491">
        <v>3360</v>
      </c>
      <c r="AF355" s="493">
        <f t="shared" si="181"/>
        <v>0</v>
      </c>
      <c r="AG355" s="491">
        <v>5390</v>
      </c>
      <c r="AH355" s="493">
        <f t="shared" si="182"/>
        <v>0</v>
      </c>
      <c r="AI355" s="494">
        <f t="shared" si="183"/>
        <v>0</v>
      </c>
      <c r="AJ355" s="532"/>
      <c r="AK355" s="525">
        <v>3360</v>
      </c>
      <c r="AL355" s="527">
        <f t="shared" si="184"/>
        <v>0</v>
      </c>
      <c r="AM355" s="525">
        <v>5390</v>
      </c>
      <c r="AN355" s="527">
        <f t="shared" si="185"/>
        <v>0</v>
      </c>
      <c r="AO355" s="528">
        <f t="shared" si="186"/>
        <v>0</v>
      </c>
      <c r="AP355" s="549"/>
      <c r="AQ355" s="542">
        <v>3360</v>
      </c>
      <c r="AR355" s="544">
        <f t="shared" si="187"/>
        <v>0</v>
      </c>
      <c r="AS355" s="542">
        <v>5390</v>
      </c>
      <c r="AT355" s="544">
        <f t="shared" si="188"/>
        <v>0</v>
      </c>
      <c r="AU355" s="549"/>
      <c r="AV355" s="542">
        <v>3360</v>
      </c>
      <c r="AW355" s="544">
        <f t="shared" si="189"/>
        <v>0</v>
      </c>
      <c r="AX355" s="542">
        <v>5390</v>
      </c>
      <c r="AY355" s="544">
        <f t="shared" si="190"/>
        <v>0</v>
      </c>
      <c r="AZ355" s="549"/>
      <c r="BA355" s="542">
        <v>3360</v>
      </c>
      <c r="BB355" s="544">
        <f t="shared" si="191"/>
        <v>0</v>
      </c>
      <c r="BC355" s="542">
        <v>5390</v>
      </c>
      <c r="BD355" s="544">
        <f t="shared" si="192"/>
        <v>0</v>
      </c>
      <c r="BE355" s="545">
        <f t="shared" si="193"/>
        <v>0</v>
      </c>
      <c r="BF355" s="398">
        <f t="shared" si="194"/>
        <v>18</v>
      </c>
      <c r="BG355" s="254">
        <f t="shared" si="195"/>
        <v>10</v>
      </c>
      <c r="BH355" s="275">
        <f t="shared" si="196"/>
        <v>18</v>
      </c>
    </row>
    <row r="356" spans="1:60" s="275" customFormat="1" ht="12.75">
      <c r="A356" s="314" t="s">
        <v>348</v>
      </c>
      <c r="B356" s="366" t="s">
        <v>349</v>
      </c>
      <c r="C356" s="187" t="s">
        <v>350</v>
      </c>
      <c r="D356" s="562" t="s">
        <v>110</v>
      </c>
      <c r="E356" s="234">
        <v>34</v>
      </c>
      <c r="F356" s="344">
        <v>500</v>
      </c>
      <c r="G356" s="190">
        <f t="shared" si="197"/>
        <v>17000</v>
      </c>
      <c r="H356" s="344">
        <v>621.84</v>
      </c>
      <c r="I356" s="190">
        <f t="shared" si="198"/>
        <v>21142.560000000001</v>
      </c>
      <c r="J356" s="345">
        <f t="shared" si="199"/>
        <v>38142.559999999998</v>
      </c>
      <c r="K356" s="420"/>
      <c r="L356" s="435"/>
      <c r="M356" s="429">
        <v>500</v>
      </c>
      <c r="N356" s="431">
        <f t="shared" si="172"/>
        <v>0</v>
      </c>
      <c r="O356" s="429">
        <v>621.84</v>
      </c>
      <c r="P356" s="431">
        <f t="shared" si="173"/>
        <v>0</v>
      </c>
      <c r="Q356" s="432">
        <f t="shared" si="174"/>
        <v>0</v>
      </c>
      <c r="R356" s="452"/>
      <c r="S356" s="446">
        <v>500</v>
      </c>
      <c r="T356" s="448">
        <f t="shared" si="175"/>
        <v>0</v>
      </c>
      <c r="U356" s="446">
        <v>621.84</v>
      </c>
      <c r="V356" s="448">
        <f t="shared" si="176"/>
        <v>0</v>
      </c>
      <c r="W356" s="449">
        <f t="shared" si="177"/>
        <v>0</v>
      </c>
      <c r="X356" s="481">
        <v>34</v>
      </c>
      <c r="Y356" s="474">
        <v>500</v>
      </c>
      <c r="Z356" s="476">
        <f t="shared" si="178"/>
        <v>17000</v>
      </c>
      <c r="AA356" s="474">
        <v>621.84</v>
      </c>
      <c r="AB356" s="476">
        <f t="shared" si="179"/>
        <v>21142.560000000001</v>
      </c>
      <c r="AC356" s="477">
        <f t="shared" si="180"/>
        <v>38142.559999999998</v>
      </c>
      <c r="AD356" s="500"/>
      <c r="AE356" s="491">
        <v>500</v>
      </c>
      <c r="AF356" s="493">
        <f t="shared" si="181"/>
        <v>0</v>
      </c>
      <c r="AG356" s="491">
        <v>621.84</v>
      </c>
      <c r="AH356" s="493">
        <f t="shared" si="182"/>
        <v>0</v>
      </c>
      <c r="AI356" s="494">
        <f t="shared" si="183"/>
        <v>0</v>
      </c>
      <c r="AJ356" s="532"/>
      <c r="AK356" s="525">
        <v>500</v>
      </c>
      <c r="AL356" s="527">
        <f t="shared" si="184"/>
        <v>0</v>
      </c>
      <c r="AM356" s="525">
        <v>621.84</v>
      </c>
      <c r="AN356" s="527">
        <f t="shared" si="185"/>
        <v>0</v>
      </c>
      <c r="AO356" s="528">
        <f t="shared" si="186"/>
        <v>0</v>
      </c>
      <c r="AP356" s="549"/>
      <c r="AQ356" s="542">
        <v>500</v>
      </c>
      <c r="AR356" s="544">
        <f t="shared" si="187"/>
        <v>0</v>
      </c>
      <c r="AS356" s="542">
        <v>621.84</v>
      </c>
      <c r="AT356" s="544">
        <f t="shared" si="188"/>
        <v>0</v>
      </c>
      <c r="AU356" s="549"/>
      <c r="AV356" s="542">
        <v>500</v>
      </c>
      <c r="AW356" s="544">
        <f t="shared" si="189"/>
        <v>0</v>
      </c>
      <c r="AX356" s="542">
        <v>621.84</v>
      </c>
      <c r="AY356" s="544">
        <f t="shared" si="190"/>
        <v>0</v>
      </c>
      <c r="AZ356" s="549"/>
      <c r="BA356" s="542">
        <v>500</v>
      </c>
      <c r="BB356" s="544">
        <f t="shared" si="191"/>
        <v>0</v>
      </c>
      <c r="BC356" s="542">
        <v>621.84</v>
      </c>
      <c r="BD356" s="544">
        <f t="shared" si="192"/>
        <v>0</v>
      </c>
      <c r="BE356" s="545">
        <f t="shared" si="193"/>
        <v>0</v>
      </c>
      <c r="BF356" s="398">
        <f t="shared" si="194"/>
        <v>0</v>
      </c>
      <c r="BG356" s="254">
        <f t="shared" si="195"/>
        <v>34</v>
      </c>
      <c r="BH356" s="275">
        <f t="shared" si="196"/>
        <v>0</v>
      </c>
    </row>
    <row r="357" spans="1:60" s="275" customFormat="1" ht="12.75">
      <c r="A357" s="314" t="s">
        <v>351</v>
      </c>
      <c r="B357" s="366" t="s">
        <v>352</v>
      </c>
      <c r="C357" s="187" t="s">
        <v>353</v>
      </c>
      <c r="D357" s="562" t="s">
        <v>110</v>
      </c>
      <c r="E357" s="234">
        <v>4</v>
      </c>
      <c r="F357" s="344">
        <v>2400</v>
      </c>
      <c r="G357" s="190">
        <f t="shared" si="197"/>
        <v>9600</v>
      </c>
      <c r="H357" s="344">
        <v>42816.480000000003</v>
      </c>
      <c r="I357" s="190">
        <f t="shared" si="198"/>
        <v>171265.92000000001</v>
      </c>
      <c r="J357" s="345">
        <f t="shared" si="199"/>
        <v>180865.92000000001</v>
      </c>
      <c r="K357" s="420"/>
      <c r="L357" s="435"/>
      <c r="M357" s="429">
        <v>2400</v>
      </c>
      <c r="N357" s="431">
        <f t="shared" si="172"/>
        <v>0</v>
      </c>
      <c r="O357" s="429">
        <v>42816.480000000003</v>
      </c>
      <c r="P357" s="431">
        <f t="shared" si="173"/>
        <v>0</v>
      </c>
      <c r="Q357" s="432">
        <f t="shared" si="174"/>
        <v>0</v>
      </c>
      <c r="R357" s="452"/>
      <c r="S357" s="446">
        <v>2400</v>
      </c>
      <c r="T357" s="448">
        <f t="shared" si="175"/>
        <v>0</v>
      </c>
      <c r="U357" s="446">
        <v>42816.480000000003</v>
      </c>
      <c r="V357" s="448">
        <f t="shared" si="176"/>
        <v>0</v>
      </c>
      <c r="W357" s="449">
        <f t="shared" si="177"/>
        <v>0</v>
      </c>
      <c r="X357" s="481">
        <v>3</v>
      </c>
      <c r="Y357" s="474">
        <v>2400</v>
      </c>
      <c r="Z357" s="476">
        <f t="shared" si="178"/>
        <v>7200</v>
      </c>
      <c r="AA357" s="474">
        <v>42816.480000000003</v>
      </c>
      <c r="AB357" s="476">
        <f t="shared" si="179"/>
        <v>128449.44</v>
      </c>
      <c r="AC357" s="477">
        <f t="shared" si="180"/>
        <v>135649.44</v>
      </c>
      <c r="AD357" s="500"/>
      <c r="AE357" s="491">
        <v>2400</v>
      </c>
      <c r="AF357" s="493">
        <f t="shared" si="181"/>
        <v>0</v>
      </c>
      <c r="AG357" s="491">
        <v>42816.480000000003</v>
      </c>
      <c r="AH357" s="493">
        <f t="shared" si="182"/>
        <v>0</v>
      </c>
      <c r="AI357" s="494">
        <f t="shared" si="183"/>
        <v>0</v>
      </c>
      <c r="AJ357" s="532">
        <v>1</v>
      </c>
      <c r="AK357" s="525">
        <v>2400</v>
      </c>
      <c r="AL357" s="527">
        <f t="shared" si="184"/>
        <v>2400</v>
      </c>
      <c r="AM357" s="525">
        <v>42816.480000000003</v>
      </c>
      <c r="AN357" s="527">
        <f t="shared" si="185"/>
        <v>42816.480000000003</v>
      </c>
      <c r="AO357" s="528">
        <f t="shared" si="186"/>
        <v>45216.480000000003</v>
      </c>
      <c r="AP357" s="549"/>
      <c r="AQ357" s="542">
        <v>2400</v>
      </c>
      <c r="AR357" s="544">
        <f t="shared" si="187"/>
        <v>0</v>
      </c>
      <c r="AS357" s="542">
        <v>42816.480000000003</v>
      </c>
      <c r="AT357" s="544">
        <f t="shared" si="188"/>
        <v>0</v>
      </c>
      <c r="AU357" s="549"/>
      <c r="AV357" s="542">
        <v>2400</v>
      </c>
      <c r="AW357" s="544">
        <f t="shared" si="189"/>
        <v>0</v>
      </c>
      <c r="AX357" s="542">
        <v>42816.480000000003</v>
      </c>
      <c r="AY357" s="544">
        <f t="shared" si="190"/>
        <v>0</v>
      </c>
      <c r="AZ357" s="549"/>
      <c r="BA357" s="542">
        <v>2400</v>
      </c>
      <c r="BB357" s="544">
        <f t="shared" si="191"/>
        <v>0</v>
      </c>
      <c r="BC357" s="542">
        <v>42816.480000000003</v>
      </c>
      <c r="BD357" s="544">
        <f t="shared" si="192"/>
        <v>0</v>
      </c>
      <c r="BE357" s="545">
        <f t="shared" si="193"/>
        <v>0</v>
      </c>
      <c r="BF357" s="398">
        <f t="shared" si="194"/>
        <v>0</v>
      </c>
      <c r="BG357" s="254">
        <f t="shared" si="195"/>
        <v>4</v>
      </c>
      <c r="BH357" s="275">
        <f t="shared" si="196"/>
        <v>0</v>
      </c>
    </row>
    <row r="358" spans="1:60" s="254" customFormat="1" ht="12.75">
      <c r="A358" s="303" t="s">
        <v>944</v>
      </c>
      <c r="B358" s="281" t="s">
        <v>945</v>
      </c>
      <c r="C358" s="372" t="s">
        <v>946</v>
      </c>
      <c r="D358" s="272" t="s">
        <v>110</v>
      </c>
      <c r="E358" s="273">
        <v>4</v>
      </c>
      <c r="F358" s="344">
        <v>50</v>
      </c>
      <c r="G358" s="413">
        <f t="shared" si="197"/>
        <v>200</v>
      </c>
      <c r="H358" s="344">
        <v>362</v>
      </c>
      <c r="I358" s="414">
        <f t="shared" si="198"/>
        <v>1448</v>
      </c>
      <c r="J358" s="415">
        <f t="shared" si="199"/>
        <v>1648</v>
      </c>
      <c r="K358" s="406"/>
      <c r="L358" s="427"/>
      <c r="M358" s="429">
        <v>50</v>
      </c>
      <c r="N358" s="431">
        <f t="shared" si="172"/>
        <v>0</v>
      </c>
      <c r="O358" s="429">
        <v>362</v>
      </c>
      <c r="P358" s="431">
        <f t="shared" si="173"/>
        <v>0</v>
      </c>
      <c r="Q358" s="432">
        <f t="shared" si="174"/>
        <v>0</v>
      </c>
      <c r="R358" s="444"/>
      <c r="S358" s="446">
        <v>50</v>
      </c>
      <c r="T358" s="448">
        <f t="shared" si="175"/>
        <v>0</v>
      </c>
      <c r="U358" s="446">
        <v>362</v>
      </c>
      <c r="V358" s="448">
        <f t="shared" si="176"/>
        <v>0</v>
      </c>
      <c r="W358" s="449">
        <f t="shared" si="177"/>
        <v>0</v>
      </c>
      <c r="X358" s="472"/>
      <c r="Y358" s="474">
        <v>50</v>
      </c>
      <c r="Z358" s="476">
        <f t="shared" si="178"/>
        <v>0</v>
      </c>
      <c r="AA358" s="474">
        <v>362</v>
      </c>
      <c r="AB358" s="476">
        <f t="shared" si="179"/>
        <v>0</v>
      </c>
      <c r="AC358" s="477">
        <f t="shared" si="180"/>
        <v>0</v>
      </c>
      <c r="AD358" s="489"/>
      <c r="AE358" s="491">
        <v>50</v>
      </c>
      <c r="AF358" s="493">
        <f t="shared" si="181"/>
        <v>0</v>
      </c>
      <c r="AG358" s="491">
        <v>362</v>
      </c>
      <c r="AH358" s="493">
        <f t="shared" si="182"/>
        <v>0</v>
      </c>
      <c r="AI358" s="494">
        <f t="shared" si="183"/>
        <v>0</v>
      </c>
      <c r="AJ358" s="523">
        <v>4</v>
      </c>
      <c r="AK358" s="525">
        <v>50</v>
      </c>
      <c r="AL358" s="527">
        <f t="shared" si="184"/>
        <v>200</v>
      </c>
      <c r="AM358" s="525">
        <v>362</v>
      </c>
      <c r="AN358" s="527">
        <f t="shared" si="185"/>
        <v>1448</v>
      </c>
      <c r="AO358" s="528">
        <f t="shared" si="186"/>
        <v>1648</v>
      </c>
      <c r="AP358" s="540"/>
      <c r="AQ358" s="542">
        <v>50</v>
      </c>
      <c r="AR358" s="544">
        <f t="shared" si="187"/>
        <v>0</v>
      </c>
      <c r="AS358" s="542">
        <v>362</v>
      </c>
      <c r="AT358" s="544">
        <f t="shared" si="188"/>
        <v>0</v>
      </c>
      <c r="AU358" s="540"/>
      <c r="AV358" s="542">
        <v>50</v>
      </c>
      <c r="AW358" s="544">
        <f t="shared" si="189"/>
        <v>0</v>
      </c>
      <c r="AX358" s="542">
        <v>362</v>
      </c>
      <c r="AY358" s="544">
        <f t="shared" si="190"/>
        <v>0</v>
      </c>
      <c r="AZ358" s="540"/>
      <c r="BA358" s="542">
        <v>50</v>
      </c>
      <c r="BB358" s="544">
        <f t="shared" si="191"/>
        <v>0</v>
      </c>
      <c r="BC358" s="542">
        <v>362</v>
      </c>
      <c r="BD358" s="544">
        <f t="shared" si="192"/>
        <v>0</v>
      </c>
      <c r="BE358" s="545">
        <f t="shared" si="193"/>
        <v>0</v>
      </c>
      <c r="BF358" s="398">
        <f t="shared" si="194"/>
        <v>0</v>
      </c>
      <c r="BG358" s="254">
        <f t="shared" si="195"/>
        <v>4</v>
      </c>
      <c r="BH358" s="275">
        <f t="shared" si="196"/>
        <v>0</v>
      </c>
    </row>
    <row r="359" spans="1:60" s="275" customFormat="1" ht="38.25">
      <c r="A359" s="314" t="s">
        <v>947</v>
      </c>
      <c r="B359" s="366" t="s">
        <v>862</v>
      </c>
      <c r="C359" s="187" t="s">
        <v>863</v>
      </c>
      <c r="D359" s="562" t="s">
        <v>110</v>
      </c>
      <c r="E359" s="234">
        <v>40</v>
      </c>
      <c r="F359" s="344">
        <v>50</v>
      </c>
      <c r="G359" s="190">
        <f t="shared" si="197"/>
        <v>2000</v>
      </c>
      <c r="H359" s="344">
        <v>285</v>
      </c>
      <c r="I359" s="190">
        <f t="shared" si="198"/>
        <v>11400</v>
      </c>
      <c r="J359" s="345">
        <f t="shared" si="199"/>
        <v>13400</v>
      </c>
      <c r="K359" s="420"/>
      <c r="L359" s="435"/>
      <c r="M359" s="429">
        <v>50</v>
      </c>
      <c r="N359" s="431">
        <f t="shared" si="172"/>
        <v>0</v>
      </c>
      <c r="O359" s="429">
        <v>285</v>
      </c>
      <c r="P359" s="431">
        <f t="shared" si="173"/>
        <v>0</v>
      </c>
      <c r="Q359" s="432">
        <f t="shared" si="174"/>
        <v>0</v>
      </c>
      <c r="R359" s="452"/>
      <c r="S359" s="446">
        <v>50</v>
      </c>
      <c r="T359" s="448">
        <f t="shared" si="175"/>
        <v>0</v>
      </c>
      <c r="U359" s="446">
        <v>285</v>
      </c>
      <c r="V359" s="448">
        <f t="shared" si="176"/>
        <v>0</v>
      </c>
      <c r="W359" s="449">
        <f t="shared" si="177"/>
        <v>0</v>
      </c>
      <c r="X359" s="481"/>
      <c r="Y359" s="474">
        <v>50</v>
      </c>
      <c r="Z359" s="476">
        <f t="shared" si="178"/>
        <v>0</v>
      </c>
      <c r="AA359" s="474">
        <v>285</v>
      </c>
      <c r="AB359" s="476">
        <f t="shared" si="179"/>
        <v>0</v>
      </c>
      <c r="AC359" s="477">
        <f t="shared" si="180"/>
        <v>0</v>
      </c>
      <c r="AD359" s="500"/>
      <c r="AE359" s="491">
        <v>50</v>
      </c>
      <c r="AF359" s="493">
        <f t="shared" si="181"/>
        <v>0</v>
      </c>
      <c r="AG359" s="491">
        <v>285</v>
      </c>
      <c r="AH359" s="493">
        <f t="shared" si="182"/>
        <v>0</v>
      </c>
      <c r="AI359" s="494">
        <f t="shared" si="183"/>
        <v>0</v>
      </c>
      <c r="AJ359" s="532">
        <v>34</v>
      </c>
      <c r="AK359" s="525">
        <v>50</v>
      </c>
      <c r="AL359" s="527">
        <f t="shared" si="184"/>
        <v>1700</v>
      </c>
      <c r="AM359" s="525">
        <v>285</v>
      </c>
      <c r="AN359" s="527">
        <f t="shared" si="185"/>
        <v>9690</v>
      </c>
      <c r="AO359" s="528">
        <f t="shared" si="186"/>
        <v>11390</v>
      </c>
      <c r="AP359" s="549"/>
      <c r="AQ359" s="542">
        <v>50</v>
      </c>
      <c r="AR359" s="544">
        <f t="shared" si="187"/>
        <v>0</v>
      </c>
      <c r="AS359" s="542">
        <v>285</v>
      </c>
      <c r="AT359" s="544">
        <f t="shared" si="188"/>
        <v>0</v>
      </c>
      <c r="AU359" s="549"/>
      <c r="AV359" s="542">
        <v>50</v>
      </c>
      <c r="AW359" s="544">
        <f t="shared" si="189"/>
        <v>0</v>
      </c>
      <c r="AX359" s="542">
        <v>285</v>
      </c>
      <c r="AY359" s="544">
        <f t="shared" si="190"/>
        <v>0</v>
      </c>
      <c r="AZ359" s="549"/>
      <c r="BA359" s="542">
        <v>50</v>
      </c>
      <c r="BB359" s="544">
        <f t="shared" si="191"/>
        <v>0</v>
      </c>
      <c r="BC359" s="542">
        <v>285</v>
      </c>
      <c r="BD359" s="544">
        <f t="shared" si="192"/>
        <v>0</v>
      </c>
      <c r="BE359" s="545">
        <f t="shared" si="193"/>
        <v>0</v>
      </c>
      <c r="BF359" s="398">
        <f t="shared" si="194"/>
        <v>6</v>
      </c>
      <c r="BG359" s="254">
        <f t="shared" si="195"/>
        <v>34</v>
      </c>
      <c r="BH359" s="275">
        <f t="shared" si="196"/>
        <v>6</v>
      </c>
    </row>
    <row r="360" spans="1:60" s="275" customFormat="1" ht="25.5">
      <c r="A360" s="314" t="s">
        <v>948</v>
      </c>
      <c r="B360" s="366" t="s">
        <v>949</v>
      </c>
      <c r="C360" s="187" t="s">
        <v>950</v>
      </c>
      <c r="D360" s="562" t="s">
        <v>110</v>
      </c>
      <c r="E360" s="234">
        <v>34</v>
      </c>
      <c r="F360" s="344">
        <v>100</v>
      </c>
      <c r="G360" s="190">
        <f t="shared" si="197"/>
        <v>3400</v>
      </c>
      <c r="H360" s="344">
        <v>94</v>
      </c>
      <c r="I360" s="190">
        <f t="shared" si="198"/>
        <v>3196</v>
      </c>
      <c r="J360" s="345">
        <f t="shared" si="199"/>
        <v>6596</v>
      </c>
      <c r="K360" s="420"/>
      <c r="L360" s="435"/>
      <c r="M360" s="429">
        <v>100</v>
      </c>
      <c r="N360" s="431">
        <f t="shared" si="172"/>
        <v>0</v>
      </c>
      <c r="O360" s="429">
        <v>94</v>
      </c>
      <c r="P360" s="431">
        <f t="shared" si="173"/>
        <v>0</v>
      </c>
      <c r="Q360" s="432">
        <f t="shared" si="174"/>
        <v>0</v>
      </c>
      <c r="R360" s="452"/>
      <c r="S360" s="446">
        <v>100</v>
      </c>
      <c r="T360" s="448">
        <f t="shared" si="175"/>
        <v>0</v>
      </c>
      <c r="U360" s="446">
        <v>94</v>
      </c>
      <c r="V360" s="448">
        <f t="shared" si="176"/>
        <v>0</v>
      </c>
      <c r="W360" s="449">
        <f t="shared" si="177"/>
        <v>0</v>
      </c>
      <c r="X360" s="481"/>
      <c r="Y360" s="474">
        <v>100</v>
      </c>
      <c r="Z360" s="476">
        <f t="shared" si="178"/>
        <v>0</v>
      </c>
      <c r="AA360" s="474">
        <v>94</v>
      </c>
      <c r="AB360" s="476">
        <f t="shared" si="179"/>
        <v>0</v>
      </c>
      <c r="AC360" s="477">
        <f t="shared" si="180"/>
        <v>0</v>
      </c>
      <c r="AD360" s="500"/>
      <c r="AE360" s="491">
        <v>100</v>
      </c>
      <c r="AF360" s="493">
        <f t="shared" si="181"/>
        <v>0</v>
      </c>
      <c r="AG360" s="491">
        <v>94</v>
      </c>
      <c r="AH360" s="493">
        <f t="shared" si="182"/>
        <v>0</v>
      </c>
      <c r="AI360" s="494">
        <f t="shared" si="183"/>
        <v>0</v>
      </c>
      <c r="AJ360" s="532"/>
      <c r="AK360" s="525">
        <v>100</v>
      </c>
      <c r="AL360" s="527">
        <f t="shared" si="184"/>
        <v>0</v>
      </c>
      <c r="AM360" s="525">
        <v>94</v>
      </c>
      <c r="AN360" s="527">
        <f t="shared" si="185"/>
        <v>0</v>
      </c>
      <c r="AO360" s="528">
        <f t="shared" si="186"/>
        <v>0</v>
      </c>
      <c r="AP360" s="549"/>
      <c r="AQ360" s="542">
        <v>100</v>
      </c>
      <c r="AR360" s="544">
        <f t="shared" si="187"/>
        <v>0</v>
      </c>
      <c r="AS360" s="542">
        <v>94</v>
      </c>
      <c r="AT360" s="544">
        <f t="shared" si="188"/>
        <v>0</v>
      </c>
      <c r="AU360" s="549"/>
      <c r="AV360" s="542">
        <v>100</v>
      </c>
      <c r="AW360" s="544">
        <f t="shared" si="189"/>
        <v>0</v>
      </c>
      <c r="AX360" s="542">
        <v>94</v>
      </c>
      <c r="AY360" s="544">
        <f t="shared" si="190"/>
        <v>0</v>
      </c>
      <c r="AZ360" s="549"/>
      <c r="BA360" s="542">
        <v>100</v>
      </c>
      <c r="BB360" s="544">
        <f t="shared" si="191"/>
        <v>0</v>
      </c>
      <c r="BC360" s="542">
        <v>94</v>
      </c>
      <c r="BD360" s="544">
        <f t="shared" si="192"/>
        <v>0</v>
      </c>
      <c r="BE360" s="545">
        <f t="shared" si="193"/>
        <v>0</v>
      </c>
      <c r="BF360" s="398">
        <f t="shared" si="194"/>
        <v>34</v>
      </c>
      <c r="BG360" s="254">
        <f t="shared" si="195"/>
        <v>0</v>
      </c>
      <c r="BH360" s="275">
        <f t="shared" si="196"/>
        <v>34</v>
      </c>
    </row>
    <row r="361" spans="1:60" s="275" customFormat="1" ht="12.75">
      <c r="A361" s="314" t="s">
        <v>951</v>
      </c>
      <c r="B361" s="366" t="s">
        <v>952</v>
      </c>
      <c r="C361" s="187" t="s">
        <v>953</v>
      </c>
      <c r="D361" s="562" t="s">
        <v>110</v>
      </c>
      <c r="E361" s="234">
        <v>34</v>
      </c>
      <c r="F361" s="344">
        <v>25</v>
      </c>
      <c r="G361" s="190">
        <f t="shared" si="197"/>
        <v>850</v>
      </c>
      <c r="H361" s="344">
        <v>32</v>
      </c>
      <c r="I361" s="190">
        <f t="shared" si="198"/>
        <v>1088</v>
      </c>
      <c r="J361" s="345">
        <f t="shared" si="199"/>
        <v>1938</v>
      </c>
      <c r="K361" s="420"/>
      <c r="L361" s="435"/>
      <c r="M361" s="429">
        <v>25</v>
      </c>
      <c r="N361" s="431">
        <f t="shared" si="172"/>
        <v>0</v>
      </c>
      <c r="O361" s="429">
        <v>32</v>
      </c>
      <c r="P361" s="431">
        <f t="shared" si="173"/>
        <v>0</v>
      </c>
      <c r="Q361" s="432">
        <f t="shared" si="174"/>
        <v>0</v>
      </c>
      <c r="R361" s="452"/>
      <c r="S361" s="446">
        <v>25</v>
      </c>
      <c r="T361" s="448">
        <f t="shared" si="175"/>
        <v>0</v>
      </c>
      <c r="U361" s="446">
        <v>32</v>
      </c>
      <c r="V361" s="448">
        <f t="shared" si="176"/>
        <v>0</v>
      </c>
      <c r="W361" s="449">
        <f t="shared" si="177"/>
        <v>0</v>
      </c>
      <c r="X361" s="481"/>
      <c r="Y361" s="474">
        <v>25</v>
      </c>
      <c r="Z361" s="476">
        <f t="shared" si="178"/>
        <v>0</v>
      </c>
      <c r="AA361" s="474">
        <v>32</v>
      </c>
      <c r="AB361" s="476">
        <f t="shared" si="179"/>
        <v>0</v>
      </c>
      <c r="AC361" s="477">
        <f t="shared" si="180"/>
        <v>0</v>
      </c>
      <c r="AD361" s="500"/>
      <c r="AE361" s="491">
        <v>25</v>
      </c>
      <c r="AF361" s="493">
        <f t="shared" si="181"/>
        <v>0</v>
      </c>
      <c r="AG361" s="491">
        <v>32</v>
      </c>
      <c r="AH361" s="493">
        <f t="shared" si="182"/>
        <v>0</v>
      </c>
      <c r="AI361" s="494">
        <f t="shared" si="183"/>
        <v>0</v>
      </c>
      <c r="AJ361" s="532">
        <v>34</v>
      </c>
      <c r="AK361" s="525">
        <v>25</v>
      </c>
      <c r="AL361" s="527">
        <f t="shared" si="184"/>
        <v>850</v>
      </c>
      <c r="AM361" s="525">
        <v>32</v>
      </c>
      <c r="AN361" s="527">
        <f t="shared" si="185"/>
        <v>1088</v>
      </c>
      <c r="AO361" s="528">
        <f t="shared" si="186"/>
        <v>1938</v>
      </c>
      <c r="AP361" s="549"/>
      <c r="AQ361" s="542">
        <v>25</v>
      </c>
      <c r="AR361" s="544">
        <f t="shared" si="187"/>
        <v>0</v>
      </c>
      <c r="AS361" s="542">
        <v>32</v>
      </c>
      <c r="AT361" s="544">
        <f t="shared" si="188"/>
        <v>0</v>
      </c>
      <c r="AU361" s="549"/>
      <c r="AV361" s="542">
        <v>25</v>
      </c>
      <c r="AW361" s="544">
        <f t="shared" si="189"/>
        <v>0</v>
      </c>
      <c r="AX361" s="542">
        <v>32</v>
      </c>
      <c r="AY361" s="544">
        <f t="shared" si="190"/>
        <v>0</v>
      </c>
      <c r="AZ361" s="549"/>
      <c r="BA361" s="542">
        <v>25</v>
      </c>
      <c r="BB361" s="544">
        <f t="shared" si="191"/>
        <v>0</v>
      </c>
      <c r="BC361" s="542">
        <v>32</v>
      </c>
      <c r="BD361" s="544">
        <f t="shared" si="192"/>
        <v>0</v>
      </c>
      <c r="BE361" s="545">
        <f t="shared" si="193"/>
        <v>0</v>
      </c>
      <c r="BF361" s="398">
        <f t="shared" si="194"/>
        <v>0</v>
      </c>
      <c r="BG361" s="254">
        <f t="shared" si="195"/>
        <v>34</v>
      </c>
      <c r="BH361" s="275">
        <f t="shared" si="196"/>
        <v>0</v>
      </c>
    </row>
    <row r="362" spans="1:60" s="275" customFormat="1" ht="25.5">
      <c r="A362" s="314" t="s">
        <v>954</v>
      </c>
      <c r="B362" s="366" t="s">
        <v>955</v>
      </c>
      <c r="C362" s="187" t="s">
        <v>338</v>
      </c>
      <c r="D362" s="562" t="s">
        <v>123</v>
      </c>
      <c r="E362" s="234">
        <v>2035</v>
      </c>
      <c r="F362" s="344">
        <v>124</v>
      </c>
      <c r="G362" s="190">
        <f t="shared" si="197"/>
        <v>252340</v>
      </c>
      <c r="H362" s="344">
        <v>72.599999999999994</v>
      </c>
      <c r="I362" s="190">
        <f t="shared" si="198"/>
        <v>147741</v>
      </c>
      <c r="J362" s="345">
        <f t="shared" si="199"/>
        <v>400081</v>
      </c>
      <c r="K362" s="420"/>
      <c r="L362" s="435"/>
      <c r="M362" s="429">
        <v>124</v>
      </c>
      <c r="N362" s="431">
        <f t="shared" si="172"/>
        <v>0</v>
      </c>
      <c r="O362" s="429">
        <v>72.599999999999994</v>
      </c>
      <c r="P362" s="431">
        <f t="shared" si="173"/>
        <v>0</v>
      </c>
      <c r="Q362" s="432">
        <f t="shared" si="174"/>
        <v>0</v>
      </c>
      <c r="R362" s="452"/>
      <c r="S362" s="446">
        <v>124</v>
      </c>
      <c r="T362" s="448">
        <f t="shared" si="175"/>
        <v>0</v>
      </c>
      <c r="U362" s="446">
        <v>72.599999999999994</v>
      </c>
      <c r="V362" s="448">
        <f t="shared" si="176"/>
        <v>0</v>
      </c>
      <c r="W362" s="449">
        <f t="shared" si="177"/>
        <v>0</v>
      </c>
      <c r="X362" s="481"/>
      <c r="Y362" s="474">
        <v>124</v>
      </c>
      <c r="Z362" s="476">
        <f t="shared" si="178"/>
        <v>0</v>
      </c>
      <c r="AA362" s="474">
        <v>72.599999999999994</v>
      </c>
      <c r="AB362" s="476">
        <f t="shared" si="179"/>
        <v>0</v>
      </c>
      <c r="AC362" s="477">
        <f t="shared" si="180"/>
        <v>0</v>
      </c>
      <c r="AD362" s="500"/>
      <c r="AE362" s="491">
        <v>124</v>
      </c>
      <c r="AF362" s="493">
        <f t="shared" si="181"/>
        <v>0</v>
      </c>
      <c r="AG362" s="491">
        <v>72.599999999999994</v>
      </c>
      <c r="AH362" s="493">
        <f t="shared" si="182"/>
        <v>0</v>
      </c>
      <c r="AI362" s="494">
        <f t="shared" si="183"/>
        <v>0</v>
      </c>
      <c r="AJ362" s="532">
        <v>1509.7</v>
      </c>
      <c r="AK362" s="525">
        <v>124</v>
      </c>
      <c r="AL362" s="527">
        <f t="shared" si="184"/>
        <v>187202.80000000002</v>
      </c>
      <c r="AM362" s="525">
        <v>72.599999999999994</v>
      </c>
      <c r="AN362" s="527">
        <f t="shared" si="185"/>
        <v>109604.22</v>
      </c>
      <c r="AO362" s="528">
        <f t="shared" si="186"/>
        <v>296807.02</v>
      </c>
      <c r="AP362" s="549"/>
      <c r="AQ362" s="542">
        <v>124</v>
      </c>
      <c r="AR362" s="544">
        <f t="shared" si="187"/>
        <v>0</v>
      </c>
      <c r="AS362" s="542">
        <v>72.599999999999994</v>
      </c>
      <c r="AT362" s="544">
        <f t="shared" si="188"/>
        <v>0</v>
      </c>
      <c r="AU362" s="549"/>
      <c r="AV362" s="542">
        <v>124</v>
      </c>
      <c r="AW362" s="544">
        <f t="shared" si="189"/>
        <v>0</v>
      </c>
      <c r="AX362" s="542">
        <v>72.599999999999994</v>
      </c>
      <c r="AY362" s="544">
        <f t="shared" si="190"/>
        <v>0</v>
      </c>
      <c r="AZ362" s="549"/>
      <c r="BA362" s="542">
        <v>124</v>
      </c>
      <c r="BB362" s="544">
        <f t="shared" si="191"/>
        <v>0</v>
      </c>
      <c r="BC362" s="542">
        <v>72.599999999999994</v>
      </c>
      <c r="BD362" s="544">
        <f t="shared" si="192"/>
        <v>0</v>
      </c>
      <c r="BE362" s="545">
        <f t="shared" si="193"/>
        <v>0</v>
      </c>
      <c r="BF362" s="398">
        <f t="shared" si="194"/>
        <v>525.29999999999995</v>
      </c>
      <c r="BG362" s="254">
        <f t="shared" si="195"/>
        <v>1509.7</v>
      </c>
      <c r="BH362" s="275">
        <f t="shared" si="196"/>
        <v>525.29999999999995</v>
      </c>
    </row>
    <row r="363" spans="1:60" s="275" customFormat="1" ht="12.75">
      <c r="A363" s="314" t="s">
        <v>956</v>
      </c>
      <c r="B363" s="366" t="s">
        <v>934</v>
      </c>
      <c r="C363" s="187" t="s">
        <v>935</v>
      </c>
      <c r="D363" s="562" t="s">
        <v>110</v>
      </c>
      <c r="E363" s="234">
        <v>2</v>
      </c>
      <c r="F363" s="344">
        <v>960</v>
      </c>
      <c r="G363" s="190">
        <f t="shared" si="197"/>
        <v>1920</v>
      </c>
      <c r="H363" s="344">
        <v>6342</v>
      </c>
      <c r="I363" s="190">
        <f t="shared" si="198"/>
        <v>12684</v>
      </c>
      <c r="J363" s="345">
        <f t="shared" si="199"/>
        <v>14604</v>
      </c>
      <c r="K363" s="420"/>
      <c r="L363" s="435"/>
      <c r="M363" s="429">
        <v>960</v>
      </c>
      <c r="N363" s="431">
        <f t="shared" si="172"/>
        <v>0</v>
      </c>
      <c r="O363" s="429">
        <v>6342</v>
      </c>
      <c r="P363" s="431">
        <f t="shared" si="173"/>
        <v>0</v>
      </c>
      <c r="Q363" s="432">
        <f t="shared" si="174"/>
        <v>0</v>
      </c>
      <c r="R363" s="452"/>
      <c r="S363" s="446">
        <v>960</v>
      </c>
      <c r="T363" s="448">
        <f t="shared" si="175"/>
        <v>0</v>
      </c>
      <c r="U363" s="446">
        <v>6342</v>
      </c>
      <c r="V363" s="448">
        <f t="shared" si="176"/>
        <v>0</v>
      </c>
      <c r="W363" s="449">
        <f t="shared" si="177"/>
        <v>0</v>
      </c>
      <c r="X363" s="481"/>
      <c r="Y363" s="474">
        <v>960</v>
      </c>
      <c r="Z363" s="476">
        <f t="shared" si="178"/>
        <v>0</v>
      </c>
      <c r="AA363" s="474">
        <v>6342</v>
      </c>
      <c r="AB363" s="476">
        <f t="shared" si="179"/>
        <v>0</v>
      </c>
      <c r="AC363" s="477">
        <f t="shared" si="180"/>
        <v>0</v>
      </c>
      <c r="AD363" s="500"/>
      <c r="AE363" s="491">
        <v>960</v>
      </c>
      <c r="AF363" s="493">
        <f t="shared" si="181"/>
        <v>0</v>
      </c>
      <c r="AG363" s="491">
        <v>6342</v>
      </c>
      <c r="AH363" s="493">
        <f t="shared" si="182"/>
        <v>0</v>
      </c>
      <c r="AI363" s="494">
        <f t="shared" si="183"/>
        <v>0</v>
      </c>
      <c r="AJ363" s="532">
        <v>2</v>
      </c>
      <c r="AK363" s="525">
        <v>960</v>
      </c>
      <c r="AL363" s="527">
        <f t="shared" si="184"/>
        <v>1920</v>
      </c>
      <c r="AM363" s="525">
        <v>6342</v>
      </c>
      <c r="AN363" s="527">
        <f t="shared" si="185"/>
        <v>12684</v>
      </c>
      <c r="AO363" s="528">
        <f t="shared" si="186"/>
        <v>14604</v>
      </c>
      <c r="AP363" s="549"/>
      <c r="AQ363" s="542">
        <v>960</v>
      </c>
      <c r="AR363" s="544">
        <f t="shared" si="187"/>
        <v>0</v>
      </c>
      <c r="AS363" s="542">
        <v>6342</v>
      </c>
      <c r="AT363" s="544">
        <f t="shared" si="188"/>
        <v>0</v>
      </c>
      <c r="AU363" s="549"/>
      <c r="AV363" s="542">
        <v>960</v>
      </c>
      <c r="AW363" s="544">
        <f t="shared" si="189"/>
        <v>0</v>
      </c>
      <c r="AX363" s="542">
        <v>6342</v>
      </c>
      <c r="AY363" s="544">
        <f t="shared" si="190"/>
        <v>0</v>
      </c>
      <c r="AZ363" s="549"/>
      <c r="BA363" s="542">
        <v>960</v>
      </c>
      <c r="BB363" s="544">
        <f t="shared" si="191"/>
        <v>0</v>
      </c>
      <c r="BC363" s="542">
        <v>6342</v>
      </c>
      <c r="BD363" s="544">
        <f t="shared" si="192"/>
        <v>0</v>
      </c>
      <c r="BE363" s="545">
        <f t="shared" si="193"/>
        <v>0</v>
      </c>
      <c r="BF363" s="398">
        <f t="shared" si="194"/>
        <v>0</v>
      </c>
      <c r="BG363" s="254">
        <f t="shared" si="195"/>
        <v>2</v>
      </c>
      <c r="BH363" s="275">
        <f t="shared" si="196"/>
        <v>0</v>
      </c>
    </row>
    <row r="364" spans="1:60" s="254" customFormat="1" ht="12.75">
      <c r="A364" s="303" t="s">
        <v>957</v>
      </c>
      <c r="B364" s="281" t="s">
        <v>958</v>
      </c>
      <c r="C364" s="372" t="s">
        <v>959</v>
      </c>
      <c r="D364" s="272" t="s">
        <v>110</v>
      </c>
      <c r="E364" s="273">
        <v>100</v>
      </c>
      <c r="F364" s="344">
        <v>0</v>
      </c>
      <c r="G364" s="413">
        <f t="shared" si="197"/>
        <v>0</v>
      </c>
      <c r="H364" s="344">
        <v>5.84</v>
      </c>
      <c r="I364" s="414">
        <f t="shared" si="198"/>
        <v>584</v>
      </c>
      <c r="J364" s="415">
        <f t="shared" si="199"/>
        <v>584</v>
      </c>
      <c r="K364" s="406"/>
      <c r="L364" s="427"/>
      <c r="M364" s="429">
        <v>0</v>
      </c>
      <c r="N364" s="431">
        <f t="shared" si="172"/>
        <v>0</v>
      </c>
      <c r="O364" s="429">
        <v>5.84</v>
      </c>
      <c r="P364" s="431">
        <f t="shared" si="173"/>
        <v>0</v>
      </c>
      <c r="Q364" s="432">
        <f t="shared" si="174"/>
        <v>0</v>
      </c>
      <c r="R364" s="444"/>
      <c r="S364" s="446">
        <v>0</v>
      </c>
      <c r="T364" s="448">
        <f t="shared" si="175"/>
        <v>0</v>
      </c>
      <c r="U364" s="446">
        <v>5.84</v>
      </c>
      <c r="V364" s="448">
        <f t="shared" si="176"/>
        <v>0</v>
      </c>
      <c r="W364" s="449">
        <f t="shared" si="177"/>
        <v>0</v>
      </c>
      <c r="X364" s="472"/>
      <c r="Y364" s="474">
        <v>0</v>
      </c>
      <c r="Z364" s="476">
        <f t="shared" si="178"/>
        <v>0</v>
      </c>
      <c r="AA364" s="474">
        <v>5.84</v>
      </c>
      <c r="AB364" s="476">
        <f t="shared" si="179"/>
        <v>0</v>
      </c>
      <c r="AC364" s="477">
        <f t="shared" si="180"/>
        <v>0</v>
      </c>
      <c r="AD364" s="489"/>
      <c r="AE364" s="491">
        <v>0</v>
      </c>
      <c r="AF364" s="493">
        <f t="shared" si="181"/>
        <v>0</v>
      </c>
      <c r="AG364" s="491">
        <v>5.84</v>
      </c>
      <c r="AH364" s="493">
        <f t="shared" si="182"/>
        <v>0</v>
      </c>
      <c r="AI364" s="494">
        <f t="shared" si="183"/>
        <v>0</v>
      </c>
      <c r="AJ364" s="523">
        <v>100</v>
      </c>
      <c r="AK364" s="525">
        <v>0</v>
      </c>
      <c r="AL364" s="527">
        <f t="shared" si="184"/>
        <v>0</v>
      </c>
      <c r="AM364" s="525">
        <v>5.84</v>
      </c>
      <c r="AN364" s="527">
        <f t="shared" si="185"/>
        <v>584</v>
      </c>
      <c r="AO364" s="528">
        <f t="shared" si="186"/>
        <v>584</v>
      </c>
      <c r="AP364" s="540"/>
      <c r="AQ364" s="542">
        <v>0</v>
      </c>
      <c r="AR364" s="544">
        <f t="shared" si="187"/>
        <v>0</v>
      </c>
      <c r="AS364" s="542">
        <v>5.84</v>
      </c>
      <c r="AT364" s="544">
        <f t="shared" si="188"/>
        <v>0</v>
      </c>
      <c r="AU364" s="540"/>
      <c r="AV364" s="542">
        <v>0</v>
      </c>
      <c r="AW364" s="544">
        <f t="shared" si="189"/>
        <v>0</v>
      </c>
      <c r="AX364" s="542">
        <v>5.84</v>
      </c>
      <c r="AY364" s="544">
        <f t="shared" si="190"/>
        <v>0</v>
      </c>
      <c r="AZ364" s="540"/>
      <c r="BA364" s="542">
        <v>0</v>
      </c>
      <c r="BB364" s="544">
        <f t="shared" si="191"/>
        <v>0</v>
      </c>
      <c r="BC364" s="542">
        <v>5.84</v>
      </c>
      <c r="BD364" s="544">
        <f t="shared" si="192"/>
        <v>0</v>
      </c>
      <c r="BE364" s="545">
        <f t="shared" si="193"/>
        <v>0</v>
      </c>
      <c r="BF364" s="398">
        <f t="shared" si="194"/>
        <v>0</v>
      </c>
      <c r="BG364" s="254">
        <f t="shared" si="195"/>
        <v>100</v>
      </c>
      <c r="BH364" s="275">
        <f t="shared" si="196"/>
        <v>0</v>
      </c>
    </row>
    <row r="365" spans="1:60" s="275" customFormat="1" ht="25.5">
      <c r="A365" s="314" t="s">
        <v>960</v>
      </c>
      <c r="B365" s="366" t="s">
        <v>961</v>
      </c>
      <c r="C365" s="187" t="s">
        <v>938</v>
      </c>
      <c r="D365" s="562" t="s">
        <v>110</v>
      </c>
      <c r="E365" s="187">
        <v>5</v>
      </c>
      <c r="F365" s="344">
        <v>0</v>
      </c>
      <c r="G365" s="190">
        <f t="shared" si="197"/>
        <v>0</v>
      </c>
      <c r="H365" s="344">
        <v>1268.02</v>
      </c>
      <c r="I365" s="190">
        <f t="shared" si="198"/>
        <v>6340.1</v>
      </c>
      <c r="J365" s="345">
        <f t="shared" si="199"/>
        <v>6340.1</v>
      </c>
      <c r="K365" s="420"/>
      <c r="L365" s="435"/>
      <c r="M365" s="429">
        <v>0</v>
      </c>
      <c r="N365" s="431">
        <f t="shared" si="172"/>
        <v>0</v>
      </c>
      <c r="O365" s="429">
        <v>1268.02</v>
      </c>
      <c r="P365" s="431">
        <f t="shared" si="173"/>
        <v>0</v>
      </c>
      <c r="Q365" s="432">
        <f t="shared" si="174"/>
        <v>0</v>
      </c>
      <c r="R365" s="452"/>
      <c r="S365" s="446">
        <v>0</v>
      </c>
      <c r="T365" s="448">
        <f t="shared" si="175"/>
        <v>0</v>
      </c>
      <c r="U365" s="446">
        <v>1268.02</v>
      </c>
      <c r="V365" s="448">
        <f t="shared" si="176"/>
        <v>0</v>
      </c>
      <c r="W365" s="449">
        <f t="shared" si="177"/>
        <v>0</v>
      </c>
      <c r="X365" s="481"/>
      <c r="Y365" s="474">
        <v>0</v>
      </c>
      <c r="Z365" s="476">
        <f t="shared" si="178"/>
        <v>0</v>
      </c>
      <c r="AA365" s="474">
        <v>1268.02</v>
      </c>
      <c r="AB365" s="476">
        <f t="shared" si="179"/>
        <v>0</v>
      </c>
      <c r="AC365" s="477">
        <f t="shared" si="180"/>
        <v>0</v>
      </c>
      <c r="AD365" s="500"/>
      <c r="AE365" s="491">
        <v>0</v>
      </c>
      <c r="AF365" s="493">
        <f t="shared" si="181"/>
        <v>0</v>
      </c>
      <c r="AG365" s="491">
        <v>1268.02</v>
      </c>
      <c r="AH365" s="493">
        <f t="shared" si="182"/>
        <v>0</v>
      </c>
      <c r="AI365" s="494">
        <f t="shared" si="183"/>
        <v>0</v>
      </c>
      <c r="AJ365" s="532">
        <v>2</v>
      </c>
      <c r="AK365" s="525">
        <v>0</v>
      </c>
      <c r="AL365" s="527">
        <f t="shared" si="184"/>
        <v>0</v>
      </c>
      <c r="AM365" s="525">
        <v>1268.02</v>
      </c>
      <c r="AN365" s="527">
        <f t="shared" si="185"/>
        <v>2536.04</v>
      </c>
      <c r="AO365" s="528">
        <f t="shared" si="186"/>
        <v>2536.04</v>
      </c>
      <c r="AP365" s="549"/>
      <c r="AQ365" s="542">
        <v>0</v>
      </c>
      <c r="AR365" s="544">
        <f t="shared" si="187"/>
        <v>0</v>
      </c>
      <c r="AS365" s="542">
        <v>1268.02</v>
      </c>
      <c r="AT365" s="544">
        <f t="shared" si="188"/>
        <v>0</v>
      </c>
      <c r="AU365" s="549"/>
      <c r="AV365" s="542">
        <v>0</v>
      </c>
      <c r="AW365" s="544">
        <f t="shared" si="189"/>
        <v>0</v>
      </c>
      <c r="AX365" s="542">
        <v>1268.02</v>
      </c>
      <c r="AY365" s="544">
        <f t="shared" si="190"/>
        <v>0</v>
      </c>
      <c r="AZ365" s="549"/>
      <c r="BA365" s="542">
        <v>0</v>
      </c>
      <c r="BB365" s="544">
        <f t="shared" si="191"/>
        <v>0</v>
      </c>
      <c r="BC365" s="542">
        <v>1268.02</v>
      </c>
      <c r="BD365" s="544">
        <f t="shared" si="192"/>
        <v>0</v>
      </c>
      <c r="BE365" s="545">
        <f t="shared" si="193"/>
        <v>0</v>
      </c>
      <c r="BF365" s="398">
        <f t="shared" si="194"/>
        <v>3</v>
      </c>
      <c r="BG365" s="254">
        <f t="shared" si="195"/>
        <v>2</v>
      </c>
      <c r="BH365" s="275">
        <f t="shared" si="196"/>
        <v>3</v>
      </c>
    </row>
    <row r="366" spans="1:60" s="275" customFormat="1" ht="12.75">
      <c r="A366" s="314" t="s">
        <v>962</v>
      </c>
      <c r="B366" s="281" t="s">
        <v>761</v>
      </c>
      <c r="C366" s="372">
        <v>91920</v>
      </c>
      <c r="D366" s="559" t="s">
        <v>123</v>
      </c>
      <c r="E366" s="560">
        <v>250</v>
      </c>
      <c r="F366" s="344">
        <v>35</v>
      </c>
      <c r="G366" s="190">
        <f t="shared" si="197"/>
        <v>8750</v>
      </c>
      <c r="H366" s="344">
        <v>21.6</v>
      </c>
      <c r="I366" s="190">
        <f t="shared" si="198"/>
        <v>5400</v>
      </c>
      <c r="J366" s="345">
        <f t="shared" si="199"/>
        <v>14150</v>
      </c>
      <c r="K366" s="420"/>
      <c r="L366" s="435"/>
      <c r="M366" s="429">
        <v>35</v>
      </c>
      <c r="N366" s="431">
        <f t="shared" si="172"/>
        <v>0</v>
      </c>
      <c r="O366" s="429">
        <v>21.6</v>
      </c>
      <c r="P366" s="431">
        <f t="shared" si="173"/>
        <v>0</v>
      </c>
      <c r="Q366" s="432">
        <f t="shared" si="174"/>
        <v>0</v>
      </c>
      <c r="R366" s="452"/>
      <c r="S366" s="446">
        <v>35</v>
      </c>
      <c r="T366" s="448">
        <f t="shared" si="175"/>
        <v>0</v>
      </c>
      <c r="U366" s="446">
        <v>21.6</v>
      </c>
      <c r="V366" s="448">
        <f t="shared" si="176"/>
        <v>0</v>
      </c>
      <c r="W366" s="449">
        <f t="shared" si="177"/>
        <v>0</v>
      </c>
      <c r="X366" s="481"/>
      <c r="Y366" s="474">
        <v>35</v>
      </c>
      <c r="Z366" s="476">
        <f t="shared" si="178"/>
        <v>0</v>
      </c>
      <c r="AA366" s="474">
        <v>21.6</v>
      </c>
      <c r="AB366" s="476">
        <f t="shared" si="179"/>
        <v>0</v>
      </c>
      <c r="AC366" s="477">
        <f t="shared" si="180"/>
        <v>0</v>
      </c>
      <c r="AD366" s="500"/>
      <c r="AE366" s="491">
        <v>35</v>
      </c>
      <c r="AF366" s="493">
        <f t="shared" si="181"/>
        <v>0</v>
      </c>
      <c r="AG366" s="491">
        <v>21.6</v>
      </c>
      <c r="AH366" s="493">
        <f t="shared" si="182"/>
        <v>0</v>
      </c>
      <c r="AI366" s="494">
        <f t="shared" si="183"/>
        <v>0</v>
      </c>
      <c r="AJ366" s="532"/>
      <c r="AK366" s="525">
        <v>35</v>
      </c>
      <c r="AL366" s="527">
        <f t="shared" si="184"/>
        <v>0</v>
      </c>
      <c r="AM366" s="525">
        <v>21.6</v>
      </c>
      <c r="AN366" s="527">
        <f t="shared" si="185"/>
        <v>0</v>
      </c>
      <c r="AO366" s="528">
        <f t="shared" si="186"/>
        <v>0</v>
      </c>
      <c r="AP366" s="549"/>
      <c r="AQ366" s="542">
        <v>35</v>
      </c>
      <c r="AR366" s="544">
        <f t="shared" si="187"/>
        <v>0</v>
      </c>
      <c r="AS366" s="542">
        <v>21.6</v>
      </c>
      <c r="AT366" s="544">
        <f t="shared" si="188"/>
        <v>0</v>
      </c>
      <c r="AU366" s="549"/>
      <c r="AV366" s="542">
        <v>35</v>
      </c>
      <c r="AW366" s="544">
        <f t="shared" si="189"/>
        <v>0</v>
      </c>
      <c r="AX366" s="542">
        <v>21.6</v>
      </c>
      <c r="AY366" s="544">
        <f t="shared" si="190"/>
        <v>0</v>
      </c>
      <c r="AZ366" s="549"/>
      <c r="BA366" s="542">
        <v>35</v>
      </c>
      <c r="BB366" s="544">
        <f t="shared" si="191"/>
        <v>0</v>
      </c>
      <c r="BC366" s="542">
        <v>21.6</v>
      </c>
      <c r="BD366" s="544">
        <f t="shared" si="192"/>
        <v>0</v>
      </c>
      <c r="BE366" s="545">
        <f t="shared" si="193"/>
        <v>0</v>
      </c>
      <c r="BF366" s="398">
        <f t="shared" si="194"/>
        <v>250</v>
      </c>
      <c r="BG366" s="254">
        <f t="shared" si="195"/>
        <v>0</v>
      </c>
      <c r="BH366" s="275">
        <f t="shared" si="196"/>
        <v>250</v>
      </c>
    </row>
    <row r="367" spans="1:60" s="275" customFormat="1" ht="12.75">
      <c r="A367" s="314" t="s">
        <v>963</v>
      </c>
      <c r="B367" s="367" t="s">
        <v>931</v>
      </c>
      <c r="C367" s="372" t="s">
        <v>932</v>
      </c>
      <c r="D367" s="559" t="s">
        <v>110</v>
      </c>
      <c r="E367" s="560">
        <v>100</v>
      </c>
      <c r="F367" s="344">
        <v>10</v>
      </c>
      <c r="G367" s="190">
        <f t="shared" si="197"/>
        <v>1000</v>
      </c>
      <c r="H367" s="344">
        <v>24.4</v>
      </c>
      <c r="I367" s="190">
        <f t="shared" si="198"/>
        <v>2440</v>
      </c>
      <c r="J367" s="345">
        <f t="shared" si="199"/>
        <v>3440</v>
      </c>
      <c r="K367" s="420"/>
      <c r="L367" s="435"/>
      <c r="M367" s="429">
        <v>10</v>
      </c>
      <c r="N367" s="431">
        <f t="shared" si="172"/>
        <v>0</v>
      </c>
      <c r="O367" s="429">
        <v>24.4</v>
      </c>
      <c r="P367" s="431">
        <f t="shared" si="173"/>
        <v>0</v>
      </c>
      <c r="Q367" s="432">
        <f t="shared" si="174"/>
        <v>0</v>
      </c>
      <c r="R367" s="452"/>
      <c r="S367" s="446">
        <v>10</v>
      </c>
      <c r="T367" s="448">
        <f t="shared" si="175"/>
        <v>0</v>
      </c>
      <c r="U367" s="446">
        <v>24.4</v>
      </c>
      <c r="V367" s="448">
        <f t="shared" si="176"/>
        <v>0</v>
      </c>
      <c r="W367" s="449">
        <f t="shared" si="177"/>
        <v>0</v>
      </c>
      <c r="X367" s="481"/>
      <c r="Y367" s="474">
        <v>10</v>
      </c>
      <c r="Z367" s="476">
        <f t="shared" si="178"/>
        <v>0</v>
      </c>
      <c r="AA367" s="474">
        <v>24.4</v>
      </c>
      <c r="AB367" s="476">
        <f t="shared" si="179"/>
        <v>0</v>
      </c>
      <c r="AC367" s="477">
        <f t="shared" si="180"/>
        <v>0</v>
      </c>
      <c r="AD367" s="500"/>
      <c r="AE367" s="491">
        <v>10</v>
      </c>
      <c r="AF367" s="493">
        <f t="shared" si="181"/>
        <v>0</v>
      </c>
      <c r="AG367" s="491">
        <v>24.4</v>
      </c>
      <c r="AH367" s="493">
        <f t="shared" si="182"/>
        <v>0</v>
      </c>
      <c r="AI367" s="494">
        <f t="shared" si="183"/>
        <v>0</v>
      </c>
      <c r="AJ367" s="532"/>
      <c r="AK367" s="525">
        <v>10</v>
      </c>
      <c r="AL367" s="527">
        <f t="shared" si="184"/>
        <v>0</v>
      </c>
      <c r="AM367" s="525">
        <v>24.4</v>
      </c>
      <c r="AN367" s="527">
        <f t="shared" si="185"/>
        <v>0</v>
      </c>
      <c r="AO367" s="528">
        <f t="shared" si="186"/>
        <v>0</v>
      </c>
      <c r="AP367" s="549"/>
      <c r="AQ367" s="542">
        <v>10</v>
      </c>
      <c r="AR367" s="544">
        <f t="shared" si="187"/>
        <v>0</v>
      </c>
      <c r="AS367" s="542">
        <v>24.4</v>
      </c>
      <c r="AT367" s="544">
        <f t="shared" si="188"/>
        <v>0</v>
      </c>
      <c r="AU367" s="549"/>
      <c r="AV367" s="542">
        <v>10</v>
      </c>
      <c r="AW367" s="544">
        <f t="shared" si="189"/>
        <v>0</v>
      </c>
      <c r="AX367" s="542">
        <v>24.4</v>
      </c>
      <c r="AY367" s="544">
        <f t="shared" si="190"/>
        <v>0</v>
      </c>
      <c r="AZ367" s="549"/>
      <c r="BA367" s="542">
        <v>10</v>
      </c>
      <c r="BB367" s="544">
        <f t="shared" si="191"/>
        <v>0</v>
      </c>
      <c r="BC367" s="542">
        <v>24.4</v>
      </c>
      <c r="BD367" s="544">
        <f t="shared" si="192"/>
        <v>0</v>
      </c>
      <c r="BE367" s="545">
        <f t="shared" si="193"/>
        <v>0</v>
      </c>
      <c r="BF367" s="398">
        <f t="shared" si="194"/>
        <v>100</v>
      </c>
      <c r="BG367" s="254">
        <f t="shared" si="195"/>
        <v>0</v>
      </c>
      <c r="BH367" s="275">
        <f t="shared" si="196"/>
        <v>100</v>
      </c>
    </row>
    <row r="368" spans="1:60" s="275" customFormat="1" ht="12.75">
      <c r="A368" s="314" t="s">
        <v>964</v>
      </c>
      <c r="B368" s="367" t="s">
        <v>388</v>
      </c>
      <c r="C368" s="187"/>
      <c r="D368" s="562" t="s">
        <v>117</v>
      </c>
      <c r="E368" s="234">
        <v>1</v>
      </c>
      <c r="F368" s="344">
        <v>0</v>
      </c>
      <c r="G368" s="190">
        <f t="shared" si="197"/>
        <v>0</v>
      </c>
      <c r="H368" s="344">
        <v>14000</v>
      </c>
      <c r="I368" s="190">
        <f t="shared" si="198"/>
        <v>14000</v>
      </c>
      <c r="J368" s="345">
        <f t="shared" si="199"/>
        <v>14000</v>
      </c>
      <c r="K368" s="420"/>
      <c r="L368" s="435"/>
      <c r="M368" s="429">
        <v>0</v>
      </c>
      <c r="N368" s="431">
        <f t="shared" si="172"/>
        <v>0</v>
      </c>
      <c r="O368" s="429">
        <v>14000</v>
      </c>
      <c r="P368" s="431">
        <f t="shared" si="173"/>
        <v>0</v>
      </c>
      <c r="Q368" s="432">
        <f t="shared" si="174"/>
        <v>0</v>
      </c>
      <c r="R368" s="452"/>
      <c r="S368" s="446">
        <v>0</v>
      </c>
      <c r="T368" s="448">
        <f t="shared" si="175"/>
        <v>0</v>
      </c>
      <c r="U368" s="446">
        <v>14000</v>
      </c>
      <c r="V368" s="448">
        <f t="shared" si="176"/>
        <v>0</v>
      </c>
      <c r="W368" s="449">
        <f t="shared" si="177"/>
        <v>0</v>
      </c>
      <c r="X368" s="481"/>
      <c r="Y368" s="474">
        <v>0</v>
      </c>
      <c r="Z368" s="476">
        <f t="shared" si="178"/>
        <v>0</v>
      </c>
      <c r="AA368" s="474">
        <v>14000</v>
      </c>
      <c r="AB368" s="476">
        <f t="shared" si="179"/>
        <v>0</v>
      </c>
      <c r="AC368" s="477">
        <f t="shared" si="180"/>
        <v>0</v>
      </c>
      <c r="AD368" s="500"/>
      <c r="AE368" s="491">
        <v>0</v>
      </c>
      <c r="AF368" s="493">
        <f t="shared" si="181"/>
        <v>0</v>
      </c>
      <c r="AG368" s="491">
        <v>14000</v>
      </c>
      <c r="AH368" s="493">
        <f t="shared" si="182"/>
        <v>0</v>
      </c>
      <c r="AI368" s="494">
        <f t="shared" si="183"/>
        <v>0</v>
      </c>
      <c r="AJ368" s="532"/>
      <c r="AK368" s="525">
        <v>0</v>
      </c>
      <c r="AL368" s="527">
        <f t="shared" si="184"/>
        <v>0</v>
      </c>
      <c r="AM368" s="525">
        <v>14000</v>
      </c>
      <c r="AN368" s="527">
        <f t="shared" si="185"/>
        <v>0</v>
      </c>
      <c r="AO368" s="528">
        <f t="shared" si="186"/>
        <v>0</v>
      </c>
      <c r="AP368" s="549"/>
      <c r="AQ368" s="542">
        <v>0</v>
      </c>
      <c r="AR368" s="544">
        <f t="shared" si="187"/>
        <v>0</v>
      </c>
      <c r="AS368" s="542">
        <v>14000</v>
      </c>
      <c r="AT368" s="544">
        <f t="shared" si="188"/>
        <v>0</v>
      </c>
      <c r="AU368" s="549"/>
      <c r="AV368" s="542">
        <v>0</v>
      </c>
      <c r="AW368" s="544">
        <f t="shared" si="189"/>
        <v>0</v>
      </c>
      <c r="AX368" s="542">
        <v>14000</v>
      </c>
      <c r="AY368" s="544">
        <f t="shared" si="190"/>
        <v>0</v>
      </c>
      <c r="AZ368" s="549"/>
      <c r="BA368" s="542">
        <v>0</v>
      </c>
      <c r="BB368" s="544">
        <f t="shared" si="191"/>
        <v>0</v>
      </c>
      <c r="BC368" s="542">
        <v>14000</v>
      </c>
      <c r="BD368" s="544">
        <f t="shared" si="192"/>
        <v>0</v>
      </c>
      <c r="BE368" s="545">
        <f t="shared" si="193"/>
        <v>0</v>
      </c>
      <c r="BF368" s="398">
        <f t="shared" si="194"/>
        <v>1</v>
      </c>
      <c r="BG368" s="254">
        <f t="shared" si="195"/>
        <v>0</v>
      </c>
      <c r="BH368" s="275">
        <f t="shared" si="196"/>
        <v>1</v>
      </c>
    </row>
    <row r="369" spans="1:60" s="275" customFormat="1" ht="12.75">
      <c r="A369" s="314" t="s">
        <v>965</v>
      </c>
      <c r="B369" s="367" t="s">
        <v>788</v>
      </c>
      <c r="C369" s="187"/>
      <c r="D369" s="562" t="s">
        <v>117</v>
      </c>
      <c r="E369" s="234">
        <v>1</v>
      </c>
      <c r="F369" s="344">
        <v>40800</v>
      </c>
      <c r="G369" s="190">
        <f t="shared" si="197"/>
        <v>40800</v>
      </c>
      <c r="H369" s="344">
        <v>0</v>
      </c>
      <c r="I369" s="190">
        <f t="shared" si="198"/>
        <v>0</v>
      </c>
      <c r="J369" s="345">
        <f t="shared" si="199"/>
        <v>40800</v>
      </c>
      <c r="K369" s="420"/>
      <c r="L369" s="435"/>
      <c r="M369" s="429">
        <v>40800</v>
      </c>
      <c r="N369" s="431">
        <f t="shared" si="172"/>
        <v>0</v>
      </c>
      <c r="O369" s="429">
        <v>0</v>
      </c>
      <c r="P369" s="431">
        <f t="shared" si="173"/>
        <v>0</v>
      </c>
      <c r="Q369" s="432">
        <f t="shared" si="174"/>
        <v>0</v>
      </c>
      <c r="R369" s="452"/>
      <c r="S369" s="446">
        <v>40800</v>
      </c>
      <c r="T369" s="448">
        <f t="shared" si="175"/>
        <v>0</v>
      </c>
      <c r="U369" s="446">
        <v>0</v>
      </c>
      <c r="V369" s="448">
        <f t="shared" si="176"/>
        <v>0</v>
      </c>
      <c r="W369" s="449">
        <f t="shared" si="177"/>
        <v>0</v>
      </c>
      <c r="X369" s="481"/>
      <c r="Y369" s="474">
        <v>40800</v>
      </c>
      <c r="Z369" s="476">
        <f t="shared" si="178"/>
        <v>0</v>
      </c>
      <c r="AA369" s="474">
        <v>0</v>
      </c>
      <c r="AB369" s="476">
        <f t="shared" si="179"/>
        <v>0</v>
      </c>
      <c r="AC369" s="477">
        <f t="shared" si="180"/>
        <v>0</v>
      </c>
      <c r="AD369" s="500"/>
      <c r="AE369" s="491">
        <v>40800</v>
      </c>
      <c r="AF369" s="493">
        <f t="shared" si="181"/>
        <v>0</v>
      </c>
      <c r="AG369" s="491">
        <v>0</v>
      </c>
      <c r="AH369" s="493">
        <f t="shared" si="182"/>
        <v>0</v>
      </c>
      <c r="AI369" s="494">
        <f t="shared" si="183"/>
        <v>0</v>
      </c>
      <c r="AJ369" s="532"/>
      <c r="AK369" s="525">
        <v>40800</v>
      </c>
      <c r="AL369" s="527">
        <f t="shared" si="184"/>
        <v>0</v>
      </c>
      <c r="AM369" s="525">
        <v>0</v>
      </c>
      <c r="AN369" s="527">
        <f t="shared" si="185"/>
        <v>0</v>
      </c>
      <c r="AO369" s="528">
        <f t="shared" si="186"/>
        <v>0</v>
      </c>
      <c r="AP369" s="549"/>
      <c r="AQ369" s="542">
        <v>40800</v>
      </c>
      <c r="AR369" s="544">
        <f t="shared" si="187"/>
        <v>0</v>
      </c>
      <c r="AS369" s="542">
        <v>0</v>
      </c>
      <c r="AT369" s="544">
        <f t="shared" si="188"/>
        <v>0</v>
      </c>
      <c r="AU369" s="549"/>
      <c r="AV369" s="542">
        <v>40800</v>
      </c>
      <c r="AW369" s="544">
        <f t="shared" si="189"/>
        <v>0</v>
      </c>
      <c r="AX369" s="542">
        <v>0</v>
      </c>
      <c r="AY369" s="544">
        <f t="shared" si="190"/>
        <v>0</v>
      </c>
      <c r="AZ369" s="549"/>
      <c r="BA369" s="542">
        <v>40800</v>
      </c>
      <c r="BB369" s="544">
        <f t="shared" si="191"/>
        <v>0</v>
      </c>
      <c r="BC369" s="542">
        <v>0</v>
      </c>
      <c r="BD369" s="544">
        <f t="shared" si="192"/>
        <v>0</v>
      </c>
      <c r="BE369" s="545">
        <f t="shared" si="193"/>
        <v>0</v>
      </c>
      <c r="BF369" s="398">
        <f t="shared" si="194"/>
        <v>1</v>
      </c>
      <c r="BG369" s="254">
        <f t="shared" si="195"/>
        <v>0</v>
      </c>
      <c r="BH369" s="275">
        <f t="shared" si="196"/>
        <v>1</v>
      </c>
    </row>
    <row r="370" spans="1:60" s="254" customFormat="1" ht="12.75">
      <c r="A370" s="308"/>
      <c r="B370" s="343"/>
      <c r="C370" s="264"/>
      <c r="D370" s="343"/>
      <c r="E370" s="343"/>
      <c r="F370" s="344"/>
      <c r="G370" s="344"/>
      <c r="H370" s="344"/>
      <c r="I370" s="344"/>
      <c r="J370" s="422"/>
      <c r="K370" s="406"/>
      <c r="L370" s="427"/>
      <c r="M370" s="429"/>
      <c r="N370" s="431">
        <f t="shared" si="172"/>
        <v>0</v>
      </c>
      <c r="O370" s="429"/>
      <c r="P370" s="431">
        <f t="shared" si="173"/>
        <v>0</v>
      </c>
      <c r="Q370" s="432">
        <f t="shared" si="174"/>
        <v>0</v>
      </c>
      <c r="R370" s="444"/>
      <c r="S370" s="446"/>
      <c r="T370" s="448">
        <f t="shared" si="175"/>
        <v>0</v>
      </c>
      <c r="U370" s="446"/>
      <c r="V370" s="448">
        <f t="shared" si="176"/>
        <v>0</v>
      </c>
      <c r="W370" s="449">
        <f t="shared" si="177"/>
        <v>0</v>
      </c>
      <c r="X370" s="472"/>
      <c r="Y370" s="474"/>
      <c r="Z370" s="476">
        <f t="shared" si="178"/>
        <v>0</v>
      </c>
      <c r="AA370" s="474"/>
      <c r="AB370" s="476">
        <f t="shared" si="179"/>
        <v>0</v>
      </c>
      <c r="AC370" s="477">
        <f t="shared" si="180"/>
        <v>0</v>
      </c>
      <c r="AD370" s="489"/>
      <c r="AE370" s="491"/>
      <c r="AF370" s="493">
        <f t="shared" si="181"/>
        <v>0</v>
      </c>
      <c r="AG370" s="491"/>
      <c r="AH370" s="493">
        <f t="shared" si="182"/>
        <v>0</v>
      </c>
      <c r="AI370" s="494">
        <f t="shared" si="183"/>
        <v>0</v>
      </c>
      <c r="AJ370" s="523"/>
      <c r="AK370" s="525"/>
      <c r="AL370" s="527">
        <f t="shared" si="184"/>
        <v>0</v>
      </c>
      <c r="AM370" s="525"/>
      <c r="AN370" s="527">
        <f t="shared" si="185"/>
        <v>0</v>
      </c>
      <c r="AO370" s="528">
        <f t="shared" si="186"/>
        <v>0</v>
      </c>
      <c r="AP370" s="540"/>
      <c r="AQ370" s="542"/>
      <c r="AR370" s="544">
        <f t="shared" si="187"/>
        <v>0</v>
      </c>
      <c r="AS370" s="542"/>
      <c r="AT370" s="544">
        <f t="shared" si="188"/>
        <v>0</v>
      </c>
      <c r="AU370" s="540"/>
      <c r="AV370" s="542"/>
      <c r="AW370" s="544">
        <f t="shared" si="189"/>
        <v>0</v>
      </c>
      <c r="AX370" s="542"/>
      <c r="AY370" s="544">
        <f t="shared" si="190"/>
        <v>0</v>
      </c>
      <c r="AZ370" s="540"/>
      <c r="BA370" s="542"/>
      <c r="BB370" s="544">
        <f t="shared" si="191"/>
        <v>0</v>
      </c>
      <c r="BC370" s="542"/>
      <c r="BD370" s="544">
        <f t="shared" si="192"/>
        <v>0</v>
      </c>
      <c r="BE370" s="545">
        <f t="shared" si="193"/>
        <v>0</v>
      </c>
      <c r="BF370" s="398">
        <f t="shared" si="194"/>
        <v>0</v>
      </c>
      <c r="BG370" s="254">
        <f t="shared" si="195"/>
        <v>0</v>
      </c>
      <c r="BH370" s="275">
        <f t="shared" si="196"/>
        <v>0</v>
      </c>
    </row>
    <row r="371" spans="1:60" s="459" customFormat="1" ht="12.75">
      <c r="A371" s="313">
        <v>5</v>
      </c>
      <c r="B371" s="250" t="s">
        <v>354</v>
      </c>
      <c r="C371" s="556"/>
      <c r="D371" s="252"/>
      <c r="E371" s="253"/>
      <c r="F371" s="252"/>
      <c r="G371" s="252"/>
      <c r="H371" s="252"/>
      <c r="I371" s="252"/>
      <c r="J371" s="311">
        <f>SUM(J373:J394)</f>
        <v>2597344.7400000002</v>
      </c>
      <c r="K371" s="412"/>
      <c r="L371" s="461"/>
      <c r="M371" s="438"/>
      <c r="N371" s="431">
        <f t="shared" si="172"/>
        <v>0</v>
      </c>
      <c r="O371" s="438"/>
      <c r="P371" s="431">
        <f t="shared" si="173"/>
        <v>0</v>
      </c>
      <c r="Q371" s="462">
        <f t="shared" si="174"/>
        <v>0</v>
      </c>
      <c r="R371" s="461"/>
      <c r="S371" s="252"/>
      <c r="T371" s="463">
        <f t="shared" si="175"/>
        <v>0</v>
      </c>
      <c r="U371" s="252"/>
      <c r="V371" s="463">
        <f t="shared" si="176"/>
        <v>0</v>
      </c>
      <c r="W371" s="464">
        <f t="shared" si="177"/>
        <v>0</v>
      </c>
      <c r="X371" s="461"/>
      <c r="Y371" s="480"/>
      <c r="Z371" s="476">
        <f t="shared" si="178"/>
        <v>0</v>
      </c>
      <c r="AA371" s="480"/>
      <c r="AB371" s="476">
        <f t="shared" si="179"/>
        <v>0</v>
      </c>
      <c r="AC371" s="464">
        <f>SUM(AC373:AC394)</f>
        <v>668360</v>
      </c>
      <c r="AD371" s="461"/>
      <c r="AE371" s="499"/>
      <c r="AF371" s="493">
        <f t="shared" si="181"/>
        <v>0</v>
      </c>
      <c r="AG371" s="499"/>
      <c r="AH371" s="493">
        <f t="shared" si="182"/>
        <v>0</v>
      </c>
      <c r="AI371" s="462">
        <f t="shared" si="183"/>
        <v>0</v>
      </c>
      <c r="AJ371" s="574"/>
      <c r="AK371" s="531"/>
      <c r="AL371" s="527">
        <f t="shared" si="184"/>
        <v>0</v>
      </c>
      <c r="AM371" s="531"/>
      <c r="AN371" s="527">
        <f t="shared" si="185"/>
        <v>0</v>
      </c>
      <c r="AO371" s="462">
        <f>SUM(AO373:AO394)</f>
        <v>0</v>
      </c>
      <c r="AP371" s="461"/>
      <c r="AQ371" s="548"/>
      <c r="AR371" s="544">
        <f t="shared" si="187"/>
        <v>0</v>
      </c>
      <c r="AS371" s="548"/>
      <c r="AT371" s="544">
        <f t="shared" si="188"/>
        <v>0</v>
      </c>
      <c r="AU371" s="461"/>
      <c r="AV371" s="548"/>
      <c r="AW371" s="544">
        <f t="shared" si="189"/>
        <v>0</v>
      </c>
      <c r="AX371" s="548"/>
      <c r="AY371" s="544">
        <f t="shared" si="190"/>
        <v>0</v>
      </c>
      <c r="AZ371" s="461"/>
      <c r="BA371" s="548"/>
      <c r="BB371" s="544">
        <f t="shared" si="191"/>
        <v>0</v>
      </c>
      <c r="BC371" s="548"/>
      <c r="BD371" s="544">
        <f t="shared" si="192"/>
        <v>0</v>
      </c>
      <c r="BE371" s="462">
        <f>SUM(BE373:BE394)</f>
        <v>0</v>
      </c>
      <c r="BF371" s="398">
        <f t="shared" si="194"/>
        <v>0</v>
      </c>
      <c r="BG371" s="254">
        <f t="shared" si="195"/>
        <v>0</v>
      </c>
      <c r="BH371" s="275">
        <f t="shared" si="196"/>
        <v>0</v>
      </c>
    </row>
    <row r="372" spans="1:60" s="275" customFormat="1" ht="12.75">
      <c r="A372" s="308"/>
      <c r="B372" s="366"/>
      <c r="C372" s="565"/>
      <c r="D372" s="562"/>
      <c r="E372" s="234"/>
      <c r="F372" s="344"/>
      <c r="G372" s="190"/>
      <c r="H372" s="344"/>
      <c r="I372" s="190"/>
      <c r="J372" s="345"/>
      <c r="K372" s="420"/>
      <c r="L372" s="435"/>
      <c r="M372" s="429"/>
      <c r="N372" s="431">
        <f t="shared" si="172"/>
        <v>0</v>
      </c>
      <c r="O372" s="429"/>
      <c r="P372" s="431">
        <f t="shared" si="173"/>
        <v>0</v>
      </c>
      <c r="Q372" s="432">
        <f t="shared" si="174"/>
        <v>0</v>
      </c>
      <c r="R372" s="452"/>
      <c r="S372" s="446"/>
      <c r="T372" s="448">
        <f t="shared" si="175"/>
        <v>0</v>
      </c>
      <c r="U372" s="446"/>
      <c r="V372" s="448">
        <f t="shared" si="176"/>
        <v>0</v>
      </c>
      <c r="W372" s="449">
        <f t="shared" si="177"/>
        <v>0</v>
      </c>
      <c r="X372" s="481"/>
      <c r="Y372" s="474"/>
      <c r="Z372" s="476">
        <f t="shared" si="178"/>
        <v>0</v>
      </c>
      <c r="AA372" s="474"/>
      <c r="AB372" s="476">
        <f t="shared" si="179"/>
        <v>0</v>
      </c>
      <c r="AC372" s="477">
        <f t="shared" si="180"/>
        <v>0</v>
      </c>
      <c r="AD372" s="500"/>
      <c r="AE372" s="491"/>
      <c r="AF372" s="493">
        <f t="shared" si="181"/>
        <v>0</v>
      </c>
      <c r="AG372" s="491"/>
      <c r="AH372" s="493">
        <f t="shared" si="182"/>
        <v>0</v>
      </c>
      <c r="AI372" s="494">
        <f t="shared" si="183"/>
        <v>0</v>
      </c>
      <c r="AJ372" s="532"/>
      <c r="AK372" s="525"/>
      <c r="AL372" s="527">
        <f t="shared" si="184"/>
        <v>0</v>
      </c>
      <c r="AM372" s="525"/>
      <c r="AN372" s="527">
        <f t="shared" si="185"/>
        <v>0</v>
      </c>
      <c r="AO372" s="528">
        <f t="shared" si="186"/>
        <v>0</v>
      </c>
      <c r="AP372" s="549"/>
      <c r="AQ372" s="542"/>
      <c r="AR372" s="544">
        <f t="shared" si="187"/>
        <v>0</v>
      </c>
      <c r="AS372" s="542"/>
      <c r="AT372" s="544">
        <f t="shared" si="188"/>
        <v>0</v>
      </c>
      <c r="AU372" s="549"/>
      <c r="AV372" s="542"/>
      <c r="AW372" s="544">
        <f t="shared" si="189"/>
        <v>0</v>
      </c>
      <c r="AX372" s="542"/>
      <c r="AY372" s="544">
        <f t="shared" si="190"/>
        <v>0</v>
      </c>
      <c r="AZ372" s="549"/>
      <c r="BA372" s="542"/>
      <c r="BB372" s="544">
        <f t="shared" si="191"/>
        <v>0</v>
      </c>
      <c r="BC372" s="542"/>
      <c r="BD372" s="544">
        <f t="shared" si="192"/>
        <v>0</v>
      </c>
      <c r="BE372" s="545">
        <f t="shared" si="193"/>
        <v>0</v>
      </c>
      <c r="BF372" s="398">
        <f t="shared" si="194"/>
        <v>0</v>
      </c>
      <c r="BG372" s="254">
        <f t="shared" si="195"/>
        <v>0</v>
      </c>
      <c r="BH372" s="275">
        <f t="shared" si="196"/>
        <v>0</v>
      </c>
    </row>
    <row r="373" spans="1:60" s="254" customFormat="1" ht="12.75">
      <c r="A373" s="303" t="s">
        <v>355</v>
      </c>
      <c r="B373" s="281" t="s">
        <v>966</v>
      </c>
      <c r="C373" s="372"/>
      <c r="D373" s="272" t="s">
        <v>110</v>
      </c>
      <c r="E373" s="273">
        <v>217</v>
      </c>
      <c r="F373" s="344">
        <v>1080</v>
      </c>
      <c r="G373" s="413">
        <f t="shared" ref="G373:G394" si="200">E373*F373</f>
        <v>234360</v>
      </c>
      <c r="H373" s="344">
        <v>0</v>
      </c>
      <c r="I373" s="414">
        <f t="shared" ref="I373:I392" si="201">H373*E373</f>
        <v>0</v>
      </c>
      <c r="J373" s="415">
        <f t="shared" ref="J373:J392" si="202">G373+I373</f>
        <v>234360</v>
      </c>
      <c r="K373" s="406"/>
      <c r="L373" s="427"/>
      <c r="M373" s="429">
        <v>1080</v>
      </c>
      <c r="N373" s="431">
        <f t="shared" si="172"/>
        <v>0</v>
      </c>
      <c r="O373" s="429">
        <v>0</v>
      </c>
      <c r="P373" s="431">
        <f t="shared" si="173"/>
        <v>0</v>
      </c>
      <c r="Q373" s="432">
        <f t="shared" si="174"/>
        <v>0</v>
      </c>
      <c r="R373" s="444"/>
      <c r="S373" s="446">
        <v>1080</v>
      </c>
      <c r="T373" s="448">
        <f t="shared" si="175"/>
        <v>0</v>
      </c>
      <c r="U373" s="446">
        <v>0</v>
      </c>
      <c r="V373" s="448">
        <f t="shared" si="176"/>
        <v>0</v>
      </c>
      <c r="W373" s="449">
        <f t="shared" si="177"/>
        <v>0</v>
      </c>
      <c r="X373" s="472">
        <v>217</v>
      </c>
      <c r="Y373" s="474">
        <v>1080</v>
      </c>
      <c r="Z373" s="476">
        <f t="shared" si="178"/>
        <v>234360</v>
      </c>
      <c r="AA373" s="474">
        <v>0</v>
      </c>
      <c r="AB373" s="476">
        <f t="shared" si="179"/>
        <v>0</v>
      </c>
      <c r="AC373" s="477">
        <f t="shared" si="180"/>
        <v>234360</v>
      </c>
      <c r="AD373" s="489"/>
      <c r="AE373" s="491">
        <v>1080</v>
      </c>
      <c r="AF373" s="493">
        <f t="shared" si="181"/>
        <v>0</v>
      </c>
      <c r="AG373" s="491">
        <v>0</v>
      </c>
      <c r="AH373" s="493">
        <f t="shared" si="182"/>
        <v>0</v>
      </c>
      <c r="AI373" s="494">
        <f t="shared" si="183"/>
        <v>0</v>
      </c>
      <c r="AJ373" s="523"/>
      <c r="AK373" s="525">
        <v>1080</v>
      </c>
      <c r="AL373" s="527">
        <f t="shared" si="184"/>
        <v>0</v>
      </c>
      <c r="AM373" s="525">
        <v>0</v>
      </c>
      <c r="AN373" s="527">
        <f t="shared" si="185"/>
        <v>0</v>
      </c>
      <c r="AO373" s="528">
        <f t="shared" si="186"/>
        <v>0</v>
      </c>
      <c r="AP373" s="540"/>
      <c r="AQ373" s="542">
        <v>1080</v>
      </c>
      <c r="AR373" s="544">
        <f t="shared" si="187"/>
        <v>0</v>
      </c>
      <c r="AS373" s="542">
        <v>0</v>
      </c>
      <c r="AT373" s="544">
        <f t="shared" si="188"/>
        <v>0</v>
      </c>
      <c r="AU373" s="540"/>
      <c r="AV373" s="542">
        <v>1080</v>
      </c>
      <c r="AW373" s="544">
        <f t="shared" si="189"/>
        <v>0</v>
      </c>
      <c r="AX373" s="542">
        <v>0</v>
      </c>
      <c r="AY373" s="544">
        <f t="shared" si="190"/>
        <v>0</v>
      </c>
      <c r="AZ373" s="540"/>
      <c r="BA373" s="542">
        <v>1080</v>
      </c>
      <c r="BB373" s="544">
        <f t="shared" si="191"/>
        <v>0</v>
      </c>
      <c r="BC373" s="542">
        <v>0</v>
      </c>
      <c r="BD373" s="544">
        <f t="shared" si="192"/>
        <v>0</v>
      </c>
      <c r="BE373" s="545">
        <f t="shared" si="193"/>
        <v>0</v>
      </c>
      <c r="BF373" s="398">
        <f t="shared" si="194"/>
        <v>0</v>
      </c>
      <c r="BG373" s="254">
        <f t="shared" si="195"/>
        <v>217</v>
      </c>
      <c r="BH373" s="275">
        <f t="shared" si="196"/>
        <v>0</v>
      </c>
    </row>
    <row r="374" spans="1:60" s="275" customFormat="1" ht="25.5">
      <c r="A374" s="314" t="s">
        <v>967</v>
      </c>
      <c r="B374" s="281" t="s">
        <v>968</v>
      </c>
      <c r="C374" s="372" t="s">
        <v>969</v>
      </c>
      <c r="D374" s="559" t="s">
        <v>110</v>
      </c>
      <c r="E374" s="560">
        <v>1</v>
      </c>
      <c r="F374" s="344">
        <v>5400</v>
      </c>
      <c r="G374" s="190">
        <f t="shared" si="200"/>
        <v>5400</v>
      </c>
      <c r="H374" s="344">
        <v>97756.37</v>
      </c>
      <c r="I374" s="190">
        <f t="shared" si="201"/>
        <v>97756.37</v>
      </c>
      <c r="J374" s="345">
        <f t="shared" si="202"/>
        <v>103156.37</v>
      </c>
      <c r="K374" s="420"/>
      <c r="L374" s="435"/>
      <c r="M374" s="429">
        <v>5400</v>
      </c>
      <c r="N374" s="431">
        <f t="shared" si="172"/>
        <v>0</v>
      </c>
      <c r="O374" s="429">
        <v>97756.37</v>
      </c>
      <c r="P374" s="431">
        <f t="shared" si="173"/>
        <v>0</v>
      </c>
      <c r="Q374" s="432">
        <f t="shared" si="174"/>
        <v>0</v>
      </c>
      <c r="R374" s="452"/>
      <c r="S374" s="446">
        <v>5400</v>
      </c>
      <c r="T374" s="448">
        <f t="shared" si="175"/>
        <v>0</v>
      </c>
      <c r="U374" s="446">
        <v>97756.37</v>
      </c>
      <c r="V374" s="448">
        <f t="shared" si="176"/>
        <v>0</v>
      </c>
      <c r="W374" s="449">
        <f t="shared" si="177"/>
        <v>0</v>
      </c>
      <c r="X374" s="481"/>
      <c r="Y374" s="474">
        <v>5400</v>
      </c>
      <c r="Z374" s="476">
        <f t="shared" si="178"/>
        <v>0</v>
      </c>
      <c r="AA374" s="474">
        <v>97756.37</v>
      </c>
      <c r="AB374" s="476">
        <f t="shared" si="179"/>
        <v>0</v>
      </c>
      <c r="AC374" s="477">
        <f t="shared" si="180"/>
        <v>0</v>
      </c>
      <c r="AD374" s="500"/>
      <c r="AE374" s="491">
        <v>5400</v>
      </c>
      <c r="AF374" s="493">
        <f t="shared" si="181"/>
        <v>0</v>
      </c>
      <c r="AG374" s="491">
        <v>97756.37</v>
      </c>
      <c r="AH374" s="493">
        <f t="shared" si="182"/>
        <v>0</v>
      </c>
      <c r="AI374" s="494">
        <f t="shared" si="183"/>
        <v>0</v>
      </c>
      <c r="AJ374" s="532"/>
      <c r="AK374" s="525">
        <v>5400</v>
      </c>
      <c r="AL374" s="527">
        <f t="shared" si="184"/>
        <v>0</v>
      </c>
      <c r="AM374" s="525">
        <v>97756.37</v>
      </c>
      <c r="AN374" s="527">
        <f t="shared" si="185"/>
        <v>0</v>
      </c>
      <c r="AO374" s="528">
        <f t="shared" si="186"/>
        <v>0</v>
      </c>
      <c r="AP374" s="549"/>
      <c r="AQ374" s="542">
        <v>5400</v>
      </c>
      <c r="AR374" s="544">
        <f t="shared" si="187"/>
        <v>0</v>
      </c>
      <c r="AS374" s="542">
        <v>97756.37</v>
      </c>
      <c r="AT374" s="544">
        <f t="shared" si="188"/>
        <v>0</v>
      </c>
      <c r="AU374" s="549"/>
      <c r="AV374" s="542">
        <v>5400</v>
      </c>
      <c r="AW374" s="544">
        <f t="shared" si="189"/>
        <v>0</v>
      </c>
      <c r="AX374" s="542">
        <v>97756.37</v>
      </c>
      <c r="AY374" s="544">
        <f t="shared" si="190"/>
        <v>0</v>
      </c>
      <c r="AZ374" s="549"/>
      <c r="BA374" s="542">
        <v>5400</v>
      </c>
      <c r="BB374" s="544">
        <f t="shared" si="191"/>
        <v>0</v>
      </c>
      <c r="BC374" s="542">
        <v>97756.37</v>
      </c>
      <c r="BD374" s="544">
        <f t="shared" si="192"/>
        <v>0</v>
      </c>
      <c r="BE374" s="545">
        <f t="shared" si="193"/>
        <v>0</v>
      </c>
      <c r="BF374" s="398">
        <f t="shared" si="194"/>
        <v>1</v>
      </c>
      <c r="BG374" s="254">
        <f t="shared" si="195"/>
        <v>0</v>
      </c>
      <c r="BH374" s="275">
        <f t="shared" si="196"/>
        <v>1</v>
      </c>
    </row>
    <row r="375" spans="1:60" s="275" customFormat="1" ht="12.75">
      <c r="A375" s="314" t="s">
        <v>970</v>
      </c>
      <c r="B375" s="281" t="s">
        <v>971</v>
      </c>
      <c r="C375" s="372" t="s">
        <v>972</v>
      </c>
      <c r="D375" s="559" t="s">
        <v>110</v>
      </c>
      <c r="E375" s="560">
        <v>1</v>
      </c>
      <c r="F375" s="344">
        <v>5000</v>
      </c>
      <c r="G375" s="190">
        <f t="shared" si="200"/>
        <v>5000</v>
      </c>
      <c r="H375" s="344">
        <v>149982.14000000001</v>
      </c>
      <c r="I375" s="190">
        <f t="shared" si="201"/>
        <v>149982.14000000001</v>
      </c>
      <c r="J375" s="345">
        <f t="shared" si="202"/>
        <v>154982.14000000001</v>
      </c>
      <c r="K375" s="420"/>
      <c r="L375" s="435"/>
      <c r="M375" s="429">
        <v>5000</v>
      </c>
      <c r="N375" s="431">
        <f t="shared" si="172"/>
        <v>0</v>
      </c>
      <c r="O375" s="429">
        <v>149982.14000000001</v>
      </c>
      <c r="P375" s="431">
        <f t="shared" si="173"/>
        <v>0</v>
      </c>
      <c r="Q375" s="432">
        <f t="shared" si="174"/>
        <v>0</v>
      </c>
      <c r="R375" s="452"/>
      <c r="S375" s="446">
        <v>5000</v>
      </c>
      <c r="T375" s="448">
        <f t="shared" si="175"/>
        <v>0</v>
      </c>
      <c r="U375" s="446">
        <v>149982.14000000001</v>
      </c>
      <c r="V375" s="448">
        <f t="shared" si="176"/>
        <v>0</v>
      </c>
      <c r="W375" s="449">
        <f t="shared" si="177"/>
        <v>0</v>
      </c>
      <c r="X375" s="481"/>
      <c r="Y375" s="474">
        <v>5000</v>
      </c>
      <c r="Z375" s="476">
        <f t="shared" si="178"/>
        <v>0</v>
      </c>
      <c r="AA375" s="474">
        <v>149982.14000000001</v>
      </c>
      <c r="AB375" s="476">
        <f t="shared" si="179"/>
        <v>0</v>
      </c>
      <c r="AC375" s="477">
        <f t="shared" si="180"/>
        <v>0</v>
      </c>
      <c r="AD375" s="500"/>
      <c r="AE375" s="491">
        <v>5000</v>
      </c>
      <c r="AF375" s="493">
        <f t="shared" si="181"/>
        <v>0</v>
      </c>
      <c r="AG375" s="491">
        <v>149982.14000000001</v>
      </c>
      <c r="AH375" s="493">
        <f t="shared" si="182"/>
        <v>0</v>
      </c>
      <c r="AI375" s="494">
        <f t="shared" si="183"/>
        <v>0</v>
      </c>
      <c r="AJ375" s="532"/>
      <c r="AK375" s="525">
        <v>5000</v>
      </c>
      <c r="AL375" s="527">
        <f t="shared" si="184"/>
        <v>0</v>
      </c>
      <c r="AM375" s="525">
        <v>149982.14000000001</v>
      </c>
      <c r="AN375" s="527">
        <f t="shared" si="185"/>
        <v>0</v>
      </c>
      <c r="AO375" s="528">
        <f t="shared" si="186"/>
        <v>0</v>
      </c>
      <c r="AP375" s="549"/>
      <c r="AQ375" s="542">
        <v>5000</v>
      </c>
      <c r="AR375" s="544">
        <f t="shared" si="187"/>
        <v>0</v>
      </c>
      <c r="AS375" s="542">
        <v>149982.14000000001</v>
      </c>
      <c r="AT375" s="544">
        <f t="shared" si="188"/>
        <v>0</v>
      </c>
      <c r="AU375" s="549"/>
      <c r="AV375" s="542">
        <v>5000</v>
      </c>
      <c r="AW375" s="544">
        <f t="shared" si="189"/>
        <v>0</v>
      </c>
      <c r="AX375" s="542">
        <v>149982.14000000001</v>
      </c>
      <c r="AY375" s="544">
        <f t="shared" si="190"/>
        <v>0</v>
      </c>
      <c r="AZ375" s="549"/>
      <c r="BA375" s="542">
        <v>5000</v>
      </c>
      <c r="BB375" s="544">
        <f t="shared" si="191"/>
        <v>0</v>
      </c>
      <c r="BC375" s="542">
        <v>149982.14000000001</v>
      </c>
      <c r="BD375" s="544">
        <f t="shared" si="192"/>
        <v>0</v>
      </c>
      <c r="BE375" s="545">
        <f t="shared" si="193"/>
        <v>0</v>
      </c>
      <c r="BF375" s="398">
        <f t="shared" si="194"/>
        <v>1</v>
      </c>
      <c r="BG375" s="254">
        <f t="shared" si="195"/>
        <v>0</v>
      </c>
      <c r="BH375" s="275">
        <f t="shared" si="196"/>
        <v>1</v>
      </c>
    </row>
    <row r="376" spans="1:60" s="254" customFormat="1" ht="25.5">
      <c r="A376" s="303" t="s">
        <v>973</v>
      </c>
      <c r="B376" s="281" t="s">
        <v>974</v>
      </c>
      <c r="C376" s="372" t="s">
        <v>975</v>
      </c>
      <c r="D376" s="272" t="s">
        <v>123</v>
      </c>
      <c r="E376" s="273">
        <v>170</v>
      </c>
      <c r="F376" s="344">
        <v>240</v>
      </c>
      <c r="G376" s="413">
        <f t="shared" si="200"/>
        <v>40800</v>
      </c>
      <c r="H376" s="344">
        <v>2224.8000000000002</v>
      </c>
      <c r="I376" s="414">
        <f t="shared" si="201"/>
        <v>378216.00000000006</v>
      </c>
      <c r="J376" s="415">
        <f t="shared" si="202"/>
        <v>419016.00000000006</v>
      </c>
      <c r="K376" s="406"/>
      <c r="L376" s="427"/>
      <c r="M376" s="429">
        <v>240</v>
      </c>
      <c r="N376" s="431">
        <f t="shared" si="172"/>
        <v>0</v>
      </c>
      <c r="O376" s="429">
        <v>2224.8000000000002</v>
      </c>
      <c r="P376" s="431">
        <f t="shared" si="173"/>
        <v>0</v>
      </c>
      <c r="Q376" s="432">
        <f t="shared" si="174"/>
        <v>0</v>
      </c>
      <c r="R376" s="444"/>
      <c r="S376" s="446">
        <v>240</v>
      </c>
      <c r="T376" s="448">
        <f t="shared" si="175"/>
        <v>0</v>
      </c>
      <c r="U376" s="446">
        <v>2224.8000000000002</v>
      </c>
      <c r="V376" s="448">
        <f t="shared" si="176"/>
        <v>0</v>
      </c>
      <c r="W376" s="449">
        <f t="shared" si="177"/>
        <v>0</v>
      </c>
      <c r="X376" s="472"/>
      <c r="Y376" s="474">
        <v>240</v>
      </c>
      <c r="Z376" s="476">
        <f t="shared" si="178"/>
        <v>0</v>
      </c>
      <c r="AA376" s="474">
        <v>2224.8000000000002</v>
      </c>
      <c r="AB376" s="476">
        <f t="shared" si="179"/>
        <v>0</v>
      </c>
      <c r="AC376" s="477">
        <f t="shared" si="180"/>
        <v>0</v>
      </c>
      <c r="AD376" s="489"/>
      <c r="AE376" s="491">
        <v>240</v>
      </c>
      <c r="AF376" s="493">
        <f t="shared" si="181"/>
        <v>0</v>
      </c>
      <c r="AG376" s="491">
        <v>2224.8000000000002</v>
      </c>
      <c r="AH376" s="493">
        <f t="shared" si="182"/>
        <v>0</v>
      </c>
      <c r="AI376" s="494">
        <f t="shared" si="183"/>
        <v>0</v>
      </c>
      <c r="AJ376" s="523"/>
      <c r="AK376" s="525">
        <v>240</v>
      </c>
      <c r="AL376" s="527">
        <f t="shared" si="184"/>
        <v>0</v>
      </c>
      <c r="AM376" s="525">
        <v>2224.8000000000002</v>
      </c>
      <c r="AN376" s="527">
        <f t="shared" si="185"/>
        <v>0</v>
      </c>
      <c r="AO376" s="528">
        <f t="shared" si="186"/>
        <v>0</v>
      </c>
      <c r="AP376" s="540"/>
      <c r="AQ376" s="542">
        <v>240</v>
      </c>
      <c r="AR376" s="544">
        <f t="shared" si="187"/>
        <v>0</v>
      </c>
      <c r="AS376" s="542">
        <v>2224.8000000000002</v>
      </c>
      <c r="AT376" s="544">
        <f t="shared" si="188"/>
        <v>0</v>
      </c>
      <c r="AU376" s="540"/>
      <c r="AV376" s="542">
        <v>240</v>
      </c>
      <c r="AW376" s="544">
        <f t="shared" si="189"/>
        <v>0</v>
      </c>
      <c r="AX376" s="542">
        <v>2224.8000000000002</v>
      </c>
      <c r="AY376" s="544">
        <f t="shared" si="190"/>
        <v>0</v>
      </c>
      <c r="AZ376" s="540"/>
      <c r="BA376" s="542">
        <v>240</v>
      </c>
      <c r="BB376" s="544">
        <f t="shared" si="191"/>
        <v>0</v>
      </c>
      <c r="BC376" s="542">
        <v>2224.8000000000002</v>
      </c>
      <c r="BD376" s="544">
        <f t="shared" si="192"/>
        <v>0</v>
      </c>
      <c r="BE376" s="545">
        <f t="shared" si="193"/>
        <v>0</v>
      </c>
      <c r="BF376" s="398">
        <f t="shared" si="194"/>
        <v>170</v>
      </c>
      <c r="BG376" s="254">
        <f t="shared" si="195"/>
        <v>0</v>
      </c>
      <c r="BH376" s="275">
        <f t="shared" si="196"/>
        <v>170</v>
      </c>
    </row>
    <row r="377" spans="1:60" s="254" customFormat="1" ht="25.5">
      <c r="A377" s="303" t="s">
        <v>976</v>
      </c>
      <c r="B377" s="281" t="s">
        <v>974</v>
      </c>
      <c r="C377" s="372" t="s">
        <v>785</v>
      </c>
      <c r="D377" s="272" t="s">
        <v>123</v>
      </c>
      <c r="E377" s="273">
        <v>650</v>
      </c>
      <c r="F377" s="344">
        <v>124</v>
      </c>
      <c r="G377" s="413">
        <f t="shared" si="200"/>
        <v>80600</v>
      </c>
      <c r="H377" s="344">
        <v>101.52</v>
      </c>
      <c r="I377" s="414">
        <f t="shared" si="201"/>
        <v>65988</v>
      </c>
      <c r="J377" s="415">
        <f t="shared" si="202"/>
        <v>146588</v>
      </c>
      <c r="K377" s="406"/>
      <c r="L377" s="427"/>
      <c r="M377" s="429">
        <v>124</v>
      </c>
      <c r="N377" s="431">
        <f t="shared" si="172"/>
        <v>0</v>
      </c>
      <c r="O377" s="429">
        <v>101.52</v>
      </c>
      <c r="P377" s="431">
        <f t="shared" si="173"/>
        <v>0</v>
      </c>
      <c r="Q377" s="432">
        <f t="shared" si="174"/>
        <v>0</v>
      </c>
      <c r="R377" s="444"/>
      <c r="S377" s="446">
        <v>124</v>
      </c>
      <c r="T377" s="448">
        <f t="shared" si="175"/>
        <v>0</v>
      </c>
      <c r="U377" s="446">
        <v>101.52</v>
      </c>
      <c r="V377" s="448">
        <f t="shared" si="176"/>
        <v>0</v>
      </c>
      <c r="W377" s="449">
        <f t="shared" si="177"/>
        <v>0</v>
      </c>
      <c r="X377" s="472"/>
      <c r="Y377" s="474">
        <v>124</v>
      </c>
      <c r="Z377" s="476">
        <f t="shared" si="178"/>
        <v>0</v>
      </c>
      <c r="AA377" s="474">
        <v>101.52</v>
      </c>
      <c r="AB377" s="476">
        <f t="shared" si="179"/>
        <v>0</v>
      </c>
      <c r="AC377" s="477">
        <f t="shared" si="180"/>
        <v>0</v>
      </c>
      <c r="AD377" s="489"/>
      <c r="AE377" s="491">
        <v>124</v>
      </c>
      <c r="AF377" s="493">
        <f t="shared" si="181"/>
        <v>0</v>
      </c>
      <c r="AG377" s="491">
        <v>101.52</v>
      </c>
      <c r="AH377" s="493">
        <f t="shared" si="182"/>
        <v>0</v>
      </c>
      <c r="AI377" s="494">
        <f t="shared" si="183"/>
        <v>0</v>
      </c>
      <c r="AJ377" s="523"/>
      <c r="AK377" s="525">
        <v>124</v>
      </c>
      <c r="AL377" s="527">
        <f t="shared" si="184"/>
        <v>0</v>
      </c>
      <c r="AM377" s="525">
        <v>101.52</v>
      </c>
      <c r="AN377" s="527">
        <f t="shared" si="185"/>
        <v>0</v>
      </c>
      <c r="AO377" s="528">
        <f t="shared" si="186"/>
        <v>0</v>
      </c>
      <c r="AP377" s="540"/>
      <c r="AQ377" s="542">
        <v>124</v>
      </c>
      <c r="AR377" s="544">
        <f t="shared" si="187"/>
        <v>0</v>
      </c>
      <c r="AS377" s="542">
        <v>101.52</v>
      </c>
      <c r="AT377" s="544">
        <f t="shared" si="188"/>
        <v>0</v>
      </c>
      <c r="AU377" s="540"/>
      <c r="AV377" s="542">
        <v>124</v>
      </c>
      <c r="AW377" s="544">
        <f t="shared" si="189"/>
        <v>0</v>
      </c>
      <c r="AX377" s="542">
        <v>101.52</v>
      </c>
      <c r="AY377" s="544">
        <f t="shared" si="190"/>
        <v>0</v>
      </c>
      <c r="AZ377" s="540"/>
      <c r="BA377" s="542">
        <v>124</v>
      </c>
      <c r="BB377" s="544">
        <f t="shared" si="191"/>
        <v>0</v>
      </c>
      <c r="BC377" s="542">
        <v>101.52</v>
      </c>
      <c r="BD377" s="544">
        <f t="shared" si="192"/>
        <v>0</v>
      </c>
      <c r="BE377" s="545">
        <f t="shared" si="193"/>
        <v>0</v>
      </c>
      <c r="BF377" s="398">
        <f t="shared" si="194"/>
        <v>650</v>
      </c>
      <c r="BG377" s="254">
        <f t="shared" si="195"/>
        <v>0</v>
      </c>
      <c r="BH377" s="275">
        <f t="shared" si="196"/>
        <v>650</v>
      </c>
    </row>
    <row r="378" spans="1:60" s="275" customFormat="1" ht="25.5">
      <c r="A378" s="314" t="s">
        <v>357</v>
      </c>
      <c r="B378" s="281" t="s">
        <v>358</v>
      </c>
      <c r="C378" s="372" t="s">
        <v>359</v>
      </c>
      <c r="D378" s="272" t="s">
        <v>110</v>
      </c>
      <c r="E378" s="273">
        <v>205</v>
      </c>
      <c r="F378" s="344">
        <v>2000</v>
      </c>
      <c r="G378" s="190">
        <f t="shared" si="200"/>
        <v>410000</v>
      </c>
      <c r="H378" s="344">
        <v>0</v>
      </c>
      <c r="I378" s="190">
        <f t="shared" si="201"/>
        <v>0</v>
      </c>
      <c r="J378" s="345">
        <f t="shared" si="202"/>
        <v>410000</v>
      </c>
      <c r="K378" s="421" t="s">
        <v>977</v>
      </c>
      <c r="L378" s="435"/>
      <c r="M378" s="429">
        <v>2000</v>
      </c>
      <c r="N378" s="431">
        <f t="shared" si="172"/>
        <v>0</v>
      </c>
      <c r="O378" s="429">
        <v>0</v>
      </c>
      <c r="P378" s="431">
        <f t="shared" si="173"/>
        <v>0</v>
      </c>
      <c r="Q378" s="432">
        <f t="shared" si="174"/>
        <v>0</v>
      </c>
      <c r="R378" s="452"/>
      <c r="S378" s="446">
        <v>2000</v>
      </c>
      <c r="T378" s="448">
        <f t="shared" si="175"/>
        <v>0</v>
      </c>
      <c r="U378" s="446">
        <v>0</v>
      </c>
      <c r="V378" s="448">
        <f t="shared" si="176"/>
        <v>0</v>
      </c>
      <c r="W378" s="449">
        <f t="shared" si="177"/>
        <v>0</v>
      </c>
      <c r="X378" s="481">
        <v>205</v>
      </c>
      <c r="Y378" s="474">
        <v>2000</v>
      </c>
      <c r="Z378" s="476">
        <f t="shared" si="178"/>
        <v>410000</v>
      </c>
      <c r="AA378" s="474">
        <v>0</v>
      </c>
      <c r="AB378" s="476">
        <f t="shared" si="179"/>
        <v>0</v>
      </c>
      <c r="AC378" s="477">
        <f t="shared" si="180"/>
        <v>410000</v>
      </c>
      <c r="AD378" s="500"/>
      <c r="AE378" s="491">
        <v>2000</v>
      </c>
      <c r="AF378" s="493">
        <f t="shared" si="181"/>
        <v>0</v>
      </c>
      <c r="AG378" s="491">
        <v>0</v>
      </c>
      <c r="AH378" s="493">
        <f t="shared" si="182"/>
        <v>0</v>
      </c>
      <c r="AI378" s="494">
        <f t="shared" si="183"/>
        <v>0</v>
      </c>
      <c r="AJ378" s="532"/>
      <c r="AK378" s="525">
        <v>2000</v>
      </c>
      <c r="AL378" s="527">
        <f t="shared" si="184"/>
        <v>0</v>
      </c>
      <c r="AM378" s="525">
        <v>0</v>
      </c>
      <c r="AN378" s="527">
        <f t="shared" si="185"/>
        <v>0</v>
      </c>
      <c r="AO378" s="528">
        <f t="shared" si="186"/>
        <v>0</v>
      </c>
      <c r="AP378" s="549"/>
      <c r="AQ378" s="542">
        <v>2000</v>
      </c>
      <c r="AR378" s="544">
        <f t="shared" si="187"/>
        <v>0</v>
      </c>
      <c r="AS378" s="542">
        <v>0</v>
      </c>
      <c r="AT378" s="544">
        <f t="shared" si="188"/>
        <v>0</v>
      </c>
      <c r="AU378" s="549"/>
      <c r="AV378" s="542">
        <v>2000</v>
      </c>
      <c r="AW378" s="544">
        <f t="shared" si="189"/>
        <v>0</v>
      </c>
      <c r="AX378" s="542">
        <v>0</v>
      </c>
      <c r="AY378" s="544">
        <f t="shared" si="190"/>
        <v>0</v>
      </c>
      <c r="AZ378" s="549"/>
      <c r="BA378" s="542">
        <v>2000</v>
      </c>
      <c r="BB378" s="544">
        <f t="shared" si="191"/>
        <v>0</v>
      </c>
      <c r="BC378" s="542">
        <v>0</v>
      </c>
      <c r="BD378" s="544">
        <f t="shared" si="192"/>
        <v>0</v>
      </c>
      <c r="BE378" s="545">
        <f t="shared" si="193"/>
        <v>0</v>
      </c>
      <c r="BF378" s="398">
        <f t="shared" si="194"/>
        <v>0</v>
      </c>
      <c r="BG378" s="254">
        <f t="shared" si="195"/>
        <v>205</v>
      </c>
      <c r="BH378" s="275">
        <f t="shared" si="196"/>
        <v>0</v>
      </c>
    </row>
    <row r="379" spans="1:60" s="275" customFormat="1" ht="25.5">
      <c r="A379" s="314" t="s">
        <v>360</v>
      </c>
      <c r="B379" s="281" t="s">
        <v>361</v>
      </c>
      <c r="C379" s="372" t="s">
        <v>362</v>
      </c>
      <c r="D379" s="272" t="s">
        <v>110</v>
      </c>
      <c r="E379" s="273">
        <v>12</v>
      </c>
      <c r="F379" s="344">
        <v>2000</v>
      </c>
      <c r="G379" s="190">
        <f t="shared" si="200"/>
        <v>24000</v>
      </c>
      <c r="H379" s="344">
        <v>0</v>
      </c>
      <c r="I379" s="190">
        <f t="shared" si="201"/>
        <v>0</v>
      </c>
      <c r="J379" s="345">
        <f t="shared" si="202"/>
        <v>24000</v>
      </c>
      <c r="K379" s="421" t="s">
        <v>977</v>
      </c>
      <c r="L379" s="435"/>
      <c r="M379" s="429">
        <v>2000</v>
      </c>
      <c r="N379" s="431">
        <f t="shared" si="172"/>
        <v>0</v>
      </c>
      <c r="O379" s="429">
        <v>0</v>
      </c>
      <c r="P379" s="431">
        <f t="shared" si="173"/>
        <v>0</v>
      </c>
      <c r="Q379" s="432">
        <f t="shared" si="174"/>
        <v>0</v>
      </c>
      <c r="R379" s="452"/>
      <c r="S379" s="446">
        <v>2000</v>
      </c>
      <c r="T379" s="448">
        <f t="shared" si="175"/>
        <v>0</v>
      </c>
      <c r="U379" s="446">
        <v>0</v>
      </c>
      <c r="V379" s="448">
        <f t="shared" si="176"/>
        <v>0</v>
      </c>
      <c r="W379" s="449">
        <f t="shared" si="177"/>
        <v>0</v>
      </c>
      <c r="X379" s="481">
        <v>12</v>
      </c>
      <c r="Y379" s="474">
        <v>2000</v>
      </c>
      <c r="Z379" s="476">
        <f t="shared" si="178"/>
        <v>24000</v>
      </c>
      <c r="AA379" s="474">
        <v>0</v>
      </c>
      <c r="AB379" s="476">
        <f t="shared" si="179"/>
        <v>0</v>
      </c>
      <c r="AC379" s="477">
        <f t="shared" si="180"/>
        <v>24000</v>
      </c>
      <c r="AD379" s="500"/>
      <c r="AE379" s="491">
        <v>2000</v>
      </c>
      <c r="AF379" s="493">
        <f t="shared" si="181"/>
        <v>0</v>
      </c>
      <c r="AG379" s="491">
        <v>0</v>
      </c>
      <c r="AH379" s="493">
        <f t="shared" si="182"/>
        <v>0</v>
      </c>
      <c r="AI379" s="494">
        <f t="shared" si="183"/>
        <v>0</v>
      </c>
      <c r="AJ379" s="532"/>
      <c r="AK379" s="525">
        <v>2000</v>
      </c>
      <c r="AL379" s="527">
        <f t="shared" si="184"/>
        <v>0</v>
      </c>
      <c r="AM379" s="525">
        <v>0</v>
      </c>
      <c r="AN379" s="527">
        <f t="shared" si="185"/>
        <v>0</v>
      </c>
      <c r="AO379" s="528">
        <f t="shared" si="186"/>
        <v>0</v>
      </c>
      <c r="AP379" s="549"/>
      <c r="AQ379" s="542">
        <v>2000</v>
      </c>
      <c r="AR379" s="544">
        <f t="shared" si="187"/>
        <v>0</v>
      </c>
      <c r="AS379" s="542">
        <v>0</v>
      </c>
      <c r="AT379" s="544">
        <f t="shared" si="188"/>
        <v>0</v>
      </c>
      <c r="AU379" s="549"/>
      <c r="AV379" s="542">
        <v>2000</v>
      </c>
      <c r="AW379" s="544">
        <f t="shared" si="189"/>
        <v>0</v>
      </c>
      <c r="AX379" s="542">
        <v>0</v>
      </c>
      <c r="AY379" s="544">
        <f t="shared" si="190"/>
        <v>0</v>
      </c>
      <c r="AZ379" s="549"/>
      <c r="BA379" s="542">
        <v>2000</v>
      </c>
      <c r="BB379" s="544">
        <f t="shared" si="191"/>
        <v>0</v>
      </c>
      <c r="BC379" s="542">
        <v>0</v>
      </c>
      <c r="BD379" s="544">
        <f t="shared" si="192"/>
        <v>0</v>
      </c>
      <c r="BE379" s="545">
        <f t="shared" si="193"/>
        <v>0</v>
      </c>
      <c r="BF379" s="398">
        <f t="shared" si="194"/>
        <v>0</v>
      </c>
      <c r="BG379" s="254">
        <f t="shared" si="195"/>
        <v>12</v>
      </c>
      <c r="BH379" s="275">
        <f t="shared" si="196"/>
        <v>0</v>
      </c>
    </row>
    <row r="380" spans="1:60" s="275" customFormat="1" ht="12.75">
      <c r="A380" s="314" t="s">
        <v>978</v>
      </c>
      <c r="B380" s="281" t="s">
        <v>979</v>
      </c>
      <c r="C380" s="372">
        <v>35264</v>
      </c>
      <c r="D380" s="559" t="s">
        <v>123</v>
      </c>
      <c r="E380" s="560">
        <v>201</v>
      </c>
      <c r="F380" s="344">
        <v>640</v>
      </c>
      <c r="G380" s="190">
        <f t="shared" si="200"/>
        <v>128640</v>
      </c>
      <c r="H380" s="344">
        <v>755.02</v>
      </c>
      <c r="I380" s="190">
        <f t="shared" si="201"/>
        <v>151759.01999999999</v>
      </c>
      <c r="J380" s="345">
        <f t="shared" si="202"/>
        <v>280399.02</v>
      </c>
      <c r="K380" s="420"/>
      <c r="L380" s="435"/>
      <c r="M380" s="429">
        <v>640</v>
      </c>
      <c r="N380" s="431">
        <f t="shared" si="172"/>
        <v>0</v>
      </c>
      <c r="O380" s="429">
        <v>755.02</v>
      </c>
      <c r="P380" s="431">
        <f t="shared" si="173"/>
        <v>0</v>
      </c>
      <c r="Q380" s="432">
        <f t="shared" si="174"/>
        <v>0</v>
      </c>
      <c r="R380" s="452"/>
      <c r="S380" s="446">
        <v>640</v>
      </c>
      <c r="T380" s="448">
        <f t="shared" si="175"/>
        <v>0</v>
      </c>
      <c r="U380" s="446">
        <v>755.02</v>
      </c>
      <c r="V380" s="448">
        <f t="shared" si="176"/>
        <v>0</v>
      </c>
      <c r="W380" s="449">
        <f t="shared" si="177"/>
        <v>0</v>
      </c>
      <c r="X380" s="481"/>
      <c r="Y380" s="474">
        <v>640</v>
      </c>
      <c r="Z380" s="476">
        <f t="shared" si="178"/>
        <v>0</v>
      </c>
      <c r="AA380" s="474">
        <v>755.02</v>
      </c>
      <c r="AB380" s="476">
        <f t="shared" si="179"/>
        <v>0</v>
      </c>
      <c r="AC380" s="477">
        <f t="shared" si="180"/>
        <v>0</v>
      </c>
      <c r="AD380" s="500"/>
      <c r="AE380" s="491">
        <v>640</v>
      </c>
      <c r="AF380" s="493">
        <f t="shared" si="181"/>
        <v>0</v>
      </c>
      <c r="AG380" s="491">
        <v>755.02</v>
      </c>
      <c r="AH380" s="493">
        <f t="shared" si="182"/>
        <v>0</v>
      </c>
      <c r="AI380" s="494">
        <f t="shared" si="183"/>
        <v>0</v>
      </c>
      <c r="AJ380" s="532"/>
      <c r="AK380" s="525">
        <v>640</v>
      </c>
      <c r="AL380" s="527">
        <f t="shared" si="184"/>
        <v>0</v>
      </c>
      <c r="AM380" s="525">
        <v>755.02</v>
      </c>
      <c r="AN380" s="527">
        <f t="shared" si="185"/>
        <v>0</v>
      </c>
      <c r="AO380" s="528">
        <f t="shared" si="186"/>
        <v>0</v>
      </c>
      <c r="AP380" s="549"/>
      <c r="AQ380" s="542">
        <v>640</v>
      </c>
      <c r="AR380" s="544">
        <f t="shared" si="187"/>
        <v>0</v>
      </c>
      <c r="AS380" s="542">
        <v>755.02</v>
      </c>
      <c r="AT380" s="544">
        <f t="shared" si="188"/>
        <v>0</v>
      </c>
      <c r="AU380" s="549"/>
      <c r="AV380" s="542">
        <v>640</v>
      </c>
      <c r="AW380" s="544">
        <f t="shared" si="189"/>
        <v>0</v>
      </c>
      <c r="AX380" s="542">
        <v>755.02</v>
      </c>
      <c r="AY380" s="544">
        <f t="shared" si="190"/>
        <v>0</v>
      </c>
      <c r="AZ380" s="549"/>
      <c r="BA380" s="542">
        <v>640</v>
      </c>
      <c r="BB380" s="544">
        <f t="shared" si="191"/>
        <v>0</v>
      </c>
      <c r="BC380" s="542">
        <v>755.02</v>
      </c>
      <c r="BD380" s="544">
        <f t="shared" si="192"/>
        <v>0</v>
      </c>
      <c r="BE380" s="545">
        <f t="shared" si="193"/>
        <v>0</v>
      </c>
      <c r="BF380" s="398">
        <f t="shared" si="194"/>
        <v>201</v>
      </c>
      <c r="BG380" s="254">
        <f t="shared" si="195"/>
        <v>0</v>
      </c>
      <c r="BH380" s="275">
        <f t="shared" si="196"/>
        <v>201</v>
      </c>
    </row>
    <row r="381" spans="1:60" s="275" customFormat="1" ht="12.75">
      <c r="A381" s="314" t="s">
        <v>980</v>
      </c>
      <c r="B381" s="281" t="s">
        <v>981</v>
      </c>
      <c r="C381" s="372">
        <v>35524</v>
      </c>
      <c r="D381" s="559" t="s">
        <v>123</v>
      </c>
      <c r="E381" s="560">
        <v>201</v>
      </c>
      <c r="F381" s="344">
        <v>120</v>
      </c>
      <c r="G381" s="190">
        <f t="shared" si="200"/>
        <v>24120</v>
      </c>
      <c r="H381" s="344">
        <v>406.01</v>
      </c>
      <c r="I381" s="190">
        <f t="shared" si="201"/>
        <v>81608.009999999995</v>
      </c>
      <c r="J381" s="345">
        <f t="shared" si="202"/>
        <v>105728.01</v>
      </c>
      <c r="K381" s="420"/>
      <c r="L381" s="435"/>
      <c r="M381" s="429">
        <v>120</v>
      </c>
      <c r="N381" s="431">
        <f t="shared" si="172"/>
        <v>0</v>
      </c>
      <c r="O381" s="429">
        <v>406.01</v>
      </c>
      <c r="P381" s="431">
        <f t="shared" si="173"/>
        <v>0</v>
      </c>
      <c r="Q381" s="432">
        <f t="shared" si="174"/>
        <v>0</v>
      </c>
      <c r="R381" s="452"/>
      <c r="S381" s="446">
        <v>120</v>
      </c>
      <c r="T381" s="448">
        <f t="shared" si="175"/>
        <v>0</v>
      </c>
      <c r="U381" s="446">
        <v>406.01</v>
      </c>
      <c r="V381" s="448">
        <f t="shared" si="176"/>
        <v>0</v>
      </c>
      <c r="W381" s="449">
        <f t="shared" si="177"/>
        <v>0</v>
      </c>
      <c r="X381" s="481"/>
      <c r="Y381" s="474">
        <v>120</v>
      </c>
      <c r="Z381" s="476">
        <f t="shared" si="178"/>
        <v>0</v>
      </c>
      <c r="AA381" s="474">
        <v>406.01</v>
      </c>
      <c r="AB381" s="476">
        <f t="shared" si="179"/>
        <v>0</v>
      </c>
      <c r="AC381" s="477">
        <f t="shared" si="180"/>
        <v>0</v>
      </c>
      <c r="AD381" s="500"/>
      <c r="AE381" s="491">
        <v>120</v>
      </c>
      <c r="AF381" s="493">
        <f t="shared" si="181"/>
        <v>0</v>
      </c>
      <c r="AG381" s="491">
        <v>406.01</v>
      </c>
      <c r="AH381" s="493">
        <f t="shared" si="182"/>
        <v>0</v>
      </c>
      <c r="AI381" s="494">
        <f t="shared" si="183"/>
        <v>0</v>
      </c>
      <c r="AJ381" s="532"/>
      <c r="AK381" s="525">
        <v>120</v>
      </c>
      <c r="AL381" s="527">
        <f t="shared" si="184"/>
        <v>0</v>
      </c>
      <c r="AM381" s="525">
        <v>406.01</v>
      </c>
      <c r="AN381" s="527">
        <f t="shared" si="185"/>
        <v>0</v>
      </c>
      <c r="AO381" s="528">
        <f t="shared" si="186"/>
        <v>0</v>
      </c>
      <c r="AP381" s="549"/>
      <c r="AQ381" s="542">
        <v>120</v>
      </c>
      <c r="AR381" s="544">
        <f t="shared" si="187"/>
        <v>0</v>
      </c>
      <c r="AS381" s="542">
        <v>406.01</v>
      </c>
      <c r="AT381" s="544">
        <f t="shared" si="188"/>
        <v>0</v>
      </c>
      <c r="AU381" s="549"/>
      <c r="AV381" s="542">
        <v>120</v>
      </c>
      <c r="AW381" s="544">
        <f t="shared" si="189"/>
        <v>0</v>
      </c>
      <c r="AX381" s="542">
        <v>406.01</v>
      </c>
      <c r="AY381" s="544">
        <f t="shared" si="190"/>
        <v>0</v>
      </c>
      <c r="AZ381" s="549"/>
      <c r="BA381" s="542">
        <v>120</v>
      </c>
      <c r="BB381" s="544">
        <f t="shared" si="191"/>
        <v>0</v>
      </c>
      <c r="BC381" s="542">
        <v>406.01</v>
      </c>
      <c r="BD381" s="544">
        <f t="shared" si="192"/>
        <v>0</v>
      </c>
      <c r="BE381" s="545">
        <f t="shared" si="193"/>
        <v>0</v>
      </c>
      <c r="BF381" s="398">
        <f t="shared" si="194"/>
        <v>201</v>
      </c>
      <c r="BG381" s="254">
        <f t="shared" si="195"/>
        <v>0</v>
      </c>
      <c r="BH381" s="275">
        <f t="shared" si="196"/>
        <v>201</v>
      </c>
    </row>
    <row r="382" spans="1:60" s="275" customFormat="1" ht="12.75">
      <c r="A382" s="314" t="s">
        <v>982</v>
      </c>
      <c r="B382" s="281" t="s">
        <v>717</v>
      </c>
      <c r="C382" s="372" t="s">
        <v>718</v>
      </c>
      <c r="D382" s="559" t="s">
        <v>123</v>
      </c>
      <c r="E382" s="560">
        <v>174</v>
      </c>
      <c r="F382" s="344">
        <v>640</v>
      </c>
      <c r="G382" s="190">
        <f t="shared" si="200"/>
        <v>111360</v>
      </c>
      <c r="H382" s="344">
        <v>375</v>
      </c>
      <c r="I382" s="190">
        <f t="shared" si="201"/>
        <v>65250</v>
      </c>
      <c r="J382" s="345">
        <f t="shared" si="202"/>
        <v>176610</v>
      </c>
      <c r="K382" s="420"/>
      <c r="L382" s="435"/>
      <c r="M382" s="429">
        <v>640</v>
      </c>
      <c r="N382" s="431">
        <f t="shared" si="172"/>
        <v>0</v>
      </c>
      <c r="O382" s="429">
        <v>375</v>
      </c>
      <c r="P382" s="431">
        <f t="shared" si="173"/>
        <v>0</v>
      </c>
      <c r="Q382" s="432">
        <f t="shared" si="174"/>
        <v>0</v>
      </c>
      <c r="R382" s="452"/>
      <c r="S382" s="446">
        <v>640</v>
      </c>
      <c r="T382" s="448">
        <f t="shared" si="175"/>
        <v>0</v>
      </c>
      <c r="U382" s="446">
        <v>375</v>
      </c>
      <c r="V382" s="448">
        <f t="shared" si="176"/>
        <v>0</v>
      </c>
      <c r="W382" s="449">
        <f t="shared" si="177"/>
        <v>0</v>
      </c>
      <c r="X382" s="481"/>
      <c r="Y382" s="474">
        <v>640</v>
      </c>
      <c r="Z382" s="476">
        <f t="shared" si="178"/>
        <v>0</v>
      </c>
      <c r="AA382" s="474">
        <v>375</v>
      </c>
      <c r="AB382" s="476">
        <f t="shared" si="179"/>
        <v>0</v>
      </c>
      <c r="AC382" s="477">
        <f t="shared" si="180"/>
        <v>0</v>
      </c>
      <c r="AD382" s="500"/>
      <c r="AE382" s="491">
        <v>640</v>
      </c>
      <c r="AF382" s="493">
        <f t="shared" si="181"/>
        <v>0</v>
      </c>
      <c r="AG382" s="491">
        <v>375</v>
      </c>
      <c r="AH382" s="493">
        <f t="shared" si="182"/>
        <v>0</v>
      </c>
      <c r="AI382" s="494">
        <f t="shared" si="183"/>
        <v>0</v>
      </c>
      <c r="AJ382" s="532"/>
      <c r="AK382" s="525">
        <v>640</v>
      </c>
      <c r="AL382" s="527">
        <f t="shared" si="184"/>
        <v>0</v>
      </c>
      <c r="AM382" s="525">
        <v>375</v>
      </c>
      <c r="AN382" s="527">
        <f t="shared" si="185"/>
        <v>0</v>
      </c>
      <c r="AO382" s="528">
        <f t="shared" si="186"/>
        <v>0</v>
      </c>
      <c r="AP382" s="549"/>
      <c r="AQ382" s="542">
        <v>640</v>
      </c>
      <c r="AR382" s="544">
        <f t="shared" si="187"/>
        <v>0</v>
      </c>
      <c r="AS382" s="542">
        <v>375</v>
      </c>
      <c r="AT382" s="544">
        <f t="shared" si="188"/>
        <v>0</v>
      </c>
      <c r="AU382" s="549"/>
      <c r="AV382" s="542">
        <v>640</v>
      </c>
      <c r="AW382" s="544">
        <f t="shared" si="189"/>
        <v>0</v>
      </c>
      <c r="AX382" s="542">
        <v>375</v>
      </c>
      <c r="AY382" s="544">
        <f t="shared" si="190"/>
        <v>0</v>
      </c>
      <c r="AZ382" s="549"/>
      <c r="BA382" s="542">
        <v>640</v>
      </c>
      <c r="BB382" s="544">
        <f t="shared" si="191"/>
        <v>0</v>
      </c>
      <c r="BC382" s="542">
        <v>375</v>
      </c>
      <c r="BD382" s="544">
        <f t="shared" si="192"/>
        <v>0</v>
      </c>
      <c r="BE382" s="545">
        <f t="shared" si="193"/>
        <v>0</v>
      </c>
      <c r="BF382" s="398">
        <f t="shared" si="194"/>
        <v>174</v>
      </c>
      <c r="BG382" s="254">
        <f t="shared" si="195"/>
        <v>0</v>
      </c>
      <c r="BH382" s="275">
        <f t="shared" si="196"/>
        <v>174</v>
      </c>
    </row>
    <row r="383" spans="1:60" s="275" customFormat="1" ht="12.75">
      <c r="A383" s="314" t="s">
        <v>983</v>
      </c>
      <c r="B383" s="281" t="s">
        <v>984</v>
      </c>
      <c r="C383" s="372">
        <v>35520</v>
      </c>
      <c r="D383" s="559" t="s">
        <v>123</v>
      </c>
      <c r="E383" s="560">
        <v>174</v>
      </c>
      <c r="F383" s="344">
        <v>120</v>
      </c>
      <c r="G383" s="190">
        <f t="shared" si="200"/>
        <v>20880</v>
      </c>
      <c r="H383" s="344">
        <v>158.91999999999999</v>
      </c>
      <c r="I383" s="190">
        <f t="shared" si="201"/>
        <v>27652.079999999998</v>
      </c>
      <c r="J383" s="345">
        <f t="shared" si="202"/>
        <v>48532.08</v>
      </c>
      <c r="K383" s="420"/>
      <c r="L383" s="435"/>
      <c r="M383" s="429">
        <v>120</v>
      </c>
      <c r="N383" s="431">
        <f t="shared" si="172"/>
        <v>0</v>
      </c>
      <c r="O383" s="429">
        <v>158.91999999999999</v>
      </c>
      <c r="P383" s="431">
        <f t="shared" si="173"/>
        <v>0</v>
      </c>
      <c r="Q383" s="432">
        <f t="shared" si="174"/>
        <v>0</v>
      </c>
      <c r="R383" s="452"/>
      <c r="S383" s="446">
        <v>120</v>
      </c>
      <c r="T383" s="448">
        <f t="shared" si="175"/>
        <v>0</v>
      </c>
      <c r="U383" s="446">
        <v>158.91999999999999</v>
      </c>
      <c r="V383" s="448">
        <f t="shared" si="176"/>
        <v>0</v>
      </c>
      <c r="W383" s="449">
        <f t="shared" si="177"/>
        <v>0</v>
      </c>
      <c r="X383" s="481"/>
      <c r="Y383" s="474">
        <v>120</v>
      </c>
      <c r="Z383" s="476">
        <f t="shared" si="178"/>
        <v>0</v>
      </c>
      <c r="AA383" s="474">
        <v>158.91999999999999</v>
      </c>
      <c r="AB383" s="476">
        <f t="shared" si="179"/>
        <v>0</v>
      </c>
      <c r="AC383" s="477">
        <f t="shared" si="180"/>
        <v>0</v>
      </c>
      <c r="AD383" s="500"/>
      <c r="AE383" s="491">
        <v>120</v>
      </c>
      <c r="AF383" s="493">
        <f t="shared" si="181"/>
        <v>0</v>
      </c>
      <c r="AG383" s="491">
        <v>158.91999999999999</v>
      </c>
      <c r="AH383" s="493">
        <f t="shared" si="182"/>
        <v>0</v>
      </c>
      <c r="AI383" s="494">
        <f t="shared" si="183"/>
        <v>0</v>
      </c>
      <c r="AJ383" s="532"/>
      <c r="AK383" s="525">
        <v>120</v>
      </c>
      <c r="AL383" s="527">
        <f t="shared" si="184"/>
        <v>0</v>
      </c>
      <c r="AM383" s="525">
        <v>158.91999999999999</v>
      </c>
      <c r="AN383" s="527">
        <f t="shared" si="185"/>
        <v>0</v>
      </c>
      <c r="AO383" s="528">
        <f t="shared" si="186"/>
        <v>0</v>
      </c>
      <c r="AP383" s="549"/>
      <c r="AQ383" s="542">
        <v>120</v>
      </c>
      <c r="AR383" s="544">
        <f t="shared" si="187"/>
        <v>0</v>
      </c>
      <c r="AS383" s="542">
        <v>158.91999999999999</v>
      </c>
      <c r="AT383" s="544">
        <f t="shared" si="188"/>
        <v>0</v>
      </c>
      <c r="AU383" s="549"/>
      <c r="AV383" s="542">
        <v>120</v>
      </c>
      <c r="AW383" s="544">
        <f t="shared" si="189"/>
        <v>0</v>
      </c>
      <c r="AX383" s="542">
        <v>158.91999999999999</v>
      </c>
      <c r="AY383" s="544">
        <f t="shared" si="190"/>
        <v>0</v>
      </c>
      <c r="AZ383" s="549"/>
      <c r="BA383" s="542">
        <v>120</v>
      </c>
      <c r="BB383" s="544">
        <f t="shared" si="191"/>
        <v>0</v>
      </c>
      <c r="BC383" s="542">
        <v>158.91999999999999</v>
      </c>
      <c r="BD383" s="544">
        <f t="shared" si="192"/>
        <v>0</v>
      </c>
      <c r="BE383" s="545">
        <f t="shared" si="193"/>
        <v>0</v>
      </c>
      <c r="BF383" s="398">
        <f t="shared" si="194"/>
        <v>174</v>
      </c>
      <c r="BG383" s="254">
        <f t="shared" si="195"/>
        <v>0</v>
      </c>
      <c r="BH383" s="275">
        <f t="shared" si="196"/>
        <v>174</v>
      </c>
    </row>
    <row r="384" spans="1:60" s="254" customFormat="1" ht="12.75">
      <c r="A384" s="303" t="s">
        <v>985</v>
      </c>
      <c r="B384" s="281" t="s">
        <v>986</v>
      </c>
      <c r="C384" s="372" t="s">
        <v>987</v>
      </c>
      <c r="D384" s="272" t="s">
        <v>110</v>
      </c>
      <c r="E384" s="273">
        <v>168</v>
      </c>
      <c r="F384" s="344">
        <v>270</v>
      </c>
      <c r="G384" s="413">
        <f t="shared" si="200"/>
        <v>45360</v>
      </c>
      <c r="H384" s="344">
        <v>214.99</v>
      </c>
      <c r="I384" s="414">
        <f t="shared" si="201"/>
        <v>36118.32</v>
      </c>
      <c r="J384" s="415">
        <f t="shared" si="202"/>
        <v>81478.320000000007</v>
      </c>
      <c r="K384" s="406"/>
      <c r="L384" s="427"/>
      <c r="M384" s="429">
        <v>270</v>
      </c>
      <c r="N384" s="431">
        <f t="shared" si="172"/>
        <v>0</v>
      </c>
      <c r="O384" s="429">
        <v>214.99</v>
      </c>
      <c r="P384" s="431">
        <f t="shared" si="173"/>
        <v>0</v>
      </c>
      <c r="Q384" s="432">
        <f t="shared" si="174"/>
        <v>0</v>
      </c>
      <c r="R384" s="444"/>
      <c r="S384" s="446">
        <v>270</v>
      </c>
      <c r="T384" s="448">
        <f t="shared" si="175"/>
        <v>0</v>
      </c>
      <c r="U384" s="446">
        <v>214.99</v>
      </c>
      <c r="V384" s="448">
        <f t="shared" si="176"/>
        <v>0</v>
      </c>
      <c r="W384" s="449">
        <f t="shared" si="177"/>
        <v>0</v>
      </c>
      <c r="X384" s="472"/>
      <c r="Y384" s="474">
        <v>270</v>
      </c>
      <c r="Z384" s="476">
        <f t="shared" si="178"/>
        <v>0</v>
      </c>
      <c r="AA384" s="474">
        <v>214.99</v>
      </c>
      <c r="AB384" s="476">
        <f t="shared" si="179"/>
        <v>0</v>
      </c>
      <c r="AC384" s="477">
        <f t="shared" si="180"/>
        <v>0</v>
      </c>
      <c r="AD384" s="489"/>
      <c r="AE384" s="491">
        <v>270</v>
      </c>
      <c r="AF384" s="493">
        <f t="shared" si="181"/>
        <v>0</v>
      </c>
      <c r="AG384" s="491">
        <v>214.99</v>
      </c>
      <c r="AH384" s="493">
        <f t="shared" si="182"/>
        <v>0</v>
      </c>
      <c r="AI384" s="494">
        <f t="shared" si="183"/>
        <v>0</v>
      </c>
      <c r="AJ384" s="523"/>
      <c r="AK384" s="525">
        <v>270</v>
      </c>
      <c r="AL384" s="527">
        <f t="shared" si="184"/>
        <v>0</v>
      </c>
      <c r="AM384" s="525">
        <v>214.99</v>
      </c>
      <c r="AN384" s="527">
        <f t="shared" si="185"/>
        <v>0</v>
      </c>
      <c r="AO384" s="528">
        <f t="shared" si="186"/>
        <v>0</v>
      </c>
      <c r="AP384" s="540"/>
      <c r="AQ384" s="542">
        <v>270</v>
      </c>
      <c r="AR384" s="544">
        <f t="shared" si="187"/>
        <v>0</v>
      </c>
      <c r="AS384" s="542">
        <v>214.99</v>
      </c>
      <c r="AT384" s="544">
        <f t="shared" si="188"/>
        <v>0</v>
      </c>
      <c r="AU384" s="540"/>
      <c r="AV384" s="542">
        <v>270</v>
      </c>
      <c r="AW384" s="544">
        <f t="shared" si="189"/>
        <v>0</v>
      </c>
      <c r="AX384" s="542">
        <v>214.99</v>
      </c>
      <c r="AY384" s="544">
        <f t="shared" si="190"/>
        <v>0</v>
      </c>
      <c r="AZ384" s="540"/>
      <c r="BA384" s="542">
        <v>270</v>
      </c>
      <c r="BB384" s="544">
        <f t="shared" si="191"/>
        <v>0</v>
      </c>
      <c r="BC384" s="542">
        <v>214.99</v>
      </c>
      <c r="BD384" s="544">
        <f t="shared" si="192"/>
        <v>0</v>
      </c>
      <c r="BE384" s="545">
        <f t="shared" si="193"/>
        <v>0</v>
      </c>
      <c r="BF384" s="398">
        <f t="shared" si="194"/>
        <v>168</v>
      </c>
      <c r="BG384" s="254">
        <f t="shared" si="195"/>
        <v>0</v>
      </c>
      <c r="BH384" s="275">
        <f t="shared" si="196"/>
        <v>168</v>
      </c>
    </row>
    <row r="385" spans="1:60" s="254" customFormat="1" ht="12.75">
      <c r="A385" s="303" t="s">
        <v>988</v>
      </c>
      <c r="B385" s="281" t="s">
        <v>989</v>
      </c>
      <c r="C385" s="372" t="s">
        <v>990</v>
      </c>
      <c r="D385" s="272" t="s">
        <v>110</v>
      </c>
      <c r="E385" s="273">
        <v>36</v>
      </c>
      <c r="F385" s="344">
        <v>300</v>
      </c>
      <c r="G385" s="413">
        <f t="shared" si="200"/>
        <v>10800</v>
      </c>
      <c r="H385" s="344">
        <v>1673.52</v>
      </c>
      <c r="I385" s="414">
        <f t="shared" si="201"/>
        <v>60246.720000000001</v>
      </c>
      <c r="J385" s="415">
        <f t="shared" si="202"/>
        <v>71046.720000000001</v>
      </c>
      <c r="K385" s="406"/>
      <c r="L385" s="427"/>
      <c r="M385" s="429">
        <v>300</v>
      </c>
      <c r="N385" s="431">
        <f t="shared" si="172"/>
        <v>0</v>
      </c>
      <c r="O385" s="429">
        <v>1673.52</v>
      </c>
      <c r="P385" s="431">
        <f t="shared" si="173"/>
        <v>0</v>
      </c>
      <c r="Q385" s="432">
        <f t="shared" si="174"/>
        <v>0</v>
      </c>
      <c r="R385" s="444"/>
      <c r="S385" s="446">
        <v>300</v>
      </c>
      <c r="T385" s="448">
        <f t="shared" si="175"/>
        <v>0</v>
      </c>
      <c r="U385" s="446">
        <v>1673.52</v>
      </c>
      <c r="V385" s="448">
        <f t="shared" si="176"/>
        <v>0</v>
      </c>
      <c r="W385" s="449">
        <f t="shared" si="177"/>
        <v>0</v>
      </c>
      <c r="X385" s="472"/>
      <c r="Y385" s="474">
        <v>300</v>
      </c>
      <c r="Z385" s="476">
        <f t="shared" si="178"/>
        <v>0</v>
      </c>
      <c r="AA385" s="474">
        <v>1673.52</v>
      </c>
      <c r="AB385" s="476">
        <f t="shared" si="179"/>
        <v>0</v>
      </c>
      <c r="AC385" s="477">
        <f t="shared" si="180"/>
        <v>0</v>
      </c>
      <c r="AD385" s="489"/>
      <c r="AE385" s="491">
        <v>300</v>
      </c>
      <c r="AF385" s="493">
        <f t="shared" si="181"/>
        <v>0</v>
      </c>
      <c r="AG385" s="491">
        <v>1673.52</v>
      </c>
      <c r="AH385" s="493">
        <f t="shared" si="182"/>
        <v>0</v>
      </c>
      <c r="AI385" s="494">
        <f t="shared" si="183"/>
        <v>0</v>
      </c>
      <c r="AJ385" s="523"/>
      <c r="AK385" s="525">
        <v>300</v>
      </c>
      <c r="AL385" s="527">
        <f t="shared" si="184"/>
        <v>0</v>
      </c>
      <c r="AM385" s="525">
        <v>1673.52</v>
      </c>
      <c r="AN385" s="527">
        <f t="shared" si="185"/>
        <v>0</v>
      </c>
      <c r="AO385" s="528">
        <f t="shared" si="186"/>
        <v>0</v>
      </c>
      <c r="AP385" s="540"/>
      <c r="AQ385" s="542">
        <v>300</v>
      </c>
      <c r="AR385" s="544">
        <f t="shared" si="187"/>
        <v>0</v>
      </c>
      <c r="AS385" s="542">
        <v>1673.52</v>
      </c>
      <c r="AT385" s="544">
        <f t="shared" si="188"/>
        <v>0</v>
      </c>
      <c r="AU385" s="540"/>
      <c r="AV385" s="542">
        <v>300</v>
      </c>
      <c r="AW385" s="544">
        <f t="shared" si="189"/>
        <v>0</v>
      </c>
      <c r="AX385" s="542">
        <v>1673.52</v>
      </c>
      <c r="AY385" s="544">
        <f t="shared" si="190"/>
        <v>0</v>
      </c>
      <c r="AZ385" s="540"/>
      <c r="BA385" s="542">
        <v>300</v>
      </c>
      <c r="BB385" s="544">
        <f t="shared" si="191"/>
        <v>0</v>
      </c>
      <c r="BC385" s="542">
        <v>1673.52</v>
      </c>
      <c r="BD385" s="544">
        <f t="shared" si="192"/>
        <v>0</v>
      </c>
      <c r="BE385" s="545">
        <f t="shared" si="193"/>
        <v>0</v>
      </c>
      <c r="BF385" s="398">
        <f t="shared" si="194"/>
        <v>36</v>
      </c>
      <c r="BG385" s="254">
        <f t="shared" si="195"/>
        <v>0</v>
      </c>
      <c r="BH385" s="275">
        <f t="shared" si="196"/>
        <v>36</v>
      </c>
    </row>
    <row r="386" spans="1:60" s="275" customFormat="1" ht="12.75">
      <c r="A386" s="314" t="s">
        <v>991</v>
      </c>
      <c r="B386" s="281" t="s">
        <v>992</v>
      </c>
      <c r="C386" s="372" t="s">
        <v>993</v>
      </c>
      <c r="D386" s="272" t="s">
        <v>110</v>
      </c>
      <c r="E386" s="273">
        <v>205</v>
      </c>
      <c r="F386" s="344">
        <v>200</v>
      </c>
      <c r="G386" s="190">
        <f t="shared" si="200"/>
        <v>41000</v>
      </c>
      <c r="H386" s="344">
        <v>116.42</v>
      </c>
      <c r="I386" s="190">
        <f t="shared" si="201"/>
        <v>23866.1</v>
      </c>
      <c r="J386" s="345">
        <f t="shared" si="202"/>
        <v>64866.1</v>
      </c>
      <c r="K386" s="420"/>
      <c r="L386" s="435"/>
      <c r="M386" s="429">
        <v>200</v>
      </c>
      <c r="N386" s="431">
        <f t="shared" si="172"/>
        <v>0</v>
      </c>
      <c r="O386" s="429">
        <v>116.42</v>
      </c>
      <c r="P386" s="431">
        <f t="shared" si="173"/>
        <v>0</v>
      </c>
      <c r="Q386" s="432">
        <f t="shared" si="174"/>
        <v>0</v>
      </c>
      <c r="R386" s="452"/>
      <c r="S386" s="446">
        <v>200</v>
      </c>
      <c r="T386" s="448">
        <f t="shared" si="175"/>
        <v>0</v>
      </c>
      <c r="U386" s="446">
        <v>116.42</v>
      </c>
      <c r="V386" s="448">
        <f t="shared" si="176"/>
        <v>0</v>
      </c>
      <c r="W386" s="449">
        <f t="shared" si="177"/>
        <v>0</v>
      </c>
      <c r="X386" s="481"/>
      <c r="Y386" s="474">
        <v>200</v>
      </c>
      <c r="Z386" s="476">
        <f t="shared" si="178"/>
        <v>0</v>
      </c>
      <c r="AA386" s="474">
        <v>116.42</v>
      </c>
      <c r="AB386" s="476">
        <f t="shared" si="179"/>
        <v>0</v>
      </c>
      <c r="AC386" s="477">
        <f t="shared" si="180"/>
        <v>0</v>
      </c>
      <c r="AD386" s="500"/>
      <c r="AE386" s="491">
        <v>200</v>
      </c>
      <c r="AF386" s="493">
        <f t="shared" si="181"/>
        <v>0</v>
      </c>
      <c r="AG386" s="491">
        <v>116.42</v>
      </c>
      <c r="AH386" s="493">
        <f t="shared" si="182"/>
        <v>0</v>
      </c>
      <c r="AI386" s="494">
        <f t="shared" si="183"/>
        <v>0</v>
      </c>
      <c r="AJ386" s="532"/>
      <c r="AK386" s="525">
        <v>200</v>
      </c>
      <c r="AL386" s="527">
        <f t="shared" si="184"/>
        <v>0</v>
      </c>
      <c r="AM386" s="525">
        <v>116.42</v>
      </c>
      <c r="AN386" s="527">
        <f t="shared" si="185"/>
        <v>0</v>
      </c>
      <c r="AO386" s="528">
        <f t="shared" si="186"/>
        <v>0</v>
      </c>
      <c r="AP386" s="549"/>
      <c r="AQ386" s="542">
        <v>200</v>
      </c>
      <c r="AR386" s="544">
        <f t="shared" si="187"/>
        <v>0</v>
      </c>
      <c r="AS386" s="542">
        <v>116.42</v>
      </c>
      <c r="AT386" s="544">
        <f t="shared" si="188"/>
        <v>0</v>
      </c>
      <c r="AU386" s="549"/>
      <c r="AV386" s="542">
        <v>200</v>
      </c>
      <c r="AW386" s="544">
        <f t="shared" si="189"/>
        <v>0</v>
      </c>
      <c r="AX386" s="542">
        <v>116.42</v>
      </c>
      <c r="AY386" s="544">
        <f t="shared" si="190"/>
        <v>0</v>
      </c>
      <c r="AZ386" s="549"/>
      <c r="BA386" s="542">
        <v>200</v>
      </c>
      <c r="BB386" s="544">
        <f t="shared" si="191"/>
        <v>0</v>
      </c>
      <c r="BC386" s="542">
        <v>116.42</v>
      </c>
      <c r="BD386" s="544">
        <f t="shared" si="192"/>
        <v>0</v>
      </c>
      <c r="BE386" s="545">
        <f t="shared" si="193"/>
        <v>0</v>
      </c>
      <c r="BF386" s="398">
        <f t="shared" si="194"/>
        <v>205</v>
      </c>
      <c r="BG386" s="254">
        <f t="shared" si="195"/>
        <v>0</v>
      </c>
      <c r="BH386" s="275">
        <f t="shared" si="196"/>
        <v>205</v>
      </c>
    </row>
    <row r="387" spans="1:60" s="275" customFormat="1" ht="12.75">
      <c r="A387" s="314" t="s">
        <v>994</v>
      </c>
      <c r="B387" s="281" t="s">
        <v>995</v>
      </c>
      <c r="C387" s="372" t="s">
        <v>996</v>
      </c>
      <c r="D387" s="559" t="s">
        <v>110</v>
      </c>
      <c r="E387" s="560">
        <v>336</v>
      </c>
      <c r="F387" s="344">
        <v>25</v>
      </c>
      <c r="G387" s="190">
        <f t="shared" si="200"/>
        <v>8400</v>
      </c>
      <c r="H387" s="344">
        <v>78.5</v>
      </c>
      <c r="I387" s="190">
        <f t="shared" si="201"/>
        <v>26376</v>
      </c>
      <c r="J387" s="345">
        <f t="shared" si="202"/>
        <v>34776</v>
      </c>
      <c r="K387" s="420"/>
      <c r="L387" s="435"/>
      <c r="M387" s="429">
        <v>25</v>
      </c>
      <c r="N387" s="431">
        <f t="shared" si="172"/>
        <v>0</v>
      </c>
      <c r="O387" s="429">
        <v>78.5</v>
      </c>
      <c r="P387" s="431">
        <f t="shared" si="173"/>
        <v>0</v>
      </c>
      <c r="Q387" s="432">
        <f t="shared" si="174"/>
        <v>0</v>
      </c>
      <c r="R387" s="452"/>
      <c r="S387" s="446">
        <v>25</v>
      </c>
      <c r="T387" s="448">
        <f t="shared" si="175"/>
        <v>0</v>
      </c>
      <c r="U387" s="446">
        <v>78.5</v>
      </c>
      <c r="V387" s="448">
        <f t="shared" si="176"/>
        <v>0</v>
      </c>
      <c r="W387" s="449">
        <f t="shared" si="177"/>
        <v>0</v>
      </c>
      <c r="X387" s="481"/>
      <c r="Y387" s="474">
        <v>25</v>
      </c>
      <c r="Z387" s="476">
        <f t="shared" si="178"/>
        <v>0</v>
      </c>
      <c r="AA387" s="474">
        <v>78.5</v>
      </c>
      <c r="AB387" s="476">
        <f t="shared" si="179"/>
        <v>0</v>
      </c>
      <c r="AC387" s="477">
        <f t="shared" si="180"/>
        <v>0</v>
      </c>
      <c r="AD387" s="500"/>
      <c r="AE387" s="491">
        <v>25</v>
      </c>
      <c r="AF387" s="493">
        <f t="shared" si="181"/>
        <v>0</v>
      </c>
      <c r="AG387" s="491">
        <v>78.5</v>
      </c>
      <c r="AH387" s="493">
        <f t="shared" si="182"/>
        <v>0</v>
      </c>
      <c r="AI387" s="494">
        <f t="shared" si="183"/>
        <v>0</v>
      </c>
      <c r="AJ387" s="532"/>
      <c r="AK387" s="525">
        <v>25</v>
      </c>
      <c r="AL387" s="527">
        <f t="shared" si="184"/>
        <v>0</v>
      </c>
      <c r="AM387" s="525">
        <v>78.5</v>
      </c>
      <c r="AN387" s="527">
        <f t="shared" si="185"/>
        <v>0</v>
      </c>
      <c r="AO387" s="528">
        <f t="shared" si="186"/>
        <v>0</v>
      </c>
      <c r="AP387" s="549"/>
      <c r="AQ387" s="542">
        <v>25</v>
      </c>
      <c r="AR387" s="544">
        <f t="shared" si="187"/>
        <v>0</v>
      </c>
      <c r="AS387" s="542">
        <v>78.5</v>
      </c>
      <c r="AT387" s="544">
        <f t="shared" si="188"/>
        <v>0</v>
      </c>
      <c r="AU387" s="549"/>
      <c r="AV387" s="542">
        <v>25</v>
      </c>
      <c r="AW387" s="544">
        <f t="shared" si="189"/>
        <v>0</v>
      </c>
      <c r="AX387" s="542">
        <v>78.5</v>
      </c>
      <c r="AY387" s="544">
        <f t="shared" si="190"/>
        <v>0</v>
      </c>
      <c r="AZ387" s="549"/>
      <c r="BA387" s="542">
        <v>25</v>
      </c>
      <c r="BB387" s="544">
        <f t="shared" si="191"/>
        <v>0</v>
      </c>
      <c r="BC387" s="542">
        <v>78.5</v>
      </c>
      <c r="BD387" s="544">
        <f t="shared" si="192"/>
        <v>0</v>
      </c>
      <c r="BE387" s="545">
        <f t="shared" si="193"/>
        <v>0</v>
      </c>
      <c r="BF387" s="398">
        <f t="shared" si="194"/>
        <v>336</v>
      </c>
      <c r="BG387" s="254">
        <f t="shared" si="195"/>
        <v>0</v>
      </c>
      <c r="BH387" s="275">
        <f t="shared" si="196"/>
        <v>336</v>
      </c>
    </row>
    <row r="388" spans="1:60" s="275" customFormat="1" ht="12.75">
      <c r="A388" s="314" t="s">
        <v>997</v>
      </c>
      <c r="B388" s="281" t="s">
        <v>998</v>
      </c>
      <c r="C388" s="372" t="s">
        <v>999</v>
      </c>
      <c r="D388" s="559" t="s">
        <v>110</v>
      </c>
      <c r="E388" s="560">
        <v>90</v>
      </c>
      <c r="F388" s="344">
        <v>300</v>
      </c>
      <c r="G388" s="190">
        <f t="shared" si="200"/>
        <v>27000</v>
      </c>
      <c r="H388" s="344">
        <v>170.52</v>
      </c>
      <c r="I388" s="190">
        <f t="shared" si="201"/>
        <v>15346.800000000001</v>
      </c>
      <c r="J388" s="345">
        <f t="shared" si="202"/>
        <v>42346.8</v>
      </c>
      <c r="K388" s="420"/>
      <c r="L388" s="435"/>
      <c r="M388" s="429">
        <v>300</v>
      </c>
      <c r="N388" s="431">
        <f t="shared" si="172"/>
        <v>0</v>
      </c>
      <c r="O388" s="429">
        <v>170.52</v>
      </c>
      <c r="P388" s="431">
        <f t="shared" si="173"/>
        <v>0</v>
      </c>
      <c r="Q388" s="432">
        <f t="shared" si="174"/>
        <v>0</v>
      </c>
      <c r="R388" s="452"/>
      <c r="S388" s="446">
        <v>300</v>
      </c>
      <c r="T388" s="448">
        <f t="shared" si="175"/>
        <v>0</v>
      </c>
      <c r="U388" s="446">
        <v>170.52</v>
      </c>
      <c r="V388" s="448">
        <f t="shared" si="176"/>
        <v>0</v>
      </c>
      <c r="W388" s="449">
        <f t="shared" si="177"/>
        <v>0</v>
      </c>
      <c r="X388" s="481"/>
      <c r="Y388" s="474">
        <v>300</v>
      </c>
      <c r="Z388" s="476">
        <f t="shared" si="178"/>
        <v>0</v>
      </c>
      <c r="AA388" s="474">
        <v>170.52</v>
      </c>
      <c r="AB388" s="476">
        <f t="shared" si="179"/>
        <v>0</v>
      </c>
      <c r="AC388" s="477">
        <f t="shared" si="180"/>
        <v>0</v>
      </c>
      <c r="AD388" s="500"/>
      <c r="AE388" s="491">
        <v>300</v>
      </c>
      <c r="AF388" s="493">
        <f t="shared" si="181"/>
        <v>0</v>
      </c>
      <c r="AG388" s="491">
        <v>170.52</v>
      </c>
      <c r="AH388" s="493">
        <f t="shared" si="182"/>
        <v>0</v>
      </c>
      <c r="AI388" s="494">
        <f t="shared" si="183"/>
        <v>0</v>
      </c>
      <c r="AJ388" s="532"/>
      <c r="AK388" s="525">
        <v>300</v>
      </c>
      <c r="AL388" s="527">
        <f t="shared" si="184"/>
        <v>0</v>
      </c>
      <c r="AM388" s="525">
        <v>170.52</v>
      </c>
      <c r="AN388" s="527">
        <f t="shared" si="185"/>
        <v>0</v>
      </c>
      <c r="AO388" s="528">
        <f t="shared" si="186"/>
        <v>0</v>
      </c>
      <c r="AP388" s="549"/>
      <c r="AQ388" s="542">
        <v>300</v>
      </c>
      <c r="AR388" s="544">
        <f t="shared" si="187"/>
        <v>0</v>
      </c>
      <c r="AS388" s="542">
        <v>170.52</v>
      </c>
      <c r="AT388" s="544">
        <f t="shared" si="188"/>
        <v>0</v>
      </c>
      <c r="AU388" s="549"/>
      <c r="AV388" s="542">
        <v>300</v>
      </c>
      <c r="AW388" s="544">
        <f t="shared" si="189"/>
        <v>0</v>
      </c>
      <c r="AX388" s="542">
        <v>170.52</v>
      </c>
      <c r="AY388" s="544">
        <f t="shared" si="190"/>
        <v>0</v>
      </c>
      <c r="AZ388" s="549"/>
      <c r="BA388" s="542">
        <v>300</v>
      </c>
      <c r="BB388" s="544">
        <f t="shared" si="191"/>
        <v>0</v>
      </c>
      <c r="BC388" s="542">
        <v>170.52</v>
      </c>
      <c r="BD388" s="544">
        <f t="shared" si="192"/>
        <v>0</v>
      </c>
      <c r="BE388" s="545">
        <f t="shared" si="193"/>
        <v>0</v>
      </c>
      <c r="BF388" s="398">
        <f t="shared" si="194"/>
        <v>90</v>
      </c>
      <c r="BG388" s="254">
        <f t="shared" si="195"/>
        <v>0</v>
      </c>
      <c r="BH388" s="275">
        <f t="shared" si="196"/>
        <v>90</v>
      </c>
    </row>
    <row r="389" spans="1:60" s="275" customFormat="1" ht="12.75">
      <c r="A389" s="314" t="s">
        <v>1000</v>
      </c>
      <c r="B389" s="281" t="s">
        <v>1001</v>
      </c>
      <c r="C389" s="372" t="s">
        <v>1002</v>
      </c>
      <c r="D389" s="559" t="s">
        <v>110</v>
      </c>
      <c r="E389" s="560">
        <v>600</v>
      </c>
      <c r="F389" s="344">
        <v>0</v>
      </c>
      <c r="G389" s="190">
        <f t="shared" si="200"/>
        <v>0</v>
      </c>
      <c r="H389" s="344">
        <v>6.77</v>
      </c>
      <c r="I389" s="190">
        <f t="shared" si="201"/>
        <v>4061.9999999999995</v>
      </c>
      <c r="J389" s="345">
        <f t="shared" si="202"/>
        <v>4061.9999999999995</v>
      </c>
      <c r="K389" s="420"/>
      <c r="L389" s="435"/>
      <c r="M389" s="429">
        <v>0</v>
      </c>
      <c r="N389" s="431">
        <f t="shared" si="172"/>
        <v>0</v>
      </c>
      <c r="O389" s="429">
        <v>6.77</v>
      </c>
      <c r="P389" s="431">
        <f t="shared" si="173"/>
        <v>0</v>
      </c>
      <c r="Q389" s="432">
        <f t="shared" si="174"/>
        <v>0</v>
      </c>
      <c r="R389" s="452"/>
      <c r="S389" s="446">
        <v>0</v>
      </c>
      <c r="T389" s="448">
        <f t="shared" si="175"/>
        <v>0</v>
      </c>
      <c r="U389" s="446">
        <v>6.77</v>
      </c>
      <c r="V389" s="448">
        <f t="shared" si="176"/>
        <v>0</v>
      </c>
      <c r="W389" s="449">
        <f t="shared" si="177"/>
        <v>0</v>
      </c>
      <c r="X389" s="481"/>
      <c r="Y389" s="474">
        <v>0</v>
      </c>
      <c r="Z389" s="476">
        <f t="shared" si="178"/>
        <v>0</v>
      </c>
      <c r="AA389" s="474">
        <v>6.77</v>
      </c>
      <c r="AB389" s="476">
        <f t="shared" si="179"/>
        <v>0</v>
      </c>
      <c r="AC389" s="477">
        <f t="shared" si="180"/>
        <v>0</v>
      </c>
      <c r="AD389" s="500"/>
      <c r="AE389" s="491">
        <v>0</v>
      </c>
      <c r="AF389" s="493">
        <f t="shared" si="181"/>
        <v>0</v>
      </c>
      <c r="AG389" s="491">
        <v>6.77</v>
      </c>
      <c r="AH389" s="493">
        <f t="shared" si="182"/>
        <v>0</v>
      </c>
      <c r="AI389" s="494">
        <f t="shared" si="183"/>
        <v>0</v>
      </c>
      <c r="AJ389" s="532"/>
      <c r="AK389" s="525">
        <v>0</v>
      </c>
      <c r="AL389" s="527">
        <f t="shared" si="184"/>
        <v>0</v>
      </c>
      <c r="AM389" s="525">
        <v>6.77</v>
      </c>
      <c r="AN389" s="527">
        <f t="shared" si="185"/>
        <v>0</v>
      </c>
      <c r="AO389" s="528">
        <f t="shared" si="186"/>
        <v>0</v>
      </c>
      <c r="AP389" s="549"/>
      <c r="AQ389" s="542">
        <v>0</v>
      </c>
      <c r="AR389" s="544">
        <f t="shared" si="187"/>
        <v>0</v>
      </c>
      <c r="AS389" s="542">
        <v>6.77</v>
      </c>
      <c r="AT389" s="544">
        <f t="shared" si="188"/>
        <v>0</v>
      </c>
      <c r="AU389" s="549"/>
      <c r="AV389" s="542">
        <v>0</v>
      </c>
      <c r="AW389" s="544">
        <f t="shared" si="189"/>
        <v>0</v>
      </c>
      <c r="AX389" s="542">
        <v>6.77</v>
      </c>
      <c r="AY389" s="544">
        <f t="shared" si="190"/>
        <v>0</v>
      </c>
      <c r="AZ389" s="549"/>
      <c r="BA389" s="542">
        <v>0</v>
      </c>
      <c r="BB389" s="544">
        <f t="shared" si="191"/>
        <v>0</v>
      </c>
      <c r="BC389" s="542">
        <v>6.77</v>
      </c>
      <c r="BD389" s="544">
        <f t="shared" si="192"/>
        <v>0</v>
      </c>
      <c r="BE389" s="545">
        <f t="shared" si="193"/>
        <v>0</v>
      </c>
      <c r="BF389" s="398">
        <f t="shared" si="194"/>
        <v>600</v>
      </c>
      <c r="BG389" s="254">
        <f t="shared" si="195"/>
        <v>0</v>
      </c>
      <c r="BH389" s="275">
        <f t="shared" si="196"/>
        <v>600</v>
      </c>
    </row>
    <row r="390" spans="1:60" s="275" customFormat="1" ht="12.75">
      <c r="A390" s="314" t="s">
        <v>1003</v>
      </c>
      <c r="B390" s="281" t="s">
        <v>1004</v>
      </c>
      <c r="C390" s="372" t="s">
        <v>1005</v>
      </c>
      <c r="D390" s="559" t="s">
        <v>110</v>
      </c>
      <c r="E390" s="560">
        <v>600</v>
      </c>
      <c r="F390" s="344">
        <v>0</v>
      </c>
      <c r="G390" s="190">
        <f t="shared" si="200"/>
        <v>0</v>
      </c>
      <c r="H390" s="344">
        <v>3.06</v>
      </c>
      <c r="I390" s="190">
        <f t="shared" si="201"/>
        <v>1836</v>
      </c>
      <c r="J390" s="345">
        <f t="shared" si="202"/>
        <v>1836</v>
      </c>
      <c r="K390" s="420"/>
      <c r="L390" s="435"/>
      <c r="M390" s="429">
        <v>0</v>
      </c>
      <c r="N390" s="431">
        <f t="shared" si="172"/>
        <v>0</v>
      </c>
      <c r="O390" s="429">
        <v>3.06</v>
      </c>
      <c r="P390" s="431">
        <f t="shared" si="173"/>
        <v>0</v>
      </c>
      <c r="Q390" s="432">
        <f t="shared" si="174"/>
        <v>0</v>
      </c>
      <c r="R390" s="452"/>
      <c r="S390" s="446">
        <v>0</v>
      </c>
      <c r="T390" s="448">
        <f t="shared" si="175"/>
        <v>0</v>
      </c>
      <c r="U390" s="446">
        <v>3.06</v>
      </c>
      <c r="V390" s="448">
        <f t="shared" si="176"/>
        <v>0</v>
      </c>
      <c r="W390" s="449">
        <f t="shared" si="177"/>
        <v>0</v>
      </c>
      <c r="X390" s="481"/>
      <c r="Y390" s="474">
        <v>0</v>
      </c>
      <c r="Z390" s="476">
        <f t="shared" si="178"/>
        <v>0</v>
      </c>
      <c r="AA390" s="474">
        <v>3.06</v>
      </c>
      <c r="AB390" s="476">
        <f t="shared" si="179"/>
        <v>0</v>
      </c>
      <c r="AC390" s="477">
        <f t="shared" si="180"/>
        <v>0</v>
      </c>
      <c r="AD390" s="500"/>
      <c r="AE390" s="491">
        <v>0</v>
      </c>
      <c r="AF390" s="493">
        <f t="shared" si="181"/>
        <v>0</v>
      </c>
      <c r="AG390" s="491">
        <v>3.06</v>
      </c>
      <c r="AH390" s="493">
        <f t="shared" si="182"/>
        <v>0</v>
      </c>
      <c r="AI390" s="494">
        <f t="shared" si="183"/>
        <v>0</v>
      </c>
      <c r="AJ390" s="532"/>
      <c r="AK390" s="525">
        <v>0</v>
      </c>
      <c r="AL390" s="527">
        <f t="shared" si="184"/>
        <v>0</v>
      </c>
      <c r="AM390" s="525">
        <v>3.06</v>
      </c>
      <c r="AN390" s="527">
        <f t="shared" si="185"/>
        <v>0</v>
      </c>
      <c r="AO390" s="528">
        <f t="shared" si="186"/>
        <v>0</v>
      </c>
      <c r="AP390" s="549"/>
      <c r="AQ390" s="542">
        <v>0</v>
      </c>
      <c r="AR390" s="544">
        <f t="shared" si="187"/>
        <v>0</v>
      </c>
      <c r="AS390" s="542">
        <v>3.06</v>
      </c>
      <c r="AT390" s="544">
        <f t="shared" si="188"/>
        <v>0</v>
      </c>
      <c r="AU390" s="549"/>
      <c r="AV390" s="542">
        <v>0</v>
      </c>
      <c r="AW390" s="544">
        <f t="shared" si="189"/>
        <v>0</v>
      </c>
      <c r="AX390" s="542">
        <v>3.06</v>
      </c>
      <c r="AY390" s="544">
        <f t="shared" si="190"/>
        <v>0</v>
      </c>
      <c r="AZ390" s="549"/>
      <c r="BA390" s="542">
        <v>0</v>
      </c>
      <c r="BB390" s="544">
        <f t="shared" si="191"/>
        <v>0</v>
      </c>
      <c r="BC390" s="542">
        <v>3.06</v>
      </c>
      <c r="BD390" s="544">
        <f t="shared" si="192"/>
        <v>0</v>
      </c>
      <c r="BE390" s="545">
        <f t="shared" si="193"/>
        <v>0</v>
      </c>
      <c r="BF390" s="398">
        <f t="shared" si="194"/>
        <v>600</v>
      </c>
      <c r="BG390" s="254">
        <f t="shared" si="195"/>
        <v>0</v>
      </c>
      <c r="BH390" s="275">
        <f t="shared" si="196"/>
        <v>600</v>
      </c>
    </row>
    <row r="391" spans="1:60" s="275" customFormat="1" ht="12.75">
      <c r="A391" s="314" t="s">
        <v>1006</v>
      </c>
      <c r="B391" s="281" t="s">
        <v>1007</v>
      </c>
      <c r="C391" s="372" t="s">
        <v>1008</v>
      </c>
      <c r="D391" s="559" t="s">
        <v>110</v>
      </c>
      <c r="E391" s="560">
        <v>60</v>
      </c>
      <c r="F391" s="344">
        <v>300</v>
      </c>
      <c r="G391" s="190">
        <f t="shared" si="200"/>
        <v>18000</v>
      </c>
      <c r="H391" s="344">
        <v>1577.76</v>
      </c>
      <c r="I391" s="190">
        <f t="shared" si="201"/>
        <v>94665.600000000006</v>
      </c>
      <c r="J391" s="345">
        <f t="shared" si="202"/>
        <v>112665.60000000001</v>
      </c>
      <c r="K391" s="420"/>
      <c r="L391" s="435"/>
      <c r="M391" s="429">
        <v>300</v>
      </c>
      <c r="N391" s="431">
        <f t="shared" si="172"/>
        <v>0</v>
      </c>
      <c r="O391" s="429">
        <v>1577.76</v>
      </c>
      <c r="P391" s="431">
        <f t="shared" si="173"/>
        <v>0</v>
      </c>
      <c r="Q391" s="432">
        <f t="shared" si="174"/>
        <v>0</v>
      </c>
      <c r="R391" s="452"/>
      <c r="S391" s="446">
        <v>300</v>
      </c>
      <c r="T391" s="448">
        <f t="shared" si="175"/>
        <v>0</v>
      </c>
      <c r="U391" s="446">
        <v>1577.76</v>
      </c>
      <c r="V391" s="448">
        <f t="shared" si="176"/>
        <v>0</v>
      </c>
      <c r="W391" s="449">
        <f t="shared" si="177"/>
        <v>0</v>
      </c>
      <c r="X391" s="481"/>
      <c r="Y391" s="474">
        <v>300</v>
      </c>
      <c r="Z391" s="476">
        <f t="shared" si="178"/>
        <v>0</v>
      </c>
      <c r="AA391" s="474">
        <v>1577.76</v>
      </c>
      <c r="AB391" s="476">
        <f t="shared" si="179"/>
        <v>0</v>
      </c>
      <c r="AC391" s="477">
        <f t="shared" si="180"/>
        <v>0</v>
      </c>
      <c r="AD391" s="500"/>
      <c r="AE391" s="491">
        <v>300</v>
      </c>
      <c r="AF391" s="493">
        <f t="shared" si="181"/>
        <v>0</v>
      </c>
      <c r="AG391" s="491">
        <v>1577.76</v>
      </c>
      <c r="AH391" s="493">
        <f t="shared" si="182"/>
        <v>0</v>
      </c>
      <c r="AI391" s="494">
        <f t="shared" si="183"/>
        <v>0</v>
      </c>
      <c r="AJ391" s="532"/>
      <c r="AK391" s="525">
        <v>300</v>
      </c>
      <c r="AL391" s="527">
        <f t="shared" si="184"/>
        <v>0</v>
      </c>
      <c r="AM391" s="525">
        <v>1577.76</v>
      </c>
      <c r="AN391" s="527">
        <f t="shared" si="185"/>
        <v>0</v>
      </c>
      <c r="AO391" s="528">
        <f t="shared" si="186"/>
        <v>0</v>
      </c>
      <c r="AP391" s="549"/>
      <c r="AQ391" s="542">
        <v>300</v>
      </c>
      <c r="AR391" s="544">
        <f t="shared" si="187"/>
        <v>0</v>
      </c>
      <c r="AS391" s="542">
        <v>1577.76</v>
      </c>
      <c r="AT391" s="544">
        <f t="shared" si="188"/>
        <v>0</v>
      </c>
      <c r="AU391" s="549"/>
      <c r="AV391" s="542">
        <v>300</v>
      </c>
      <c r="AW391" s="544">
        <f t="shared" si="189"/>
        <v>0</v>
      </c>
      <c r="AX391" s="542">
        <v>1577.76</v>
      </c>
      <c r="AY391" s="544">
        <f t="shared" si="190"/>
        <v>0</v>
      </c>
      <c r="AZ391" s="549"/>
      <c r="BA391" s="542">
        <v>300</v>
      </c>
      <c r="BB391" s="544">
        <f t="shared" si="191"/>
        <v>0</v>
      </c>
      <c r="BC391" s="542">
        <v>1577.76</v>
      </c>
      <c r="BD391" s="544">
        <f t="shared" si="192"/>
        <v>0</v>
      </c>
      <c r="BE391" s="545">
        <f t="shared" si="193"/>
        <v>0</v>
      </c>
      <c r="BF391" s="398">
        <f t="shared" si="194"/>
        <v>60</v>
      </c>
      <c r="BG391" s="254">
        <f t="shared" si="195"/>
        <v>0</v>
      </c>
      <c r="BH391" s="275">
        <f t="shared" si="196"/>
        <v>60</v>
      </c>
    </row>
    <row r="392" spans="1:60" s="275" customFormat="1" ht="12.75">
      <c r="A392" s="314" t="s">
        <v>1009</v>
      </c>
      <c r="B392" s="281" t="s">
        <v>1010</v>
      </c>
      <c r="C392" s="372" t="s">
        <v>1011</v>
      </c>
      <c r="D392" s="559" t="s">
        <v>110</v>
      </c>
      <c r="E392" s="560">
        <v>14</v>
      </c>
      <c r="F392" s="344">
        <v>800</v>
      </c>
      <c r="G392" s="190">
        <f t="shared" si="200"/>
        <v>11200</v>
      </c>
      <c r="H392" s="344">
        <v>1063.97</v>
      </c>
      <c r="I392" s="190">
        <f t="shared" si="201"/>
        <v>14895.58</v>
      </c>
      <c r="J392" s="345">
        <f t="shared" si="202"/>
        <v>26095.58</v>
      </c>
      <c r="K392" s="420"/>
      <c r="L392" s="435"/>
      <c r="M392" s="429">
        <v>800</v>
      </c>
      <c r="N392" s="431">
        <f t="shared" si="172"/>
        <v>0</v>
      </c>
      <c r="O392" s="429">
        <v>1063.97</v>
      </c>
      <c r="P392" s="431">
        <f t="shared" si="173"/>
        <v>0</v>
      </c>
      <c r="Q392" s="432">
        <f t="shared" si="174"/>
        <v>0</v>
      </c>
      <c r="R392" s="452"/>
      <c r="S392" s="446">
        <v>800</v>
      </c>
      <c r="T392" s="448">
        <f t="shared" si="175"/>
        <v>0</v>
      </c>
      <c r="U392" s="446">
        <v>1063.97</v>
      </c>
      <c r="V392" s="448">
        <f t="shared" si="176"/>
        <v>0</v>
      </c>
      <c r="W392" s="449">
        <f t="shared" si="177"/>
        <v>0</v>
      </c>
      <c r="X392" s="481"/>
      <c r="Y392" s="474">
        <v>800</v>
      </c>
      <c r="Z392" s="476">
        <f t="shared" si="178"/>
        <v>0</v>
      </c>
      <c r="AA392" s="474">
        <v>1063.97</v>
      </c>
      <c r="AB392" s="476">
        <f t="shared" si="179"/>
        <v>0</v>
      </c>
      <c r="AC392" s="477">
        <f t="shared" si="180"/>
        <v>0</v>
      </c>
      <c r="AD392" s="500"/>
      <c r="AE392" s="491">
        <v>800</v>
      </c>
      <c r="AF392" s="493">
        <f t="shared" si="181"/>
        <v>0</v>
      </c>
      <c r="AG392" s="491">
        <v>1063.97</v>
      </c>
      <c r="AH392" s="493">
        <f t="shared" si="182"/>
        <v>0</v>
      </c>
      <c r="AI392" s="494">
        <f t="shared" si="183"/>
        <v>0</v>
      </c>
      <c r="AJ392" s="532"/>
      <c r="AK392" s="525">
        <v>800</v>
      </c>
      <c r="AL392" s="527">
        <f t="shared" si="184"/>
        <v>0</v>
      </c>
      <c r="AM392" s="525">
        <v>1063.97</v>
      </c>
      <c r="AN392" s="527">
        <f t="shared" si="185"/>
        <v>0</v>
      </c>
      <c r="AO392" s="528">
        <f t="shared" si="186"/>
        <v>0</v>
      </c>
      <c r="AP392" s="549"/>
      <c r="AQ392" s="542">
        <v>800</v>
      </c>
      <c r="AR392" s="544">
        <f t="shared" si="187"/>
        <v>0</v>
      </c>
      <c r="AS392" s="542">
        <v>1063.97</v>
      </c>
      <c r="AT392" s="544">
        <f t="shared" si="188"/>
        <v>0</v>
      </c>
      <c r="AU392" s="549"/>
      <c r="AV392" s="542">
        <v>800</v>
      </c>
      <c r="AW392" s="544">
        <f t="shared" si="189"/>
        <v>0</v>
      </c>
      <c r="AX392" s="542">
        <v>1063.97</v>
      </c>
      <c r="AY392" s="544">
        <f t="shared" si="190"/>
        <v>0</v>
      </c>
      <c r="AZ392" s="549"/>
      <c r="BA392" s="542">
        <v>800</v>
      </c>
      <c r="BB392" s="544">
        <f t="shared" si="191"/>
        <v>0</v>
      </c>
      <c r="BC392" s="542">
        <v>1063.97</v>
      </c>
      <c r="BD392" s="544">
        <f t="shared" si="192"/>
        <v>0</v>
      </c>
      <c r="BE392" s="545">
        <f t="shared" si="193"/>
        <v>0</v>
      </c>
      <c r="BF392" s="398">
        <f t="shared" si="194"/>
        <v>14</v>
      </c>
      <c r="BG392" s="254">
        <f t="shared" si="195"/>
        <v>0</v>
      </c>
      <c r="BH392" s="275">
        <f t="shared" si="196"/>
        <v>14</v>
      </c>
    </row>
    <row r="393" spans="1:60" s="275" customFormat="1" ht="12.75">
      <c r="A393" s="314" t="s">
        <v>1012</v>
      </c>
      <c r="B393" s="367" t="s">
        <v>388</v>
      </c>
      <c r="C393" s="187"/>
      <c r="D393" s="562" t="s">
        <v>117</v>
      </c>
      <c r="E393" s="234">
        <v>1</v>
      </c>
      <c r="F393" s="344">
        <v>0</v>
      </c>
      <c r="G393" s="190">
        <f t="shared" si="200"/>
        <v>0</v>
      </c>
      <c r="H393" s="344">
        <v>14000</v>
      </c>
      <c r="I393" s="190">
        <f>ROUND(E393*H393,2)</f>
        <v>14000</v>
      </c>
      <c r="J393" s="345">
        <f>G393+I393</f>
        <v>14000</v>
      </c>
      <c r="K393" s="420"/>
      <c r="L393" s="435"/>
      <c r="M393" s="429">
        <v>0</v>
      </c>
      <c r="N393" s="431">
        <f t="shared" si="172"/>
        <v>0</v>
      </c>
      <c r="O393" s="429">
        <v>14000</v>
      </c>
      <c r="P393" s="431">
        <f t="shared" si="173"/>
        <v>0</v>
      </c>
      <c r="Q393" s="432">
        <f t="shared" si="174"/>
        <v>0</v>
      </c>
      <c r="R393" s="452"/>
      <c r="S393" s="446">
        <v>0</v>
      </c>
      <c r="T393" s="448">
        <f t="shared" si="175"/>
        <v>0</v>
      </c>
      <c r="U393" s="446">
        <v>14000</v>
      </c>
      <c r="V393" s="448">
        <f t="shared" si="176"/>
        <v>0</v>
      </c>
      <c r="W393" s="449">
        <f t="shared" si="177"/>
        <v>0</v>
      </c>
      <c r="X393" s="481"/>
      <c r="Y393" s="474">
        <v>0</v>
      </c>
      <c r="Z393" s="476">
        <f t="shared" si="178"/>
        <v>0</v>
      </c>
      <c r="AA393" s="474">
        <v>14000</v>
      </c>
      <c r="AB393" s="476">
        <f t="shared" si="179"/>
        <v>0</v>
      </c>
      <c r="AC393" s="477">
        <f t="shared" si="180"/>
        <v>0</v>
      </c>
      <c r="AD393" s="500"/>
      <c r="AE393" s="491">
        <v>0</v>
      </c>
      <c r="AF393" s="493">
        <f t="shared" si="181"/>
        <v>0</v>
      </c>
      <c r="AG393" s="491">
        <v>14000</v>
      </c>
      <c r="AH393" s="493">
        <f t="shared" si="182"/>
        <v>0</v>
      </c>
      <c r="AI393" s="494">
        <f t="shared" si="183"/>
        <v>0</v>
      </c>
      <c r="AJ393" s="532"/>
      <c r="AK393" s="525">
        <v>0</v>
      </c>
      <c r="AL393" s="527">
        <f t="shared" si="184"/>
        <v>0</v>
      </c>
      <c r="AM393" s="525">
        <v>14000</v>
      </c>
      <c r="AN393" s="527">
        <f t="shared" si="185"/>
        <v>0</v>
      </c>
      <c r="AO393" s="528">
        <f t="shared" si="186"/>
        <v>0</v>
      </c>
      <c r="AP393" s="549"/>
      <c r="AQ393" s="542">
        <v>0</v>
      </c>
      <c r="AR393" s="544">
        <f t="shared" si="187"/>
        <v>0</v>
      </c>
      <c r="AS393" s="542">
        <v>14000</v>
      </c>
      <c r="AT393" s="544">
        <f t="shared" si="188"/>
        <v>0</v>
      </c>
      <c r="AU393" s="549"/>
      <c r="AV393" s="542">
        <v>0</v>
      </c>
      <c r="AW393" s="544">
        <f t="shared" si="189"/>
        <v>0</v>
      </c>
      <c r="AX393" s="542">
        <v>14000</v>
      </c>
      <c r="AY393" s="544">
        <f t="shared" si="190"/>
        <v>0</v>
      </c>
      <c r="AZ393" s="549"/>
      <c r="BA393" s="542">
        <v>0</v>
      </c>
      <c r="BB393" s="544">
        <f t="shared" si="191"/>
        <v>0</v>
      </c>
      <c r="BC393" s="542">
        <v>14000</v>
      </c>
      <c r="BD393" s="544">
        <f t="shared" si="192"/>
        <v>0</v>
      </c>
      <c r="BE393" s="545">
        <f t="shared" si="193"/>
        <v>0</v>
      </c>
      <c r="BF393" s="398">
        <f t="shared" si="194"/>
        <v>1</v>
      </c>
      <c r="BG393" s="254">
        <f t="shared" si="195"/>
        <v>0</v>
      </c>
      <c r="BH393" s="275">
        <f t="shared" si="196"/>
        <v>1</v>
      </c>
    </row>
    <row r="394" spans="1:60" s="275" customFormat="1" ht="12.75">
      <c r="A394" s="314" t="s">
        <v>1013</v>
      </c>
      <c r="B394" s="367" t="s">
        <v>788</v>
      </c>
      <c r="C394" s="187"/>
      <c r="D394" s="562" t="s">
        <v>117</v>
      </c>
      <c r="E394" s="234">
        <v>1</v>
      </c>
      <c r="F394" s="344">
        <v>40800</v>
      </c>
      <c r="G394" s="190">
        <f t="shared" si="200"/>
        <v>40800</v>
      </c>
      <c r="H394" s="344">
        <v>0</v>
      </c>
      <c r="I394" s="190">
        <f>ROUND(E394*H394,2)</f>
        <v>0</v>
      </c>
      <c r="J394" s="345">
        <f>G394+I394</f>
        <v>40800</v>
      </c>
      <c r="K394" s="420"/>
      <c r="L394" s="435"/>
      <c r="M394" s="429">
        <v>40800</v>
      </c>
      <c r="N394" s="431">
        <f t="shared" si="172"/>
        <v>0</v>
      </c>
      <c r="O394" s="429">
        <v>0</v>
      </c>
      <c r="P394" s="431">
        <f t="shared" si="173"/>
        <v>0</v>
      </c>
      <c r="Q394" s="432">
        <f t="shared" si="174"/>
        <v>0</v>
      </c>
      <c r="R394" s="452"/>
      <c r="S394" s="446">
        <v>40800</v>
      </c>
      <c r="T394" s="448">
        <f t="shared" si="175"/>
        <v>0</v>
      </c>
      <c r="U394" s="446">
        <v>0</v>
      </c>
      <c r="V394" s="448">
        <f t="shared" si="176"/>
        <v>0</v>
      </c>
      <c r="W394" s="449">
        <f t="shared" si="177"/>
        <v>0</v>
      </c>
      <c r="X394" s="481"/>
      <c r="Y394" s="474">
        <v>40800</v>
      </c>
      <c r="Z394" s="476">
        <f t="shared" si="178"/>
        <v>0</v>
      </c>
      <c r="AA394" s="474">
        <v>0</v>
      </c>
      <c r="AB394" s="476">
        <f t="shared" si="179"/>
        <v>0</v>
      </c>
      <c r="AC394" s="477">
        <f t="shared" si="180"/>
        <v>0</v>
      </c>
      <c r="AD394" s="500"/>
      <c r="AE394" s="491">
        <v>40800</v>
      </c>
      <c r="AF394" s="493">
        <f t="shared" si="181"/>
        <v>0</v>
      </c>
      <c r="AG394" s="491">
        <v>0</v>
      </c>
      <c r="AH394" s="493">
        <f t="shared" si="182"/>
        <v>0</v>
      </c>
      <c r="AI394" s="494">
        <f t="shared" si="183"/>
        <v>0</v>
      </c>
      <c r="AJ394" s="532"/>
      <c r="AK394" s="525">
        <v>40800</v>
      </c>
      <c r="AL394" s="527">
        <f t="shared" si="184"/>
        <v>0</v>
      </c>
      <c r="AM394" s="525">
        <v>0</v>
      </c>
      <c r="AN394" s="527">
        <f t="shared" si="185"/>
        <v>0</v>
      </c>
      <c r="AO394" s="528">
        <f t="shared" si="186"/>
        <v>0</v>
      </c>
      <c r="AP394" s="549"/>
      <c r="AQ394" s="542">
        <v>40800</v>
      </c>
      <c r="AR394" s="544">
        <f t="shared" si="187"/>
        <v>0</v>
      </c>
      <c r="AS394" s="542">
        <v>0</v>
      </c>
      <c r="AT394" s="544">
        <f t="shared" si="188"/>
        <v>0</v>
      </c>
      <c r="AU394" s="549"/>
      <c r="AV394" s="542">
        <v>40800</v>
      </c>
      <c r="AW394" s="544">
        <f t="shared" si="189"/>
        <v>0</v>
      </c>
      <c r="AX394" s="542">
        <v>0</v>
      </c>
      <c r="AY394" s="544">
        <f t="shared" si="190"/>
        <v>0</v>
      </c>
      <c r="AZ394" s="549"/>
      <c r="BA394" s="542">
        <v>40800</v>
      </c>
      <c r="BB394" s="544">
        <f t="shared" si="191"/>
        <v>0</v>
      </c>
      <c r="BC394" s="542">
        <v>0</v>
      </c>
      <c r="BD394" s="544">
        <f t="shared" si="192"/>
        <v>0</v>
      </c>
      <c r="BE394" s="545">
        <f t="shared" si="193"/>
        <v>0</v>
      </c>
      <c r="BF394" s="398">
        <f t="shared" si="194"/>
        <v>1</v>
      </c>
      <c r="BG394" s="254">
        <f t="shared" si="195"/>
        <v>0</v>
      </c>
      <c r="BH394" s="275">
        <f t="shared" si="196"/>
        <v>1</v>
      </c>
    </row>
    <row r="395" spans="1:60" s="275" customFormat="1" ht="12.75">
      <c r="A395" s="308"/>
      <c r="B395" s="366"/>
      <c r="C395" s="565"/>
      <c r="D395" s="562"/>
      <c r="E395" s="234"/>
      <c r="F395" s="344"/>
      <c r="G395" s="190"/>
      <c r="H395" s="344"/>
      <c r="I395" s="190"/>
      <c r="J395" s="345"/>
      <c r="K395" s="420"/>
      <c r="L395" s="435"/>
      <c r="M395" s="429"/>
      <c r="N395" s="431">
        <f t="shared" si="172"/>
        <v>0</v>
      </c>
      <c r="O395" s="429"/>
      <c r="P395" s="431">
        <f t="shared" si="173"/>
        <v>0</v>
      </c>
      <c r="Q395" s="432">
        <f t="shared" si="174"/>
        <v>0</v>
      </c>
      <c r="R395" s="452"/>
      <c r="S395" s="446"/>
      <c r="T395" s="448">
        <f t="shared" si="175"/>
        <v>0</v>
      </c>
      <c r="U395" s="446"/>
      <c r="V395" s="448">
        <f t="shared" si="176"/>
        <v>0</v>
      </c>
      <c r="W395" s="449">
        <f t="shared" si="177"/>
        <v>0</v>
      </c>
      <c r="X395" s="481"/>
      <c r="Y395" s="474"/>
      <c r="Z395" s="476">
        <f t="shared" si="178"/>
        <v>0</v>
      </c>
      <c r="AA395" s="474"/>
      <c r="AB395" s="476">
        <f t="shared" si="179"/>
        <v>0</v>
      </c>
      <c r="AC395" s="477">
        <f t="shared" si="180"/>
        <v>0</v>
      </c>
      <c r="AD395" s="500"/>
      <c r="AE395" s="491"/>
      <c r="AF395" s="493">
        <f t="shared" si="181"/>
        <v>0</v>
      </c>
      <c r="AG395" s="491"/>
      <c r="AH395" s="493">
        <f t="shared" si="182"/>
        <v>0</v>
      </c>
      <c r="AI395" s="494">
        <f t="shared" si="183"/>
        <v>0</v>
      </c>
      <c r="AJ395" s="532"/>
      <c r="AK395" s="525"/>
      <c r="AL395" s="527">
        <f t="shared" si="184"/>
        <v>0</v>
      </c>
      <c r="AM395" s="525"/>
      <c r="AN395" s="527">
        <f t="shared" si="185"/>
        <v>0</v>
      </c>
      <c r="AO395" s="528">
        <f t="shared" si="186"/>
        <v>0</v>
      </c>
      <c r="AP395" s="549"/>
      <c r="AQ395" s="542"/>
      <c r="AR395" s="544">
        <f t="shared" si="187"/>
        <v>0</v>
      </c>
      <c r="AS395" s="542"/>
      <c r="AT395" s="544">
        <f t="shared" si="188"/>
        <v>0</v>
      </c>
      <c r="AU395" s="549"/>
      <c r="AV395" s="542"/>
      <c r="AW395" s="544">
        <f t="shared" si="189"/>
        <v>0</v>
      </c>
      <c r="AX395" s="542"/>
      <c r="AY395" s="544">
        <f t="shared" si="190"/>
        <v>0</v>
      </c>
      <c r="AZ395" s="549"/>
      <c r="BA395" s="542"/>
      <c r="BB395" s="544">
        <f t="shared" si="191"/>
        <v>0</v>
      </c>
      <c r="BC395" s="542"/>
      <c r="BD395" s="544">
        <f t="shared" si="192"/>
        <v>0</v>
      </c>
      <c r="BE395" s="545">
        <f t="shared" si="193"/>
        <v>0</v>
      </c>
      <c r="BF395" s="398">
        <f t="shared" si="194"/>
        <v>0</v>
      </c>
      <c r="BG395" s="254">
        <f t="shared" si="195"/>
        <v>0</v>
      </c>
      <c r="BH395" s="275">
        <f t="shared" si="196"/>
        <v>0</v>
      </c>
    </row>
    <row r="396" spans="1:60" s="459" customFormat="1" ht="12.75">
      <c r="A396" s="313">
        <v>6</v>
      </c>
      <c r="B396" s="250" t="s">
        <v>363</v>
      </c>
      <c r="C396" s="556"/>
      <c r="D396" s="252"/>
      <c r="E396" s="253"/>
      <c r="F396" s="252"/>
      <c r="G396" s="252"/>
      <c r="H396" s="252"/>
      <c r="I396" s="252"/>
      <c r="J396" s="311">
        <f>SUM(J398:J431)</f>
        <v>1428324.8939999996</v>
      </c>
      <c r="K396" s="412"/>
      <c r="L396" s="461"/>
      <c r="M396" s="438"/>
      <c r="N396" s="431">
        <f t="shared" si="172"/>
        <v>0</v>
      </c>
      <c r="O396" s="438"/>
      <c r="P396" s="431">
        <f t="shared" si="173"/>
        <v>0</v>
      </c>
      <c r="Q396" s="462">
        <f t="shared" si="174"/>
        <v>0</v>
      </c>
      <c r="R396" s="461"/>
      <c r="S396" s="252"/>
      <c r="T396" s="463">
        <f t="shared" si="175"/>
        <v>0</v>
      </c>
      <c r="U396" s="252"/>
      <c r="V396" s="463">
        <f t="shared" si="176"/>
        <v>0</v>
      </c>
      <c r="W396" s="464">
        <f t="shared" si="177"/>
        <v>0</v>
      </c>
      <c r="X396" s="461"/>
      <c r="Y396" s="480"/>
      <c r="Z396" s="476">
        <f t="shared" si="178"/>
        <v>0</v>
      </c>
      <c r="AA396" s="480"/>
      <c r="AB396" s="476">
        <f t="shared" si="179"/>
        <v>0</v>
      </c>
      <c r="AC396" s="464">
        <f>SUM(AC398:AC431)</f>
        <v>200000</v>
      </c>
      <c r="AD396" s="461"/>
      <c r="AE396" s="499"/>
      <c r="AF396" s="493">
        <f t="shared" si="181"/>
        <v>0</v>
      </c>
      <c r="AG396" s="499"/>
      <c r="AH396" s="493">
        <f t="shared" si="182"/>
        <v>0</v>
      </c>
      <c r="AI396" s="462">
        <f t="shared" si="183"/>
        <v>0</v>
      </c>
      <c r="AJ396" s="574"/>
      <c r="AK396" s="531"/>
      <c r="AL396" s="527">
        <f t="shared" si="184"/>
        <v>0</v>
      </c>
      <c r="AM396" s="531"/>
      <c r="AN396" s="527">
        <f t="shared" si="185"/>
        <v>0</v>
      </c>
      <c r="AO396" s="462">
        <f>SUM(AO398:AO431)</f>
        <v>0</v>
      </c>
      <c r="AP396" s="461"/>
      <c r="AQ396" s="548"/>
      <c r="AR396" s="544">
        <f t="shared" si="187"/>
        <v>0</v>
      </c>
      <c r="AS396" s="548"/>
      <c r="AT396" s="544">
        <f t="shared" si="188"/>
        <v>0</v>
      </c>
      <c r="AU396" s="461"/>
      <c r="AV396" s="548"/>
      <c r="AW396" s="544">
        <f t="shared" si="189"/>
        <v>0</v>
      </c>
      <c r="AX396" s="548"/>
      <c r="AY396" s="544">
        <f t="shared" si="190"/>
        <v>0</v>
      </c>
      <c r="AZ396" s="461"/>
      <c r="BA396" s="548"/>
      <c r="BB396" s="544">
        <f t="shared" si="191"/>
        <v>0</v>
      </c>
      <c r="BC396" s="548"/>
      <c r="BD396" s="544">
        <f t="shared" si="192"/>
        <v>0</v>
      </c>
      <c r="BE396" s="462">
        <f>SUM(BE398:BE431)</f>
        <v>0</v>
      </c>
      <c r="BF396" s="398">
        <f t="shared" si="194"/>
        <v>0</v>
      </c>
      <c r="BG396" s="254">
        <f t="shared" si="195"/>
        <v>0</v>
      </c>
      <c r="BH396" s="275">
        <f t="shared" si="196"/>
        <v>0</v>
      </c>
    </row>
    <row r="397" spans="1:60" s="275" customFormat="1" ht="12.75">
      <c r="A397" s="314"/>
      <c r="B397" s="366"/>
      <c r="C397" s="565"/>
      <c r="D397" s="562"/>
      <c r="E397" s="234"/>
      <c r="F397" s="344"/>
      <c r="G397" s="190"/>
      <c r="H397" s="344"/>
      <c r="I397" s="190"/>
      <c r="J397" s="345"/>
      <c r="K397" s="420"/>
      <c r="L397" s="435"/>
      <c r="M397" s="429"/>
      <c r="N397" s="431">
        <f t="shared" si="172"/>
        <v>0</v>
      </c>
      <c r="O397" s="429"/>
      <c r="P397" s="431">
        <f t="shared" si="173"/>
        <v>0</v>
      </c>
      <c r="Q397" s="432">
        <f t="shared" si="174"/>
        <v>0</v>
      </c>
      <c r="R397" s="452"/>
      <c r="S397" s="446"/>
      <c r="T397" s="448">
        <f t="shared" si="175"/>
        <v>0</v>
      </c>
      <c r="U397" s="446"/>
      <c r="V397" s="448">
        <f t="shared" si="176"/>
        <v>0</v>
      </c>
      <c r="W397" s="449">
        <f t="shared" si="177"/>
        <v>0</v>
      </c>
      <c r="X397" s="481"/>
      <c r="Y397" s="474"/>
      <c r="Z397" s="476">
        <f t="shared" si="178"/>
        <v>0</v>
      </c>
      <c r="AA397" s="474"/>
      <c r="AB397" s="476">
        <f t="shared" si="179"/>
        <v>0</v>
      </c>
      <c r="AC397" s="477">
        <f t="shared" si="180"/>
        <v>0</v>
      </c>
      <c r="AD397" s="500"/>
      <c r="AE397" s="491"/>
      <c r="AF397" s="493">
        <f t="shared" si="181"/>
        <v>0</v>
      </c>
      <c r="AG397" s="491"/>
      <c r="AH397" s="493">
        <f t="shared" si="182"/>
        <v>0</v>
      </c>
      <c r="AI397" s="494">
        <f t="shared" si="183"/>
        <v>0</v>
      </c>
      <c r="AJ397" s="532"/>
      <c r="AK397" s="525"/>
      <c r="AL397" s="527">
        <f t="shared" si="184"/>
        <v>0</v>
      </c>
      <c r="AM397" s="525"/>
      <c r="AN397" s="527">
        <f t="shared" si="185"/>
        <v>0</v>
      </c>
      <c r="AO397" s="528">
        <f t="shared" si="186"/>
        <v>0</v>
      </c>
      <c r="AP397" s="549"/>
      <c r="AQ397" s="542"/>
      <c r="AR397" s="544">
        <f t="shared" si="187"/>
        <v>0</v>
      </c>
      <c r="AS397" s="542"/>
      <c r="AT397" s="544">
        <f t="shared" si="188"/>
        <v>0</v>
      </c>
      <c r="AU397" s="549"/>
      <c r="AV397" s="542"/>
      <c r="AW397" s="544">
        <f t="shared" si="189"/>
        <v>0</v>
      </c>
      <c r="AX397" s="542"/>
      <c r="AY397" s="544">
        <f t="shared" si="190"/>
        <v>0</v>
      </c>
      <c r="AZ397" s="549"/>
      <c r="BA397" s="542"/>
      <c r="BB397" s="544">
        <f t="shared" si="191"/>
        <v>0</v>
      </c>
      <c r="BC397" s="542"/>
      <c r="BD397" s="544">
        <f t="shared" si="192"/>
        <v>0</v>
      </c>
      <c r="BE397" s="545">
        <f t="shared" si="193"/>
        <v>0</v>
      </c>
      <c r="BF397" s="398">
        <f t="shared" si="194"/>
        <v>0</v>
      </c>
      <c r="BG397" s="254">
        <f t="shared" si="195"/>
        <v>0</v>
      </c>
      <c r="BH397" s="275">
        <f t="shared" si="196"/>
        <v>0</v>
      </c>
    </row>
    <row r="398" spans="1:60" s="275" customFormat="1" ht="12.75">
      <c r="A398" s="314" t="s">
        <v>1014</v>
      </c>
      <c r="B398" s="281" t="s">
        <v>1015</v>
      </c>
      <c r="C398" s="372" t="s">
        <v>1016</v>
      </c>
      <c r="D398" s="559" t="s">
        <v>110</v>
      </c>
      <c r="E398" s="560">
        <v>1</v>
      </c>
      <c r="F398" s="344">
        <v>5000</v>
      </c>
      <c r="G398" s="190">
        <f t="shared" ref="G398:G431" si="203">E398*F398</f>
        <v>5000</v>
      </c>
      <c r="H398" s="344">
        <v>44797.87</v>
      </c>
      <c r="I398" s="190">
        <f t="shared" ref="I398:I429" si="204">H398*E398</f>
        <v>44797.87</v>
      </c>
      <c r="J398" s="345">
        <f t="shared" ref="J398:J431" si="205">G398+I398</f>
        <v>49797.87</v>
      </c>
      <c r="K398" s="420"/>
      <c r="L398" s="435"/>
      <c r="M398" s="429">
        <v>5000</v>
      </c>
      <c r="N398" s="431">
        <f t="shared" si="172"/>
        <v>0</v>
      </c>
      <c r="O398" s="429">
        <v>44797.87</v>
      </c>
      <c r="P398" s="431">
        <f t="shared" si="173"/>
        <v>0</v>
      </c>
      <c r="Q398" s="432">
        <f t="shared" si="174"/>
        <v>0</v>
      </c>
      <c r="R398" s="452"/>
      <c r="S398" s="446">
        <v>5000</v>
      </c>
      <c r="T398" s="448">
        <f t="shared" si="175"/>
        <v>0</v>
      </c>
      <c r="U398" s="446">
        <v>44797.87</v>
      </c>
      <c r="V398" s="448">
        <f t="shared" si="176"/>
        <v>0</v>
      </c>
      <c r="W398" s="449">
        <f t="shared" si="177"/>
        <v>0</v>
      </c>
      <c r="X398" s="481"/>
      <c r="Y398" s="474">
        <v>5000</v>
      </c>
      <c r="Z398" s="476">
        <f t="shared" si="178"/>
        <v>0</v>
      </c>
      <c r="AA398" s="474">
        <v>44797.87</v>
      </c>
      <c r="AB398" s="476">
        <f t="shared" si="179"/>
        <v>0</v>
      </c>
      <c r="AC398" s="477">
        <f t="shared" si="180"/>
        <v>0</v>
      </c>
      <c r="AD398" s="500"/>
      <c r="AE398" s="491">
        <v>5000</v>
      </c>
      <c r="AF398" s="493">
        <f t="shared" si="181"/>
        <v>0</v>
      </c>
      <c r="AG398" s="491">
        <v>44797.87</v>
      </c>
      <c r="AH398" s="493">
        <f t="shared" si="182"/>
        <v>0</v>
      </c>
      <c r="AI398" s="494">
        <f t="shared" si="183"/>
        <v>0</v>
      </c>
      <c r="AJ398" s="532"/>
      <c r="AK398" s="525">
        <v>5000</v>
      </c>
      <c r="AL398" s="527">
        <f t="shared" si="184"/>
        <v>0</v>
      </c>
      <c r="AM398" s="525">
        <v>44797.87</v>
      </c>
      <c r="AN398" s="527">
        <f t="shared" si="185"/>
        <v>0</v>
      </c>
      <c r="AO398" s="528">
        <f t="shared" si="186"/>
        <v>0</v>
      </c>
      <c r="AP398" s="549"/>
      <c r="AQ398" s="542">
        <v>5000</v>
      </c>
      <c r="AR398" s="544">
        <f t="shared" si="187"/>
        <v>0</v>
      </c>
      <c r="AS398" s="542">
        <v>44797.87</v>
      </c>
      <c r="AT398" s="544">
        <f t="shared" si="188"/>
        <v>0</v>
      </c>
      <c r="AU398" s="549"/>
      <c r="AV398" s="542">
        <v>5000</v>
      </c>
      <c r="AW398" s="544">
        <f t="shared" si="189"/>
        <v>0</v>
      </c>
      <c r="AX398" s="542">
        <v>44797.87</v>
      </c>
      <c r="AY398" s="544">
        <f t="shared" si="190"/>
        <v>0</v>
      </c>
      <c r="AZ398" s="549"/>
      <c r="BA398" s="542">
        <v>5000</v>
      </c>
      <c r="BB398" s="544">
        <f t="shared" si="191"/>
        <v>0</v>
      </c>
      <c r="BC398" s="542">
        <v>44797.87</v>
      </c>
      <c r="BD398" s="544">
        <f t="shared" si="192"/>
        <v>0</v>
      </c>
      <c r="BE398" s="545">
        <f t="shared" si="193"/>
        <v>0</v>
      </c>
      <c r="BF398" s="398">
        <f t="shared" si="194"/>
        <v>1</v>
      </c>
      <c r="BG398" s="254">
        <f t="shared" si="195"/>
        <v>0</v>
      </c>
      <c r="BH398" s="275">
        <f t="shared" si="196"/>
        <v>1</v>
      </c>
    </row>
    <row r="399" spans="1:60" s="254" customFormat="1" ht="12.75">
      <c r="A399" s="303" t="s">
        <v>1017</v>
      </c>
      <c r="B399" s="281" t="s">
        <v>1018</v>
      </c>
      <c r="C399" s="372" t="s">
        <v>1019</v>
      </c>
      <c r="D399" s="272" t="s">
        <v>123</v>
      </c>
      <c r="E399" s="273">
        <v>30</v>
      </c>
      <c r="F399" s="344">
        <v>124</v>
      </c>
      <c r="G399" s="413">
        <f t="shared" si="203"/>
        <v>3720</v>
      </c>
      <c r="H399" s="344">
        <v>470</v>
      </c>
      <c r="I399" s="414">
        <f t="shared" si="204"/>
        <v>14100</v>
      </c>
      <c r="J399" s="415">
        <f t="shared" si="205"/>
        <v>17820</v>
      </c>
      <c r="K399" s="406"/>
      <c r="L399" s="427"/>
      <c r="M399" s="429">
        <v>124</v>
      </c>
      <c r="N399" s="431">
        <f t="shared" ref="N399:N462" si="206">L399*M399</f>
        <v>0</v>
      </c>
      <c r="O399" s="429">
        <v>470</v>
      </c>
      <c r="P399" s="431">
        <f t="shared" ref="P399:P462" si="207">L399*O399</f>
        <v>0</v>
      </c>
      <c r="Q399" s="432">
        <f t="shared" ref="Q399:Q462" si="208">N399+P399</f>
        <v>0</v>
      </c>
      <c r="R399" s="444"/>
      <c r="S399" s="446">
        <v>124</v>
      </c>
      <c r="T399" s="448">
        <f t="shared" ref="T399:T462" si="209">R399*S399</f>
        <v>0</v>
      </c>
      <c r="U399" s="446">
        <v>470</v>
      </c>
      <c r="V399" s="448">
        <f t="shared" ref="V399:V462" si="210">R399*U399</f>
        <v>0</v>
      </c>
      <c r="W399" s="449">
        <f t="shared" ref="W399:W462" si="211">T399+V399</f>
        <v>0</v>
      </c>
      <c r="X399" s="472"/>
      <c r="Y399" s="474">
        <v>124</v>
      </c>
      <c r="Z399" s="476">
        <f t="shared" ref="Z399:Z462" si="212">X399*Y399</f>
        <v>0</v>
      </c>
      <c r="AA399" s="474">
        <v>470</v>
      </c>
      <c r="AB399" s="476">
        <f t="shared" ref="AB399:AB462" si="213">X399*AA399</f>
        <v>0</v>
      </c>
      <c r="AC399" s="477">
        <f t="shared" ref="AC399:AC462" si="214">Z399+AB399</f>
        <v>0</v>
      </c>
      <c r="AD399" s="489"/>
      <c r="AE399" s="491">
        <v>124</v>
      </c>
      <c r="AF399" s="493">
        <f t="shared" ref="AF399:AF462" si="215">AD399*AE399</f>
        <v>0</v>
      </c>
      <c r="AG399" s="491">
        <v>470</v>
      </c>
      <c r="AH399" s="493">
        <f t="shared" ref="AH399:AH462" si="216">AD399*AG399</f>
        <v>0</v>
      </c>
      <c r="AI399" s="494">
        <f t="shared" ref="AI399:AI462" si="217">AF399+AH399</f>
        <v>0</v>
      </c>
      <c r="AJ399" s="523"/>
      <c r="AK399" s="525">
        <v>124</v>
      </c>
      <c r="AL399" s="527">
        <f t="shared" ref="AL399:AL462" si="218">AJ399*AK399</f>
        <v>0</v>
      </c>
      <c r="AM399" s="525">
        <v>470</v>
      </c>
      <c r="AN399" s="527">
        <f t="shared" ref="AN399:AN462" si="219">AJ399*AM399</f>
        <v>0</v>
      </c>
      <c r="AO399" s="528">
        <f t="shared" ref="AO399:AO462" si="220">AL399+AN399</f>
        <v>0</v>
      </c>
      <c r="AP399" s="540"/>
      <c r="AQ399" s="542">
        <v>124</v>
      </c>
      <c r="AR399" s="544">
        <f t="shared" ref="AR399:AR462" si="221">AP399*AQ399</f>
        <v>0</v>
      </c>
      <c r="AS399" s="542">
        <v>470</v>
      </c>
      <c r="AT399" s="544">
        <f t="shared" ref="AT399:AT462" si="222">AP399*AS399</f>
        <v>0</v>
      </c>
      <c r="AU399" s="540"/>
      <c r="AV399" s="542">
        <v>124</v>
      </c>
      <c r="AW399" s="544">
        <f t="shared" ref="AW399:AW462" si="223">AU399*AV399</f>
        <v>0</v>
      </c>
      <c r="AX399" s="542">
        <v>470</v>
      </c>
      <c r="AY399" s="544">
        <f t="shared" ref="AY399:AY462" si="224">AU399*AX399</f>
        <v>0</v>
      </c>
      <c r="AZ399" s="540"/>
      <c r="BA399" s="542">
        <v>124</v>
      </c>
      <c r="BB399" s="544">
        <f t="shared" ref="BB399:BB462" si="225">AZ399*BA399</f>
        <v>0</v>
      </c>
      <c r="BC399" s="542">
        <v>470</v>
      </c>
      <c r="BD399" s="544">
        <f t="shared" ref="BD399:BD462" si="226">AZ399*BC399</f>
        <v>0</v>
      </c>
      <c r="BE399" s="545">
        <f t="shared" ref="BE399:BE462" si="227">BB399+BD399</f>
        <v>0</v>
      </c>
      <c r="BF399" s="398">
        <f t="shared" ref="BF399:BF462" si="228">E399-L399-R399-X399-AD399-AJ399-AP399-AU399-AZ399</f>
        <v>30</v>
      </c>
      <c r="BG399" s="254">
        <f t="shared" ref="BG399:BG462" si="229">L399+R399+X399+AD399+AJ399+AP399+AU399+AZ399</f>
        <v>0</v>
      </c>
      <c r="BH399" s="275">
        <f t="shared" ref="BH399:BH462" si="230">E399-BG399</f>
        <v>30</v>
      </c>
    </row>
    <row r="400" spans="1:60" s="254" customFormat="1" ht="12.75">
      <c r="A400" s="303" t="s">
        <v>1020</v>
      </c>
      <c r="B400" s="281" t="s">
        <v>796</v>
      </c>
      <c r="C400" s="372" t="s">
        <v>1021</v>
      </c>
      <c r="D400" s="272" t="s">
        <v>123</v>
      </c>
      <c r="E400" s="273">
        <v>450</v>
      </c>
      <c r="F400" s="344">
        <v>124</v>
      </c>
      <c r="G400" s="413">
        <f t="shared" si="203"/>
        <v>55800</v>
      </c>
      <c r="H400" s="344">
        <v>142</v>
      </c>
      <c r="I400" s="414">
        <f t="shared" si="204"/>
        <v>63900</v>
      </c>
      <c r="J400" s="415">
        <f t="shared" si="205"/>
        <v>119700</v>
      </c>
      <c r="K400" s="406"/>
      <c r="L400" s="427"/>
      <c r="M400" s="429">
        <v>124</v>
      </c>
      <c r="N400" s="431">
        <f t="shared" si="206"/>
        <v>0</v>
      </c>
      <c r="O400" s="429">
        <v>142</v>
      </c>
      <c r="P400" s="431">
        <f t="shared" si="207"/>
        <v>0</v>
      </c>
      <c r="Q400" s="432">
        <f t="shared" si="208"/>
        <v>0</v>
      </c>
      <c r="R400" s="444"/>
      <c r="S400" s="446">
        <v>124</v>
      </c>
      <c r="T400" s="448">
        <f t="shared" si="209"/>
        <v>0</v>
      </c>
      <c r="U400" s="446">
        <v>142</v>
      </c>
      <c r="V400" s="448">
        <f t="shared" si="210"/>
        <v>0</v>
      </c>
      <c r="W400" s="449">
        <f t="shared" si="211"/>
        <v>0</v>
      </c>
      <c r="X400" s="472"/>
      <c r="Y400" s="474">
        <v>124</v>
      </c>
      <c r="Z400" s="476">
        <f t="shared" si="212"/>
        <v>0</v>
      </c>
      <c r="AA400" s="474">
        <v>142</v>
      </c>
      <c r="AB400" s="476">
        <f t="shared" si="213"/>
        <v>0</v>
      </c>
      <c r="AC400" s="477">
        <f t="shared" si="214"/>
        <v>0</v>
      </c>
      <c r="AD400" s="489"/>
      <c r="AE400" s="491">
        <v>124</v>
      </c>
      <c r="AF400" s="493">
        <f t="shared" si="215"/>
        <v>0</v>
      </c>
      <c r="AG400" s="491">
        <v>142</v>
      </c>
      <c r="AH400" s="493">
        <f t="shared" si="216"/>
        <v>0</v>
      </c>
      <c r="AI400" s="494">
        <f t="shared" si="217"/>
        <v>0</v>
      </c>
      <c r="AJ400" s="523"/>
      <c r="AK400" s="525">
        <v>124</v>
      </c>
      <c r="AL400" s="527">
        <f t="shared" si="218"/>
        <v>0</v>
      </c>
      <c r="AM400" s="525">
        <v>142</v>
      </c>
      <c r="AN400" s="527">
        <f t="shared" si="219"/>
        <v>0</v>
      </c>
      <c r="AO400" s="528">
        <f t="shared" si="220"/>
        <v>0</v>
      </c>
      <c r="AP400" s="540"/>
      <c r="AQ400" s="542">
        <v>124</v>
      </c>
      <c r="AR400" s="544">
        <f t="shared" si="221"/>
        <v>0</v>
      </c>
      <c r="AS400" s="542">
        <v>142</v>
      </c>
      <c r="AT400" s="544">
        <f t="shared" si="222"/>
        <v>0</v>
      </c>
      <c r="AU400" s="540"/>
      <c r="AV400" s="542">
        <v>124</v>
      </c>
      <c r="AW400" s="544">
        <f t="shared" si="223"/>
        <v>0</v>
      </c>
      <c r="AX400" s="542">
        <v>142</v>
      </c>
      <c r="AY400" s="544">
        <f t="shared" si="224"/>
        <v>0</v>
      </c>
      <c r="AZ400" s="540"/>
      <c r="BA400" s="542">
        <v>124</v>
      </c>
      <c r="BB400" s="544">
        <f t="shared" si="225"/>
        <v>0</v>
      </c>
      <c r="BC400" s="542">
        <v>142</v>
      </c>
      <c r="BD400" s="544">
        <f t="shared" si="226"/>
        <v>0</v>
      </c>
      <c r="BE400" s="545">
        <f t="shared" si="227"/>
        <v>0</v>
      </c>
      <c r="BF400" s="398">
        <f t="shared" si="228"/>
        <v>450</v>
      </c>
      <c r="BG400" s="254">
        <f t="shared" si="229"/>
        <v>0</v>
      </c>
      <c r="BH400" s="275">
        <f t="shared" si="230"/>
        <v>450</v>
      </c>
    </row>
    <row r="401" spans="1:60" s="254" customFormat="1" ht="12.75">
      <c r="A401" s="303" t="s">
        <v>1022</v>
      </c>
      <c r="B401" s="281" t="s">
        <v>796</v>
      </c>
      <c r="C401" s="372" t="s">
        <v>1023</v>
      </c>
      <c r="D401" s="272" t="s">
        <v>123</v>
      </c>
      <c r="E401" s="273">
        <v>500</v>
      </c>
      <c r="F401" s="344">
        <v>124</v>
      </c>
      <c r="G401" s="413">
        <f t="shared" si="203"/>
        <v>62000</v>
      </c>
      <c r="H401" s="344">
        <v>92.52</v>
      </c>
      <c r="I401" s="414">
        <f t="shared" si="204"/>
        <v>46260</v>
      </c>
      <c r="J401" s="415">
        <f>G401+I401</f>
        <v>108260</v>
      </c>
      <c r="K401" s="406"/>
      <c r="L401" s="427"/>
      <c r="M401" s="429">
        <v>124</v>
      </c>
      <c r="N401" s="431">
        <f t="shared" si="206"/>
        <v>0</v>
      </c>
      <c r="O401" s="429">
        <v>92.52</v>
      </c>
      <c r="P401" s="431">
        <f t="shared" si="207"/>
        <v>0</v>
      </c>
      <c r="Q401" s="432">
        <f t="shared" si="208"/>
        <v>0</v>
      </c>
      <c r="R401" s="444"/>
      <c r="S401" s="446">
        <v>124</v>
      </c>
      <c r="T401" s="448">
        <f t="shared" si="209"/>
        <v>0</v>
      </c>
      <c r="U401" s="446">
        <v>92.52</v>
      </c>
      <c r="V401" s="448">
        <f t="shared" si="210"/>
        <v>0</v>
      </c>
      <c r="W401" s="449">
        <f t="shared" si="211"/>
        <v>0</v>
      </c>
      <c r="X401" s="472"/>
      <c r="Y401" s="474">
        <v>124</v>
      </c>
      <c r="Z401" s="476">
        <f t="shared" si="212"/>
        <v>0</v>
      </c>
      <c r="AA401" s="474">
        <v>92.52</v>
      </c>
      <c r="AB401" s="476">
        <f t="shared" si="213"/>
        <v>0</v>
      </c>
      <c r="AC401" s="477">
        <f t="shared" si="214"/>
        <v>0</v>
      </c>
      <c r="AD401" s="489"/>
      <c r="AE401" s="491">
        <v>124</v>
      </c>
      <c r="AF401" s="493">
        <f t="shared" si="215"/>
        <v>0</v>
      </c>
      <c r="AG401" s="491">
        <v>92.52</v>
      </c>
      <c r="AH401" s="493">
        <f t="shared" si="216"/>
        <v>0</v>
      </c>
      <c r="AI401" s="494">
        <f t="shared" si="217"/>
        <v>0</v>
      </c>
      <c r="AJ401" s="523"/>
      <c r="AK401" s="525">
        <v>124</v>
      </c>
      <c r="AL401" s="527">
        <f t="shared" si="218"/>
        <v>0</v>
      </c>
      <c r="AM401" s="525">
        <v>92.52</v>
      </c>
      <c r="AN401" s="527">
        <f t="shared" si="219"/>
        <v>0</v>
      </c>
      <c r="AO401" s="528">
        <f t="shared" si="220"/>
        <v>0</v>
      </c>
      <c r="AP401" s="540"/>
      <c r="AQ401" s="542">
        <v>124</v>
      </c>
      <c r="AR401" s="544">
        <f t="shared" si="221"/>
        <v>0</v>
      </c>
      <c r="AS401" s="542">
        <v>92.52</v>
      </c>
      <c r="AT401" s="544">
        <f t="shared" si="222"/>
        <v>0</v>
      </c>
      <c r="AU401" s="540"/>
      <c r="AV401" s="542">
        <v>124</v>
      </c>
      <c r="AW401" s="544">
        <f t="shared" si="223"/>
        <v>0</v>
      </c>
      <c r="AX401" s="542">
        <v>92.52</v>
      </c>
      <c r="AY401" s="544">
        <f t="shared" si="224"/>
        <v>0</v>
      </c>
      <c r="AZ401" s="540"/>
      <c r="BA401" s="542">
        <v>124</v>
      </c>
      <c r="BB401" s="544">
        <f t="shared" si="225"/>
        <v>0</v>
      </c>
      <c r="BC401" s="542">
        <v>92.52</v>
      </c>
      <c r="BD401" s="544">
        <f t="shared" si="226"/>
        <v>0</v>
      </c>
      <c r="BE401" s="545">
        <f t="shared" si="227"/>
        <v>0</v>
      </c>
      <c r="BF401" s="398">
        <f t="shared" si="228"/>
        <v>500</v>
      </c>
      <c r="BG401" s="254">
        <f t="shared" si="229"/>
        <v>0</v>
      </c>
      <c r="BH401" s="275">
        <f t="shared" si="230"/>
        <v>500</v>
      </c>
    </row>
    <row r="402" spans="1:60" s="254" customFormat="1" ht="12.75">
      <c r="A402" s="303" t="s">
        <v>1024</v>
      </c>
      <c r="B402" s="281" t="s">
        <v>796</v>
      </c>
      <c r="C402" s="372" t="s">
        <v>785</v>
      </c>
      <c r="D402" s="272" t="s">
        <v>123</v>
      </c>
      <c r="E402" s="273">
        <v>260</v>
      </c>
      <c r="F402" s="344">
        <v>124</v>
      </c>
      <c r="G402" s="413">
        <f t="shared" si="203"/>
        <v>32240</v>
      </c>
      <c r="H402" s="344">
        <v>101.52</v>
      </c>
      <c r="I402" s="414">
        <f t="shared" si="204"/>
        <v>26395.200000000001</v>
      </c>
      <c r="J402" s="415">
        <f t="shared" si="205"/>
        <v>58635.199999999997</v>
      </c>
      <c r="K402" s="406"/>
      <c r="L402" s="427"/>
      <c r="M402" s="429">
        <v>124</v>
      </c>
      <c r="N402" s="431">
        <f t="shared" si="206"/>
        <v>0</v>
      </c>
      <c r="O402" s="429">
        <v>101.52</v>
      </c>
      <c r="P402" s="431">
        <f t="shared" si="207"/>
        <v>0</v>
      </c>
      <c r="Q402" s="432">
        <f t="shared" si="208"/>
        <v>0</v>
      </c>
      <c r="R402" s="444"/>
      <c r="S402" s="446">
        <v>124</v>
      </c>
      <c r="T402" s="448">
        <f t="shared" si="209"/>
        <v>0</v>
      </c>
      <c r="U402" s="446">
        <v>101.52</v>
      </c>
      <c r="V402" s="448">
        <f t="shared" si="210"/>
        <v>0</v>
      </c>
      <c r="W402" s="449">
        <f t="shared" si="211"/>
        <v>0</v>
      </c>
      <c r="X402" s="472"/>
      <c r="Y402" s="474">
        <v>124</v>
      </c>
      <c r="Z402" s="476">
        <f t="shared" si="212"/>
        <v>0</v>
      </c>
      <c r="AA402" s="474">
        <v>101.52</v>
      </c>
      <c r="AB402" s="476">
        <f t="shared" si="213"/>
        <v>0</v>
      </c>
      <c r="AC402" s="477">
        <f t="shared" si="214"/>
        <v>0</v>
      </c>
      <c r="AD402" s="489"/>
      <c r="AE402" s="491">
        <v>124</v>
      </c>
      <c r="AF402" s="493">
        <f t="shared" si="215"/>
        <v>0</v>
      </c>
      <c r="AG402" s="491">
        <v>101.52</v>
      </c>
      <c r="AH402" s="493">
        <f t="shared" si="216"/>
        <v>0</v>
      </c>
      <c r="AI402" s="494">
        <f t="shared" si="217"/>
        <v>0</v>
      </c>
      <c r="AJ402" s="523"/>
      <c r="AK402" s="525">
        <v>124</v>
      </c>
      <c r="AL402" s="527">
        <f t="shared" si="218"/>
        <v>0</v>
      </c>
      <c r="AM402" s="525">
        <v>101.52</v>
      </c>
      <c r="AN402" s="527">
        <f t="shared" si="219"/>
        <v>0</v>
      </c>
      <c r="AO402" s="528">
        <f t="shared" si="220"/>
        <v>0</v>
      </c>
      <c r="AP402" s="540"/>
      <c r="AQ402" s="542">
        <v>124</v>
      </c>
      <c r="AR402" s="544">
        <f t="shared" si="221"/>
        <v>0</v>
      </c>
      <c r="AS402" s="542">
        <v>101.52</v>
      </c>
      <c r="AT402" s="544">
        <f t="shared" si="222"/>
        <v>0</v>
      </c>
      <c r="AU402" s="540"/>
      <c r="AV402" s="542">
        <v>124</v>
      </c>
      <c r="AW402" s="544">
        <f t="shared" si="223"/>
        <v>0</v>
      </c>
      <c r="AX402" s="542">
        <v>101.52</v>
      </c>
      <c r="AY402" s="544">
        <f t="shared" si="224"/>
        <v>0</v>
      </c>
      <c r="AZ402" s="540"/>
      <c r="BA402" s="542">
        <v>124</v>
      </c>
      <c r="BB402" s="544">
        <f t="shared" si="225"/>
        <v>0</v>
      </c>
      <c r="BC402" s="542">
        <v>101.52</v>
      </c>
      <c r="BD402" s="544">
        <f t="shared" si="226"/>
        <v>0</v>
      </c>
      <c r="BE402" s="545">
        <f t="shared" si="227"/>
        <v>0</v>
      </c>
      <c r="BF402" s="398">
        <f t="shared" si="228"/>
        <v>260</v>
      </c>
      <c r="BG402" s="254">
        <f t="shared" si="229"/>
        <v>0</v>
      </c>
      <c r="BH402" s="275">
        <f t="shared" si="230"/>
        <v>260</v>
      </c>
    </row>
    <row r="403" spans="1:60" s="254" customFormat="1" ht="25.5">
      <c r="A403" s="303" t="s">
        <v>364</v>
      </c>
      <c r="B403" s="281" t="s">
        <v>1025</v>
      </c>
      <c r="C403" s="372" t="s">
        <v>366</v>
      </c>
      <c r="D403" s="272" t="s">
        <v>110</v>
      </c>
      <c r="E403" s="273">
        <v>78</v>
      </c>
      <c r="F403" s="344">
        <v>2000</v>
      </c>
      <c r="G403" s="413">
        <f t="shared" si="203"/>
        <v>156000</v>
      </c>
      <c r="H403" s="344">
        <v>0</v>
      </c>
      <c r="I403" s="414">
        <f t="shared" si="204"/>
        <v>0</v>
      </c>
      <c r="J403" s="415">
        <f t="shared" si="205"/>
        <v>156000</v>
      </c>
      <c r="K403" s="406" t="s">
        <v>977</v>
      </c>
      <c r="L403" s="427"/>
      <c r="M403" s="429">
        <v>2000</v>
      </c>
      <c r="N403" s="431">
        <f t="shared" si="206"/>
        <v>0</v>
      </c>
      <c r="O403" s="429">
        <v>0</v>
      </c>
      <c r="P403" s="431">
        <f t="shared" si="207"/>
        <v>0</v>
      </c>
      <c r="Q403" s="432">
        <f t="shared" si="208"/>
        <v>0</v>
      </c>
      <c r="R403" s="444"/>
      <c r="S403" s="446">
        <v>2000</v>
      </c>
      <c r="T403" s="448">
        <f t="shared" si="209"/>
        <v>0</v>
      </c>
      <c r="U403" s="446">
        <v>0</v>
      </c>
      <c r="V403" s="448">
        <f t="shared" si="210"/>
        <v>0</v>
      </c>
      <c r="W403" s="449">
        <f t="shared" si="211"/>
        <v>0</v>
      </c>
      <c r="X403" s="472">
        <v>60</v>
      </c>
      <c r="Y403" s="474">
        <v>2000</v>
      </c>
      <c r="Z403" s="476">
        <f t="shared" si="212"/>
        <v>120000</v>
      </c>
      <c r="AA403" s="474">
        <v>0</v>
      </c>
      <c r="AB403" s="476">
        <f t="shared" si="213"/>
        <v>0</v>
      </c>
      <c r="AC403" s="477">
        <f t="shared" si="214"/>
        <v>120000</v>
      </c>
      <c r="AD403" s="489"/>
      <c r="AE403" s="491">
        <v>2000</v>
      </c>
      <c r="AF403" s="493">
        <f t="shared" si="215"/>
        <v>0</v>
      </c>
      <c r="AG403" s="491">
        <v>0</v>
      </c>
      <c r="AH403" s="493">
        <f t="shared" si="216"/>
        <v>0</v>
      </c>
      <c r="AI403" s="494">
        <f t="shared" si="217"/>
        <v>0</v>
      </c>
      <c r="AJ403" s="523"/>
      <c r="AK403" s="525">
        <v>2000</v>
      </c>
      <c r="AL403" s="527">
        <f t="shared" si="218"/>
        <v>0</v>
      </c>
      <c r="AM403" s="525">
        <v>0</v>
      </c>
      <c r="AN403" s="527">
        <f t="shared" si="219"/>
        <v>0</v>
      </c>
      <c r="AO403" s="528">
        <f t="shared" si="220"/>
        <v>0</v>
      </c>
      <c r="AP403" s="540"/>
      <c r="AQ403" s="542">
        <v>2000</v>
      </c>
      <c r="AR403" s="544">
        <f t="shared" si="221"/>
        <v>0</v>
      </c>
      <c r="AS403" s="542">
        <v>0</v>
      </c>
      <c r="AT403" s="544">
        <f t="shared" si="222"/>
        <v>0</v>
      </c>
      <c r="AU403" s="540"/>
      <c r="AV403" s="542">
        <v>2000</v>
      </c>
      <c r="AW403" s="544">
        <f t="shared" si="223"/>
        <v>0</v>
      </c>
      <c r="AX403" s="542">
        <v>0</v>
      </c>
      <c r="AY403" s="544">
        <f t="shared" si="224"/>
        <v>0</v>
      </c>
      <c r="AZ403" s="540"/>
      <c r="BA403" s="542">
        <v>2000</v>
      </c>
      <c r="BB403" s="544">
        <f t="shared" si="225"/>
        <v>0</v>
      </c>
      <c r="BC403" s="542">
        <v>0</v>
      </c>
      <c r="BD403" s="544">
        <f t="shared" si="226"/>
        <v>0</v>
      </c>
      <c r="BE403" s="545">
        <f t="shared" si="227"/>
        <v>0</v>
      </c>
      <c r="BF403" s="398">
        <f t="shared" si="228"/>
        <v>18</v>
      </c>
      <c r="BG403" s="254">
        <f t="shared" si="229"/>
        <v>60</v>
      </c>
      <c r="BH403" s="275">
        <f t="shared" si="230"/>
        <v>18</v>
      </c>
    </row>
    <row r="404" spans="1:60" s="254" customFormat="1" ht="25.5">
      <c r="A404" s="303" t="s">
        <v>367</v>
      </c>
      <c r="B404" s="281" t="s">
        <v>368</v>
      </c>
      <c r="C404" s="372" t="s">
        <v>369</v>
      </c>
      <c r="D404" s="272" t="s">
        <v>110</v>
      </c>
      <c r="E404" s="273">
        <v>15</v>
      </c>
      <c r="F404" s="344">
        <v>2000</v>
      </c>
      <c r="G404" s="413">
        <f t="shared" si="203"/>
        <v>30000</v>
      </c>
      <c r="H404" s="344">
        <v>0</v>
      </c>
      <c r="I404" s="414">
        <f t="shared" si="204"/>
        <v>0</v>
      </c>
      <c r="J404" s="415">
        <f t="shared" si="205"/>
        <v>30000</v>
      </c>
      <c r="K404" s="406" t="s">
        <v>977</v>
      </c>
      <c r="L404" s="427"/>
      <c r="M404" s="429">
        <v>2000</v>
      </c>
      <c r="N404" s="431">
        <f t="shared" si="206"/>
        <v>0</v>
      </c>
      <c r="O404" s="429">
        <v>0</v>
      </c>
      <c r="P404" s="431">
        <f t="shared" si="207"/>
        <v>0</v>
      </c>
      <c r="Q404" s="432">
        <f t="shared" si="208"/>
        <v>0</v>
      </c>
      <c r="R404" s="444"/>
      <c r="S404" s="446">
        <v>2000</v>
      </c>
      <c r="T404" s="448">
        <f t="shared" si="209"/>
        <v>0</v>
      </c>
      <c r="U404" s="446">
        <v>0</v>
      </c>
      <c r="V404" s="448">
        <f t="shared" si="210"/>
        <v>0</v>
      </c>
      <c r="W404" s="449">
        <f t="shared" si="211"/>
        <v>0</v>
      </c>
      <c r="X404" s="472">
        <v>10</v>
      </c>
      <c r="Y404" s="474">
        <v>2000</v>
      </c>
      <c r="Z404" s="476">
        <f t="shared" si="212"/>
        <v>20000</v>
      </c>
      <c r="AA404" s="474">
        <v>0</v>
      </c>
      <c r="AB404" s="476">
        <f t="shared" si="213"/>
        <v>0</v>
      </c>
      <c r="AC404" s="477">
        <f t="shared" si="214"/>
        <v>20000</v>
      </c>
      <c r="AD404" s="489"/>
      <c r="AE404" s="491">
        <v>2000</v>
      </c>
      <c r="AF404" s="493">
        <f t="shared" si="215"/>
        <v>0</v>
      </c>
      <c r="AG404" s="491">
        <v>0</v>
      </c>
      <c r="AH404" s="493">
        <f t="shared" si="216"/>
        <v>0</v>
      </c>
      <c r="AI404" s="494">
        <f t="shared" si="217"/>
        <v>0</v>
      </c>
      <c r="AJ404" s="523"/>
      <c r="AK404" s="525">
        <v>2000</v>
      </c>
      <c r="AL404" s="527">
        <f t="shared" si="218"/>
        <v>0</v>
      </c>
      <c r="AM404" s="525">
        <v>0</v>
      </c>
      <c r="AN404" s="527">
        <f t="shared" si="219"/>
        <v>0</v>
      </c>
      <c r="AO404" s="528">
        <f t="shared" si="220"/>
        <v>0</v>
      </c>
      <c r="AP404" s="540"/>
      <c r="AQ404" s="542">
        <v>2000</v>
      </c>
      <c r="AR404" s="544">
        <f t="shared" si="221"/>
        <v>0</v>
      </c>
      <c r="AS404" s="542">
        <v>0</v>
      </c>
      <c r="AT404" s="544">
        <f t="shared" si="222"/>
        <v>0</v>
      </c>
      <c r="AU404" s="540"/>
      <c r="AV404" s="542">
        <v>2000</v>
      </c>
      <c r="AW404" s="544">
        <f t="shared" si="223"/>
        <v>0</v>
      </c>
      <c r="AX404" s="542">
        <v>0</v>
      </c>
      <c r="AY404" s="544">
        <f t="shared" si="224"/>
        <v>0</v>
      </c>
      <c r="AZ404" s="540"/>
      <c r="BA404" s="542">
        <v>2000</v>
      </c>
      <c r="BB404" s="544">
        <f t="shared" si="225"/>
        <v>0</v>
      </c>
      <c r="BC404" s="542">
        <v>0</v>
      </c>
      <c r="BD404" s="544">
        <f t="shared" si="226"/>
        <v>0</v>
      </c>
      <c r="BE404" s="545">
        <f t="shared" si="227"/>
        <v>0</v>
      </c>
      <c r="BF404" s="398">
        <f t="shared" si="228"/>
        <v>5</v>
      </c>
      <c r="BG404" s="254">
        <f t="shared" si="229"/>
        <v>10</v>
      </c>
      <c r="BH404" s="275">
        <f t="shared" si="230"/>
        <v>5</v>
      </c>
    </row>
    <row r="405" spans="1:60" s="254" customFormat="1" ht="25.5">
      <c r="A405" s="303" t="s">
        <v>370</v>
      </c>
      <c r="B405" s="281" t="s">
        <v>1026</v>
      </c>
      <c r="C405" s="372" t="s">
        <v>372</v>
      </c>
      <c r="D405" s="272" t="s">
        <v>110</v>
      </c>
      <c r="E405" s="273">
        <v>41</v>
      </c>
      <c r="F405" s="344">
        <v>2000</v>
      </c>
      <c r="G405" s="413">
        <f t="shared" si="203"/>
        <v>82000</v>
      </c>
      <c r="H405" s="344">
        <v>0</v>
      </c>
      <c r="I405" s="414">
        <f t="shared" si="204"/>
        <v>0</v>
      </c>
      <c r="J405" s="415">
        <f t="shared" si="205"/>
        <v>82000</v>
      </c>
      <c r="K405" s="406" t="s">
        <v>977</v>
      </c>
      <c r="L405" s="427"/>
      <c r="M405" s="429">
        <v>2000</v>
      </c>
      <c r="N405" s="431">
        <f t="shared" si="206"/>
        <v>0</v>
      </c>
      <c r="O405" s="429">
        <v>0</v>
      </c>
      <c r="P405" s="431">
        <f t="shared" si="207"/>
        <v>0</v>
      </c>
      <c r="Q405" s="432">
        <f t="shared" si="208"/>
        <v>0</v>
      </c>
      <c r="R405" s="444"/>
      <c r="S405" s="446">
        <v>2000</v>
      </c>
      <c r="T405" s="448">
        <f t="shared" si="209"/>
        <v>0</v>
      </c>
      <c r="U405" s="446">
        <v>0</v>
      </c>
      <c r="V405" s="448">
        <f t="shared" si="210"/>
        <v>0</v>
      </c>
      <c r="W405" s="449">
        <f t="shared" si="211"/>
        <v>0</v>
      </c>
      <c r="X405" s="472">
        <v>30</v>
      </c>
      <c r="Y405" s="474">
        <v>2000</v>
      </c>
      <c r="Z405" s="476">
        <f t="shared" si="212"/>
        <v>60000</v>
      </c>
      <c r="AA405" s="474">
        <v>0</v>
      </c>
      <c r="AB405" s="476">
        <f t="shared" si="213"/>
        <v>0</v>
      </c>
      <c r="AC405" s="477">
        <f t="shared" si="214"/>
        <v>60000</v>
      </c>
      <c r="AD405" s="489"/>
      <c r="AE405" s="491">
        <v>2000</v>
      </c>
      <c r="AF405" s="493">
        <f t="shared" si="215"/>
        <v>0</v>
      </c>
      <c r="AG405" s="491">
        <v>0</v>
      </c>
      <c r="AH405" s="493">
        <f t="shared" si="216"/>
        <v>0</v>
      </c>
      <c r="AI405" s="494">
        <f t="shared" si="217"/>
        <v>0</v>
      </c>
      <c r="AJ405" s="523"/>
      <c r="AK405" s="525">
        <v>2000</v>
      </c>
      <c r="AL405" s="527">
        <f t="shared" si="218"/>
        <v>0</v>
      </c>
      <c r="AM405" s="525">
        <v>0</v>
      </c>
      <c r="AN405" s="527">
        <f t="shared" si="219"/>
        <v>0</v>
      </c>
      <c r="AO405" s="528">
        <f t="shared" si="220"/>
        <v>0</v>
      </c>
      <c r="AP405" s="540"/>
      <c r="AQ405" s="542">
        <v>2000</v>
      </c>
      <c r="AR405" s="544">
        <f t="shared" si="221"/>
        <v>0</v>
      </c>
      <c r="AS405" s="542">
        <v>0</v>
      </c>
      <c r="AT405" s="544">
        <f t="shared" si="222"/>
        <v>0</v>
      </c>
      <c r="AU405" s="540"/>
      <c r="AV405" s="542">
        <v>2000</v>
      </c>
      <c r="AW405" s="544">
        <f t="shared" si="223"/>
        <v>0</v>
      </c>
      <c r="AX405" s="542">
        <v>0</v>
      </c>
      <c r="AY405" s="544">
        <f t="shared" si="224"/>
        <v>0</v>
      </c>
      <c r="AZ405" s="540"/>
      <c r="BA405" s="542">
        <v>2000</v>
      </c>
      <c r="BB405" s="544">
        <f t="shared" si="225"/>
        <v>0</v>
      </c>
      <c r="BC405" s="542">
        <v>0</v>
      </c>
      <c r="BD405" s="544">
        <f t="shared" si="226"/>
        <v>0</v>
      </c>
      <c r="BE405" s="545">
        <f t="shared" si="227"/>
        <v>0</v>
      </c>
      <c r="BF405" s="398">
        <f t="shared" si="228"/>
        <v>11</v>
      </c>
      <c r="BG405" s="254">
        <f t="shared" si="229"/>
        <v>30</v>
      </c>
      <c r="BH405" s="275">
        <f t="shared" si="230"/>
        <v>11</v>
      </c>
    </row>
    <row r="406" spans="1:60" s="254" customFormat="1" ht="25.5">
      <c r="A406" s="303" t="s">
        <v>1027</v>
      </c>
      <c r="B406" s="281" t="s">
        <v>1028</v>
      </c>
      <c r="C406" s="372" t="s">
        <v>1029</v>
      </c>
      <c r="D406" s="272" t="s">
        <v>110</v>
      </c>
      <c r="E406" s="273">
        <v>3</v>
      </c>
      <c r="F406" s="344">
        <v>2000</v>
      </c>
      <c r="G406" s="413">
        <f t="shared" si="203"/>
        <v>6000</v>
      </c>
      <c r="H406" s="344">
        <v>0</v>
      </c>
      <c r="I406" s="414">
        <f t="shared" si="204"/>
        <v>0</v>
      </c>
      <c r="J406" s="415">
        <f t="shared" si="205"/>
        <v>6000</v>
      </c>
      <c r="K406" s="406" t="s">
        <v>977</v>
      </c>
      <c r="L406" s="427"/>
      <c r="M406" s="429">
        <v>2000</v>
      </c>
      <c r="N406" s="431">
        <f t="shared" si="206"/>
        <v>0</v>
      </c>
      <c r="O406" s="429">
        <v>0</v>
      </c>
      <c r="P406" s="431">
        <f t="shared" si="207"/>
        <v>0</v>
      </c>
      <c r="Q406" s="432">
        <f t="shared" si="208"/>
        <v>0</v>
      </c>
      <c r="R406" s="444"/>
      <c r="S406" s="446">
        <v>2000</v>
      </c>
      <c r="T406" s="448">
        <f t="shared" si="209"/>
        <v>0</v>
      </c>
      <c r="U406" s="446">
        <v>0</v>
      </c>
      <c r="V406" s="448">
        <f t="shared" si="210"/>
        <v>0</v>
      </c>
      <c r="W406" s="449">
        <f t="shared" si="211"/>
        <v>0</v>
      </c>
      <c r="X406" s="472"/>
      <c r="Y406" s="474">
        <v>2000</v>
      </c>
      <c r="Z406" s="476">
        <f t="shared" si="212"/>
        <v>0</v>
      </c>
      <c r="AA406" s="474">
        <v>0</v>
      </c>
      <c r="AB406" s="476">
        <f t="shared" si="213"/>
        <v>0</v>
      </c>
      <c r="AC406" s="477">
        <f t="shared" si="214"/>
        <v>0</v>
      </c>
      <c r="AD406" s="489"/>
      <c r="AE406" s="491">
        <v>2000</v>
      </c>
      <c r="AF406" s="493">
        <f t="shared" si="215"/>
        <v>0</v>
      </c>
      <c r="AG406" s="491">
        <v>0</v>
      </c>
      <c r="AH406" s="493">
        <f t="shared" si="216"/>
        <v>0</v>
      </c>
      <c r="AI406" s="494">
        <f t="shared" si="217"/>
        <v>0</v>
      </c>
      <c r="AJ406" s="523"/>
      <c r="AK406" s="525">
        <v>2000</v>
      </c>
      <c r="AL406" s="527">
        <f t="shared" si="218"/>
        <v>0</v>
      </c>
      <c r="AM406" s="525">
        <v>0</v>
      </c>
      <c r="AN406" s="527">
        <f t="shared" si="219"/>
        <v>0</v>
      </c>
      <c r="AO406" s="528">
        <f t="shared" si="220"/>
        <v>0</v>
      </c>
      <c r="AP406" s="540"/>
      <c r="AQ406" s="542">
        <v>2000</v>
      </c>
      <c r="AR406" s="544">
        <f t="shared" si="221"/>
        <v>0</v>
      </c>
      <c r="AS406" s="542">
        <v>0</v>
      </c>
      <c r="AT406" s="544">
        <f t="shared" si="222"/>
        <v>0</v>
      </c>
      <c r="AU406" s="540"/>
      <c r="AV406" s="542">
        <v>2000</v>
      </c>
      <c r="AW406" s="544">
        <f t="shared" si="223"/>
        <v>0</v>
      </c>
      <c r="AX406" s="542">
        <v>0</v>
      </c>
      <c r="AY406" s="544">
        <f t="shared" si="224"/>
        <v>0</v>
      </c>
      <c r="AZ406" s="540"/>
      <c r="BA406" s="542">
        <v>2000</v>
      </c>
      <c r="BB406" s="544">
        <f t="shared" si="225"/>
        <v>0</v>
      </c>
      <c r="BC406" s="542">
        <v>0</v>
      </c>
      <c r="BD406" s="544">
        <f t="shared" si="226"/>
        <v>0</v>
      </c>
      <c r="BE406" s="545">
        <f t="shared" si="227"/>
        <v>0</v>
      </c>
      <c r="BF406" s="398">
        <f t="shared" si="228"/>
        <v>3</v>
      </c>
      <c r="BG406" s="254">
        <f t="shared" si="229"/>
        <v>0</v>
      </c>
      <c r="BH406" s="275">
        <f t="shared" si="230"/>
        <v>3</v>
      </c>
    </row>
    <row r="407" spans="1:60" s="275" customFormat="1" ht="12.75">
      <c r="A407" s="314" t="s">
        <v>1030</v>
      </c>
      <c r="B407" s="281" t="s">
        <v>1031</v>
      </c>
      <c r="C407" s="372"/>
      <c r="D407" s="559" t="s">
        <v>110</v>
      </c>
      <c r="E407" s="560">
        <v>5</v>
      </c>
      <c r="F407" s="344">
        <v>2000</v>
      </c>
      <c r="G407" s="190">
        <f t="shared" si="203"/>
        <v>10000</v>
      </c>
      <c r="H407" s="344">
        <v>3448.92</v>
      </c>
      <c r="I407" s="190">
        <f t="shared" si="204"/>
        <v>17244.599999999999</v>
      </c>
      <c r="J407" s="345">
        <f>G407+I407</f>
        <v>27244.6</v>
      </c>
      <c r="K407" s="420"/>
      <c r="L407" s="435"/>
      <c r="M407" s="429">
        <v>2000</v>
      </c>
      <c r="N407" s="431">
        <f t="shared" si="206"/>
        <v>0</v>
      </c>
      <c r="O407" s="429">
        <v>3448.92</v>
      </c>
      <c r="P407" s="431">
        <f t="shared" si="207"/>
        <v>0</v>
      </c>
      <c r="Q407" s="432">
        <f t="shared" si="208"/>
        <v>0</v>
      </c>
      <c r="R407" s="452"/>
      <c r="S407" s="446">
        <v>2000</v>
      </c>
      <c r="T407" s="448">
        <f t="shared" si="209"/>
        <v>0</v>
      </c>
      <c r="U407" s="446">
        <v>3448.92</v>
      </c>
      <c r="V407" s="448">
        <f t="shared" si="210"/>
        <v>0</v>
      </c>
      <c r="W407" s="449">
        <f t="shared" si="211"/>
        <v>0</v>
      </c>
      <c r="X407" s="481"/>
      <c r="Y407" s="474">
        <v>2000</v>
      </c>
      <c r="Z407" s="476">
        <f t="shared" si="212"/>
        <v>0</v>
      </c>
      <c r="AA407" s="474">
        <v>3448.92</v>
      </c>
      <c r="AB407" s="476">
        <f t="shared" si="213"/>
        <v>0</v>
      </c>
      <c r="AC407" s="477">
        <f t="shared" si="214"/>
        <v>0</v>
      </c>
      <c r="AD407" s="500"/>
      <c r="AE407" s="491">
        <v>2000</v>
      </c>
      <c r="AF407" s="493">
        <f t="shared" si="215"/>
        <v>0</v>
      </c>
      <c r="AG407" s="491">
        <v>3448.92</v>
      </c>
      <c r="AH407" s="493">
        <f t="shared" si="216"/>
        <v>0</v>
      </c>
      <c r="AI407" s="494">
        <f t="shared" si="217"/>
        <v>0</v>
      </c>
      <c r="AJ407" s="532"/>
      <c r="AK407" s="525">
        <v>2000</v>
      </c>
      <c r="AL407" s="527">
        <f t="shared" si="218"/>
        <v>0</v>
      </c>
      <c r="AM407" s="525">
        <v>3448.92</v>
      </c>
      <c r="AN407" s="527">
        <f t="shared" si="219"/>
        <v>0</v>
      </c>
      <c r="AO407" s="528">
        <f t="shared" si="220"/>
        <v>0</v>
      </c>
      <c r="AP407" s="549"/>
      <c r="AQ407" s="542">
        <v>2000</v>
      </c>
      <c r="AR407" s="544">
        <f t="shared" si="221"/>
        <v>0</v>
      </c>
      <c r="AS407" s="542">
        <v>3448.92</v>
      </c>
      <c r="AT407" s="544">
        <f t="shared" si="222"/>
        <v>0</v>
      </c>
      <c r="AU407" s="549"/>
      <c r="AV407" s="542">
        <v>2000</v>
      </c>
      <c r="AW407" s="544">
        <f t="shared" si="223"/>
        <v>0</v>
      </c>
      <c r="AX407" s="542">
        <v>3448.92</v>
      </c>
      <c r="AY407" s="544">
        <f t="shared" si="224"/>
        <v>0</v>
      </c>
      <c r="AZ407" s="549"/>
      <c r="BA407" s="542">
        <v>2000</v>
      </c>
      <c r="BB407" s="544">
        <f t="shared" si="225"/>
        <v>0</v>
      </c>
      <c r="BC407" s="542">
        <v>3448.92</v>
      </c>
      <c r="BD407" s="544">
        <f t="shared" si="226"/>
        <v>0</v>
      </c>
      <c r="BE407" s="545">
        <f t="shared" si="227"/>
        <v>0</v>
      </c>
      <c r="BF407" s="398">
        <f t="shared" si="228"/>
        <v>5</v>
      </c>
      <c r="BG407" s="254">
        <f t="shared" si="229"/>
        <v>0</v>
      </c>
      <c r="BH407" s="275">
        <f t="shared" si="230"/>
        <v>5</v>
      </c>
    </row>
    <row r="408" spans="1:60" s="275" customFormat="1" ht="12.75">
      <c r="A408" s="314" t="s">
        <v>1032</v>
      </c>
      <c r="B408" s="281" t="s">
        <v>1033</v>
      </c>
      <c r="C408" s="372"/>
      <c r="D408" s="559" t="s">
        <v>110</v>
      </c>
      <c r="E408" s="560">
        <v>1</v>
      </c>
      <c r="F408" s="344">
        <v>2000</v>
      </c>
      <c r="G408" s="190">
        <f t="shared" si="203"/>
        <v>2000</v>
      </c>
      <c r="H408" s="344">
        <v>4934.88</v>
      </c>
      <c r="I408" s="190">
        <f t="shared" si="204"/>
        <v>4934.88</v>
      </c>
      <c r="J408" s="345">
        <f>G408+I408</f>
        <v>6934.88</v>
      </c>
      <c r="K408" s="420"/>
      <c r="L408" s="435"/>
      <c r="M408" s="429">
        <v>2000</v>
      </c>
      <c r="N408" s="431">
        <f t="shared" si="206"/>
        <v>0</v>
      </c>
      <c r="O408" s="429">
        <v>4934.88</v>
      </c>
      <c r="P408" s="431">
        <f t="shared" si="207"/>
        <v>0</v>
      </c>
      <c r="Q408" s="432">
        <f t="shared" si="208"/>
        <v>0</v>
      </c>
      <c r="R408" s="452"/>
      <c r="S408" s="446">
        <v>2000</v>
      </c>
      <c r="T408" s="448">
        <f t="shared" si="209"/>
        <v>0</v>
      </c>
      <c r="U408" s="446">
        <v>4934.88</v>
      </c>
      <c r="V408" s="448">
        <f t="shared" si="210"/>
        <v>0</v>
      </c>
      <c r="W408" s="449">
        <f t="shared" si="211"/>
        <v>0</v>
      </c>
      <c r="X408" s="481"/>
      <c r="Y408" s="474">
        <v>2000</v>
      </c>
      <c r="Z408" s="476">
        <f t="shared" si="212"/>
        <v>0</v>
      </c>
      <c r="AA408" s="474">
        <v>4934.88</v>
      </c>
      <c r="AB408" s="476">
        <f t="shared" si="213"/>
        <v>0</v>
      </c>
      <c r="AC408" s="477">
        <f t="shared" si="214"/>
        <v>0</v>
      </c>
      <c r="AD408" s="500"/>
      <c r="AE408" s="491">
        <v>2000</v>
      </c>
      <c r="AF408" s="493">
        <f t="shared" si="215"/>
        <v>0</v>
      </c>
      <c r="AG408" s="491">
        <v>4934.88</v>
      </c>
      <c r="AH408" s="493">
        <f t="shared" si="216"/>
        <v>0</v>
      </c>
      <c r="AI408" s="494">
        <f t="shared" si="217"/>
        <v>0</v>
      </c>
      <c r="AJ408" s="532"/>
      <c r="AK408" s="525">
        <v>2000</v>
      </c>
      <c r="AL408" s="527">
        <f t="shared" si="218"/>
        <v>0</v>
      </c>
      <c r="AM408" s="525">
        <v>4934.88</v>
      </c>
      <c r="AN408" s="527">
        <f t="shared" si="219"/>
        <v>0</v>
      </c>
      <c r="AO408" s="528">
        <f t="shared" si="220"/>
        <v>0</v>
      </c>
      <c r="AP408" s="549"/>
      <c r="AQ408" s="542">
        <v>2000</v>
      </c>
      <c r="AR408" s="544">
        <f t="shared" si="221"/>
        <v>0</v>
      </c>
      <c r="AS408" s="542">
        <v>4934.88</v>
      </c>
      <c r="AT408" s="544">
        <f t="shared" si="222"/>
        <v>0</v>
      </c>
      <c r="AU408" s="549"/>
      <c r="AV408" s="542">
        <v>2000</v>
      </c>
      <c r="AW408" s="544">
        <f t="shared" si="223"/>
        <v>0</v>
      </c>
      <c r="AX408" s="542">
        <v>4934.88</v>
      </c>
      <c r="AY408" s="544">
        <f t="shared" si="224"/>
        <v>0</v>
      </c>
      <c r="AZ408" s="549"/>
      <c r="BA408" s="542">
        <v>2000</v>
      </c>
      <c r="BB408" s="544">
        <f t="shared" si="225"/>
        <v>0</v>
      </c>
      <c r="BC408" s="542">
        <v>4934.88</v>
      </c>
      <c r="BD408" s="544">
        <f t="shared" si="226"/>
        <v>0</v>
      </c>
      <c r="BE408" s="545">
        <f t="shared" si="227"/>
        <v>0</v>
      </c>
      <c r="BF408" s="398">
        <f t="shared" si="228"/>
        <v>1</v>
      </c>
      <c r="BG408" s="254">
        <f t="shared" si="229"/>
        <v>0</v>
      </c>
      <c r="BH408" s="275">
        <f t="shared" si="230"/>
        <v>1</v>
      </c>
    </row>
    <row r="409" spans="1:60" s="275" customFormat="1" ht="25.5">
      <c r="A409" s="314" t="s">
        <v>1034</v>
      </c>
      <c r="B409" s="281" t="s">
        <v>1035</v>
      </c>
      <c r="C409" s="372"/>
      <c r="D409" s="559" t="s">
        <v>110</v>
      </c>
      <c r="E409" s="560">
        <v>14</v>
      </c>
      <c r="F409" s="344">
        <v>500</v>
      </c>
      <c r="G409" s="190">
        <f t="shared" si="203"/>
        <v>7000</v>
      </c>
      <c r="H409" s="344">
        <v>482</v>
      </c>
      <c r="I409" s="190">
        <f t="shared" si="204"/>
        <v>6748</v>
      </c>
      <c r="J409" s="345">
        <f t="shared" si="205"/>
        <v>13748</v>
      </c>
      <c r="K409" s="420"/>
      <c r="L409" s="435"/>
      <c r="M409" s="429">
        <v>500</v>
      </c>
      <c r="N409" s="431">
        <f t="shared" si="206"/>
        <v>0</v>
      </c>
      <c r="O409" s="429">
        <v>482</v>
      </c>
      <c r="P409" s="431">
        <f t="shared" si="207"/>
        <v>0</v>
      </c>
      <c r="Q409" s="432">
        <f t="shared" si="208"/>
        <v>0</v>
      </c>
      <c r="R409" s="452"/>
      <c r="S409" s="446">
        <v>500</v>
      </c>
      <c r="T409" s="448">
        <f t="shared" si="209"/>
        <v>0</v>
      </c>
      <c r="U409" s="446">
        <v>482</v>
      </c>
      <c r="V409" s="448">
        <f t="shared" si="210"/>
        <v>0</v>
      </c>
      <c r="W409" s="449">
        <f t="shared" si="211"/>
        <v>0</v>
      </c>
      <c r="X409" s="481"/>
      <c r="Y409" s="474">
        <v>500</v>
      </c>
      <c r="Z409" s="476">
        <f t="shared" si="212"/>
        <v>0</v>
      </c>
      <c r="AA409" s="474">
        <v>482</v>
      </c>
      <c r="AB409" s="476">
        <f t="shared" si="213"/>
        <v>0</v>
      </c>
      <c r="AC409" s="477">
        <f t="shared" si="214"/>
        <v>0</v>
      </c>
      <c r="AD409" s="500"/>
      <c r="AE409" s="491">
        <v>500</v>
      </c>
      <c r="AF409" s="493">
        <f t="shared" si="215"/>
        <v>0</v>
      </c>
      <c r="AG409" s="491">
        <v>482</v>
      </c>
      <c r="AH409" s="493">
        <f t="shared" si="216"/>
        <v>0</v>
      </c>
      <c r="AI409" s="494">
        <f t="shared" si="217"/>
        <v>0</v>
      </c>
      <c r="AJ409" s="532"/>
      <c r="AK409" s="525">
        <v>500</v>
      </c>
      <c r="AL409" s="527">
        <f t="shared" si="218"/>
        <v>0</v>
      </c>
      <c r="AM409" s="525">
        <v>482</v>
      </c>
      <c r="AN409" s="527">
        <f t="shared" si="219"/>
        <v>0</v>
      </c>
      <c r="AO409" s="528">
        <f t="shared" si="220"/>
        <v>0</v>
      </c>
      <c r="AP409" s="549"/>
      <c r="AQ409" s="542">
        <v>500</v>
      </c>
      <c r="AR409" s="544">
        <f t="shared" si="221"/>
        <v>0</v>
      </c>
      <c r="AS409" s="542">
        <v>482</v>
      </c>
      <c r="AT409" s="544">
        <f t="shared" si="222"/>
        <v>0</v>
      </c>
      <c r="AU409" s="549"/>
      <c r="AV409" s="542">
        <v>500</v>
      </c>
      <c r="AW409" s="544">
        <f t="shared" si="223"/>
        <v>0</v>
      </c>
      <c r="AX409" s="542">
        <v>482</v>
      </c>
      <c r="AY409" s="544">
        <f t="shared" si="224"/>
        <v>0</v>
      </c>
      <c r="AZ409" s="549"/>
      <c r="BA409" s="542">
        <v>500</v>
      </c>
      <c r="BB409" s="544">
        <f t="shared" si="225"/>
        <v>0</v>
      </c>
      <c r="BC409" s="542">
        <v>482</v>
      </c>
      <c r="BD409" s="544">
        <f t="shared" si="226"/>
        <v>0</v>
      </c>
      <c r="BE409" s="545">
        <f t="shared" si="227"/>
        <v>0</v>
      </c>
      <c r="BF409" s="398">
        <f t="shared" si="228"/>
        <v>14</v>
      </c>
      <c r="BG409" s="254">
        <f t="shared" si="229"/>
        <v>0</v>
      </c>
      <c r="BH409" s="275">
        <f t="shared" si="230"/>
        <v>14</v>
      </c>
    </row>
    <row r="410" spans="1:60" s="275" customFormat="1" ht="25.5">
      <c r="A410" s="314" t="s">
        <v>1036</v>
      </c>
      <c r="B410" s="281" t="s">
        <v>1037</v>
      </c>
      <c r="C410" s="372"/>
      <c r="D410" s="559" t="s">
        <v>110</v>
      </c>
      <c r="E410" s="560">
        <v>9</v>
      </c>
      <c r="F410" s="344">
        <v>500</v>
      </c>
      <c r="G410" s="190">
        <f t="shared" si="203"/>
        <v>4500</v>
      </c>
      <c r="H410" s="344">
        <v>372</v>
      </c>
      <c r="I410" s="190">
        <f t="shared" si="204"/>
        <v>3348</v>
      </c>
      <c r="J410" s="345">
        <f t="shared" si="205"/>
        <v>7848</v>
      </c>
      <c r="K410" s="420"/>
      <c r="L410" s="435"/>
      <c r="M410" s="429">
        <v>500</v>
      </c>
      <c r="N410" s="431">
        <f t="shared" si="206"/>
        <v>0</v>
      </c>
      <c r="O410" s="429">
        <v>372</v>
      </c>
      <c r="P410" s="431">
        <f t="shared" si="207"/>
        <v>0</v>
      </c>
      <c r="Q410" s="432">
        <f t="shared" si="208"/>
        <v>0</v>
      </c>
      <c r="R410" s="452"/>
      <c r="S410" s="446">
        <v>500</v>
      </c>
      <c r="T410" s="448">
        <f t="shared" si="209"/>
        <v>0</v>
      </c>
      <c r="U410" s="446">
        <v>372</v>
      </c>
      <c r="V410" s="448">
        <f t="shared" si="210"/>
        <v>0</v>
      </c>
      <c r="W410" s="449">
        <f t="shared" si="211"/>
        <v>0</v>
      </c>
      <c r="X410" s="481"/>
      <c r="Y410" s="474">
        <v>500</v>
      </c>
      <c r="Z410" s="476">
        <f t="shared" si="212"/>
        <v>0</v>
      </c>
      <c r="AA410" s="474">
        <v>372</v>
      </c>
      <c r="AB410" s="476">
        <f t="shared" si="213"/>
        <v>0</v>
      </c>
      <c r="AC410" s="477">
        <f t="shared" si="214"/>
        <v>0</v>
      </c>
      <c r="AD410" s="500"/>
      <c r="AE410" s="491">
        <v>500</v>
      </c>
      <c r="AF410" s="493">
        <f t="shared" si="215"/>
        <v>0</v>
      </c>
      <c r="AG410" s="491">
        <v>372</v>
      </c>
      <c r="AH410" s="493">
        <f t="shared" si="216"/>
        <v>0</v>
      </c>
      <c r="AI410" s="494">
        <f t="shared" si="217"/>
        <v>0</v>
      </c>
      <c r="AJ410" s="532"/>
      <c r="AK410" s="525">
        <v>500</v>
      </c>
      <c r="AL410" s="527">
        <f t="shared" si="218"/>
        <v>0</v>
      </c>
      <c r="AM410" s="525">
        <v>372</v>
      </c>
      <c r="AN410" s="527">
        <f t="shared" si="219"/>
        <v>0</v>
      </c>
      <c r="AO410" s="528">
        <f t="shared" si="220"/>
        <v>0</v>
      </c>
      <c r="AP410" s="549"/>
      <c r="AQ410" s="542">
        <v>500</v>
      </c>
      <c r="AR410" s="544">
        <f t="shared" si="221"/>
        <v>0</v>
      </c>
      <c r="AS410" s="542">
        <v>372</v>
      </c>
      <c r="AT410" s="544">
        <f t="shared" si="222"/>
        <v>0</v>
      </c>
      <c r="AU410" s="549"/>
      <c r="AV410" s="542">
        <v>500</v>
      </c>
      <c r="AW410" s="544">
        <f t="shared" si="223"/>
        <v>0</v>
      </c>
      <c r="AX410" s="542">
        <v>372</v>
      </c>
      <c r="AY410" s="544">
        <f t="shared" si="224"/>
        <v>0</v>
      </c>
      <c r="AZ410" s="549"/>
      <c r="BA410" s="542">
        <v>500</v>
      </c>
      <c r="BB410" s="544">
        <f t="shared" si="225"/>
        <v>0</v>
      </c>
      <c r="BC410" s="542">
        <v>372</v>
      </c>
      <c r="BD410" s="544">
        <f t="shared" si="226"/>
        <v>0</v>
      </c>
      <c r="BE410" s="545">
        <f t="shared" si="227"/>
        <v>0</v>
      </c>
      <c r="BF410" s="398">
        <f t="shared" si="228"/>
        <v>9</v>
      </c>
      <c r="BG410" s="254">
        <f t="shared" si="229"/>
        <v>0</v>
      </c>
      <c r="BH410" s="275">
        <f t="shared" si="230"/>
        <v>9</v>
      </c>
    </row>
    <row r="411" spans="1:60" s="275" customFormat="1" ht="25.5">
      <c r="A411" s="314" t="s">
        <v>1038</v>
      </c>
      <c r="B411" s="281" t="s">
        <v>1039</v>
      </c>
      <c r="C411" s="372" t="s">
        <v>1040</v>
      </c>
      <c r="D411" s="559" t="s">
        <v>110</v>
      </c>
      <c r="E411" s="560">
        <v>10</v>
      </c>
      <c r="F411" s="344">
        <v>500</v>
      </c>
      <c r="G411" s="190">
        <f t="shared" si="203"/>
        <v>5000</v>
      </c>
      <c r="H411" s="344">
        <v>243</v>
      </c>
      <c r="I411" s="190">
        <f t="shared" si="204"/>
        <v>2430</v>
      </c>
      <c r="J411" s="345">
        <f t="shared" si="205"/>
        <v>7430</v>
      </c>
      <c r="K411" s="420"/>
      <c r="L411" s="435"/>
      <c r="M411" s="429">
        <v>500</v>
      </c>
      <c r="N411" s="431">
        <f t="shared" si="206"/>
        <v>0</v>
      </c>
      <c r="O411" s="429">
        <v>243</v>
      </c>
      <c r="P411" s="431">
        <f t="shared" si="207"/>
        <v>0</v>
      </c>
      <c r="Q411" s="432">
        <f t="shared" si="208"/>
        <v>0</v>
      </c>
      <c r="R411" s="452"/>
      <c r="S411" s="446">
        <v>500</v>
      </c>
      <c r="T411" s="448">
        <f t="shared" si="209"/>
        <v>0</v>
      </c>
      <c r="U411" s="446">
        <v>243</v>
      </c>
      <c r="V411" s="448">
        <f t="shared" si="210"/>
        <v>0</v>
      </c>
      <c r="W411" s="449">
        <f t="shared" si="211"/>
        <v>0</v>
      </c>
      <c r="X411" s="481"/>
      <c r="Y411" s="474">
        <v>500</v>
      </c>
      <c r="Z411" s="476">
        <f t="shared" si="212"/>
        <v>0</v>
      </c>
      <c r="AA411" s="474">
        <v>243</v>
      </c>
      <c r="AB411" s="476">
        <f t="shared" si="213"/>
        <v>0</v>
      </c>
      <c r="AC411" s="477">
        <f t="shared" si="214"/>
        <v>0</v>
      </c>
      <c r="AD411" s="500"/>
      <c r="AE411" s="491">
        <v>500</v>
      </c>
      <c r="AF411" s="493">
        <f t="shared" si="215"/>
        <v>0</v>
      </c>
      <c r="AG411" s="491">
        <v>243</v>
      </c>
      <c r="AH411" s="493">
        <f t="shared" si="216"/>
        <v>0</v>
      </c>
      <c r="AI411" s="494">
        <f t="shared" si="217"/>
        <v>0</v>
      </c>
      <c r="AJ411" s="532"/>
      <c r="AK411" s="525">
        <v>500</v>
      </c>
      <c r="AL411" s="527">
        <f t="shared" si="218"/>
        <v>0</v>
      </c>
      <c r="AM411" s="525">
        <v>243</v>
      </c>
      <c r="AN411" s="527">
        <f t="shared" si="219"/>
        <v>0</v>
      </c>
      <c r="AO411" s="528">
        <f t="shared" si="220"/>
        <v>0</v>
      </c>
      <c r="AP411" s="549"/>
      <c r="AQ411" s="542">
        <v>500</v>
      </c>
      <c r="AR411" s="544">
        <f t="shared" si="221"/>
        <v>0</v>
      </c>
      <c r="AS411" s="542">
        <v>243</v>
      </c>
      <c r="AT411" s="544">
        <f t="shared" si="222"/>
        <v>0</v>
      </c>
      <c r="AU411" s="549"/>
      <c r="AV411" s="542">
        <v>500</v>
      </c>
      <c r="AW411" s="544">
        <f t="shared" si="223"/>
        <v>0</v>
      </c>
      <c r="AX411" s="542">
        <v>243</v>
      </c>
      <c r="AY411" s="544">
        <f t="shared" si="224"/>
        <v>0</v>
      </c>
      <c r="AZ411" s="549"/>
      <c r="BA411" s="542">
        <v>500</v>
      </c>
      <c r="BB411" s="544">
        <f t="shared" si="225"/>
        <v>0</v>
      </c>
      <c r="BC411" s="542">
        <v>243</v>
      </c>
      <c r="BD411" s="544">
        <f t="shared" si="226"/>
        <v>0</v>
      </c>
      <c r="BE411" s="545">
        <f t="shared" si="227"/>
        <v>0</v>
      </c>
      <c r="BF411" s="398">
        <f t="shared" si="228"/>
        <v>10</v>
      </c>
      <c r="BG411" s="254">
        <f t="shared" si="229"/>
        <v>0</v>
      </c>
      <c r="BH411" s="275">
        <f t="shared" si="230"/>
        <v>10</v>
      </c>
    </row>
    <row r="412" spans="1:60" s="275" customFormat="1" ht="25.5">
      <c r="A412" s="314" t="s">
        <v>1041</v>
      </c>
      <c r="B412" s="281" t="s">
        <v>1042</v>
      </c>
      <c r="C412" s="372" t="s">
        <v>1043</v>
      </c>
      <c r="D412" s="559" t="s">
        <v>110</v>
      </c>
      <c r="E412" s="560">
        <v>4</v>
      </c>
      <c r="F412" s="344">
        <v>500</v>
      </c>
      <c r="G412" s="190">
        <f t="shared" si="203"/>
        <v>2000</v>
      </c>
      <c r="H412" s="344">
        <v>485</v>
      </c>
      <c r="I412" s="190">
        <f t="shared" si="204"/>
        <v>1940</v>
      </c>
      <c r="J412" s="345">
        <f t="shared" si="205"/>
        <v>3940</v>
      </c>
      <c r="K412" s="420"/>
      <c r="L412" s="435"/>
      <c r="M412" s="429">
        <v>500</v>
      </c>
      <c r="N412" s="431">
        <f t="shared" si="206"/>
        <v>0</v>
      </c>
      <c r="O412" s="429">
        <v>485</v>
      </c>
      <c r="P412" s="431">
        <f t="shared" si="207"/>
        <v>0</v>
      </c>
      <c r="Q412" s="432">
        <f t="shared" si="208"/>
        <v>0</v>
      </c>
      <c r="R412" s="452"/>
      <c r="S412" s="446">
        <v>500</v>
      </c>
      <c r="T412" s="448">
        <f t="shared" si="209"/>
        <v>0</v>
      </c>
      <c r="U412" s="446">
        <v>485</v>
      </c>
      <c r="V412" s="448">
        <f t="shared" si="210"/>
        <v>0</v>
      </c>
      <c r="W412" s="449">
        <f t="shared" si="211"/>
        <v>0</v>
      </c>
      <c r="X412" s="481"/>
      <c r="Y412" s="474">
        <v>500</v>
      </c>
      <c r="Z412" s="476">
        <f t="shared" si="212"/>
        <v>0</v>
      </c>
      <c r="AA412" s="474">
        <v>485</v>
      </c>
      <c r="AB412" s="476">
        <f t="shared" si="213"/>
        <v>0</v>
      </c>
      <c r="AC412" s="477">
        <f t="shared" si="214"/>
        <v>0</v>
      </c>
      <c r="AD412" s="500"/>
      <c r="AE412" s="491">
        <v>500</v>
      </c>
      <c r="AF412" s="493">
        <f t="shared" si="215"/>
        <v>0</v>
      </c>
      <c r="AG412" s="491">
        <v>485</v>
      </c>
      <c r="AH412" s="493">
        <f t="shared" si="216"/>
        <v>0</v>
      </c>
      <c r="AI412" s="494">
        <f t="shared" si="217"/>
        <v>0</v>
      </c>
      <c r="AJ412" s="532"/>
      <c r="AK412" s="525">
        <v>500</v>
      </c>
      <c r="AL412" s="527">
        <f t="shared" si="218"/>
        <v>0</v>
      </c>
      <c r="AM412" s="525">
        <v>485</v>
      </c>
      <c r="AN412" s="527">
        <f t="shared" si="219"/>
        <v>0</v>
      </c>
      <c r="AO412" s="528">
        <f t="shared" si="220"/>
        <v>0</v>
      </c>
      <c r="AP412" s="549"/>
      <c r="AQ412" s="542">
        <v>500</v>
      </c>
      <c r="AR412" s="544">
        <f t="shared" si="221"/>
        <v>0</v>
      </c>
      <c r="AS412" s="542">
        <v>485</v>
      </c>
      <c r="AT412" s="544">
        <f t="shared" si="222"/>
        <v>0</v>
      </c>
      <c r="AU412" s="549"/>
      <c r="AV412" s="542">
        <v>500</v>
      </c>
      <c r="AW412" s="544">
        <f t="shared" si="223"/>
        <v>0</v>
      </c>
      <c r="AX412" s="542">
        <v>485</v>
      </c>
      <c r="AY412" s="544">
        <f t="shared" si="224"/>
        <v>0</v>
      </c>
      <c r="AZ412" s="549"/>
      <c r="BA412" s="542">
        <v>500</v>
      </c>
      <c r="BB412" s="544">
        <f t="shared" si="225"/>
        <v>0</v>
      </c>
      <c r="BC412" s="542">
        <v>485</v>
      </c>
      <c r="BD412" s="544">
        <f t="shared" si="226"/>
        <v>0</v>
      </c>
      <c r="BE412" s="545">
        <f t="shared" si="227"/>
        <v>0</v>
      </c>
      <c r="BF412" s="398">
        <f t="shared" si="228"/>
        <v>4</v>
      </c>
      <c r="BG412" s="254">
        <f t="shared" si="229"/>
        <v>0</v>
      </c>
      <c r="BH412" s="275">
        <f t="shared" si="230"/>
        <v>4</v>
      </c>
    </row>
    <row r="413" spans="1:60" s="254" customFormat="1" ht="12.75">
      <c r="A413" s="303" t="s">
        <v>1044</v>
      </c>
      <c r="B413" s="281" t="s">
        <v>1045</v>
      </c>
      <c r="C413" s="372" t="s">
        <v>1046</v>
      </c>
      <c r="D413" s="272" t="s">
        <v>110</v>
      </c>
      <c r="E413" s="273">
        <v>55</v>
      </c>
      <c r="F413" s="344">
        <v>500</v>
      </c>
      <c r="G413" s="413">
        <f t="shared" si="203"/>
        <v>27500</v>
      </c>
      <c r="H413" s="344">
        <v>590</v>
      </c>
      <c r="I413" s="414">
        <f t="shared" si="204"/>
        <v>32450</v>
      </c>
      <c r="J413" s="415">
        <f t="shared" si="205"/>
        <v>59950</v>
      </c>
      <c r="K413" s="406"/>
      <c r="L413" s="427"/>
      <c r="M413" s="429">
        <v>500</v>
      </c>
      <c r="N413" s="431">
        <f t="shared" si="206"/>
        <v>0</v>
      </c>
      <c r="O413" s="429">
        <v>590</v>
      </c>
      <c r="P413" s="431">
        <f t="shared" si="207"/>
        <v>0</v>
      </c>
      <c r="Q413" s="432">
        <f t="shared" si="208"/>
        <v>0</v>
      </c>
      <c r="R413" s="444"/>
      <c r="S413" s="446">
        <v>500</v>
      </c>
      <c r="T413" s="448">
        <f t="shared" si="209"/>
        <v>0</v>
      </c>
      <c r="U413" s="446">
        <v>590</v>
      </c>
      <c r="V413" s="448">
        <f t="shared" si="210"/>
        <v>0</v>
      </c>
      <c r="W413" s="449">
        <f t="shared" si="211"/>
        <v>0</v>
      </c>
      <c r="X413" s="472"/>
      <c r="Y413" s="474">
        <v>500</v>
      </c>
      <c r="Z413" s="476">
        <f t="shared" si="212"/>
        <v>0</v>
      </c>
      <c r="AA413" s="474">
        <v>590</v>
      </c>
      <c r="AB413" s="476">
        <f t="shared" si="213"/>
        <v>0</v>
      </c>
      <c r="AC413" s="477">
        <f t="shared" si="214"/>
        <v>0</v>
      </c>
      <c r="AD413" s="489"/>
      <c r="AE413" s="491">
        <v>500</v>
      </c>
      <c r="AF413" s="493">
        <f t="shared" si="215"/>
        <v>0</v>
      </c>
      <c r="AG413" s="491">
        <v>590</v>
      </c>
      <c r="AH413" s="493">
        <f t="shared" si="216"/>
        <v>0</v>
      </c>
      <c r="AI413" s="494">
        <f t="shared" si="217"/>
        <v>0</v>
      </c>
      <c r="AJ413" s="523"/>
      <c r="AK413" s="525">
        <v>500</v>
      </c>
      <c r="AL413" s="527">
        <f t="shared" si="218"/>
        <v>0</v>
      </c>
      <c r="AM413" s="525">
        <v>590</v>
      </c>
      <c r="AN413" s="527">
        <f t="shared" si="219"/>
        <v>0</v>
      </c>
      <c r="AO413" s="528">
        <f t="shared" si="220"/>
        <v>0</v>
      </c>
      <c r="AP413" s="540"/>
      <c r="AQ413" s="542">
        <v>500</v>
      </c>
      <c r="AR413" s="544">
        <f t="shared" si="221"/>
        <v>0</v>
      </c>
      <c r="AS413" s="542">
        <v>590</v>
      </c>
      <c r="AT413" s="544">
        <f t="shared" si="222"/>
        <v>0</v>
      </c>
      <c r="AU413" s="540"/>
      <c r="AV413" s="542">
        <v>500</v>
      </c>
      <c r="AW413" s="544">
        <f t="shared" si="223"/>
        <v>0</v>
      </c>
      <c r="AX413" s="542">
        <v>590</v>
      </c>
      <c r="AY413" s="544">
        <f t="shared" si="224"/>
        <v>0</v>
      </c>
      <c r="AZ413" s="540"/>
      <c r="BA413" s="542">
        <v>500</v>
      </c>
      <c r="BB413" s="544">
        <f t="shared" si="225"/>
        <v>0</v>
      </c>
      <c r="BC413" s="542">
        <v>590</v>
      </c>
      <c r="BD413" s="544">
        <f t="shared" si="226"/>
        <v>0</v>
      </c>
      <c r="BE413" s="545">
        <f t="shared" si="227"/>
        <v>0</v>
      </c>
      <c r="BF413" s="398">
        <f t="shared" si="228"/>
        <v>55</v>
      </c>
      <c r="BG413" s="254">
        <f t="shared" si="229"/>
        <v>0</v>
      </c>
      <c r="BH413" s="275">
        <f t="shared" si="230"/>
        <v>55</v>
      </c>
    </row>
    <row r="414" spans="1:60" s="275" customFormat="1" ht="12.75">
      <c r="A414" s="314" t="s">
        <v>1047</v>
      </c>
      <c r="B414" s="281" t="s">
        <v>1048</v>
      </c>
      <c r="C414" s="372" t="s">
        <v>1049</v>
      </c>
      <c r="D414" s="559" t="s">
        <v>110</v>
      </c>
      <c r="E414" s="560">
        <v>100</v>
      </c>
      <c r="F414" s="344">
        <v>200</v>
      </c>
      <c r="G414" s="190">
        <f t="shared" si="203"/>
        <v>20000</v>
      </c>
      <c r="H414" s="344">
        <v>338</v>
      </c>
      <c r="I414" s="190">
        <f t="shared" si="204"/>
        <v>33800</v>
      </c>
      <c r="J414" s="345">
        <f t="shared" si="205"/>
        <v>53800</v>
      </c>
      <c r="K414" s="420"/>
      <c r="L414" s="435"/>
      <c r="M414" s="429">
        <v>200</v>
      </c>
      <c r="N414" s="431">
        <f t="shared" si="206"/>
        <v>0</v>
      </c>
      <c r="O414" s="429">
        <v>338</v>
      </c>
      <c r="P414" s="431">
        <f t="shared" si="207"/>
        <v>0</v>
      </c>
      <c r="Q414" s="432">
        <f t="shared" si="208"/>
        <v>0</v>
      </c>
      <c r="R414" s="452"/>
      <c r="S414" s="446">
        <v>200</v>
      </c>
      <c r="T414" s="448">
        <f t="shared" si="209"/>
        <v>0</v>
      </c>
      <c r="U414" s="446">
        <v>338</v>
      </c>
      <c r="V414" s="448">
        <f t="shared" si="210"/>
        <v>0</v>
      </c>
      <c r="W414" s="449">
        <f t="shared" si="211"/>
        <v>0</v>
      </c>
      <c r="X414" s="481"/>
      <c r="Y414" s="474">
        <v>200</v>
      </c>
      <c r="Z414" s="476">
        <f t="shared" si="212"/>
        <v>0</v>
      </c>
      <c r="AA414" s="474">
        <v>338</v>
      </c>
      <c r="AB414" s="476">
        <f t="shared" si="213"/>
        <v>0</v>
      </c>
      <c r="AC414" s="477">
        <f t="shared" si="214"/>
        <v>0</v>
      </c>
      <c r="AD414" s="500"/>
      <c r="AE414" s="491">
        <v>200</v>
      </c>
      <c r="AF414" s="493">
        <f t="shared" si="215"/>
        <v>0</v>
      </c>
      <c r="AG414" s="491">
        <v>338</v>
      </c>
      <c r="AH414" s="493">
        <f t="shared" si="216"/>
        <v>0</v>
      </c>
      <c r="AI414" s="494">
        <f t="shared" si="217"/>
        <v>0</v>
      </c>
      <c r="AJ414" s="532"/>
      <c r="AK414" s="525">
        <v>200</v>
      </c>
      <c r="AL414" s="527">
        <f t="shared" si="218"/>
        <v>0</v>
      </c>
      <c r="AM414" s="525">
        <v>338</v>
      </c>
      <c r="AN414" s="527">
        <f t="shared" si="219"/>
        <v>0</v>
      </c>
      <c r="AO414" s="528">
        <f t="shared" si="220"/>
        <v>0</v>
      </c>
      <c r="AP414" s="549"/>
      <c r="AQ414" s="542">
        <v>200</v>
      </c>
      <c r="AR414" s="544">
        <f t="shared" si="221"/>
        <v>0</v>
      </c>
      <c r="AS414" s="542">
        <v>338</v>
      </c>
      <c r="AT414" s="544">
        <f t="shared" si="222"/>
        <v>0</v>
      </c>
      <c r="AU414" s="549"/>
      <c r="AV414" s="542">
        <v>200</v>
      </c>
      <c r="AW414" s="544">
        <f t="shared" si="223"/>
        <v>0</v>
      </c>
      <c r="AX414" s="542">
        <v>338</v>
      </c>
      <c r="AY414" s="544">
        <f t="shared" si="224"/>
        <v>0</v>
      </c>
      <c r="AZ414" s="549"/>
      <c r="BA414" s="542">
        <v>200</v>
      </c>
      <c r="BB414" s="544">
        <f t="shared" si="225"/>
        <v>0</v>
      </c>
      <c r="BC414" s="542">
        <v>338</v>
      </c>
      <c r="BD414" s="544">
        <f t="shared" si="226"/>
        <v>0</v>
      </c>
      <c r="BE414" s="545">
        <f t="shared" si="227"/>
        <v>0</v>
      </c>
      <c r="BF414" s="398">
        <f t="shared" si="228"/>
        <v>100</v>
      </c>
      <c r="BG414" s="254">
        <f t="shared" si="229"/>
        <v>0</v>
      </c>
      <c r="BH414" s="275">
        <f t="shared" si="230"/>
        <v>100</v>
      </c>
    </row>
    <row r="415" spans="1:60" s="275" customFormat="1" ht="12.75">
      <c r="A415" s="314" t="s">
        <v>1050</v>
      </c>
      <c r="B415" s="281" t="s">
        <v>903</v>
      </c>
      <c r="C415" s="372" t="s">
        <v>904</v>
      </c>
      <c r="D415" s="559" t="s">
        <v>123</v>
      </c>
      <c r="E415" s="560">
        <v>351</v>
      </c>
      <c r="F415" s="344">
        <v>640</v>
      </c>
      <c r="G415" s="190">
        <f t="shared" si="203"/>
        <v>224640</v>
      </c>
      <c r="H415" s="344">
        <v>538</v>
      </c>
      <c r="I415" s="190">
        <f t="shared" si="204"/>
        <v>188838</v>
      </c>
      <c r="J415" s="345">
        <f t="shared" si="205"/>
        <v>413478</v>
      </c>
      <c r="K415" s="420"/>
      <c r="L415" s="435"/>
      <c r="M415" s="429">
        <v>640</v>
      </c>
      <c r="N415" s="431">
        <f t="shared" si="206"/>
        <v>0</v>
      </c>
      <c r="O415" s="429">
        <v>538</v>
      </c>
      <c r="P415" s="431">
        <f t="shared" si="207"/>
        <v>0</v>
      </c>
      <c r="Q415" s="432">
        <f t="shared" si="208"/>
        <v>0</v>
      </c>
      <c r="R415" s="452"/>
      <c r="S415" s="446">
        <v>640</v>
      </c>
      <c r="T415" s="448">
        <f t="shared" si="209"/>
        <v>0</v>
      </c>
      <c r="U415" s="446">
        <v>538</v>
      </c>
      <c r="V415" s="448">
        <f t="shared" si="210"/>
        <v>0</v>
      </c>
      <c r="W415" s="449">
        <f t="shared" si="211"/>
        <v>0</v>
      </c>
      <c r="X415" s="481"/>
      <c r="Y415" s="474">
        <v>640</v>
      </c>
      <c r="Z415" s="476">
        <f t="shared" si="212"/>
        <v>0</v>
      </c>
      <c r="AA415" s="474">
        <v>538</v>
      </c>
      <c r="AB415" s="476">
        <f t="shared" si="213"/>
        <v>0</v>
      </c>
      <c r="AC415" s="477">
        <f t="shared" si="214"/>
        <v>0</v>
      </c>
      <c r="AD415" s="500"/>
      <c r="AE415" s="491">
        <v>640</v>
      </c>
      <c r="AF415" s="493">
        <f t="shared" si="215"/>
        <v>0</v>
      </c>
      <c r="AG415" s="491">
        <v>538</v>
      </c>
      <c r="AH415" s="493">
        <f t="shared" si="216"/>
        <v>0</v>
      </c>
      <c r="AI415" s="494">
        <f t="shared" si="217"/>
        <v>0</v>
      </c>
      <c r="AJ415" s="532"/>
      <c r="AK415" s="525">
        <v>640</v>
      </c>
      <c r="AL415" s="527">
        <f t="shared" si="218"/>
        <v>0</v>
      </c>
      <c r="AM415" s="525">
        <v>538</v>
      </c>
      <c r="AN415" s="527">
        <f t="shared" si="219"/>
        <v>0</v>
      </c>
      <c r="AO415" s="528">
        <f t="shared" si="220"/>
        <v>0</v>
      </c>
      <c r="AP415" s="549"/>
      <c r="AQ415" s="542">
        <v>640</v>
      </c>
      <c r="AR415" s="544">
        <f t="shared" si="221"/>
        <v>0</v>
      </c>
      <c r="AS415" s="542">
        <v>538</v>
      </c>
      <c r="AT415" s="544">
        <f t="shared" si="222"/>
        <v>0</v>
      </c>
      <c r="AU415" s="549"/>
      <c r="AV415" s="542">
        <v>640</v>
      </c>
      <c r="AW415" s="544">
        <f t="shared" si="223"/>
        <v>0</v>
      </c>
      <c r="AX415" s="542">
        <v>538</v>
      </c>
      <c r="AY415" s="544">
        <f t="shared" si="224"/>
        <v>0</v>
      </c>
      <c r="AZ415" s="549"/>
      <c r="BA415" s="542">
        <v>640</v>
      </c>
      <c r="BB415" s="544">
        <f t="shared" si="225"/>
        <v>0</v>
      </c>
      <c r="BC415" s="542">
        <v>538</v>
      </c>
      <c r="BD415" s="544">
        <f t="shared" si="226"/>
        <v>0</v>
      </c>
      <c r="BE415" s="545">
        <f t="shared" si="227"/>
        <v>0</v>
      </c>
      <c r="BF415" s="398">
        <f t="shared" si="228"/>
        <v>351</v>
      </c>
      <c r="BG415" s="254">
        <f t="shared" si="229"/>
        <v>0</v>
      </c>
      <c r="BH415" s="275">
        <f t="shared" si="230"/>
        <v>351</v>
      </c>
    </row>
    <row r="416" spans="1:60" s="254" customFormat="1" ht="25.5">
      <c r="A416" s="303" t="s">
        <v>1051</v>
      </c>
      <c r="B416" s="281" t="s">
        <v>1052</v>
      </c>
      <c r="C416" s="372">
        <v>91920</v>
      </c>
      <c r="D416" s="272" t="s">
        <v>123</v>
      </c>
      <c r="E416" s="273">
        <v>800</v>
      </c>
      <c r="F416" s="344">
        <v>35</v>
      </c>
      <c r="G416" s="413">
        <f t="shared" si="203"/>
        <v>28000</v>
      </c>
      <c r="H416" s="344">
        <v>21.6</v>
      </c>
      <c r="I416" s="414">
        <f t="shared" si="204"/>
        <v>17280</v>
      </c>
      <c r="J416" s="415">
        <f t="shared" si="205"/>
        <v>45280</v>
      </c>
      <c r="K416" s="406"/>
      <c r="L416" s="427"/>
      <c r="M416" s="429">
        <v>35</v>
      </c>
      <c r="N416" s="431">
        <f t="shared" si="206"/>
        <v>0</v>
      </c>
      <c r="O416" s="429">
        <v>21.6</v>
      </c>
      <c r="P416" s="431">
        <f t="shared" si="207"/>
        <v>0</v>
      </c>
      <c r="Q416" s="432">
        <f t="shared" si="208"/>
        <v>0</v>
      </c>
      <c r="R416" s="444"/>
      <c r="S416" s="446">
        <v>35</v>
      </c>
      <c r="T416" s="448">
        <f t="shared" si="209"/>
        <v>0</v>
      </c>
      <c r="U416" s="446">
        <v>21.6</v>
      </c>
      <c r="V416" s="448">
        <f t="shared" si="210"/>
        <v>0</v>
      </c>
      <c r="W416" s="449">
        <f t="shared" si="211"/>
        <v>0</v>
      </c>
      <c r="X416" s="472"/>
      <c r="Y416" s="474">
        <v>35</v>
      </c>
      <c r="Z416" s="476">
        <f t="shared" si="212"/>
        <v>0</v>
      </c>
      <c r="AA416" s="474">
        <v>21.6</v>
      </c>
      <c r="AB416" s="476">
        <f t="shared" si="213"/>
        <v>0</v>
      </c>
      <c r="AC416" s="477">
        <f t="shared" si="214"/>
        <v>0</v>
      </c>
      <c r="AD416" s="489"/>
      <c r="AE416" s="491">
        <v>35</v>
      </c>
      <c r="AF416" s="493">
        <f t="shared" si="215"/>
        <v>0</v>
      </c>
      <c r="AG416" s="491">
        <v>21.6</v>
      </c>
      <c r="AH416" s="493">
        <f t="shared" si="216"/>
        <v>0</v>
      </c>
      <c r="AI416" s="494">
        <f t="shared" si="217"/>
        <v>0</v>
      </c>
      <c r="AJ416" s="523"/>
      <c r="AK416" s="525">
        <v>35</v>
      </c>
      <c r="AL416" s="527">
        <f t="shared" si="218"/>
        <v>0</v>
      </c>
      <c r="AM416" s="525">
        <v>21.6</v>
      </c>
      <c r="AN416" s="527">
        <f t="shared" si="219"/>
        <v>0</v>
      </c>
      <c r="AO416" s="528">
        <f t="shared" si="220"/>
        <v>0</v>
      </c>
      <c r="AP416" s="540"/>
      <c r="AQ416" s="542">
        <v>35</v>
      </c>
      <c r="AR416" s="544">
        <f t="shared" si="221"/>
        <v>0</v>
      </c>
      <c r="AS416" s="542">
        <v>21.6</v>
      </c>
      <c r="AT416" s="544">
        <f t="shared" si="222"/>
        <v>0</v>
      </c>
      <c r="AU416" s="540"/>
      <c r="AV416" s="542">
        <v>35</v>
      </c>
      <c r="AW416" s="544">
        <f t="shared" si="223"/>
        <v>0</v>
      </c>
      <c r="AX416" s="542">
        <v>21.6</v>
      </c>
      <c r="AY416" s="544">
        <f t="shared" si="224"/>
        <v>0</v>
      </c>
      <c r="AZ416" s="540"/>
      <c r="BA416" s="542">
        <v>35</v>
      </c>
      <c r="BB416" s="544">
        <f t="shared" si="225"/>
        <v>0</v>
      </c>
      <c r="BC416" s="542">
        <v>21.6</v>
      </c>
      <c r="BD416" s="544">
        <f t="shared" si="226"/>
        <v>0</v>
      </c>
      <c r="BE416" s="545">
        <f t="shared" si="227"/>
        <v>0</v>
      </c>
      <c r="BF416" s="398">
        <f t="shared" si="228"/>
        <v>800</v>
      </c>
      <c r="BG416" s="254">
        <f t="shared" si="229"/>
        <v>0</v>
      </c>
      <c r="BH416" s="275">
        <f t="shared" si="230"/>
        <v>800</v>
      </c>
    </row>
    <row r="417" spans="1:60" s="275" customFormat="1" ht="12.75">
      <c r="A417" s="314" t="s">
        <v>1053</v>
      </c>
      <c r="B417" s="281" t="s">
        <v>1054</v>
      </c>
      <c r="C417" s="372"/>
      <c r="D417" s="272" t="s">
        <v>110</v>
      </c>
      <c r="E417" s="273">
        <v>7</v>
      </c>
      <c r="F417" s="344">
        <v>200</v>
      </c>
      <c r="G417" s="413">
        <f t="shared" si="203"/>
        <v>1400</v>
      </c>
      <c r="H417" s="344">
        <v>16.559999999999999</v>
      </c>
      <c r="I417" s="414">
        <f t="shared" si="204"/>
        <v>115.91999999999999</v>
      </c>
      <c r="J417" s="415">
        <f t="shared" si="205"/>
        <v>1515.92</v>
      </c>
      <c r="K417" s="420"/>
      <c r="L417" s="435"/>
      <c r="M417" s="429">
        <v>200</v>
      </c>
      <c r="N417" s="431">
        <f t="shared" si="206"/>
        <v>0</v>
      </c>
      <c r="O417" s="429">
        <v>16.559999999999999</v>
      </c>
      <c r="P417" s="431">
        <f t="shared" si="207"/>
        <v>0</v>
      </c>
      <c r="Q417" s="432">
        <f t="shared" si="208"/>
        <v>0</v>
      </c>
      <c r="R417" s="452"/>
      <c r="S417" s="446">
        <v>200</v>
      </c>
      <c r="T417" s="448">
        <f t="shared" si="209"/>
        <v>0</v>
      </c>
      <c r="U417" s="446">
        <v>16.559999999999999</v>
      </c>
      <c r="V417" s="448">
        <f t="shared" si="210"/>
        <v>0</v>
      </c>
      <c r="W417" s="449">
        <f t="shared" si="211"/>
        <v>0</v>
      </c>
      <c r="X417" s="481"/>
      <c r="Y417" s="474">
        <v>200</v>
      </c>
      <c r="Z417" s="476">
        <f t="shared" si="212"/>
        <v>0</v>
      </c>
      <c r="AA417" s="474">
        <v>16.559999999999999</v>
      </c>
      <c r="AB417" s="476">
        <f t="shared" si="213"/>
        <v>0</v>
      </c>
      <c r="AC417" s="477">
        <f t="shared" si="214"/>
        <v>0</v>
      </c>
      <c r="AD417" s="500"/>
      <c r="AE417" s="491">
        <v>200</v>
      </c>
      <c r="AF417" s="493">
        <f t="shared" si="215"/>
        <v>0</v>
      </c>
      <c r="AG417" s="491">
        <v>16.559999999999999</v>
      </c>
      <c r="AH417" s="493">
        <f t="shared" si="216"/>
        <v>0</v>
      </c>
      <c r="AI417" s="494">
        <f t="shared" si="217"/>
        <v>0</v>
      </c>
      <c r="AJ417" s="532"/>
      <c r="AK417" s="525">
        <v>200</v>
      </c>
      <c r="AL417" s="527">
        <f t="shared" si="218"/>
        <v>0</v>
      </c>
      <c r="AM417" s="525">
        <v>16.559999999999999</v>
      </c>
      <c r="AN417" s="527">
        <f t="shared" si="219"/>
        <v>0</v>
      </c>
      <c r="AO417" s="528">
        <f t="shared" si="220"/>
        <v>0</v>
      </c>
      <c r="AP417" s="549"/>
      <c r="AQ417" s="542">
        <v>200</v>
      </c>
      <c r="AR417" s="544">
        <f t="shared" si="221"/>
        <v>0</v>
      </c>
      <c r="AS417" s="542">
        <v>16.559999999999999</v>
      </c>
      <c r="AT417" s="544">
        <f t="shared" si="222"/>
        <v>0</v>
      </c>
      <c r="AU417" s="549"/>
      <c r="AV417" s="542">
        <v>200</v>
      </c>
      <c r="AW417" s="544">
        <f t="shared" si="223"/>
        <v>0</v>
      </c>
      <c r="AX417" s="542">
        <v>16.559999999999999</v>
      </c>
      <c r="AY417" s="544">
        <f t="shared" si="224"/>
        <v>0</v>
      </c>
      <c r="AZ417" s="549"/>
      <c r="BA417" s="542">
        <v>200</v>
      </c>
      <c r="BB417" s="544">
        <f t="shared" si="225"/>
        <v>0</v>
      </c>
      <c r="BC417" s="542">
        <v>16.559999999999999</v>
      </c>
      <c r="BD417" s="544">
        <f t="shared" si="226"/>
        <v>0</v>
      </c>
      <c r="BE417" s="545">
        <f t="shared" si="227"/>
        <v>0</v>
      </c>
      <c r="BF417" s="398">
        <f t="shared" si="228"/>
        <v>7</v>
      </c>
      <c r="BG417" s="254">
        <f t="shared" si="229"/>
        <v>0</v>
      </c>
      <c r="BH417" s="275">
        <f t="shared" si="230"/>
        <v>7</v>
      </c>
    </row>
    <row r="418" spans="1:60" s="275" customFormat="1" ht="12.75">
      <c r="A418" s="314" t="s">
        <v>1055</v>
      </c>
      <c r="B418" s="281" t="s">
        <v>989</v>
      </c>
      <c r="C418" s="372" t="s">
        <v>990</v>
      </c>
      <c r="D418" s="272" t="s">
        <v>110</v>
      </c>
      <c r="E418" s="273">
        <v>5.2</v>
      </c>
      <c r="F418" s="344">
        <v>300</v>
      </c>
      <c r="G418" s="413">
        <f t="shared" si="203"/>
        <v>1560</v>
      </c>
      <c r="H418" s="344">
        <v>1673.52</v>
      </c>
      <c r="I418" s="414">
        <f t="shared" si="204"/>
        <v>8702.3040000000001</v>
      </c>
      <c r="J418" s="415">
        <f t="shared" si="205"/>
        <v>10262.304</v>
      </c>
      <c r="K418" s="420"/>
      <c r="L418" s="435"/>
      <c r="M418" s="429">
        <v>300</v>
      </c>
      <c r="N418" s="431">
        <f t="shared" si="206"/>
        <v>0</v>
      </c>
      <c r="O418" s="429">
        <v>1673.52</v>
      </c>
      <c r="P418" s="431">
        <f t="shared" si="207"/>
        <v>0</v>
      </c>
      <c r="Q418" s="432">
        <f t="shared" si="208"/>
        <v>0</v>
      </c>
      <c r="R418" s="452"/>
      <c r="S418" s="446">
        <v>300</v>
      </c>
      <c r="T418" s="448">
        <f t="shared" si="209"/>
        <v>0</v>
      </c>
      <c r="U418" s="446">
        <v>1673.52</v>
      </c>
      <c r="V418" s="448">
        <f t="shared" si="210"/>
        <v>0</v>
      </c>
      <c r="W418" s="449">
        <f t="shared" si="211"/>
        <v>0</v>
      </c>
      <c r="X418" s="481"/>
      <c r="Y418" s="474">
        <v>300</v>
      </c>
      <c r="Z418" s="476">
        <f t="shared" si="212"/>
        <v>0</v>
      </c>
      <c r="AA418" s="474">
        <v>1673.52</v>
      </c>
      <c r="AB418" s="476">
        <f t="shared" si="213"/>
        <v>0</v>
      </c>
      <c r="AC418" s="477">
        <f t="shared" si="214"/>
        <v>0</v>
      </c>
      <c r="AD418" s="500"/>
      <c r="AE418" s="491">
        <v>300</v>
      </c>
      <c r="AF418" s="493">
        <f t="shared" si="215"/>
        <v>0</v>
      </c>
      <c r="AG418" s="491">
        <v>1673.52</v>
      </c>
      <c r="AH418" s="493">
        <f t="shared" si="216"/>
        <v>0</v>
      </c>
      <c r="AI418" s="494">
        <f t="shared" si="217"/>
        <v>0</v>
      </c>
      <c r="AJ418" s="532"/>
      <c r="AK418" s="525">
        <v>300</v>
      </c>
      <c r="AL418" s="527">
        <f t="shared" si="218"/>
        <v>0</v>
      </c>
      <c r="AM418" s="525">
        <v>1673.52</v>
      </c>
      <c r="AN418" s="527">
        <f t="shared" si="219"/>
        <v>0</v>
      </c>
      <c r="AO418" s="528">
        <f t="shared" si="220"/>
        <v>0</v>
      </c>
      <c r="AP418" s="549"/>
      <c r="AQ418" s="542">
        <v>300</v>
      </c>
      <c r="AR418" s="544">
        <f t="shared" si="221"/>
        <v>0</v>
      </c>
      <c r="AS418" s="542">
        <v>1673.52</v>
      </c>
      <c r="AT418" s="544">
        <f t="shared" si="222"/>
        <v>0</v>
      </c>
      <c r="AU418" s="549"/>
      <c r="AV418" s="542">
        <v>300</v>
      </c>
      <c r="AW418" s="544">
        <f t="shared" si="223"/>
        <v>0</v>
      </c>
      <c r="AX418" s="542">
        <v>1673.52</v>
      </c>
      <c r="AY418" s="544">
        <f t="shared" si="224"/>
        <v>0</v>
      </c>
      <c r="AZ418" s="549"/>
      <c r="BA418" s="542">
        <v>300</v>
      </c>
      <c r="BB418" s="544">
        <f t="shared" si="225"/>
        <v>0</v>
      </c>
      <c r="BC418" s="542">
        <v>1673.52</v>
      </c>
      <c r="BD418" s="544">
        <f t="shared" si="226"/>
        <v>0</v>
      </c>
      <c r="BE418" s="545">
        <f t="shared" si="227"/>
        <v>0</v>
      </c>
      <c r="BF418" s="398">
        <f t="shared" si="228"/>
        <v>5.2</v>
      </c>
      <c r="BG418" s="254">
        <f t="shared" si="229"/>
        <v>0</v>
      </c>
      <c r="BH418" s="275">
        <f t="shared" si="230"/>
        <v>5.2</v>
      </c>
    </row>
    <row r="419" spans="1:60" s="275" customFormat="1" ht="12.75">
      <c r="A419" s="314" t="s">
        <v>1056</v>
      </c>
      <c r="B419" s="281" t="s">
        <v>998</v>
      </c>
      <c r="C419" s="372" t="s">
        <v>999</v>
      </c>
      <c r="D419" s="272" t="s">
        <v>110</v>
      </c>
      <c r="E419" s="273">
        <v>7</v>
      </c>
      <c r="F419" s="344">
        <v>300</v>
      </c>
      <c r="G419" s="413">
        <f t="shared" si="203"/>
        <v>2100</v>
      </c>
      <c r="H419" s="344">
        <v>149.84</v>
      </c>
      <c r="I419" s="414">
        <f t="shared" si="204"/>
        <v>1048.8800000000001</v>
      </c>
      <c r="J419" s="415">
        <f t="shared" si="205"/>
        <v>3148.88</v>
      </c>
      <c r="K419" s="420"/>
      <c r="L419" s="435"/>
      <c r="M419" s="429">
        <v>300</v>
      </c>
      <c r="N419" s="431">
        <f t="shared" si="206"/>
        <v>0</v>
      </c>
      <c r="O419" s="429">
        <v>149.84</v>
      </c>
      <c r="P419" s="431">
        <f t="shared" si="207"/>
        <v>0</v>
      </c>
      <c r="Q419" s="432">
        <f t="shared" si="208"/>
        <v>0</v>
      </c>
      <c r="R419" s="452"/>
      <c r="S419" s="446">
        <v>300</v>
      </c>
      <c r="T419" s="448">
        <f t="shared" si="209"/>
        <v>0</v>
      </c>
      <c r="U419" s="446">
        <v>149.84</v>
      </c>
      <c r="V419" s="448">
        <f t="shared" si="210"/>
        <v>0</v>
      </c>
      <c r="W419" s="449">
        <f t="shared" si="211"/>
        <v>0</v>
      </c>
      <c r="X419" s="481"/>
      <c r="Y419" s="474">
        <v>300</v>
      </c>
      <c r="Z419" s="476">
        <f t="shared" si="212"/>
        <v>0</v>
      </c>
      <c r="AA419" s="474">
        <v>149.84</v>
      </c>
      <c r="AB419" s="476">
        <f t="shared" si="213"/>
        <v>0</v>
      </c>
      <c r="AC419" s="477">
        <f t="shared" si="214"/>
        <v>0</v>
      </c>
      <c r="AD419" s="500"/>
      <c r="AE419" s="491">
        <v>300</v>
      </c>
      <c r="AF419" s="493">
        <f t="shared" si="215"/>
        <v>0</v>
      </c>
      <c r="AG419" s="491">
        <v>149.84</v>
      </c>
      <c r="AH419" s="493">
        <f t="shared" si="216"/>
        <v>0</v>
      </c>
      <c r="AI419" s="494">
        <f t="shared" si="217"/>
        <v>0</v>
      </c>
      <c r="AJ419" s="532"/>
      <c r="AK419" s="525">
        <v>300</v>
      </c>
      <c r="AL419" s="527">
        <f t="shared" si="218"/>
        <v>0</v>
      </c>
      <c r="AM419" s="525">
        <v>149.84</v>
      </c>
      <c r="AN419" s="527">
        <f t="shared" si="219"/>
        <v>0</v>
      </c>
      <c r="AO419" s="528">
        <f t="shared" si="220"/>
        <v>0</v>
      </c>
      <c r="AP419" s="549"/>
      <c r="AQ419" s="542">
        <v>300</v>
      </c>
      <c r="AR419" s="544">
        <f t="shared" si="221"/>
        <v>0</v>
      </c>
      <c r="AS419" s="542">
        <v>149.84</v>
      </c>
      <c r="AT419" s="544">
        <f t="shared" si="222"/>
        <v>0</v>
      </c>
      <c r="AU419" s="549"/>
      <c r="AV419" s="542">
        <v>300</v>
      </c>
      <c r="AW419" s="544">
        <f t="shared" si="223"/>
        <v>0</v>
      </c>
      <c r="AX419" s="542">
        <v>149.84</v>
      </c>
      <c r="AY419" s="544">
        <f t="shared" si="224"/>
        <v>0</v>
      </c>
      <c r="AZ419" s="549"/>
      <c r="BA419" s="542">
        <v>300</v>
      </c>
      <c r="BB419" s="544">
        <f t="shared" si="225"/>
        <v>0</v>
      </c>
      <c r="BC419" s="542">
        <v>149.84</v>
      </c>
      <c r="BD419" s="544">
        <f t="shared" si="226"/>
        <v>0</v>
      </c>
      <c r="BE419" s="545">
        <f t="shared" si="227"/>
        <v>0</v>
      </c>
      <c r="BF419" s="398">
        <f t="shared" si="228"/>
        <v>7</v>
      </c>
      <c r="BG419" s="254">
        <f t="shared" si="229"/>
        <v>0</v>
      </c>
      <c r="BH419" s="275">
        <f t="shared" si="230"/>
        <v>7</v>
      </c>
    </row>
    <row r="420" spans="1:60" s="275" customFormat="1" ht="12.75">
      <c r="A420" s="314" t="s">
        <v>1057</v>
      </c>
      <c r="B420" s="281" t="s">
        <v>1001</v>
      </c>
      <c r="C420" s="372" t="s">
        <v>1002</v>
      </c>
      <c r="D420" s="272" t="s">
        <v>110</v>
      </c>
      <c r="E420" s="273">
        <v>104</v>
      </c>
      <c r="F420" s="344">
        <v>0</v>
      </c>
      <c r="G420" s="413">
        <f t="shared" si="203"/>
        <v>0</v>
      </c>
      <c r="H420" s="344">
        <v>4.4800000000000004</v>
      </c>
      <c r="I420" s="414">
        <f t="shared" si="204"/>
        <v>465.92000000000007</v>
      </c>
      <c r="J420" s="415">
        <f t="shared" si="205"/>
        <v>465.92000000000007</v>
      </c>
      <c r="K420" s="420"/>
      <c r="L420" s="435"/>
      <c r="M420" s="429">
        <v>0</v>
      </c>
      <c r="N420" s="431">
        <f t="shared" si="206"/>
        <v>0</v>
      </c>
      <c r="O420" s="429">
        <v>4.4800000000000004</v>
      </c>
      <c r="P420" s="431">
        <f t="shared" si="207"/>
        <v>0</v>
      </c>
      <c r="Q420" s="432">
        <f t="shared" si="208"/>
        <v>0</v>
      </c>
      <c r="R420" s="452"/>
      <c r="S420" s="446">
        <v>0</v>
      </c>
      <c r="T420" s="448">
        <f t="shared" si="209"/>
        <v>0</v>
      </c>
      <c r="U420" s="446">
        <v>4.4800000000000004</v>
      </c>
      <c r="V420" s="448">
        <f t="shared" si="210"/>
        <v>0</v>
      </c>
      <c r="W420" s="449">
        <f t="shared" si="211"/>
        <v>0</v>
      </c>
      <c r="X420" s="481"/>
      <c r="Y420" s="474">
        <v>0</v>
      </c>
      <c r="Z420" s="476">
        <f t="shared" si="212"/>
        <v>0</v>
      </c>
      <c r="AA420" s="474">
        <v>4.4800000000000004</v>
      </c>
      <c r="AB420" s="476">
        <f t="shared" si="213"/>
        <v>0</v>
      </c>
      <c r="AC420" s="477">
        <f t="shared" si="214"/>
        <v>0</v>
      </c>
      <c r="AD420" s="500"/>
      <c r="AE420" s="491">
        <v>0</v>
      </c>
      <c r="AF420" s="493">
        <f t="shared" si="215"/>
        <v>0</v>
      </c>
      <c r="AG420" s="491">
        <v>4.4800000000000004</v>
      </c>
      <c r="AH420" s="493">
        <f t="shared" si="216"/>
        <v>0</v>
      </c>
      <c r="AI420" s="494">
        <f t="shared" si="217"/>
        <v>0</v>
      </c>
      <c r="AJ420" s="532"/>
      <c r="AK420" s="525">
        <v>0</v>
      </c>
      <c r="AL420" s="527">
        <f t="shared" si="218"/>
        <v>0</v>
      </c>
      <c r="AM420" s="525">
        <v>4.4800000000000004</v>
      </c>
      <c r="AN420" s="527">
        <f t="shared" si="219"/>
        <v>0</v>
      </c>
      <c r="AO420" s="528">
        <f t="shared" si="220"/>
        <v>0</v>
      </c>
      <c r="AP420" s="549"/>
      <c r="AQ420" s="542">
        <v>0</v>
      </c>
      <c r="AR420" s="544">
        <f t="shared" si="221"/>
        <v>0</v>
      </c>
      <c r="AS420" s="542">
        <v>4.4800000000000004</v>
      </c>
      <c r="AT420" s="544">
        <f t="shared" si="222"/>
        <v>0</v>
      </c>
      <c r="AU420" s="549"/>
      <c r="AV420" s="542">
        <v>0</v>
      </c>
      <c r="AW420" s="544">
        <f t="shared" si="223"/>
        <v>0</v>
      </c>
      <c r="AX420" s="542">
        <v>4.4800000000000004</v>
      </c>
      <c r="AY420" s="544">
        <f t="shared" si="224"/>
        <v>0</v>
      </c>
      <c r="AZ420" s="549"/>
      <c r="BA420" s="542">
        <v>0</v>
      </c>
      <c r="BB420" s="544">
        <f t="shared" si="225"/>
        <v>0</v>
      </c>
      <c r="BC420" s="542">
        <v>4.4800000000000004</v>
      </c>
      <c r="BD420" s="544">
        <f t="shared" si="226"/>
        <v>0</v>
      </c>
      <c r="BE420" s="545">
        <f t="shared" si="227"/>
        <v>0</v>
      </c>
      <c r="BF420" s="398">
        <f t="shared" si="228"/>
        <v>104</v>
      </c>
      <c r="BG420" s="254">
        <f t="shared" si="229"/>
        <v>0</v>
      </c>
      <c r="BH420" s="275">
        <f t="shared" si="230"/>
        <v>104</v>
      </c>
    </row>
    <row r="421" spans="1:60" s="275" customFormat="1" ht="12.75">
      <c r="A421" s="314" t="s">
        <v>1058</v>
      </c>
      <c r="B421" s="281" t="s">
        <v>1004</v>
      </c>
      <c r="C421" s="372" t="s">
        <v>1005</v>
      </c>
      <c r="D421" s="272" t="s">
        <v>110</v>
      </c>
      <c r="E421" s="273">
        <v>104</v>
      </c>
      <c r="F421" s="344">
        <v>0</v>
      </c>
      <c r="G421" s="413">
        <f t="shared" si="203"/>
        <v>0</v>
      </c>
      <c r="H421" s="344">
        <v>3.06</v>
      </c>
      <c r="I421" s="414">
        <f t="shared" si="204"/>
        <v>318.24</v>
      </c>
      <c r="J421" s="415">
        <f t="shared" si="205"/>
        <v>318.24</v>
      </c>
      <c r="K421" s="420"/>
      <c r="L421" s="435"/>
      <c r="M421" s="429">
        <v>0</v>
      </c>
      <c r="N421" s="431">
        <f t="shared" si="206"/>
        <v>0</v>
      </c>
      <c r="O421" s="429">
        <v>3.06</v>
      </c>
      <c r="P421" s="431">
        <f t="shared" si="207"/>
        <v>0</v>
      </c>
      <c r="Q421" s="432">
        <f t="shared" si="208"/>
        <v>0</v>
      </c>
      <c r="R421" s="452"/>
      <c r="S421" s="446">
        <v>0</v>
      </c>
      <c r="T421" s="448">
        <f t="shared" si="209"/>
        <v>0</v>
      </c>
      <c r="U421" s="446">
        <v>3.06</v>
      </c>
      <c r="V421" s="448">
        <f t="shared" si="210"/>
        <v>0</v>
      </c>
      <c r="W421" s="449">
        <f t="shared" si="211"/>
        <v>0</v>
      </c>
      <c r="X421" s="481"/>
      <c r="Y421" s="474">
        <v>0</v>
      </c>
      <c r="Z421" s="476">
        <f t="shared" si="212"/>
        <v>0</v>
      </c>
      <c r="AA421" s="474">
        <v>3.06</v>
      </c>
      <c r="AB421" s="476">
        <f t="shared" si="213"/>
        <v>0</v>
      </c>
      <c r="AC421" s="477">
        <f t="shared" si="214"/>
        <v>0</v>
      </c>
      <c r="AD421" s="500"/>
      <c r="AE421" s="491">
        <v>0</v>
      </c>
      <c r="AF421" s="493">
        <f t="shared" si="215"/>
        <v>0</v>
      </c>
      <c r="AG421" s="491">
        <v>3.06</v>
      </c>
      <c r="AH421" s="493">
        <f t="shared" si="216"/>
        <v>0</v>
      </c>
      <c r="AI421" s="494">
        <f t="shared" si="217"/>
        <v>0</v>
      </c>
      <c r="AJ421" s="532"/>
      <c r="AK421" s="525">
        <v>0</v>
      </c>
      <c r="AL421" s="527">
        <f t="shared" si="218"/>
        <v>0</v>
      </c>
      <c r="AM421" s="525">
        <v>3.06</v>
      </c>
      <c r="AN421" s="527">
        <f t="shared" si="219"/>
        <v>0</v>
      </c>
      <c r="AO421" s="528">
        <f t="shared" si="220"/>
        <v>0</v>
      </c>
      <c r="AP421" s="549"/>
      <c r="AQ421" s="542">
        <v>0</v>
      </c>
      <c r="AR421" s="544">
        <f t="shared" si="221"/>
        <v>0</v>
      </c>
      <c r="AS421" s="542">
        <v>3.06</v>
      </c>
      <c r="AT421" s="544">
        <f t="shared" si="222"/>
        <v>0</v>
      </c>
      <c r="AU421" s="549"/>
      <c r="AV421" s="542">
        <v>0</v>
      </c>
      <c r="AW421" s="544">
        <f t="shared" si="223"/>
        <v>0</v>
      </c>
      <c r="AX421" s="542">
        <v>3.06</v>
      </c>
      <c r="AY421" s="544">
        <f t="shared" si="224"/>
        <v>0</v>
      </c>
      <c r="AZ421" s="549"/>
      <c r="BA421" s="542">
        <v>0</v>
      </c>
      <c r="BB421" s="544">
        <f t="shared" si="225"/>
        <v>0</v>
      </c>
      <c r="BC421" s="542">
        <v>3.06</v>
      </c>
      <c r="BD421" s="544">
        <f t="shared" si="226"/>
        <v>0</v>
      </c>
      <c r="BE421" s="545">
        <f t="shared" si="227"/>
        <v>0</v>
      </c>
      <c r="BF421" s="398">
        <f t="shared" si="228"/>
        <v>104</v>
      </c>
      <c r="BG421" s="254">
        <f t="shared" si="229"/>
        <v>0</v>
      </c>
      <c r="BH421" s="275">
        <f t="shared" si="230"/>
        <v>104</v>
      </c>
    </row>
    <row r="422" spans="1:60" s="275" customFormat="1" ht="12.75">
      <c r="A422" s="314" t="s">
        <v>1059</v>
      </c>
      <c r="B422" s="281" t="s">
        <v>995</v>
      </c>
      <c r="C422" s="372" t="s">
        <v>1060</v>
      </c>
      <c r="D422" s="272" t="s">
        <v>110</v>
      </c>
      <c r="E422" s="273">
        <v>52</v>
      </c>
      <c r="F422" s="344">
        <v>25</v>
      </c>
      <c r="G422" s="413">
        <f t="shared" si="203"/>
        <v>1300</v>
      </c>
      <c r="H422" s="344">
        <v>78.5</v>
      </c>
      <c r="I422" s="414">
        <f t="shared" si="204"/>
        <v>4082</v>
      </c>
      <c r="J422" s="415">
        <f t="shared" si="205"/>
        <v>5382</v>
      </c>
      <c r="K422" s="420"/>
      <c r="L422" s="435"/>
      <c r="M422" s="429">
        <v>25</v>
      </c>
      <c r="N422" s="431">
        <f t="shared" si="206"/>
        <v>0</v>
      </c>
      <c r="O422" s="429">
        <v>78.5</v>
      </c>
      <c r="P422" s="431">
        <f t="shared" si="207"/>
        <v>0</v>
      </c>
      <c r="Q422" s="432">
        <f t="shared" si="208"/>
        <v>0</v>
      </c>
      <c r="R422" s="452"/>
      <c r="S422" s="446">
        <v>25</v>
      </c>
      <c r="T422" s="448">
        <f t="shared" si="209"/>
        <v>0</v>
      </c>
      <c r="U422" s="446">
        <v>78.5</v>
      </c>
      <c r="V422" s="448">
        <f t="shared" si="210"/>
        <v>0</v>
      </c>
      <c r="W422" s="449">
        <f t="shared" si="211"/>
        <v>0</v>
      </c>
      <c r="X422" s="481"/>
      <c r="Y422" s="474">
        <v>25</v>
      </c>
      <c r="Z422" s="476">
        <f t="shared" si="212"/>
        <v>0</v>
      </c>
      <c r="AA422" s="474">
        <v>78.5</v>
      </c>
      <c r="AB422" s="476">
        <f t="shared" si="213"/>
        <v>0</v>
      </c>
      <c r="AC422" s="477">
        <f t="shared" si="214"/>
        <v>0</v>
      </c>
      <c r="AD422" s="500"/>
      <c r="AE422" s="491">
        <v>25</v>
      </c>
      <c r="AF422" s="493">
        <f t="shared" si="215"/>
        <v>0</v>
      </c>
      <c r="AG422" s="491">
        <v>78.5</v>
      </c>
      <c r="AH422" s="493">
        <f t="shared" si="216"/>
        <v>0</v>
      </c>
      <c r="AI422" s="494">
        <f t="shared" si="217"/>
        <v>0</v>
      </c>
      <c r="AJ422" s="532"/>
      <c r="AK422" s="525">
        <v>25</v>
      </c>
      <c r="AL422" s="527">
        <f t="shared" si="218"/>
        <v>0</v>
      </c>
      <c r="AM422" s="525">
        <v>78.5</v>
      </c>
      <c r="AN422" s="527">
        <f t="shared" si="219"/>
        <v>0</v>
      </c>
      <c r="AO422" s="528">
        <f t="shared" si="220"/>
        <v>0</v>
      </c>
      <c r="AP422" s="549"/>
      <c r="AQ422" s="542">
        <v>25</v>
      </c>
      <c r="AR422" s="544">
        <f t="shared" si="221"/>
        <v>0</v>
      </c>
      <c r="AS422" s="542">
        <v>78.5</v>
      </c>
      <c r="AT422" s="544">
        <f t="shared" si="222"/>
        <v>0</v>
      </c>
      <c r="AU422" s="549"/>
      <c r="AV422" s="542">
        <v>25</v>
      </c>
      <c r="AW422" s="544">
        <f t="shared" si="223"/>
        <v>0</v>
      </c>
      <c r="AX422" s="542">
        <v>78.5</v>
      </c>
      <c r="AY422" s="544">
        <f t="shared" si="224"/>
        <v>0</v>
      </c>
      <c r="AZ422" s="549"/>
      <c r="BA422" s="542">
        <v>25</v>
      </c>
      <c r="BB422" s="544">
        <f t="shared" si="225"/>
        <v>0</v>
      </c>
      <c r="BC422" s="542">
        <v>78.5</v>
      </c>
      <c r="BD422" s="544">
        <f t="shared" si="226"/>
        <v>0</v>
      </c>
      <c r="BE422" s="545">
        <f t="shared" si="227"/>
        <v>0</v>
      </c>
      <c r="BF422" s="398">
        <f t="shared" si="228"/>
        <v>52</v>
      </c>
      <c r="BG422" s="254">
        <f t="shared" si="229"/>
        <v>0</v>
      </c>
      <c r="BH422" s="275">
        <f t="shared" si="230"/>
        <v>52</v>
      </c>
    </row>
    <row r="423" spans="1:60" s="275" customFormat="1" ht="12.75">
      <c r="A423" s="314" t="s">
        <v>1061</v>
      </c>
      <c r="B423" s="281" t="s">
        <v>1062</v>
      </c>
      <c r="C423" s="372" t="s">
        <v>1063</v>
      </c>
      <c r="D423" s="272" t="s">
        <v>110</v>
      </c>
      <c r="E423" s="273">
        <v>62</v>
      </c>
      <c r="F423" s="344">
        <v>0</v>
      </c>
      <c r="G423" s="413">
        <f t="shared" si="203"/>
        <v>0</v>
      </c>
      <c r="H423" s="344">
        <v>4.99</v>
      </c>
      <c r="I423" s="414">
        <f t="shared" si="204"/>
        <v>309.38</v>
      </c>
      <c r="J423" s="415">
        <f t="shared" si="205"/>
        <v>309.38</v>
      </c>
      <c r="K423" s="420"/>
      <c r="L423" s="435"/>
      <c r="M423" s="429">
        <v>0</v>
      </c>
      <c r="N423" s="431">
        <f t="shared" si="206"/>
        <v>0</v>
      </c>
      <c r="O423" s="429">
        <v>4.99</v>
      </c>
      <c r="P423" s="431">
        <f t="shared" si="207"/>
        <v>0</v>
      </c>
      <c r="Q423" s="432">
        <f t="shared" si="208"/>
        <v>0</v>
      </c>
      <c r="R423" s="452"/>
      <c r="S423" s="446">
        <v>0</v>
      </c>
      <c r="T423" s="448">
        <f t="shared" si="209"/>
        <v>0</v>
      </c>
      <c r="U423" s="446">
        <v>4.99</v>
      </c>
      <c r="V423" s="448">
        <f t="shared" si="210"/>
        <v>0</v>
      </c>
      <c r="W423" s="449">
        <f t="shared" si="211"/>
        <v>0</v>
      </c>
      <c r="X423" s="481"/>
      <c r="Y423" s="474">
        <v>0</v>
      </c>
      <c r="Z423" s="476">
        <f t="shared" si="212"/>
        <v>0</v>
      </c>
      <c r="AA423" s="474">
        <v>4.99</v>
      </c>
      <c r="AB423" s="476">
        <f t="shared" si="213"/>
        <v>0</v>
      </c>
      <c r="AC423" s="477">
        <f t="shared" si="214"/>
        <v>0</v>
      </c>
      <c r="AD423" s="500"/>
      <c r="AE423" s="491">
        <v>0</v>
      </c>
      <c r="AF423" s="493">
        <f t="shared" si="215"/>
        <v>0</v>
      </c>
      <c r="AG423" s="491">
        <v>4.99</v>
      </c>
      <c r="AH423" s="493">
        <f t="shared" si="216"/>
        <v>0</v>
      </c>
      <c r="AI423" s="494">
        <f t="shared" si="217"/>
        <v>0</v>
      </c>
      <c r="AJ423" s="532"/>
      <c r="AK423" s="525">
        <v>0</v>
      </c>
      <c r="AL423" s="527">
        <f t="shared" si="218"/>
        <v>0</v>
      </c>
      <c r="AM423" s="525">
        <v>4.99</v>
      </c>
      <c r="AN423" s="527">
        <f t="shared" si="219"/>
        <v>0</v>
      </c>
      <c r="AO423" s="528">
        <f t="shared" si="220"/>
        <v>0</v>
      </c>
      <c r="AP423" s="549"/>
      <c r="AQ423" s="542">
        <v>0</v>
      </c>
      <c r="AR423" s="544">
        <f t="shared" si="221"/>
        <v>0</v>
      </c>
      <c r="AS423" s="542">
        <v>4.99</v>
      </c>
      <c r="AT423" s="544">
        <f t="shared" si="222"/>
        <v>0</v>
      </c>
      <c r="AU423" s="549"/>
      <c r="AV423" s="542">
        <v>0</v>
      </c>
      <c r="AW423" s="544">
        <f t="shared" si="223"/>
        <v>0</v>
      </c>
      <c r="AX423" s="542">
        <v>4.99</v>
      </c>
      <c r="AY423" s="544">
        <f t="shared" si="224"/>
        <v>0</v>
      </c>
      <c r="AZ423" s="549"/>
      <c r="BA423" s="542">
        <v>0</v>
      </c>
      <c r="BB423" s="544">
        <f t="shared" si="225"/>
        <v>0</v>
      </c>
      <c r="BC423" s="542">
        <v>4.99</v>
      </c>
      <c r="BD423" s="544">
        <f t="shared" si="226"/>
        <v>0</v>
      </c>
      <c r="BE423" s="545">
        <f t="shared" si="227"/>
        <v>0</v>
      </c>
      <c r="BF423" s="398">
        <f t="shared" si="228"/>
        <v>62</v>
      </c>
      <c r="BG423" s="254">
        <f t="shared" si="229"/>
        <v>0</v>
      </c>
      <c r="BH423" s="275">
        <f t="shared" si="230"/>
        <v>62</v>
      </c>
    </row>
    <row r="424" spans="1:60" s="275" customFormat="1" ht="12.75">
      <c r="A424" s="314" t="s">
        <v>1064</v>
      </c>
      <c r="B424" s="281" t="s">
        <v>1065</v>
      </c>
      <c r="C424" s="372" t="s">
        <v>1066</v>
      </c>
      <c r="D424" s="272" t="s">
        <v>110</v>
      </c>
      <c r="E424" s="273">
        <v>62</v>
      </c>
      <c r="F424" s="344">
        <v>0</v>
      </c>
      <c r="G424" s="413">
        <f t="shared" si="203"/>
        <v>0</v>
      </c>
      <c r="H424" s="344">
        <v>2.27</v>
      </c>
      <c r="I424" s="414">
        <f t="shared" si="204"/>
        <v>140.74</v>
      </c>
      <c r="J424" s="415">
        <f t="shared" si="205"/>
        <v>140.74</v>
      </c>
      <c r="K424" s="420"/>
      <c r="L424" s="435"/>
      <c r="M424" s="429">
        <v>0</v>
      </c>
      <c r="N424" s="431">
        <f t="shared" si="206"/>
        <v>0</v>
      </c>
      <c r="O424" s="429">
        <v>2.27</v>
      </c>
      <c r="P424" s="431">
        <f t="shared" si="207"/>
        <v>0</v>
      </c>
      <c r="Q424" s="432">
        <f t="shared" si="208"/>
        <v>0</v>
      </c>
      <c r="R424" s="452"/>
      <c r="S424" s="446">
        <v>0</v>
      </c>
      <c r="T424" s="448">
        <f t="shared" si="209"/>
        <v>0</v>
      </c>
      <c r="U424" s="446">
        <v>2.27</v>
      </c>
      <c r="V424" s="448">
        <f t="shared" si="210"/>
        <v>0</v>
      </c>
      <c r="W424" s="449">
        <f t="shared" si="211"/>
        <v>0</v>
      </c>
      <c r="X424" s="481"/>
      <c r="Y424" s="474">
        <v>0</v>
      </c>
      <c r="Z424" s="476">
        <f t="shared" si="212"/>
        <v>0</v>
      </c>
      <c r="AA424" s="474">
        <v>2.27</v>
      </c>
      <c r="AB424" s="476">
        <f t="shared" si="213"/>
        <v>0</v>
      </c>
      <c r="AC424" s="477">
        <f t="shared" si="214"/>
        <v>0</v>
      </c>
      <c r="AD424" s="500"/>
      <c r="AE424" s="491">
        <v>0</v>
      </c>
      <c r="AF424" s="493">
        <f t="shared" si="215"/>
        <v>0</v>
      </c>
      <c r="AG424" s="491">
        <v>2.27</v>
      </c>
      <c r="AH424" s="493">
        <f t="shared" si="216"/>
        <v>0</v>
      </c>
      <c r="AI424" s="494">
        <f t="shared" si="217"/>
        <v>0</v>
      </c>
      <c r="AJ424" s="532"/>
      <c r="AK424" s="525">
        <v>0</v>
      </c>
      <c r="AL424" s="527">
        <f t="shared" si="218"/>
        <v>0</v>
      </c>
      <c r="AM424" s="525">
        <v>2.27</v>
      </c>
      <c r="AN424" s="527">
        <f t="shared" si="219"/>
        <v>0</v>
      </c>
      <c r="AO424" s="528">
        <f t="shared" si="220"/>
        <v>0</v>
      </c>
      <c r="AP424" s="549"/>
      <c r="AQ424" s="542">
        <v>0</v>
      </c>
      <c r="AR424" s="544">
        <f t="shared" si="221"/>
        <v>0</v>
      </c>
      <c r="AS424" s="542">
        <v>2.27</v>
      </c>
      <c r="AT424" s="544">
        <f t="shared" si="222"/>
        <v>0</v>
      </c>
      <c r="AU424" s="549"/>
      <c r="AV424" s="542">
        <v>0</v>
      </c>
      <c r="AW424" s="544">
        <f t="shared" si="223"/>
        <v>0</v>
      </c>
      <c r="AX424" s="542">
        <v>2.27</v>
      </c>
      <c r="AY424" s="544">
        <f t="shared" si="224"/>
        <v>0</v>
      </c>
      <c r="AZ424" s="549"/>
      <c r="BA424" s="542">
        <v>0</v>
      </c>
      <c r="BB424" s="544">
        <f t="shared" si="225"/>
        <v>0</v>
      </c>
      <c r="BC424" s="542">
        <v>2.27</v>
      </c>
      <c r="BD424" s="544">
        <f t="shared" si="226"/>
        <v>0</v>
      </c>
      <c r="BE424" s="545">
        <f t="shared" si="227"/>
        <v>0</v>
      </c>
      <c r="BF424" s="398">
        <f t="shared" si="228"/>
        <v>62</v>
      </c>
      <c r="BG424" s="254">
        <f t="shared" si="229"/>
        <v>0</v>
      </c>
      <c r="BH424" s="275">
        <f t="shared" si="230"/>
        <v>62</v>
      </c>
    </row>
    <row r="425" spans="1:60" s="275" customFormat="1" ht="12.75">
      <c r="A425" s="314" t="s">
        <v>1067</v>
      </c>
      <c r="B425" s="281" t="s">
        <v>1068</v>
      </c>
      <c r="C425" s="372" t="s">
        <v>1069</v>
      </c>
      <c r="D425" s="272" t="s">
        <v>110</v>
      </c>
      <c r="E425" s="273">
        <v>62</v>
      </c>
      <c r="F425" s="344">
        <v>0</v>
      </c>
      <c r="G425" s="413">
        <f t="shared" si="203"/>
        <v>0</v>
      </c>
      <c r="H425" s="344">
        <v>1.54</v>
      </c>
      <c r="I425" s="414">
        <f t="shared" si="204"/>
        <v>95.48</v>
      </c>
      <c r="J425" s="415">
        <f t="shared" si="205"/>
        <v>95.48</v>
      </c>
      <c r="K425" s="420"/>
      <c r="L425" s="435"/>
      <c r="M425" s="429">
        <v>0</v>
      </c>
      <c r="N425" s="431">
        <f t="shared" si="206"/>
        <v>0</v>
      </c>
      <c r="O425" s="429">
        <v>1.54</v>
      </c>
      <c r="P425" s="431">
        <f t="shared" si="207"/>
        <v>0</v>
      </c>
      <c r="Q425" s="432">
        <f t="shared" si="208"/>
        <v>0</v>
      </c>
      <c r="R425" s="452"/>
      <c r="S425" s="446">
        <v>0</v>
      </c>
      <c r="T425" s="448">
        <f t="shared" si="209"/>
        <v>0</v>
      </c>
      <c r="U425" s="446">
        <v>1.54</v>
      </c>
      <c r="V425" s="448">
        <f t="shared" si="210"/>
        <v>0</v>
      </c>
      <c r="W425" s="449">
        <f t="shared" si="211"/>
        <v>0</v>
      </c>
      <c r="X425" s="481"/>
      <c r="Y425" s="474">
        <v>0</v>
      </c>
      <c r="Z425" s="476">
        <f t="shared" si="212"/>
        <v>0</v>
      </c>
      <c r="AA425" s="474">
        <v>1.54</v>
      </c>
      <c r="AB425" s="476">
        <f t="shared" si="213"/>
        <v>0</v>
      </c>
      <c r="AC425" s="477">
        <f t="shared" si="214"/>
        <v>0</v>
      </c>
      <c r="AD425" s="500"/>
      <c r="AE425" s="491">
        <v>0</v>
      </c>
      <c r="AF425" s="493">
        <f t="shared" si="215"/>
        <v>0</v>
      </c>
      <c r="AG425" s="491">
        <v>1.54</v>
      </c>
      <c r="AH425" s="493">
        <f t="shared" si="216"/>
        <v>0</v>
      </c>
      <c r="AI425" s="494">
        <f t="shared" si="217"/>
        <v>0</v>
      </c>
      <c r="AJ425" s="532"/>
      <c r="AK425" s="525">
        <v>0</v>
      </c>
      <c r="AL425" s="527">
        <f t="shared" si="218"/>
        <v>0</v>
      </c>
      <c r="AM425" s="525">
        <v>1.54</v>
      </c>
      <c r="AN425" s="527">
        <f t="shared" si="219"/>
        <v>0</v>
      </c>
      <c r="AO425" s="528">
        <f t="shared" si="220"/>
        <v>0</v>
      </c>
      <c r="AP425" s="549"/>
      <c r="AQ425" s="542">
        <v>0</v>
      </c>
      <c r="AR425" s="544">
        <f t="shared" si="221"/>
        <v>0</v>
      </c>
      <c r="AS425" s="542">
        <v>1.54</v>
      </c>
      <c r="AT425" s="544">
        <f t="shared" si="222"/>
        <v>0</v>
      </c>
      <c r="AU425" s="549"/>
      <c r="AV425" s="542">
        <v>0</v>
      </c>
      <c r="AW425" s="544">
        <f t="shared" si="223"/>
        <v>0</v>
      </c>
      <c r="AX425" s="542">
        <v>1.54</v>
      </c>
      <c r="AY425" s="544">
        <f t="shared" si="224"/>
        <v>0</v>
      </c>
      <c r="AZ425" s="549"/>
      <c r="BA425" s="542">
        <v>0</v>
      </c>
      <c r="BB425" s="544">
        <f t="shared" si="225"/>
        <v>0</v>
      </c>
      <c r="BC425" s="542">
        <v>1.54</v>
      </c>
      <c r="BD425" s="544">
        <f t="shared" si="226"/>
        <v>0</v>
      </c>
      <c r="BE425" s="545">
        <f t="shared" si="227"/>
        <v>0</v>
      </c>
      <c r="BF425" s="398">
        <f t="shared" si="228"/>
        <v>62</v>
      </c>
      <c r="BG425" s="254">
        <f t="shared" si="229"/>
        <v>0</v>
      </c>
      <c r="BH425" s="275">
        <f t="shared" si="230"/>
        <v>62</v>
      </c>
    </row>
    <row r="426" spans="1:60" s="275" customFormat="1" ht="12.75">
      <c r="A426" s="314" t="s">
        <v>1070</v>
      </c>
      <c r="B426" s="281" t="s">
        <v>992</v>
      </c>
      <c r="C426" s="372" t="s">
        <v>993</v>
      </c>
      <c r="D426" s="272" t="s">
        <v>110</v>
      </c>
      <c r="E426" s="273">
        <v>54</v>
      </c>
      <c r="F426" s="344">
        <v>200</v>
      </c>
      <c r="G426" s="413">
        <f t="shared" si="203"/>
        <v>10800</v>
      </c>
      <c r="H426" s="344">
        <v>116.42</v>
      </c>
      <c r="I426" s="414">
        <f t="shared" si="204"/>
        <v>6286.68</v>
      </c>
      <c r="J426" s="415">
        <f t="shared" si="205"/>
        <v>17086.68</v>
      </c>
      <c r="K426" s="420"/>
      <c r="L426" s="435"/>
      <c r="M426" s="429">
        <v>200</v>
      </c>
      <c r="N426" s="431">
        <f t="shared" si="206"/>
        <v>0</v>
      </c>
      <c r="O426" s="429">
        <v>116.42</v>
      </c>
      <c r="P426" s="431">
        <f t="shared" si="207"/>
        <v>0</v>
      </c>
      <c r="Q426" s="432">
        <f t="shared" si="208"/>
        <v>0</v>
      </c>
      <c r="R426" s="452"/>
      <c r="S426" s="446">
        <v>200</v>
      </c>
      <c r="T426" s="448">
        <f t="shared" si="209"/>
        <v>0</v>
      </c>
      <c r="U426" s="446">
        <v>116.42</v>
      </c>
      <c r="V426" s="448">
        <f t="shared" si="210"/>
        <v>0</v>
      </c>
      <c r="W426" s="449">
        <f t="shared" si="211"/>
        <v>0</v>
      </c>
      <c r="X426" s="481"/>
      <c r="Y426" s="474">
        <v>200</v>
      </c>
      <c r="Z426" s="476">
        <f t="shared" si="212"/>
        <v>0</v>
      </c>
      <c r="AA426" s="474">
        <v>116.42</v>
      </c>
      <c r="AB426" s="476">
        <f t="shared" si="213"/>
        <v>0</v>
      </c>
      <c r="AC426" s="477">
        <f t="shared" si="214"/>
        <v>0</v>
      </c>
      <c r="AD426" s="500"/>
      <c r="AE426" s="491">
        <v>200</v>
      </c>
      <c r="AF426" s="493">
        <f t="shared" si="215"/>
        <v>0</v>
      </c>
      <c r="AG426" s="491">
        <v>116.42</v>
      </c>
      <c r="AH426" s="493">
        <f t="shared" si="216"/>
        <v>0</v>
      </c>
      <c r="AI426" s="494">
        <f t="shared" si="217"/>
        <v>0</v>
      </c>
      <c r="AJ426" s="532"/>
      <c r="AK426" s="525">
        <v>200</v>
      </c>
      <c r="AL426" s="527">
        <f t="shared" si="218"/>
        <v>0</v>
      </c>
      <c r="AM426" s="525">
        <v>116.42</v>
      </c>
      <c r="AN426" s="527">
        <f t="shared" si="219"/>
        <v>0</v>
      </c>
      <c r="AO426" s="528">
        <f t="shared" si="220"/>
        <v>0</v>
      </c>
      <c r="AP426" s="549"/>
      <c r="AQ426" s="542">
        <v>200</v>
      </c>
      <c r="AR426" s="544">
        <f t="shared" si="221"/>
        <v>0</v>
      </c>
      <c r="AS426" s="542">
        <v>116.42</v>
      </c>
      <c r="AT426" s="544">
        <f t="shared" si="222"/>
        <v>0</v>
      </c>
      <c r="AU426" s="549"/>
      <c r="AV426" s="542">
        <v>200</v>
      </c>
      <c r="AW426" s="544">
        <f t="shared" si="223"/>
        <v>0</v>
      </c>
      <c r="AX426" s="542">
        <v>116.42</v>
      </c>
      <c r="AY426" s="544">
        <f t="shared" si="224"/>
        <v>0</v>
      </c>
      <c r="AZ426" s="549"/>
      <c r="BA426" s="542">
        <v>200</v>
      </c>
      <c r="BB426" s="544">
        <f t="shared" si="225"/>
        <v>0</v>
      </c>
      <c r="BC426" s="542">
        <v>116.42</v>
      </c>
      <c r="BD426" s="544">
        <f t="shared" si="226"/>
        <v>0</v>
      </c>
      <c r="BE426" s="545">
        <f t="shared" si="227"/>
        <v>0</v>
      </c>
      <c r="BF426" s="398">
        <f t="shared" si="228"/>
        <v>54</v>
      </c>
      <c r="BG426" s="254">
        <f t="shared" si="229"/>
        <v>0</v>
      </c>
      <c r="BH426" s="275">
        <f t="shared" si="230"/>
        <v>54</v>
      </c>
    </row>
    <row r="427" spans="1:60" s="275" customFormat="1" ht="12.75">
      <c r="A427" s="314" t="s">
        <v>1071</v>
      </c>
      <c r="B427" s="367" t="s">
        <v>931</v>
      </c>
      <c r="C427" s="372" t="s">
        <v>932</v>
      </c>
      <c r="D427" s="559" t="s">
        <v>110</v>
      </c>
      <c r="E427" s="273">
        <v>800</v>
      </c>
      <c r="F427" s="344">
        <v>10</v>
      </c>
      <c r="G427" s="413">
        <f t="shared" si="203"/>
        <v>8000</v>
      </c>
      <c r="H427" s="344">
        <v>24.4</v>
      </c>
      <c r="I427" s="414">
        <f t="shared" si="204"/>
        <v>19520</v>
      </c>
      <c r="J427" s="415">
        <f t="shared" si="205"/>
        <v>27520</v>
      </c>
      <c r="K427" s="420"/>
      <c r="L427" s="435"/>
      <c r="M427" s="429">
        <v>10</v>
      </c>
      <c r="N427" s="431">
        <f t="shared" si="206"/>
        <v>0</v>
      </c>
      <c r="O427" s="429">
        <v>24.4</v>
      </c>
      <c r="P427" s="431">
        <f t="shared" si="207"/>
        <v>0</v>
      </c>
      <c r="Q427" s="432">
        <f t="shared" si="208"/>
        <v>0</v>
      </c>
      <c r="R427" s="452"/>
      <c r="S427" s="446">
        <v>10</v>
      </c>
      <c r="T427" s="448">
        <f t="shared" si="209"/>
        <v>0</v>
      </c>
      <c r="U427" s="446">
        <v>24.4</v>
      </c>
      <c r="V427" s="448">
        <f t="shared" si="210"/>
        <v>0</v>
      </c>
      <c r="W427" s="449">
        <f t="shared" si="211"/>
        <v>0</v>
      </c>
      <c r="X427" s="481"/>
      <c r="Y427" s="474">
        <v>10</v>
      </c>
      <c r="Z427" s="476">
        <f t="shared" si="212"/>
        <v>0</v>
      </c>
      <c r="AA427" s="474">
        <v>24.4</v>
      </c>
      <c r="AB427" s="476">
        <f t="shared" si="213"/>
        <v>0</v>
      </c>
      <c r="AC427" s="477">
        <f t="shared" si="214"/>
        <v>0</v>
      </c>
      <c r="AD427" s="500"/>
      <c r="AE427" s="491">
        <v>10</v>
      </c>
      <c r="AF427" s="493">
        <f t="shared" si="215"/>
        <v>0</v>
      </c>
      <c r="AG427" s="491">
        <v>24.4</v>
      </c>
      <c r="AH427" s="493">
        <f t="shared" si="216"/>
        <v>0</v>
      </c>
      <c r="AI427" s="494">
        <f t="shared" si="217"/>
        <v>0</v>
      </c>
      <c r="AJ427" s="532"/>
      <c r="AK427" s="525">
        <v>10</v>
      </c>
      <c r="AL427" s="527">
        <f t="shared" si="218"/>
        <v>0</v>
      </c>
      <c r="AM427" s="525">
        <v>24.4</v>
      </c>
      <c r="AN427" s="527">
        <f t="shared" si="219"/>
        <v>0</v>
      </c>
      <c r="AO427" s="528">
        <f t="shared" si="220"/>
        <v>0</v>
      </c>
      <c r="AP427" s="549"/>
      <c r="AQ427" s="542">
        <v>10</v>
      </c>
      <c r="AR427" s="544">
        <f t="shared" si="221"/>
        <v>0</v>
      </c>
      <c r="AS427" s="542">
        <v>24.4</v>
      </c>
      <c r="AT427" s="544">
        <f t="shared" si="222"/>
        <v>0</v>
      </c>
      <c r="AU427" s="549"/>
      <c r="AV427" s="542">
        <v>10</v>
      </c>
      <c r="AW427" s="544">
        <f t="shared" si="223"/>
        <v>0</v>
      </c>
      <c r="AX427" s="542">
        <v>24.4</v>
      </c>
      <c r="AY427" s="544">
        <f t="shared" si="224"/>
        <v>0</v>
      </c>
      <c r="AZ427" s="549"/>
      <c r="BA427" s="542">
        <v>10</v>
      </c>
      <c r="BB427" s="544">
        <f t="shared" si="225"/>
        <v>0</v>
      </c>
      <c r="BC427" s="542">
        <v>24.4</v>
      </c>
      <c r="BD427" s="544">
        <f t="shared" si="226"/>
        <v>0</v>
      </c>
      <c r="BE427" s="545">
        <f t="shared" si="227"/>
        <v>0</v>
      </c>
      <c r="BF427" s="398">
        <f t="shared" si="228"/>
        <v>800</v>
      </c>
      <c r="BG427" s="254">
        <f t="shared" si="229"/>
        <v>0</v>
      </c>
      <c r="BH427" s="275">
        <f t="shared" si="230"/>
        <v>800</v>
      </c>
    </row>
    <row r="428" spans="1:60" s="254" customFormat="1" ht="12.75">
      <c r="A428" s="303" t="s">
        <v>1072</v>
      </c>
      <c r="B428" s="281" t="s">
        <v>1073</v>
      </c>
      <c r="C428" s="372" t="s">
        <v>1074</v>
      </c>
      <c r="D428" s="272" t="s">
        <v>123</v>
      </c>
      <c r="E428" s="273">
        <v>64</v>
      </c>
      <c r="F428" s="344">
        <v>300</v>
      </c>
      <c r="G428" s="413">
        <f t="shared" si="203"/>
        <v>19200</v>
      </c>
      <c r="H428" s="344">
        <v>125.2</v>
      </c>
      <c r="I428" s="414">
        <f t="shared" si="204"/>
        <v>8012.8</v>
      </c>
      <c r="J428" s="415">
        <f t="shared" si="205"/>
        <v>27212.799999999999</v>
      </c>
      <c r="K428" s="406"/>
      <c r="L428" s="427"/>
      <c r="M428" s="429">
        <v>300</v>
      </c>
      <c r="N428" s="431">
        <f t="shared" si="206"/>
        <v>0</v>
      </c>
      <c r="O428" s="429">
        <v>125.2</v>
      </c>
      <c r="P428" s="431">
        <f t="shared" si="207"/>
        <v>0</v>
      </c>
      <c r="Q428" s="432">
        <f t="shared" si="208"/>
        <v>0</v>
      </c>
      <c r="R428" s="444"/>
      <c r="S428" s="446">
        <v>300</v>
      </c>
      <c r="T428" s="448">
        <f t="shared" si="209"/>
        <v>0</v>
      </c>
      <c r="U428" s="446">
        <v>125.2</v>
      </c>
      <c r="V428" s="448">
        <f t="shared" si="210"/>
        <v>0</v>
      </c>
      <c r="W428" s="449">
        <f t="shared" si="211"/>
        <v>0</v>
      </c>
      <c r="X428" s="472"/>
      <c r="Y428" s="474">
        <v>300</v>
      </c>
      <c r="Z428" s="476">
        <f t="shared" si="212"/>
        <v>0</v>
      </c>
      <c r="AA428" s="474">
        <v>125.2</v>
      </c>
      <c r="AB428" s="476">
        <f t="shared" si="213"/>
        <v>0</v>
      </c>
      <c r="AC428" s="477">
        <f t="shared" si="214"/>
        <v>0</v>
      </c>
      <c r="AD428" s="489"/>
      <c r="AE428" s="491">
        <v>300</v>
      </c>
      <c r="AF428" s="493">
        <f t="shared" si="215"/>
        <v>0</v>
      </c>
      <c r="AG428" s="491">
        <v>125.2</v>
      </c>
      <c r="AH428" s="493">
        <f t="shared" si="216"/>
        <v>0</v>
      </c>
      <c r="AI428" s="494">
        <f t="shared" si="217"/>
        <v>0</v>
      </c>
      <c r="AJ428" s="523"/>
      <c r="AK428" s="525">
        <v>300</v>
      </c>
      <c r="AL428" s="527">
        <f t="shared" si="218"/>
        <v>0</v>
      </c>
      <c r="AM428" s="525">
        <v>125.2</v>
      </c>
      <c r="AN428" s="527">
        <f t="shared" si="219"/>
        <v>0</v>
      </c>
      <c r="AO428" s="528">
        <f t="shared" si="220"/>
        <v>0</v>
      </c>
      <c r="AP428" s="540"/>
      <c r="AQ428" s="542">
        <v>300</v>
      </c>
      <c r="AR428" s="544">
        <f t="shared" si="221"/>
        <v>0</v>
      </c>
      <c r="AS428" s="542">
        <v>125.2</v>
      </c>
      <c r="AT428" s="544">
        <f t="shared" si="222"/>
        <v>0</v>
      </c>
      <c r="AU428" s="540"/>
      <c r="AV428" s="542">
        <v>300</v>
      </c>
      <c r="AW428" s="544">
        <f t="shared" si="223"/>
        <v>0</v>
      </c>
      <c r="AX428" s="542">
        <v>125.2</v>
      </c>
      <c r="AY428" s="544">
        <f t="shared" si="224"/>
        <v>0</v>
      </c>
      <c r="AZ428" s="540"/>
      <c r="BA428" s="542">
        <v>300</v>
      </c>
      <c r="BB428" s="544">
        <f t="shared" si="225"/>
        <v>0</v>
      </c>
      <c r="BC428" s="542">
        <v>125.2</v>
      </c>
      <c r="BD428" s="544">
        <f t="shared" si="226"/>
        <v>0</v>
      </c>
      <c r="BE428" s="545">
        <f t="shared" si="227"/>
        <v>0</v>
      </c>
      <c r="BF428" s="398">
        <f t="shared" si="228"/>
        <v>64</v>
      </c>
      <c r="BG428" s="254">
        <f t="shared" si="229"/>
        <v>0</v>
      </c>
      <c r="BH428" s="275">
        <f t="shared" si="230"/>
        <v>64</v>
      </c>
    </row>
    <row r="429" spans="1:60" s="275" customFormat="1" ht="12.75">
      <c r="A429" s="314" t="s">
        <v>1075</v>
      </c>
      <c r="B429" s="281" t="s">
        <v>763</v>
      </c>
      <c r="C429" s="372" t="s">
        <v>764</v>
      </c>
      <c r="D429" s="559" t="s">
        <v>110</v>
      </c>
      <c r="E429" s="560">
        <v>1000</v>
      </c>
      <c r="F429" s="344">
        <v>0</v>
      </c>
      <c r="G429" s="190">
        <f t="shared" si="203"/>
        <v>0</v>
      </c>
      <c r="H429" s="344">
        <v>2.6</v>
      </c>
      <c r="I429" s="190">
        <f t="shared" si="204"/>
        <v>2600</v>
      </c>
      <c r="J429" s="345">
        <f>G429+I429</f>
        <v>2600</v>
      </c>
      <c r="K429" s="420"/>
      <c r="L429" s="435"/>
      <c r="M429" s="429">
        <v>0</v>
      </c>
      <c r="N429" s="431">
        <f t="shared" si="206"/>
        <v>0</v>
      </c>
      <c r="O429" s="429">
        <v>2.6</v>
      </c>
      <c r="P429" s="431">
        <f t="shared" si="207"/>
        <v>0</v>
      </c>
      <c r="Q429" s="432">
        <f t="shared" si="208"/>
        <v>0</v>
      </c>
      <c r="R429" s="452"/>
      <c r="S429" s="446">
        <v>0</v>
      </c>
      <c r="T429" s="448">
        <f t="shared" si="209"/>
        <v>0</v>
      </c>
      <c r="U429" s="446">
        <v>2.6</v>
      </c>
      <c r="V429" s="448">
        <f t="shared" si="210"/>
        <v>0</v>
      </c>
      <c r="W429" s="449">
        <f t="shared" si="211"/>
        <v>0</v>
      </c>
      <c r="X429" s="481"/>
      <c r="Y429" s="474">
        <v>0</v>
      </c>
      <c r="Z429" s="476">
        <f t="shared" si="212"/>
        <v>0</v>
      </c>
      <c r="AA429" s="474">
        <v>2.6</v>
      </c>
      <c r="AB429" s="476">
        <f t="shared" si="213"/>
        <v>0</v>
      </c>
      <c r="AC429" s="477">
        <f t="shared" si="214"/>
        <v>0</v>
      </c>
      <c r="AD429" s="500"/>
      <c r="AE429" s="491">
        <v>0</v>
      </c>
      <c r="AF429" s="493">
        <f t="shared" si="215"/>
        <v>0</v>
      </c>
      <c r="AG429" s="491">
        <v>2.6</v>
      </c>
      <c r="AH429" s="493">
        <f t="shared" si="216"/>
        <v>0</v>
      </c>
      <c r="AI429" s="494">
        <f t="shared" si="217"/>
        <v>0</v>
      </c>
      <c r="AJ429" s="532"/>
      <c r="AK429" s="525">
        <v>0</v>
      </c>
      <c r="AL429" s="527">
        <f t="shared" si="218"/>
        <v>0</v>
      </c>
      <c r="AM429" s="525">
        <v>2.6</v>
      </c>
      <c r="AN429" s="527">
        <f t="shared" si="219"/>
        <v>0</v>
      </c>
      <c r="AO429" s="528">
        <f t="shared" si="220"/>
        <v>0</v>
      </c>
      <c r="AP429" s="549"/>
      <c r="AQ429" s="542">
        <v>0</v>
      </c>
      <c r="AR429" s="544">
        <f t="shared" si="221"/>
        <v>0</v>
      </c>
      <c r="AS429" s="542">
        <v>2.6</v>
      </c>
      <c r="AT429" s="544">
        <f t="shared" si="222"/>
        <v>0</v>
      </c>
      <c r="AU429" s="549"/>
      <c r="AV429" s="542">
        <v>0</v>
      </c>
      <c r="AW429" s="544">
        <f t="shared" si="223"/>
        <v>0</v>
      </c>
      <c r="AX429" s="542">
        <v>2.6</v>
      </c>
      <c r="AY429" s="544">
        <f t="shared" si="224"/>
        <v>0</v>
      </c>
      <c r="AZ429" s="549"/>
      <c r="BA429" s="542">
        <v>0</v>
      </c>
      <c r="BB429" s="544">
        <f t="shared" si="225"/>
        <v>0</v>
      </c>
      <c r="BC429" s="542">
        <v>2.6</v>
      </c>
      <c r="BD429" s="544">
        <f t="shared" si="226"/>
        <v>0</v>
      </c>
      <c r="BE429" s="545">
        <f t="shared" si="227"/>
        <v>0</v>
      </c>
      <c r="BF429" s="398">
        <f t="shared" si="228"/>
        <v>1000</v>
      </c>
      <c r="BG429" s="254">
        <f t="shared" si="229"/>
        <v>0</v>
      </c>
      <c r="BH429" s="275">
        <f t="shared" si="230"/>
        <v>1000</v>
      </c>
    </row>
    <row r="430" spans="1:60" s="275" customFormat="1" ht="12.75">
      <c r="A430" s="314" t="s">
        <v>1076</v>
      </c>
      <c r="B430" s="367" t="s">
        <v>388</v>
      </c>
      <c r="C430" s="187"/>
      <c r="D430" s="562" t="s">
        <v>117</v>
      </c>
      <c r="E430" s="234">
        <v>1</v>
      </c>
      <c r="F430" s="344">
        <v>0</v>
      </c>
      <c r="G430" s="190">
        <f t="shared" si="203"/>
        <v>0</v>
      </c>
      <c r="H430" s="344">
        <v>14000</v>
      </c>
      <c r="I430" s="190">
        <f>ROUND(E430*H430,2)</f>
        <v>14000</v>
      </c>
      <c r="J430" s="345">
        <f t="shared" si="205"/>
        <v>14000</v>
      </c>
      <c r="K430" s="420"/>
      <c r="L430" s="435"/>
      <c r="M430" s="429">
        <v>0</v>
      </c>
      <c r="N430" s="431">
        <f t="shared" si="206"/>
        <v>0</v>
      </c>
      <c r="O430" s="429">
        <v>14000</v>
      </c>
      <c r="P430" s="431">
        <f t="shared" si="207"/>
        <v>0</v>
      </c>
      <c r="Q430" s="432">
        <f t="shared" si="208"/>
        <v>0</v>
      </c>
      <c r="R430" s="452"/>
      <c r="S430" s="446">
        <v>0</v>
      </c>
      <c r="T430" s="448">
        <f t="shared" si="209"/>
        <v>0</v>
      </c>
      <c r="U430" s="446">
        <v>14000</v>
      </c>
      <c r="V430" s="448">
        <f t="shared" si="210"/>
        <v>0</v>
      </c>
      <c r="W430" s="449">
        <f t="shared" si="211"/>
        <v>0</v>
      </c>
      <c r="X430" s="481"/>
      <c r="Y430" s="474">
        <v>0</v>
      </c>
      <c r="Z430" s="476">
        <f t="shared" si="212"/>
        <v>0</v>
      </c>
      <c r="AA430" s="474">
        <v>14000</v>
      </c>
      <c r="AB430" s="476">
        <f t="shared" si="213"/>
        <v>0</v>
      </c>
      <c r="AC430" s="477">
        <f t="shared" si="214"/>
        <v>0</v>
      </c>
      <c r="AD430" s="500"/>
      <c r="AE430" s="491">
        <v>0</v>
      </c>
      <c r="AF430" s="493">
        <f t="shared" si="215"/>
        <v>0</v>
      </c>
      <c r="AG430" s="491">
        <v>14000</v>
      </c>
      <c r="AH430" s="493">
        <f t="shared" si="216"/>
        <v>0</v>
      </c>
      <c r="AI430" s="494">
        <f t="shared" si="217"/>
        <v>0</v>
      </c>
      <c r="AJ430" s="532"/>
      <c r="AK430" s="525">
        <v>0</v>
      </c>
      <c r="AL430" s="527">
        <f t="shared" si="218"/>
        <v>0</v>
      </c>
      <c r="AM430" s="525">
        <v>14000</v>
      </c>
      <c r="AN430" s="527">
        <f t="shared" si="219"/>
        <v>0</v>
      </c>
      <c r="AO430" s="528">
        <f t="shared" si="220"/>
        <v>0</v>
      </c>
      <c r="AP430" s="549"/>
      <c r="AQ430" s="542">
        <v>0</v>
      </c>
      <c r="AR430" s="544">
        <f t="shared" si="221"/>
        <v>0</v>
      </c>
      <c r="AS430" s="542">
        <v>14000</v>
      </c>
      <c r="AT430" s="544">
        <f t="shared" si="222"/>
        <v>0</v>
      </c>
      <c r="AU430" s="549"/>
      <c r="AV430" s="542">
        <v>0</v>
      </c>
      <c r="AW430" s="544">
        <f t="shared" si="223"/>
        <v>0</v>
      </c>
      <c r="AX430" s="542">
        <v>14000</v>
      </c>
      <c r="AY430" s="544">
        <f t="shared" si="224"/>
        <v>0</v>
      </c>
      <c r="AZ430" s="549"/>
      <c r="BA430" s="542">
        <v>0</v>
      </c>
      <c r="BB430" s="544">
        <f t="shared" si="225"/>
        <v>0</v>
      </c>
      <c r="BC430" s="542">
        <v>14000</v>
      </c>
      <c r="BD430" s="544">
        <f t="shared" si="226"/>
        <v>0</v>
      </c>
      <c r="BE430" s="545">
        <f t="shared" si="227"/>
        <v>0</v>
      </c>
      <c r="BF430" s="398">
        <f t="shared" si="228"/>
        <v>1</v>
      </c>
      <c r="BG430" s="254">
        <f t="shared" si="229"/>
        <v>0</v>
      </c>
      <c r="BH430" s="275">
        <f t="shared" si="230"/>
        <v>1</v>
      </c>
    </row>
    <row r="431" spans="1:60" s="275" customFormat="1" ht="12.75">
      <c r="A431" s="314" t="s">
        <v>1077</v>
      </c>
      <c r="B431" s="367" t="s">
        <v>788</v>
      </c>
      <c r="C431" s="187"/>
      <c r="D431" s="562" t="s">
        <v>117</v>
      </c>
      <c r="E431" s="234">
        <v>1</v>
      </c>
      <c r="F431" s="344">
        <v>50400</v>
      </c>
      <c r="G431" s="190">
        <f t="shared" si="203"/>
        <v>50400</v>
      </c>
      <c r="H431" s="344">
        <v>0</v>
      </c>
      <c r="I431" s="190">
        <f>ROUND(E431*H431,2)</f>
        <v>0</v>
      </c>
      <c r="J431" s="345">
        <f t="shared" si="205"/>
        <v>50400</v>
      </c>
      <c r="K431" s="420"/>
      <c r="L431" s="435"/>
      <c r="M431" s="429">
        <v>50400</v>
      </c>
      <c r="N431" s="431">
        <f t="shared" si="206"/>
        <v>0</v>
      </c>
      <c r="O431" s="429">
        <v>0</v>
      </c>
      <c r="P431" s="431">
        <f t="shared" si="207"/>
        <v>0</v>
      </c>
      <c r="Q431" s="432">
        <f t="shared" si="208"/>
        <v>0</v>
      </c>
      <c r="R431" s="452"/>
      <c r="S431" s="446">
        <v>50400</v>
      </c>
      <c r="T431" s="448">
        <f t="shared" si="209"/>
        <v>0</v>
      </c>
      <c r="U431" s="446">
        <v>0</v>
      </c>
      <c r="V431" s="448">
        <f t="shared" si="210"/>
        <v>0</v>
      </c>
      <c r="W431" s="449">
        <f t="shared" si="211"/>
        <v>0</v>
      </c>
      <c r="X431" s="481"/>
      <c r="Y431" s="474">
        <v>50400</v>
      </c>
      <c r="Z431" s="476">
        <f t="shared" si="212"/>
        <v>0</v>
      </c>
      <c r="AA431" s="474">
        <v>0</v>
      </c>
      <c r="AB431" s="476">
        <f t="shared" si="213"/>
        <v>0</v>
      </c>
      <c r="AC431" s="477">
        <f t="shared" si="214"/>
        <v>0</v>
      </c>
      <c r="AD431" s="500"/>
      <c r="AE431" s="491">
        <v>50400</v>
      </c>
      <c r="AF431" s="493">
        <f t="shared" si="215"/>
        <v>0</v>
      </c>
      <c r="AG431" s="491">
        <v>0</v>
      </c>
      <c r="AH431" s="493">
        <f t="shared" si="216"/>
        <v>0</v>
      </c>
      <c r="AI431" s="494">
        <f t="shared" si="217"/>
        <v>0</v>
      </c>
      <c r="AJ431" s="532"/>
      <c r="AK431" s="525">
        <v>50400</v>
      </c>
      <c r="AL431" s="527">
        <f t="shared" si="218"/>
        <v>0</v>
      </c>
      <c r="AM431" s="525">
        <v>0</v>
      </c>
      <c r="AN431" s="527">
        <f t="shared" si="219"/>
        <v>0</v>
      </c>
      <c r="AO431" s="528">
        <f t="shared" si="220"/>
        <v>0</v>
      </c>
      <c r="AP431" s="549"/>
      <c r="AQ431" s="542">
        <v>50400</v>
      </c>
      <c r="AR431" s="544">
        <f t="shared" si="221"/>
        <v>0</v>
      </c>
      <c r="AS431" s="542">
        <v>0</v>
      </c>
      <c r="AT431" s="544">
        <f t="shared" si="222"/>
        <v>0</v>
      </c>
      <c r="AU431" s="549"/>
      <c r="AV431" s="542">
        <v>50400</v>
      </c>
      <c r="AW431" s="544">
        <f t="shared" si="223"/>
        <v>0</v>
      </c>
      <c r="AX431" s="542">
        <v>0</v>
      </c>
      <c r="AY431" s="544">
        <f t="shared" si="224"/>
        <v>0</v>
      </c>
      <c r="AZ431" s="549"/>
      <c r="BA431" s="542">
        <v>50400</v>
      </c>
      <c r="BB431" s="544">
        <f t="shared" si="225"/>
        <v>0</v>
      </c>
      <c r="BC431" s="542">
        <v>0</v>
      </c>
      <c r="BD431" s="544">
        <f t="shared" si="226"/>
        <v>0</v>
      </c>
      <c r="BE431" s="545">
        <f t="shared" si="227"/>
        <v>0</v>
      </c>
      <c r="BF431" s="398">
        <f t="shared" si="228"/>
        <v>1</v>
      </c>
      <c r="BG431" s="254">
        <f t="shared" si="229"/>
        <v>0</v>
      </c>
      <c r="BH431" s="275">
        <f t="shared" si="230"/>
        <v>1</v>
      </c>
    </row>
    <row r="432" spans="1:60" s="275" customFormat="1" ht="12.75">
      <c r="A432" s="314"/>
      <c r="B432" s="366"/>
      <c r="C432" s="187"/>
      <c r="D432" s="562"/>
      <c r="E432" s="234"/>
      <c r="F432" s="344"/>
      <c r="G432" s="190"/>
      <c r="H432" s="344"/>
      <c r="I432" s="190"/>
      <c r="J432" s="345"/>
      <c r="K432" s="420"/>
      <c r="L432" s="435"/>
      <c r="M432" s="429"/>
      <c r="N432" s="431">
        <f t="shared" si="206"/>
        <v>0</v>
      </c>
      <c r="O432" s="429"/>
      <c r="P432" s="431">
        <f t="shared" si="207"/>
        <v>0</v>
      </c>
      <c r="Q432" s="432">
        <f t="shared" si="208"/>
        <v>0</v>
      </c>
      <c r="R432" s="452"/>
      <c r="S432" s="446"/>
      <c r="T432" s="448">
        <f t="shared" si="209"/>
        <v>0</v>
      </c>
      <c r="U432" s="446"/>
      <c r="V432" s="448">
        <f t="shared" si="210"/>
        <v>0</v>
      </c>
      <c r="W432" s="449">
        <f t="shared" si="211"/>
        <v>0</v>
      </c>
      <c r="X432" s="481"/>
      <c r="Y432" s="474"/>
      <c r="Z432" s="476">
        <f t="shared" si="212"/>
        <v>0</v>
      </c>
      <c r="AA432" s="474"/>
      <c r="AB432" s="476">
        <f t="shared" si="213"/>
        <v>0</v>
      </c>
      <c r="AC432" s="477">
        <f t="shared" si="214"/>
        <v>0</v>
      </c>
      <c r="AD432" s="500"/>
      <c r="AE432" s="491"/>
      <c r="AF432" s="493">
        <f t="shared" si="215"/>
        <v>0</v>
      </c>
      <c r="AG432" s="491"/>
      <c r="AH432" s="493">
        <f t="shared" si="216"/>
        <v>0</v>
      </c>
      <c r="AI432" s="494">
        <f t="shared" si="217"/>
        <v>0</v>
      </c>
      <c r="AJ432" s="532"/>
      <c r="AK432" s="525"/>
      <c r="AL432" s="527">
        <f t="shared" si="218"/>
        <v>0</v>
      </c>
      <c r="AM432" s="525"/>
      <c r="AN432" s="527">
        <f t="shared" si="219"/>
        <v>0</v>
      </c>
      <c r="AO432" s="528">
        <f t="shared" si="220"/>
        <v>0</v>
      </c>
      <c r="AP432" s="549"/>
      <c r="AQ432" s="542"/>
      <c r="AR432" s="544">
        <f t="shared" si="221"/>
        <v>0</v>
      </c>
      <c r="AS432" s="542"/>
      <c r="AT432" s="544">
        <f t="shared" si="222"/>
        <v>0</v>
      </c>
      <c r="AU432" s="549"/>
      <c r="AV432" s="542"/>
      <c r="AW432" s="544">
        <f t="shared" si="223"/>
        <v>0</v>
      </c>
      <c r="AX432" s="542"/>
      <c r="AY432" s="544">
        <f t="shared" si="224"/>
        <v>0</v>
      </c>
      <c r="AZ432" s="549"/>
      <c r="BA432" s="542"/>
      <c r="BB432" s="544">
        <f t="shared" si="225"/>
        <v>0</v>
      </c>
      <c r="BC432" s="542"/>
      <c r="BD432" s="544">
        <f t="shared" si="226"/>
        <v>0</v>
      </c>
      <c r="BE432" s="545">
        <f t="shared" si="227"/>
        <v>0</v>
      </c>
      <c r="BF432" s="398">
        <f t="shared" si="228"/>
        <v>0</v>
      </c>
      <c r="BG432" s="254">
        <f t="shared" si="229"/>
        <v>0</v>
      </c>
      <c r="BH432" s="275">
        <f t="shared" si="230"/>
        <v>0</v>
      </c>
    </row>
    <row r="433" spans="1:60" s="459" customFormat="1" ht="12.75">
      <c r="A433" s="313">
        <v>7</v>
      </c>
      <c r="B433" s="250" t="s">
        <v>1078</v>
      </c>
      <c r="C433" s="556"/>
      <c r="D433" s="252"/>
      <c r="E433" s="253"/>
      <c r="F433" s="252"/>
      <c r="G433" s="252"/>
      <c r="H433" s="252"/>
      <c r="I433" s="252"/>
      <c r="J433" s="311">
        <f>SUM(J435:J457)</f>
        <v>604278.42000000004</v>
      </c>
      <c r="K433" s="412"/>
      <c r="L433" s="461"/>
      <c r="M433" s="438"/>
      <c r="N433" s="431">
        <f t="shared" si="206"/>
        <v>0</v>
      </c>
      <c r="O433" s="438"/>
      <c r="P433" s="431">
        <f t="shared" si="207"/>
        <v>0</v>
      </c>
      <c r="Q433" s="462">
        <f>SUM(Q435:Q457)</f>
        <v>0</v>
      </c>
      <c r="R433" s="461"/>
      <c r="S433" s="252"/>
      <c r="T433" s="463">
        <f t="shared" si="209"/>
        <v>0</v>
      </c>
      <c r="U433" s="252"/>
      <c r="V433" s="463">
        <f t="shared" si="210"/>
        <v>0</v>
      </c>
      <c r="W433" s="464">
        <f t="shared" si="211"/>
        <v>0</v>
      </c>
      <c r="X433" s="461"/>
      <c r="Y433" s="480"/>
      <c r="Z433" s="476">
        <f t="shared" si="212"/>
        <v>0</v>
      </c>
      <c r="AA433" s="480"/>
      <c r="AB433" s="476">
        <f t="shared" si="213"/>
        <v>0</v>
      </c>
      <c r="AC433" s="462">
        <f t="shared" si="214"/>
        <v>0</v>
      </c>
      <c r="AD433" s="461"/>
      <c r="AE433" s="499"/>
      <c r="AF433" s="493">
        <f t="shared" si="215"/>
        <v>0</v>
      </c>
      <c r="AG433" s="499"/>
      <c r="AH433" s="493">
        <f t="shared" si="216"/>
        <v>0</v>
      </c>
      <c r="AI433" s="462">
        <f t="shared" si="217"/>
        <v>0</v>
      </c>
      <c r="AJ433" s="574"/>
      <c r="AK433" s="531"/>
      <c r="AL433" s="527">
        <f t="shared" si="218"/>
        <v>0</v>
      </c>
      <c r="AM433" s="531"/>
      <c r="AN433" s="527">
        <f t="shared" si="219"/>
        <v>0</v>
      </c>
      <c r="AO433" s="464">
        <f>SUM(AO435:AO457)</f>
        <v>89521.7</v>
      </c>
      <c r="AP433" s="461"/>
      <c r="AQ433" s="548"/>
      <c r="AR433" s="544">
        <f t="shared" si="221"/>
        <v>0</v>
      </c>
      <c r="AS433" s="548"/>
      <c r="AT433" s="544">
        <f t="shared" si="222"/>
        <v>0</v>
      </c>
      <c r="AU433" s="461"/>
      <c r="AV433" s="548"/>
      <c r="AW433" s="544">
        <f t="shared" si="223"/>
        <v>0</v>
      </c>
      <c r="AX433" s="548"/>
      <c r="AY433" s="544">
        <f t="shared" si="224"/>
        <v>0</v>
      </c>
      <c r="AZ433" s="461"/>
      <c r="BA433" s="548"/>
      <c r="BB433" s="544">
        <f t="shared" si="225"/>
        <v>0</v>
      </c>
      <c r="BC433" s="548"/>
      <c r="BD433" s="544">
        <f t="shared" si="226"/>
        <v>0</v>
      </c>
      <c r="BE433" s="462">
        <f>SUM(BE435:BE457)</f>
        <v>0</v>
      </c>
      <c r="BF433" s="398">
        <f t="shared" si="228"/>
        <v>0</v>
      </c>
      <c r="BG433" s="254">
        <f t="shared" si="229"/>
        <v>0</v>
      </c>
      <c r="BH433" s="275">
        <f t="shared" si="230"/>
        <v>0</v>
      </c>
    </row>
    <row r="434" spans="1:60" s="275" customFormat="1" ht="12.75">
      <c r="A434" s="314"/>
      <c r="B434" s="366"/>
      <c r="C434" s="565"/>
      <c r="D434" s="562"/>
      <c r="E434" s="234"/>
      <c r="F434" s="344"/>
      <c r="G434" s="190"/>
      <c r="H434" s="344"/>
      <c r="I434" s="190"/>
      <c r="J434" s="345"/>
      <c r="K434" s="420"/>
      <c r="L434" s="435"/>
      <c r="M434" s="429"/>
      <c r="N434" s="431">
        <f t="shared" si="206"/>
        <v>0</v>
      </c>
      <c r="O434" s="429"/>
      <c r="P434" s="431">
        <f t="shared" si="207"/>
        <v>0</v>
      </c>
      <c r="Q434" s="432">
        <f t="shared" si="208"/>
        <v>0</v>
      </c>
      <c r="R434" s="452"/>
      <c r="S434" s="446"/>
      <c r="T434" s="448">
        <f t="shared" si="209"/>
        <v>0</v>
      </c>
      <c r="U434" s="446"/>
      <c r="V434" s="448">
        <f t="shared" si="210"/>
        <v>0</v>
      </c>
      <c r="W434" s="449">
        <f t="shared" si="211"/>
        <v>0</v>
      </c>
      <c r="X434" s="481"/>
      <c r="Y434" s="474"/>
      <c r="Z434" s="476">
        <f t="shared" si="212"/>
        <v>0</v>
      </c>
      <c r="AA434" s="474"/>
      <c r="AB434" s="476">
        <f t="shared" si="213"/>
        <v>0</v>
      </c>
      <c r="AC434" s="477">
        <f t="shared" si="214"/>
        <v>0</v>
      </c>
      <c r="AD434" s="500"/>
      <c r="AE434" s="491"/>
      <c r="AF434" s="493">
        <f t="shared" si="215"/>
        <v>0</v>
      </c>
      <c r="AG434" s="491"/>
      <c r="AH434" s="493">
        <f t="shared" si="216"/>
        <v>0</v>
      </c>
      <c r="AI434" s="494">
        <f t="shared" si="217"/>
        <v>0</v>
      </c>
      <c r="AJ434" s="532"/>
      <c r="AK434" s="525"/>
      <c r="AL434" s="527">
        <f t="shared" si="218"/>
        <v>0</v>
      </c>
      <c r="AM434" s="525"/>
      <c r="AN434" s="527">
        <f t="shared" si="219"/>
        <v>0</v>
      </c>
      <c r="AO434" s="528">
        <f t="shared" si="220"/>
        <v>0</v>
      </c>
      <c r="AP434" s="549"/>
      <c r="AQ434" s="542"/>
      <c r="AR434" s="544">
        <f t="shared" si="221"/>
        <v>0</v>
      </c>
      <c r="AS434" s="542"/>
      <c r="AT434" s="544">
        <f t="shared" si="222"/>
        <v>0</v>
      </c>
      <c r="AU434" s="549"/>
      <c r="AV434" s="542"/>
      <c r="AW434" s="544">
        <f t="shared" si="223"/>
        <v>0</v>
      </c>
      <c r="AX434" s="542"/>
      <c r="AY434" s="544">
        <f t="shared" si="224"/>
        <v>0</v>
      </c>
      <c r="AZ434" s="549"/>
      <c r="BA434" s="542"/>
      <c r="BB434" s="544">
        <f t="shared" si="225"/>
        <v>0</v>
      </c>
      <c r="BC434" s="542"/>
      <c r="BD434" s="544">
        <f t="shared" si="226"/>
        <v>0</v>
      </c>
      <c r="BE434" s="545">
        <f t="shared" si="227"/>
        <v>0</v>
      </c>
      <c r="BF434" s="398">
        <f t="shared" si="228"/>
        <v>0</v>
      </c>
      <c r="BG434" s="254">
        <f t="shared" si="229"/>
        <v>0</v>
      </c>
      <c r="BH434" s="275">
        <f t="shared" si="230"/>
        <v>0</v>
      </c>
    </row>
    <row r="435" spans="1:60" s="275" customFormat="1" ht="15" customHeight="1">
      <c r="A435" s="314" t="s">
        <v>1079</v>
      </c>
      <c r="B435" s="281" t="s">
        <v>1080</v>
      </c>
      <c r="C435" s="372" t="s">
        <v>1081</v>
      </c>
      <c r="D435" s="559" t="s">
        <v>110</v>
      </c>
      <c r="E435" s="560">
        <v>1</v>
      </c>
      <c r="F435" s="344">
        <v>5000</v>
      </c>
      <c r="G435" s="190">
        <f t="shared" ref="G435:G457" si="231">E435*F435</f>
        <v>5000</v>
      </c>
      <c r="H435" s="344">
        <v>37189.699999999997</v>
      </c>
      <c r="I435" s="190">
        <f t="shared" ref="I435:I455" si="232">H435*E435</f>
        <v>37189.699999999997</v>
      </c>
      <c r="J435" s="345">
        <f t="shared" ref="J435:J450" si="233">G435+I435</f>
        <v>42189.7</v>
      </c>
      <c r="K435" s="420"/>
      <c r="L435" s="435"/>
      <c r="M435" s="429">
        <v>5000</v>
      </c>
      <c r="N435" s="431">
        <f t="shared" si="206"/>
        <v>0</v>
      </c>
      <c r="O435" s="429">
        <v>37189.699999999997</v>
      </c>
      <c r="P435" s="431">
        <f t="shared" si="207"/>
        <v>0</v>
      </c>
      <c r="Q435" s="432">
        <f t="shared" si="208"/>
        <v>0</v>
      </c>
      <c r="R435" s="452"/>
      <c r="S435" s="446">
        <v>5000</v>
      </c>
      <c r="T435" s="448">
        <f t="shared" si="209"/>
        <v>0</v>
      </c>
      <c r="U435" s="446">
        <v>37189.699999999997</v>
      </c>
      <c r="V435" s="448">
        <f t="shared" si="210"/>
        <v>0</v>
      </c>
      <c r="W435" s="449">
        <f t="shared" si="211"/>
        <v>0</v>
      </c>
      <c r="X435" s="481"/>
      <c r="Y435" s="474">
        <v>5000</v>
      </c>
      <c r="Z435" s="476">
        <f t="shared" si="212"/>
        <v>0</v>
      </c>
      <c r="AA435" s="474">
        <v>37189.699999999997</v>
      </c>
      <c r="AB435" s="476">
        <f t="shared" si="213"/>
        <v>0</v>
      </c>
      <c r="AC435" s="477">
        <f t="shared" si="214"/>
        <v>0</v>
      </c>
      <c r="AD435" s="500"/>
      <c r="AE435" s="491">
        <v>5000</v>
      </c>
      <c r="AF435" s="493">
        <f t="shared" si="215"/>
        <v>0</v>
      </c>
      <c r="AG435" s="491">
        <v>37189.699999999997</v>
      </c>
      <c r="AH435" s="493">
        <f t="shared" si="216"/>
        <v>0</v>
      </c>
      <c r="AI435" s="494">
        <f t="shared" si="217"/>
        <v>0</v>
      </c>
      <c r="AJ435" s="532">
        <v>1</v>
      </c>
      <c r="AK435" s="525">
        <v>5000</v>
      </c>
      <c r="AL435" s="527">
        <f t="shared" si="218"/>
        <v>5000</v>
      </c>
      <c r="AM435" s="525">
        <v>37189.699999999997</v>
      </c>
      <c r="AN435" s="527">
        <f t="shared" si="219"/>
        <v>37189.699999999997</v>
      </c>
      <c r="AO435" s="528">
        <f t="shared" si="220"/>
        <v>42189.7</v>
      </c>
      <c r="AP435" s="549"/>
      <c r="AQ435" s="542">
        <v>5000</v>
      </c>
      <c r="AR435" s="544">
        <f t="shared" si="221"/>
        <v>0</v>
      </c>
      <c r="AS435" s="542">
        <v>37189.699999999997</v>
      </c>
      <c r="AT435" s="544">
        <f t="shared" si="222"/>
        <v>0</v>
      </c>
      <c r="AU435" s="549"/>
      <c r="AV435" s="542">
        <v>5000</v>
      </c>
      <c r="AW435" s="544">
        <f t="shared" si="223"/>
        <v>0</v>
      </c>
      <c r="AX435" s="542">
        <v>37189.699999999997</v>
      </c>
      <c r="AY435" s="544">
        <f t="shared" si="224"/>
        <v>0</v>
      </c>
      <c r="AZ435" s="549"/>
      <c r="BA435" s="542">
        <v>5000</v>
      </c>
      <c r="BB435" s="544">
        <f t="shared" si="225"/>
        <v>0</v>
      </c>
      <c r="BC435" s="542">
        <v>37189.699999999997</v>
      </c>
      <c r="BD435" s="544">
        <f t="shared" si="226"/>
        <v>0</v>
      </c>
      <c r="BE435" s="545">
        <f t="shared" si="227"/>
        <v>0</v>
      </c>
      <c r="BF435" s="398">
        <f t="shared" si="228"/>
        <v>0</v>
      </c>
      <c r="BG435" s="254">
        <f t="shared" si="229"/>
        <v>1</v>
      </c>
      <c r="BH435" s="275">
        <f t="shared" si="230"/>
        <v>0</v>
      </c>
    </row>
    <row r="436" spans="1:60" s="254" customFormat="1" ht="12.75">
      <c r="A436" s="303" t="s">
        <v>1082</v>
      </c>
      <c r="B436" s="281" t="s">
        <v>1018</v>
      </c>
      <c r="C436" s="372" t="s">
        <v>1083</v>
      </c>
      <c r="D436" s="272" t="s">
        <v>123</v>
      </c>
      <c r="E436" s="273">
        <v>30</v>
      </c>
      <c r="F436" s="344">
        <v>142</v>
      </c>
      <c r="G436" s="413">
        <f t="shared" si="231"/>
        <v>4260</v>
      </c>
      <c r="H436" s="344">
        <v>1392</v>
      </c>
      <c r="I436" s="414">
        <f t="shared" si="232"/>
        <v>41760</v>
      </c>
      <c r="J436" s="415">
        <f t="shared" si="233"/>
        <v>46020</v>
      </c>
      <c r="K436" s="406"/>
      <c r="L436" s="427"/>
      <c r="M436" s="429">
        <v>142</v>
      </c>
      <c r="N436" s="431">
        <f t="shared" si="206"/>
        <v>0</v>
      </c>
      <c r="O436" s="429">
        <v>1392</v>
      </c>
      <c r="P436" s="431">
        <f t="shared" si="207"/>
        <v>0</v>
      </c>
      <c r="Q436" s="432">
        <f t="shared" si="208"/>
        <v>0</v>
      </c>
      <c r="R436" s="444"/>
      <c r="S436" s="446">
        <v>142</v>
      </c>
      <c r="T436" s="448">
        <f t="shared" si="209"/>
        <v>0</v>
      </c>
      <c r="U436" s="446">
        <v>1392</v>
      </c>
      <c r="V436" s="448">
        <f t="shared" si="210"/>
        <v>0</v>
      </c>
      <c r="W436" s="449">
        <f t="shared" si="211"/>
        <v>0</v>
      </c>
      <c r="X436" s="472"/>
      <c r="Y436" s="474">
        <v>142</v>
      </c>
      <c r="Z436" s="476">
        <f t="shared" si="212"/>
        <v>0</v>
      </c>
      <c r="AA436" s="474">
        <v>1392</v>
      </c>
      <c r="AB436" s="476">
        <f t="shared" si="213"/>
        <v>0</v>
      </c>
      <c r="AC436" s="477">
        <f t="shared" si="214"/>
        <v>0</v>
      </c>
      <c r="AD436" s="489"/>
      <c r="AE436" s="491">
        <v>142</v>
      </c>
      <c r="AF436" s="493">
        <f t="shared" si="215"/>
        <v>0</v>
      </c>
      <c r="AG436" s="491">
        <v>1392</v>
      </c>
      <c r="AH436" s="493">
        <f t="shared" si="216"/>
        <v>0</v>
      </c>
      <c r="AI436" s="494">
        <f t="shared" si="217"/>
        <v>0</v>
      </c>
      <c r="AJ436" s="523">
        <v>10</v>
      </c>
      <c r="AK436" s="525">
        <v>142</v>
      </c>
      <c r="AL436" s="527">
        <f t="shared" si="218"/>
        <v>1420</v>
      </c>
      <c r="AM436" s="525">
        <v>1392</v>
      </c>
      <c r="AN436" s="527">
        <f t="shared" si="219"/>
        <v>13920</v>
      </c>
      <c r="AO436" s="528">
        <f t="shared" si="220"/>
        <v>15340</v>
      </c>
      <c r="AP436" s="540"/>
      <c r="AQ436" s="542">
        <v>142</v>
      </c>
      <c r="AR436" s="544">
        <f t="shared" si="221"/>
        <v>0</v>
      </c>
      <c r="AS436" s="542">
        <v>1392</v>
      </c>
      <c r="AT436" s="544">
        <f t="shared" si="222"/>
        <v>0</v>
      </c>
      <c r="AU436" s="540"/>
      <c r="AV436" s="542">
        <v>142</v>
      </c>
      <c r="AW436" s="544">
        <f t="shared" si="223"/>
        <v>0</v>
      </c>
      <c r="AX436" s="542">
        <v>1392</v>
      </c>
      <c r="AY436" s="544">
        <f t="shared" si="224"/>
        <v>0</v>
      </c>
      <c r="AZ436" s="540"/>
      <c r="BA436" s="542">
        <v>142</v>
      </c>
      <c r="BB436" s="544">
        <f t="shared" si="225"/>
        <v>0</v>
      </c>
      <c r="BC436" s="542">
        <v>1392</v>
      </c>
      <c r="BD436" s="544">
        <f t="shared" si="226"/>
        <v>0</v>
      </c>
      <c r="BE436" s="545">
        <f t="shared" si="227"/>
        <v>0</v>
      </c>
      <c r="BF436" s="398">
        <f t="shared" si="228"/>
        <v>20</v>
      </c>
      <c r="BG436" s="254">
        <f t="shared" si="229"/>
        <v>10</v>
      </c>
      <c r="BH436" s="275">
        <f t="shared" si="230"/>
        <v>20</v>
      </c>
    </row>
    <row r="437" spans="1:60" s="254" customFormat="1" ht="12.75">
      <c r="A437" s="303" t="s">
        <v>1084</v>
      </c>
      <c r="B437" s="281" t="s">
        <v>1018</v>
      </c>
      <c r="C437" s="372" t="s">
        <v>1085</v>
      </c>
      <c r="D437" s="272" t="s">
        <v>123</v>
      </c>
      <c r="E437" s="273">
        <v>30</v>
      </c>
      <c r="F437" s="344">
        <v>124</v>
      </c>
      <c r="G437" s="413">
        <f t="shared" si="231"/>
        <v>3720</v>
      </c>
      <c r="H437" s="344">
        <v>248</v>
      </c>
      <c r="I437" s="414">
        <f t="shared" si="232"/>
        <v>7440</v>
      </c>
      <c r="J437" s="415">
        <f t="shared" si="233"/>
        <v>11160</v>
      </c>
      <c r="K437" s="406"/>
      <c r="L437" s="427"/>
      <c r="M437" s="429">
        <v>124</v>
      </c>
      <c r="N437" s="431">
        <f t="shared" si="206"/>
        <v>0</v>
      </c>
      <c r="O437" s="429">
        <v>248</v>
      </c>
      <c r="P437" s="431">
        <f t="shared" si="207"/>
        <v>0</v>
      </c>
      <c r="Q437" s="432">
        <f t="shared" si="208"/>
        <v>0</v>
      </c>
      <c r="R437" s="444"/>
      <c r="S437" s="446">
        <v>124</v>
      </c>
      <c r="T437" s="448">
        <f t="shared" si="209"/>
        <v>0</v>
      </c>
      <c r="U437" s="446">
        <v>248</v>
      </c>
      <c r="V437" s="448">
        <f t="shared" si="210"/>
        <v>0</v>
      </c>
      <c r="W437" s="449">
        <f t="shared" si="211"/>
        <v>0</v>
      </c>
      <c r="X437" s="472"/>
      <c r="Y437" s="474">
        <v>124</v>
      </c>
      <c r="Z437" s="476">
        <f t="shared" si="212"/>
        <v>0</v>
      </c>
      <c r="AA437" s="474">
        <v>248</v>
      </c>
      <c r="AB437" s="476">
        <f t="shared" si="213"/>
        <v>0</v>
      </c>
      <c r="AC437" s="477">
        <f t="shared" si="214"/>
        <v>0</v>
      </c>
      <c r="AD437" s="489"/>
      <c r="AE437" s="491">
        <v>124</v>
      </c>
      <c r="AF437" s="493">
        <f t="shared" si="215"/>
        <v>0</v>
      </c>
      <c r="AG437" s="491">
        <v>248</v>
      </c>
      <c r="AH437" s="493">
        <f t="shared" si="216"/>
        <v>0</v>
      </c>
      <c r="AI437" s="494">
        <f t="shared" si="217"/>
        <v>0</v>
      </c>
      <c r="AJ437" s="523">
        <v>15</v>
      </c>
      <c r="AK437" s="525">
        <v>124</v>
      </c>
      <c r="AL437" s="527">
        <f t="shared" si="218"/>
        <v>1860</v>
      </c>
      <c r="AM437" s="525">
        <v>248</v>
      </c>
      <c r="AN437" s="527">
        <f t="shared" si="219"/>
        <v>3720</v>
      </c>
      <c r="AO437" s="528">
        <f t="shared" si="220"/>
        <v>5580</v>
      </c>
      <c r="AP437" s="540"/>
      <c r="AQ437" s="542">
        <v>124</v>
      </c>
      <c r="AR437" s="544">
        <f t="shared" si="221"/>
        <v>0</v>
      </c>
      <c r="AS437" s="542">
        <v>248</v>
      </c>
      <c r="AT437" s="544">
        <f t="shared" si="222"/>
        <v>0</v>
      </c>
      <c r="AU437" s="540"/>
      <c r="AV437" s="542">
        <v>124</v>
      </c>
      <c r="AW437" s="544">
        <f t="shared" si="223"/>
        <v>0</v>
      </c>
      <c r="AX437" s="542">
        <v>248</v>
      </c>
      <c r="AY437" s="544">
        <f t="shared" si="224"/>
        <v>0</v>
      </c>
      <c r="AZ437" s="540"/>
      <c r="BA437" s="542">
        <v>124</v>
      </c>
      <c r="BB437" s="544">
        <f t="shared" si="225"/>
        <v>0</v>
      </c>
      <c r="BC437" s="542">
        <v>248</v>
      </c>
      <c r="BD437" s="544">
        <f t="shared" si="226"/>
        <v>0</v>
      </c>
      <c r="BE437" s="545">
        <f t="shared" si="227"/>
        <v>0</v>
      </c>
      <c r="BF437" s="398">
        <f t="shared" si="228"/>
        <v>15</v>
      </c>
      <c r="BG437" s="254">
        <f t="shared" si="229"/>
        <v>15</v>
      </c>
      <c r="BH437" s="275">
        <f t="shared" si="230"/>
        <v>15</v>
      </c>
    </row>
    <row r="438" spans="1:60" s="254" customFormat="1" ht="12.75">
      <c r="A438" s="303" t="s">
        <v>1086</v>
      </c>
      <c r="B438" s="281" t="s">
        <v>796</v>
      </c>
      <c r="C438" s="372" t="s">
        <v>1087</v>
      </c>
      <c r="D438" s="272" t="s">
        <v>123</v>
      </c>
      <c r="E438" s="273">
        <v>60</v>
      </c>
      <c r="F438" s="344">
        <v>124</v>
      </c>
      <c r="G438" s="413">
        <f t="shared" si="231"/>
        <v>7440</v>
      </c>
      <c r="H438" s="344">
        <v>334</v>
      </c>
      <c r="I438" s="414">
        <f t="shared" si="232"/>
        <v>20040</v>
      </c>
      <c r="J438" s="415">
        <f t="shared" si="233"/>
        <v>27480</v>
      </c>
      <c r="K438" s="406"/>
      <c r="L438" s="427"/>
      <c r="M438" s="429">
        <v>124</v>
      </c>
      <c r="N438" s="431">
        <f t="shared" si="206"/>
        <v>0</v>
      </c>
      <c r="O438" s="429">
        <v>334</v>
      </c>
      <c r="P438" s="431">
        <f t="shared" si="207"/>
        <v>0</v>
      </c>
      <c r="Q438" s="432">
        <f t="shared" si="208"/>
        <v>0</v>
      </c>
      <c r="R438" s="444"/>
      <c r="S438" s="446">
        <v>124</v>
      </c>
      <c r="T438" s="448">
        <f t="shared" si="209"/>
        <v>0</v>
      </c>
      <c r="U438" s="446">
        <v>334</v>
      </c>
      <c r="V438" s="448">
        <f t="shared" si="210"/>
        <v>0</v>
      </c>
      <c r="W438" s="449">
        <f t="shared" si="211"/>
        <v>0</v>
      </c>
      <c r="X438" s="472"/>
      <c r="Y438" s="474">
        <v>124</v>
      </c>
      <c r="Z438" s="476">
        <f t="shared" si="212"/>
        <v>0</v>
      </c>
      <c r="AA438" s="474">
        <v>334</v>
      </c>
      <c r="AB438" s="476">
        <f t="shared" si="213"/>
        <v>0</v>
      </c>
      <c r="AC438" s="477">
        <f t="shared" si="214"/>
        <v>0</v>
      </c>
      <c r="AD438" s="489"/>
      <c r="AE438" s="491">
        <v>124</v>
      </c>
      <c r="AF438" s="493">
        <f t="shared" si="215"/>
        <v>0</v>
      </c>
      <c r="AG438" s="491">
        <v>334</v>
      </c>
      <c r="AH438" s="493">
        <f t="shared" si="216"/>
        <v>0</v>
      </c>
      <c r="AI438" s="494">
        <f t="shared" si="217"/>
        <v>0</v>
      </c>
      <c r="AJ438" s="523">
        <v>30</v>
      </c>
      <c r="AK438" s="525">
        <v>124</v>
      </c>
      <c r="AL438" s="527">
        <f t="shared" si="218"/>
        <v>3720</v>
      </c>
      <c r="AM438" s="525">
        <v>334</v>
      </c>
      <c r="AN438" s="527">
        <f t="shared" si="219"/>
        <v>10020</v>
      </c>
      <c r="AO438" s="528">
        <f t="shared" si="220"/>
        <v>13740</v>
      </c>
      <c r="AP438" s="540"/>
      <c r="AQ438" s="542">
        <v>124</v>
      </c>
      <c r="AR438" s="544">
        <f t="shared" si="221"/>
        <v>0</v>
      </c>
      <c r="AS438" s="542">
        <v>334</v>
      </c>
      <c r="AT438" s="544">
        <f t="shared" si="222"/>
        <v>0</v>
      </c>
      <c r="AU438" s="540"/>
      <c r="AV438" s="542">
        <v>124</v>
      </c>
      <c r="AW438" s="544">
        <f t="shared" si="223"/>
        <v>0</v>
      </c>
      <c r="AX438" s="542">
        <v>334</v>
      </c>
      <c r="AY438" s="544">
        <f t="shared" si="224"/>
        <v>0</v>
      </c>
      <c r="AZ438" s="540"/>
      <c r="BA438" s="542">
        <v>124</v>
      </c>
      <c r="BB438" s="544">
        <f t="shared" si="225"/>
        <v>0</v>
      </c>
      <c r="BC438" s="542">
        <v>334</v>
      </c>
      <c r="BD438" s="544">
        <f t="shared" si="226"/>
        <v>0</v>
      </c>
      <c r="BE438" s="545">
        <f t="shared" si="227"/>
        <v>0</v>
      </c>
      <c r="BF438" s="398">
        <f t="shared" si="228"/>
        <v>30</v>
      </c>
      <c r="BG438" s="254">
        <f t="shared" si="229"/>
        <v>30</v>
      </c>
      <c r="BH438" s="275">
        <f t="shared" si="230"/>
        <v>30</v>
      </c>
    </row>
    <row r="439" spans="1:60" s="254" customFormat="1" ht="12.75">
      <c r="A439" s="303" t="s">
        <v>1088</v>
      </c>
      <c r="B439" s="281" t="s">
        <v>796</v>
      </c>
      <c r="C439" s="372" t="s">
        <v>1021</v>
      </c>
      <c r="D439" s="272" t="s">
        <v>123</v>
      </c>
      <c r="E439" s="273">
        <v>70</v>
      </c>
      <c r="F439" s="344">
        <v>124</v>
      </c>
      <c r="G439" s="413">
        <f t="shared" si="231"/>
        <v>8680</v>
      </c>
      <c r="H439" s="344">
        <v>142</v>
      </c>
      <c r="I439" s="414">
        <f t="shared" si="232"/>
        <v>9940</v>
      </c>
      <c r="J439" s="415">
        <f t="shared" si="233"/>
        <v>18620</v>
      </c>
      <c r="K439" s="406"/>
      <c r="L439" s="427"/>
      <c r="M439" s="429">
        <v>124</v>
      </c>
      <c r="N439" s="431">
        <f t="shared" si="206"/>
        <v>0</v>
      </c>
      <c r="O439" s="429">
        <v>142</v>
      </c>
      <c r="P439" s="431">
        <f t="shared" si="207"/>
        <v>0</v>
      </c>
      <c r="Q439" s="432">
        <f t="shared" si="208"/>
        <v>0</v>
      </c>
      <c r="R439" s="444"/>
      <c r="S439" s="446">
        <v>124</v>
      </c>
      <c r="T439" s="448">
        <f t="shared" si="209"/>
        <v>0</v>
      </c>
      <c r="U439" s="446">
        <v>142</v>
      </c>
      <c r="V439" s="448">
        <f t="shared" si="210"/>
        <v>0</v>
      </c>
      <c r="W439" s="449">
        <f t="shared" si="211"/>
        <v>0</v>
      </c>
      <c r="X439" s="472"/>
      <c r="Y439" s="474">
        <v>124</v>
      </c>
      <c r="Z439" s="476">
        <f t="shared" si="212"/>
        <v>0</v>
      </c>
      <c r="AA439" s="474">
        <v>142</v>
      </c>
      <c r="AB439" s="476">
        <f t="shared" si="213"/>
        <v>0</v>
      </c>
      <c r="AC439" s="477">
        <f t="shared" si="214"/>
        <v>0</v>
      </c>
      <c r="AD439" s="489"/>
      <c r="AE439" s="491">
        <v>124</v>
      </c>
      <c r="AF439" s="493">
        <f t="shared" si="215"/>
        <v>0</v>
      </c>
      <c r="AG439" s="491">
        <v>142</v>
      </c>
      <c r="AH439" s="493">
        <f t="shared" si="216"/>
        <v>0</v>
      </c>
      <c r="AI439" s="494">
        <f t="shared" si="217"/>
        <v>0</v>
      </c>
      <c r="AJ439" s="523"/>
      <c r="AK439" s="525">
        <v>124</v>
      </c>
      <c r="AL439" s="527">
        <f t="shared" si="218"/>
        <v>0</v>
      </c>
      <c r="AM439" s="525">
        <v>142</v>
      </c>
      <c r="AN439" s="527">
        <f t="shared" si="219"/>
        <v>0</v>
      </c>
      <c r="AO439" s="528">
        <f t="shared" si="220"/>
        <v>0</v>
      </c>
      <c r="AP439" s="540"/>
      <c r="AQ439" s="542">
        <v>124</v>
      </c>
      <c r="AR439" s="544">
        <f t="shared" si="221"/>
        <v>0</v>
      </c>
      <c r="AS439" s="542">
        <v>142</v>
      </c>
      <c r="AT439" s="544">
        <f t="shared" si="222"/>
        <v>0</v>
      </c>
      <c r="AU439" s="540"/>
      <c r="AV439" s="542">
        <v>124</v>
      </c>
      <c r="AW439" s="544">
        <f t="shared" si="223"/>
        <v>0</v>
      </c>
      <c r="AX439" s="542">
        <v>142</v>
      </c>
      <c r="AY439" s="544">
        <f t="shared" si="224"/>
        <v>0</v>
      </c>
      <c r="AZ439" s="540"/>
      <c r="BA439" s="542">
        <v>124</v>
      </c>
      <c r="BB439" s="544">
        <f t="shared" si="225"/>
        <v>0</v>
      </c>
      <c r="BC439" s="542">
        <v>142</v>
      </c>
      <c r="BD439" s="544">
        <f t="shared" si="226"/>
        <v>0</v>
      </c>
      <c r="BE439" s="545">
        <f t="shared" si="227"/>
        <v>0</v>
      </c>
      <c r="BF439" s="398">
        <f t="shared" si="228"/>
        <v>70</v>
      </c>
      <c r="BG439" s="254">
        <f t="shared" si="229"/>
        <v>0</v>
      </c>
      <c r="BH439" s="275">
        <f t="shared" si="230"/>
        <v>70</v>
      </c>
    </row>
    <row r="440" spans="1:60" s="254" customFormat="1" ht="25.5">
      <c r="A440" s="303" t="s">
        <v>1089</v>
      </c>
      <c r="B440" s="281" t="s">
        <v>775</v>
      </c>
      <c r="C440" s="372" t="s">
        <v>1090</v>
      </c>
      <c r="D440" s="272" t="s">
        <v>123</v>
      </c>
      <c r="E440" s="273">
        <v>100</v>
      </c>
      <c r="F440" s="344">
        <v>124</v>
      </c>
      <c r="G440" s="413">
        <f t="shared" si="231"/>
        <v>12400</v>
      </c>
      <c r="H440" s="344">
        <v>82.94</v>
      </c>
      <c r="I440" s="414">
        <f t="shared" si="232"/>
        <v>8294</v>
      </c>
      <c r="J440" s="415">
        <f t="shared" si="233"/>
        <v>20694</v>
      </c>
      <c r="K440" s="406"/>
      <c r="L440" s="427"/>
      <c r="M440" s="429">
        <v>124</v>
      </c>
      <c r="N440" s="431">
        <f t="shared" si="206"/>
        <v>0</v>
      </c>
      <c r="O440" s="429">
        <v>82.94</v>
      </c>
      <c r="P440" s="431">
        <f t="shared" si="207"/>
        <v>0</v>
      </c>
      <c r="Q440" s="432">
        <f t="shared" si="208"/>
        <v>0</v>
      </c>
      <c r="R440" s="444"/>
      <c r="S440" s="446">
        <v>124</v>
      </c>
      <c r="T440" s="448">
        <f t="shared" si="209"/>
        <v>0</v>
      </c>
      <c r="U440" s="446">
        <v>82.94</v>
      </c>
      <c r="V440" s="448">
        <f t="shared" si="210"/>
        <v>0</v>
      </c>
      <c r="W440" s="449">
        <f t="shared" si="211"/>
        <v>0</v>
      </c>
      <c r="X440" s="472"/>
      <c r="Y440" s="474">
        <v>124</v>
      </c>
      <c r="Z440" s="476">
        <f t="shared" si="212"/>
        <v>0</v>
      </c>
      <c r="AA440" s="474">
        <v>82.94</v>
      </c>
      <c r="AB440" s="476">
        <f t="shared" si="213"/>
        <v>0</v>
      </c>
      <c r="AC440" s="477">
        <f t="shared" si="214"/>
        <v>0</v>
      </c>
      <c r="AD440" s="489"/>
      <c r="AE440" s="491">
        <v>124</v>
      </c>
      <c r="AF440" s="493">
        <f t="shared" si="215"/>
        <v>0</v>
      </c>
      <c r="AG440" s="491">
        <v>82.94</v>
      </c>
      <c r="AH440" s="493">
        <f t="shared" si="216"/>
        <v>0</v>
      </c>
      <c r="AI440" s="494">
        <f t="shared" si="217"/>
        <v>0</v>
      </c>
      <c r="AJ440" s="523"/>
      <c r="AK440" s="525">
        <v>124</v>
      </c>
      <c r="AL440" s="527">
        <f t="shared" si="218"/>
        <v>0</v>
      </c>
      <c r="AM440" s="525">
        <v>82.94</v>
      </c>
      <c r="AN440" s="527">
        <f t="shared" si="219"/>
        <v>0</v>
      </c>
      <c r="AO440" s="528">
        <f t="shared" si="220"/>
        <v>0</v>
      </c>
      <c r="AP440" s="540"/>
      <c r="AQ440" s="542">
        <v>124</v>
      </c>
      <c r="AR440" s="544">
        <f t="shared" si="221"/>
        <v>0</v>
      </c>
      <c r="AS440" s="542">
        <v>82.94</v>
      </c>
      <c r="AT440" s="544">
        <f t="shared" si="222"/>
        <v>0</v>
      </c>
      <c r="AU440" s="540"/>
      <c r="AV440" s="542">
        <v>124</v>
      </c>
      <c r="AW440" s="544">
        <f t="shared" si="223"/>
        <v>0</v>
      </c>
      <c r="AX440" s="542">
        <v>82.94</v>
      </c>
      <c r="AY440" s="544">
        <f t="shared" si="224"/>
        <v>0</v>
      </c>
      <c r="AZ440" s="540"/>
      <c r="BA440" s="542">
        <v>124</v>
      </c>
      <c r="BB440" s="544">
        <f t="shared" si="225"/>
        <v>0</v>
      </c>
      <c r="BC440" s="542">
        <v>82.94</v>
      </c>
      <c r="BD440" s="544">
        <f t="shared" si="226"/>
        <v>0</v>
      </c>
      <c r="BE440" s="545">
        <f t="shared" si="227"/>
        <v>0</v>
      </c>
      <c r="BF440" s="398">
        <f t="shared" si="228"/>
        <v>100</v>
      </c>
      <c r="BG440" s="254">
        <f t="shared" si="229"/>
        <v>0</v>
      </c>
      <c r="BH440" s="275">
        <f t="shared" si="230"/>
        <v>100</v>
      </c>
    </row>
    <row r="441" spans="1:60" s="275" customFormat="1" ht="12.75">
      <c r="A441" s="314" t="s">
        <v>1091</v>
      </c>
      <c r="B441" s="281" t="s">
        <v>903</v>
      </c>
      <c r="C441" s="372">
        <v>35262</v>
      </c>
      <c r="D441" s="559" t="s">
        <v>123</v>
      </c>
      <c r="E441" s="560">
        <v>120</v>
      </c>
      <c r="F441" s="344">
        <v>640</v>
      </c>
      <c r="G441" s="190">
        <f t="shared" si="231"/>
        <v>76800</v>
      </c>
      <c r="H441" s="344">
        <v>538</v>
      </c>
      <c r="I441" s="190">
        <f t="shared" si="232"/>
        <v>64560</v>
      </c>
      <c r="J441" s="345">
        <f t="shared" si="233"/>
        <v>141360</v>
      </c>
      <c r="K441" s="420"/>
      <c r="L441" s="435"/>
      <c r="M441" s="429">
        <v>640</v>
      </c>
      <c r="N441" s="431">
        <f t="shared" si="206"/>
        <v>0</v>
      </c>
      <c r="O441" s="429">
        <v>538</v>
      </c>
      <c r="P441" s="431">
        <f t="shared" si="207"/>
        <v>0</v>
      </c>
      <c r="Q441" s="432">
        <f t="shared" si="208"/>
        <v>0</v>
      </c>
      <c r="R441" s="452"/>
      <c r="S441" s="446">
        <v>640</v>
      </c>
      <c r="T441" s="448">
        <f t="shared" si="209"/>
        <v>0</v>
      </c>
      <c r="U441" s="446">
        <v>538</v>
      </c>
      <c r="V441" s="448">
        <f t="shared" si="210"/>
        <v>0</v>
      </c>
      <c r="W441" s="449">
        <f t="shared" si="211"/>
        <v>0</v>
      </c>
      <c r="X441" s="481"/>
      <c r="Y441" s="474">
        <v>640</v>
      </c>
      <c r="Z441" s="476">
        <f t="shared" si="212"/>
        <v>0</v>
      </c>
      <c r="AA441" s="474">
        <v>538</v>
      </c>
      <c r="AB441" s="476">
        <f t="shared" si="213"/>
        <v>0</v>
      </c>
      <c r="AC441" s="477">
        <f t="shared" si="214"/>
        <v>0</v>
      </c>
      <c r="AD441" s="500"/>
      <c r="AE441" s="491">
        <v>640</v>
      </c>
      <c r="AF441" s="493">
        <f t="shared" si="215"/>
        <v>0</v>
      </c>
      <c r="AG441" s="491">
        <v>538</v>
      </c>
      <c r="AH441" s="493">
        <f t="shared" si="216"/>
        <v>0</v>
      </c>
      <c r="AI441" s="494">
        <f t="shared" si="217"/>
        <v>0</v>
      </c>
      <c r="AJ441" s="532"/>
      <c r="AK441" s="525">
        <v>640</v>
      </c>
      <c r="AL441" s="527">
        <f t="shared" si="218"/>
        <v>0</v>
      </c>
      <c r="AM441" s="525">
        <v>538</v>
      </c>
      <c r="AN441" s="527">
        <f t="shared" si="219"/>
        <v>0</v>
      </c>
      <c r="AO441" s="528">
        <f t="shared" si="220"/>
        <v>0</v>
      </c>
      <c r="AP441" s="549"/>
      <c r="AQ441" s="542">
        <v>640</v>
      </c>
      <c r="AR441" s="544">
        <f t="shared" si="221"/>
        <v>0</v>
      </c>
      <c r="AS441" s="542">
        <v>538</v>
      </c>
      <c r="AT441" s="544">
        <f t="shared" si="222"/>
        <v>0</v>
      </c>
      <c r="AU441" s="549"/>
      <c r="AV441" s="542">
        <v>640</v>
      </c>
      <c r="AW441" s="544">
        <f t="shared" si="223"/>
        <v>0</v>
      </c>
      <c r="AX441" s="542">
        <v>538</v>
      </c>
      <c r="AY441" s="544">
        <f t="shared" si="224"/>
        <v>0</v>
      </c>
      <c r="AZ441" s="549"/>
      <c r="BA441" s="542">
        <v>640</v>
      </c>
      <c r="BB441" s="544">
        <f t="shared" si="225"/>
        <v>0</v>
      </c>
      <c r="BC441" s="542">
        <v>538</v>
      </c>
      <c r="BD441" s="544">
        <f t="shared" si="226"/>
        <v>0</v>
      </c>
      <c r="BE441" s="545">
        <f t="shared" si="227"/>
        <v>0</v>
      </c>
      <c r="BF441" s="398">
        <f t="shared" si="228"/>
        <v>120</v>
      </c>
      <c r="BG441" s="254">
        <f t="shared" si="229"/>
        <v>0</v>
      </c>
      <c r="BH441" s="275">
        <f t="shared" si="230"/>
        <v>120</v>
      </c>
    </row>
    <row r="442" spans="1:60" s="275" customFormat="1" ht="12.75">
      <c r="A442" s="314" t="s">
        <v>1092</v>
      </c>
      <c r="B442" s="281" t="s">
        <v>1093</v>
      </c>
      <c r="C442" s="372">
        <v>35522</v>
      </c>
      <c r="D442" s="559" t="s">
        <v>123</v>
      </c>
      <c r="E442" s="560">
        <v>120</v>
      </c>
      <c r="F442" s="344">
        <v>120</v>
      </c>
      <c r="G442" s="190">
        <f t="shared" si="231"/>
        <v>14400</v>
      </c>
      <c r="H442" s="344">
        <v>209.22</v>
      </c>
      <c r="I442" s="190">
        <f t="shared" si="232"/>
        <v>25106.400000000001</v>
      </c>
      <c r="J442" s="345">
        <f t="shared" si="233"/>
        <v>39506.400000000001</v>
      </c>
      <c r="K442" s="420"/>
      <c r="L442" s="435"/>
      <c r="M442" s="429">
        <v>120</v>
      </c>
      <c r="N442" s="431">
        <f t="shared" si="206"/>
        <v>0</v>
      </c>
      <c r="O442" s="429">
        <v>209.22</v>
      </c>
      <c r="P442" s="431">
        <f t="shared" si="207"/>
        <v>0</v>
      </c>
      <c r="Q442" s="432">
        <f t="shared" si="208"/>
        <v>0</v>
      </c>
      <c r="R442" s="452"/>
      <c r="S442" s="446">
        <v>120</v>
      </c>
      <c r="T442" s="448">
        <f t="shared" si="209"/>
        <v>0</v>
      </c>
      <c r="U442" s="446">
        <v>209.22</v>
      </c>
      <c r="V442" s="448">
        <f t="shared" si="210"/>
        <v>0</v>
      </c>
      <c r="W442" s="449">
        <f t="shared" si="211"/>
        <v>0</v>
      </c>
      <c r="X442" s="481"/>
      <c r="Y442" s="474">
        <v>120</v>
      </c>
      <c r="Z442" s="476">
        <f t="shared" si="212"/>
        <v>0</v>
      </c>
      <c r="AA442" s="474">
        <v>209.22</v>
      </c>
      <c r="AB442" s="476">
        <f t="shared" si="213"/>
        <v>0</v>
      </c>
      <c r="AC442" s="477">
        <f t="shared" si="214"/>
        <v>0</v>
      </c>
      <c r="AD442" s="500"/>
      <c r="AE442" s="491">
        <v>120</v>
      </c>
      <c r="AF442" s="493">
        <f t="shared" si="215"/>
        <v>0</v>
      </c>
      <c r="AG442" s="491">
        <v>209.22</v>
      </c>
      <c r="AH442" s="493">
        <f t="shared" si="216"/>
        <v>0</v>
      </c>
      <c r="AI442" s="494">
        <f t="shared" si="217"/>
        <v>0</v>
      </c>
      <c r="AJ442" s="532"/>
      <c r="AK442" s="525">
        <v>120</v>
      </c>
      <c r="AL442" s="527">
        <f t="shared" si="218"/>
        <v>0</v>
      </c>
      <c r="AM442" s="525">
        <v>209.22</v>
      </c>
      <c r="AN442" s="527">
        <f t="shared" si="219"/>
        <v>0</v>
      </c>
      <c r="AO442" s="528">
        <f t="shared" si="220"/>
        <v>0</v>
      </c>
      <c r="AP442" s="549"/>
      <c r="AQ442" s="542">
        <v>120</v>
      </c>
      <c r="AR442" s="544">
        <f t="shared" si="221"/>
        <v>0</v>
      </c>
      <c r="AS442" s="542">
        <v>209.22</v>
      </c>
      <c r="AT442" s="544">
        <f t="shared" si="222"/>
        <v>0</v>
      </c>
      <c r="AU442" s="549"/>
      <c r="AV442" s="542">
        <v>120</v>
      </c>
      <c r="AW442" s="544">
        <f t="shared" si="223"/>
        <v>0</v>
      </c>
      <c r="AX442" s="542">
        <v>209.22</v>
      </c>
      <c r="AY442" s="544">
        <f t="shared" si="224"/>
        <v>0</v>
      </c>
      <c r="AZ442" s="549"/>
      <c r="BA442" s="542">
        <v>120</v>
      </c>
      <c r="BB442" s="544">
        <f t="shared" si="225"/>
        <v>0</v>
      </c>
      <c r="BC442" s="542">
        <v>209.22</v>
      </c>
      <c r="BD442" s="544">
        <f t="shared" si="226"/>
        <v>0</v>
      </c>
      <c r="BE442" s="545">
        <f t="shared" si="227"/>
        <v>0</v>
      </c>
      <c r="BF442" s="398">
        <f t="shared" si="228"/>
        <v>120</v>
      </c>
      <c r="BG442" s="254">
        <f t="shared" si="229"/>
        <v>0</v>
      </c>
      <c r="BH442" s="275">
        <f t="shared" si="230"/>
        <v>120</v>
      </c>
    </row>
    <row r="443" spans="1:60" s="275" customFormat="1" ht="12.75">
      <c r="A443" s="314" t="s">
        <v>1094</v>
      </c>
      <c r="B443" s="281" t="s">
        <v>995</v>
      </c>
      <c r="C443" s="372" t="s">
        <v>996</v>
      </c>
      <c r="D443" s="559" t="s">
        <v>110</v>
      </c>
      <c r="E443" s="560">
        <v>400</v>
      </c>
      <c r="F443" s="344">
        <v>0</v>
      </c>
      <c r="G443" s="190">
        <f t="shared" si="231"/>
        <v>0</v>
      </c>
      <c r="H443" s="344">
        <v>56.92</v>
      </c>
      <c r="I443" s="190">
        <f t="shared" si="232"/>
        <v>22768</v>
      </c>
      <c r="J443" s="345">
        <f t="shared" si="233"/>
        <v>22768</v>
      </c>
      <c r="K443" s="420"/>
      <c r="L443" s="435"/>
      <c r="M443" s="429">
        <v>0</v>
      </c>
      <c r="N443" s="431">
        <f t="shared" si="206"/>
        <v>0</v>
      </c>
      <c r="O443" s="429">
        <v>56.92</v>
      </c>
      <c r="P443" s="431">
        <f t="shared" si="207"/>
        <v>0</v>
      </c>
      <c r="Q443" s="432">
        <f t="shared" si="208"/>
        <v>0</v>
      </c>
      <c r="R443" s="452"/>
      <c r="S443" s="446">
        <v>0</v>
      </c>
      <c r="T443" s="448">
        <f t="shared" si="209"/>
        <v>0</v>
      </c>
      <c r="U443" s="446">
        <v>56.92</v>
      </c>
      <c r="V443" s="448">
        <f t="shared" si="210"/>
        <v>0</v>
      </c>
      <c r="W443" s="449">
        <f t="shared" si="211"/>
        <v>0</v>
      </c>
      <c r="X443" s="481"/>
      <c r="Y443" s="474">
        <v>0</v>
      </c>
      <c r="Z443" s="476">
        <f t="shared" si="212"/>
        <v>0</v>
      </c>
      <c r="AA443" s="474">
        <v>56.92</v>
      </c>
      <c r="AB443" s="476">
        <f t="shared" si="213"/>
        <v>0</v>
      </c>
      <c r="AC443" s="477">
        <f t="shared" si="214"/>
        <v>0</v>
      </c>
      <c r="AD443" s="500"/>
      <c r="AE443" s="491">
        <v>0</v>
      </c>
      <c r="AF443" s="493">
        <f t="shared" si="215"/>
        <v>0</v>
      </c>
      <c r="AG443" s="491">
        <v>56.92</v>
      </c>
      <c r="AH443" s="493">
        <f t="shared" si="216"/>
        <v>0</v>
      </c>
      <c r="AI443" s="494">
        <f t="shared" si="217"/>
        <v>0</v>
      </c>
      <c r="AJ443" s="532"/>
      <c r="AK443" s="525">
        <v>0</v>
      </c>
      <c r="AL443" s="527">
        <f t="shared" si="218"/>
        <v>0</v>
      </c>
      <c r="AM443" s="525">
        <v>56.92</v>
      </c>
      <c r="AN443" s="527">
        <f t="shared" si="219"/>
        <v>0</v>
      </c>
      <c r="AO443" s="528">
        <f t="shared" si="220"/>
        <v>0</v>
      </c>
      <c r="AP443" s="549"/>
      <c r="AQ443" s="542">
        <v>0</v>
      </c>
      <c r="AR443" s="544">
        <f t="shared" si="221"/>
        <v>0</v>
      </c>
      <c r="AS443" s="542">
        <v>56.92</v>
      </c>
      <c r="AT443" s="544">
        <f t="shared" si="222"/>
        <v>0</v>
      </c>
      <c r="AU443" s="549"/>
      <c r="AV443" s="542">
        <v>0</v>
      </c>
      <c r="AW443" s="544">
        <f t="shared" si="223"/>
        <v>0</v>
      </c>
      <c r="AX443" s="542">
        <v>56.92</v>
      </c>
      <c r="AY443" s="544">
        <f t="shared" si="224"/>
        <v>0</v>
      </c>
      <c r="AZ443" s="549"/>
      <c r="BA443" s="542">
        <v>0</v>
      </c>
      <c r="BB443" s="544">
        <f t="shared" si="225"/>
        <v>0</v>
      </c>
      <c r="BC443" s="542">
        <v>56.92</v>
      </c>
      <c r="BD443" s="544">
        <f t="shared" si="226"/>
        <v>0</v>
      </c>
      <c r="BE443" s="545">
        <f t="shared" si="227"/>
        <v>0</v>
      </c>
      <c r="BF443" s="398">
        <f t="shared" si="228"/>
        <v>400</v>
      </c>
      <c r="BG443" s="254">
        <f t="shared" si="229"/>
        <v>0</v>
      </c>
      <c r="BH443" s="275">
        <f t="shared" si="230"/>
        <v>400</v>
      </c>
    </row>
    <row r="444" spans="1:60" s="275" customFormat="1" ht="12.75">
      <c r="A444" s="314" t="s">
        <v>1095</v>
      </c>
      <c r="B444" s="281" t="s">
        <v>998</v>
      </c>
      <c r="C444" s="372" t="s">
        <v>999</v>
      </c>
      <c r="D444" s="559" t="s">
        <v>110</v>
      </c>
      <c r="E444" s="560">
        <v>94</v>
      </c>
      <c r="F444" s="344">
        <v>300</v>
      </c>
      <c r="G444" s="190">
        <f t="shared" si="231"/>
        <v>28200</v>
      </c>
      <c r="H444" s="344">
        <v>170.52</v>
      </c>
      <c r="I444" s="190">
        <f t="shared" si="232"/>
        <v>16028.880000000001</v>
      </c>
      <c r="J444" s="345">
        <f t="shared" si="233"/>
        <v>44228.880000000005</v>
      </c>
      <c r="K444" s="420"/>
      <c r="L444" s="435"/>
      <c r="M444" s="429">
        <v>300</v>
      </c>
      <c r="N444" s="431">
        <f t="shared" si="206"/>
        <v>0</v>
      </c>
      <c r="O444" s="429">
        <v>170.52</v>
      </c>
      <c r="P444" s="431">
        <f t="shared" si="207"/>
        <v>0</v>
      </c>
      <c r="Q444" s="432">
        <f t="shared" si="208"/>
        <v>0</v>
      </c>
      <c r="R444" s="452"/>
      <c r="S444" s="446">
        <v>300</v>
      </c>
      <c r="T444" s="448">
        <f t="shared" si="209"/>
        <v>0</v>
      </c>
      <c r="U444" s="446">
        <v>170.52</v>
      </c>
      <c r="V444" s="448">
        <f t="shared" si="210"/>
        <v>0</v>
      </c>
      <c r="W444" s="449">
        <f t="shared" si="211"/>
        <v>0</v>
      </c>
      <c r="X444" s="481"/>
      <c r="Y444" s="474">
        <v>300</v>
      </c>
      <c r="Z444" s="476">
        <f t="shared" si="212"/>
        <v>0</v>
      </c>
      <c r="AA444" s="474">
        <v>170.52</v>
      </c>
      <c r="AB444" s="476">
        <f t="shared" si="213"/>
        <v>0</v>
      </c>
      <c r="AC444" s="477">
        <f t="shared" si="214"/>
        <v>0</v>
      </c>
      <c r="AD444" s="500"/>
      <c r="AE444" s="491">
        <v>300</v>
      </c>
      <c r="AF444" s="493">
        <f t="shared" si="215"/>
        <v>0</v>
      </c>
      <c r="AG444" s="491">
        <v>170.52</v>
      </c>
      <c r="AH444" s="493">
        <f t="shared" si="216"/>
        <v>0</v>
      </c>
      <c r="AI444" s="494">
        <f t="shared" si="217"/>
        <v>0</v>
      </c>
      <c r="AJ444" s="532"/>
      <c r="AK444" s="525">
        <v>300</v>
      </c>
      <c r="AL444" s="527">
        <f t="shared" si="218"/>
        <v>0</v>
      </c>
      <c r="AM444" s="525">
        <v>170.52</v>
      </c>
      <c r="AN444" s="527">
        <f t="shared" si="219"/>
        <v>0</v>
      </c>
      <c r="AO444" s="528">
        <f t="shared" si="220"/>
        <v>0</v>
      </c>
      <c r="AP444" s="549"/>
      <c r="AQ444" s="542">
        <v>300</v>
      </c>
      <c r="AR444" s="544">
        <f t="shared" si="221"/>
        <v>0</v>
      </c>
      <c r="AS444" s="542">
        <v>170.52</v>
      </c>
      <c r="AT444" s="544">
        <f t="shared" si="222"/>
        <v>0</v>
      </c>
      <c r="AU444" s="549"/>
      <c r="AV444" s="542">
        <v>300</v>
      </c>
      <c r="AW444" s="544">
        <f t="shared" si="223"/>
        <v>0</v>
      </c>
      <c r="AX444" s="542">
        <v>170.52</v>
      </c>
      <c r="AY444" s="544">
        <f t="shared" si="224"/>
        <v>0</v>
      </c>
      <c r="AZ444" s="549"/>
      <c r="BA444" s="542">
        <v>300</v>
      </c>
      <c r="BB444" s="544">
        <f t="shared" si="225"/>
        <v>0</v>
      </c>
      <c r="BC444" s="542">
        <v>170.52</v>
      </c>
      <c r="BD444" s="544">
        <f t="shared" si="226"/>
        <v>0</v>
      </c>
      <c r="BE444" s="545">
        <f t="shared" si="227"/>
        <v>0</v>
      </c>
      <c r="BF444" s="398">
        <f t="shared" si="228"/>
        <v>94</v>
      </c>
      <c r="BG444" s="254">
        <f t="shared" si="229"/>
        <v>0</v>
      </c>
      <c r="BH444" s="275">
        <f t="shared" si="230"/>
        <v>94</v>
      </c>
    </row>
    <row r="445" spans="1:60" s="275" customFormat="1" ht="12.75">
      <c r="A445" s="314" t="s">
        <v>1096</v>
      </c>
      <c r="B445" s="281" t="s">
        <v>1001</v>
      </c>
      <c r="C445" s="372" t="s">
        <v>1002</v>
      </c>
      <c r="D445" s="559" t="s">
        <v>110</v>
      </c>
      <c r="E445" s="560">
        <v>200</v>
      </c>
      <c r="F445" s="344">
        <v>0</v>
      </c>
      <c r="G445" s="190">
        <f t="shared" si="231"/>
        <v>0</v>
      </c>
      <c r="H445" s="344">
        <v>6.77</v>
      </c>
      <c r="I445" s="190">
        <f t="shared" si="232"/>
        <v>1354</v>
      </c>
      <c r="J445" s="345">
        <f t="shared" si="233"/>
        <v>1354</v>
      </c>
      <c r="K445" s="420"/>
      <c r="L445" s="435"/>
      <c r="M445" s="429">
        <v>0</v>
      </c>
      <c r="N445" s="431">
        <f t="shared" si="206"/>
        <v>0</v>
      </c>
      <c r="O445" s="429">
        <v>6.77</v>
      </c>
      <c r="P445" s="431">
        <f t="shared" si="207"/>
        <v>0</v>
      </c>
      <c r="Q445" s="432">
        <f t="shared" si="208"/>
        <v>0</v>
      </c>
      <c r="R445" s="452"/>
      <c r="S445" s="446">
        <v>0</v>
      </c>
      <c r="T445" s="448">
        <f t="shared" si="209"/>
        <v>0</v>
      </c>
      <c r="U445" s="446">
        <v>6.77</v>
      </c>
      <c r="V445" s="448">
        <f t="shared" si="210"/>
        <v>0</v>
      </c>
      <c r="W445" s="449">
        <f t="shared" si="211"/>
        <v>0</v>
      </c>
      <c r="X445" s="481"/>
      <c r="Y445" s="474">
        <v>0</v>
      </c>
      <c r="Z445" s="476">
        <f t="shared" si="212"/>
        <v>0</v>
      </c>
      <c r="AA445" s="474">
        <v>6.77</v>
      </c>
      <c r="AB445" s="476">
        <f t="shared" si="213"/>
        <v>0</v>
      </c>
      <c r="AC445" s="477">
        <f t="shared" si="214"/>
        <v>0</v>
      </c>
      <c r="AD445" s="500"/>
      <c r="AE445" s="491">
        <v>0</v>
      </c>
      <c r="AF445" s="493">
        <f t="shared" si="215"/>
        <v>0</v>
      </c>
      <c r="AG445" s="491">
        <v>6.77</v>
      </c>
      <c r="AH445" s="493">
        <f t="shared" si="216"/>
        <v>0</v>
      </c>
      <c r="AI445" s="494">
        <f t="shared" si="217"/>
        <v>0</v>
      </c>
      <c r="AJ445" s="532"/>
      <c r="AK445" s="525">
        <v>0</v>
      </c>
      <c r="AL445" s="527">
        <f t="shared" si="218"/>
        <v>0</v>
      </c>
      <c r="AM445" s="525">
        <v>6.77</v>
      </c>
      <c r="AN445" s="527">
        <f t="shared" si="219"/>
        <v>0</v>
      </c>
      <c r="AO445" s="528">
        <f t="shared" si="220"/>
        <v>0</v>
      </c>
      <c r="AP445" s="549"/>
      <c r="AQ445" s="542">
        <v>0</v>
      </c>
      <c r="AR445" s="544">
        <f t="shared" si="221"/>
        <v>0</v>
      </c>
      <c r="AS445" s="542">
        <v>6.77</v>
      </c>
      <c r="AT445" s="544">
        <f t="shared" si="222"/>
        <v>0</v>
      </c>
      <c r="AU445" s="549"/>
      <c r="AV445" s="542">
        <v>0</v>
      </c>
      <c r="AW445" s="544">
        <f t="shared" si="223"/>
        <v>0</v>
      </c>
      <c r="AX445" s="542">
        <v>6.77</v>
      </c>
      <c r="AY445" s="544">
        <f t="shared" si="224"/>
        <v>0</v>
      </c>
      <c r="AZ445" s="549"/>
      <c r="BA445" s="542">
        <v>0</v>
      </c>
      <c r="BB445" s="544">
        <f t="shared" si="225"/>
        <v>0</v>
      </c>
      <c r="BC445" s="542">
        <v>6.77</v>
      </c>
      <c r="BD445" s="544">
        <f t="shared" si="226"/>
        <v>0</v>
      </c>
      <c r="BE445" s="545">
        <f t="shared" si="227"/>
        <v>0</v>
      </c>
      <c r="BF445" s="398">
        <f t="shared" si="228"/>
        <v>200</v>
      </c>
      <c r="BG445" s="254">
        <f t="shared" si="229"/>
        <v>0</v>
      </c>
      <c r="BH445" s="275">
        <f t="shared" si="230"/>
        <v>200</v>
      </c>
    </row>
    <row r="446" spans="1:60" s="275" customFormat="1" ht="12.75">
      <c r="A446" s="314" t="s">
        <v>1097</v>
      </c>
      <c r="B446" s="281" t="s">
        <v>1004</v>
      </c>
      <c r="C446" s="372" t="s">
        <v>1005</v>
      </c>
      <c r="D446" s="559" t="s">
        <v>110</v>
      </c>
      <c r="E446" s="560">
        <v>400</v>
      </c>
      <c r="F446" s="344">
        <v>0</v>
      </c>
      <c r="G446" s="190">
        <f t="shared" si="231"/>
        <v>0</v>
      </c>
      <c r="H446" s="344">
        <v>3.07</v>
      </c>
      <c r="I446" s="190">
        <f t="shared" si="232"/>
        <v>1228</v>
      </c>
      <c r="J446" s="345">
        <f t="shared" si="233"/>
        <v>1228</v>
      </c>
      <c r="K446" s="420"/>
      <c r="L446" s="435"/>
      <c r="M446" s="429">
        <v>0</v>
      </c>
      <c r="N446" s="431">
        <f t="shared" si="206"/>
        <v>0</v>
      </c>
      <c r="O446" s="429">
        <v>3.07</v>
      </c>
      <c r="P446" s="431">
        <f t="shared" si="207"/>
        <v>0</v>
      </c>
      <c r="Q446" s="432">
        <f t="shared" si="208"/>
        <v>0</v>
      </c>
      <c r="R446" s="452"/>
      <c r="S446" s="446">
        <v>0</v>
      </c>
      <c r="T446" s="448">
        <f t="shared" si="209"/>
        <v>0</v>
      </c>
      <c r="U446" s="446">
        <v>3.07</v>
      </c>
      <c r="V446" s="448">
        <f t="shared" si="210"/>
        <v>0</v>
      </c>
      <c r="W446" s="449">
        <f t="shared" si="211"/>
        <v>0</v>
      </c>
      <c r="X446" s="481"/>
      <c r="Y446" s="474">
        <v>0</v>
      </c>
      <c r="Z446" s="476">
        <f t="shared" si="212"/>
        <v>0</v>
      </c>
      <c r="AA446" s="474">
        <v>3.07</v>
      </c>
      <c r="AB446" s="476">
        <f t="shared" si="213"/>
        <v>0</v>
      </c>
      <c r="AC446" s="477">
        <f t="shared" si="214"/>
        <v>0</v>
      </c>
      <c r="AD446" s="500"/>
      <c r="AE446" s="491">
        <v>0</v>
      </c>
      <c r="AF446" s="493">
        <f t="shared" si="215"/>
        <v>0</v>
      </c>
      <c r="AG446" s="491">
        <v>3.07</v>
      </c>
      <c r="AH446" s="493">
        <f t="shared" si="216"/>
        <v>0</v>
      </c>
      <c r="AI446" s="494">
        <f t="shared" si="217"/>
        <v>0</v>
      </c>
      <c r="AJ446" s="532"/>
      <c r="AK446" s="525">
        <v>0</v>
      </c>
      <c r="AL446" s="527">
        <f t="shared" si="218"/>
        <v>0</v>
      </c>
      <c r="AM446" s="525">
        <v>3.07</v>
      </c>
      <c r="AN446" s="527">
        <f t="shared" si="219"/>
        <v>0</v>
      </c>
      <c r="AO446" s="528">
        <f t="shared" si="220"/>
        <v>0</v>
      </c>
      <c r="AP446" s="549"/>
      <c r="AQ446" s="542">
        <v>0</v>
      </c>
      <c r="AR446" s="544">
        <f t="shared" si="221"/>
        <v>0</v>
      </c>
      <c r="AS446" s="542">
        <v>3.07</v>
      </c>
      <c r="AT446" s="544">
        <f t="shared" si="222"/>
        <v>0</v>
      </c>
      <c r="AU446" s="549"/>
      <c r="AV446" s="542">
        <v>0</v>
      </c>
      <c r="AW446" s="544">
        <f t="shared" si="223"/>
        <v>0</v>
      </c>
      <c r="AX446" s="542">
        <v>3.07</v>
      </c>
      <c r="AY446" s="544">
        <f t="shared" si="224"/>
        <v>0</v>
      </c>
      <c r="AZ446" s="549"/>
      <c r="BA446" s="542">
        <v>0</v>
      </c>
      <c r="BB446" s="544">
        <f t="shared" si="225"/>
        <v>0</v>
      </c>
      <c r="BC446" s="542">
        <v>3.07</v>
      </c>
      <c r="BD446" s="544">
        <f t="shared" si="226"/>
        <v>0</v>
      </c>
      <c r="BE446" s="545">
        <f t="shared" si="227"/>
        <v>0</v>
      </c>
      <c r="BF446" s="398">
        <f t="shared" si="228"/>
        <v>400</v>
      </c>
      <c r="BG446" s="254">
        <f t="shared" si="229"/>
        <v>0</v>
      </c>
      <c r="BH446" s="275">
        <f t="shared" si="230"/>
        <v>400</v>
      </c>
    </row>
    <row r="447" spans="1:60" s="275" customFormat="1" ht="12.75">
      <c r="A447" s="314" t="s">
        <v>1098</v>
      </c>
      <c r="B447" s="281" t="s">
        <v>1007</v>
      </c>
      <c r="C447" s="372" t="s">
        <v>1008</v>
      </c>
      <c r="D447" s="559" t="s">
        <v>110</v>
      </c>
      <c r="E447" s="560">
        <v>32</v>
      </c>
      <c r="F447" s="344">
        <v>300</v>
      </c>
      <c r="G447" s="190">
        <f t="shared" si="231"/>
        <v>9600</v>
      </c>
      <c r="H447" s="344">
        <v>1577.76</v>
      </c>
      <c r="I447" s="190">
        <f t="shared" si="232"/>
        <v>50488.32</v>
      </c>
      <c r="J447" s="345">
        <f t="shared" si="233"/>
        <v>60088.32</v>
      </c>
      <c r="K447" s="420"/>
      <c r="L447" s="435"/>
      <c r="M447" s="429">
        <v>300</v>
      </c>
      <c r="N447" s="431">
        <f t="shared" si="206"/>
        <v>0</v>
      </c>
      <c r="O447" s="429">
        <v>1577.76</v>
      </c>
      <c r="P447" s="431">
        <f t="shared" si="207"/>
        <v>0</v>
      </c>
      <c r="Q447" s="432">
        <f t="shared" si="208"/>
        <v>0</v>
      </c>
      <c r="R447" s="452"/>
      <c r="S447" s="446">
        <v>300</v>
      </c>
      <c r="T447" s="448">
        <f t="shared" si="209"/>
        <v>0</v>
      </c>
      <c r="U447" s="446">
        <v>1577.76</v>
      </c>
      <c r="V447" s="448">
        <f t="shared" si="210"/>
        <v>0</v>
      </c>
      <c r="W447" s="449">
        <f t="shared" si="211"/>
        <v>0</v>
      </c>
      <c r="X447" s="481"/>
      <c r="Y447" s="474">
        <v>300</v>
      </c>
      <c r="Z447" s="476">
        <f t="shared" si="212"/>
        <v>0</v>
      </c>
      <c r="AA447" s="474">
        <v>1577.76</v>
      </c>
      <c r="AB447" s="476">
        <f t="shared" si="213"/>
        <v>0</v>
      </c>
      <c r="AC447" s="477">
        <f t="shared" si="214"/>
        <v>0</v>
      </c>
      <c r="AD447" s="500"/>
      <c r="AE447" s="491">
        <v>300</v>
      </c>
      <c r="AF447" s="493">
        <f t="shared" si="215"/>
        <v>0</v>
      </c>
      <c r="AG447" s="491">
        <v>1577.76</v>
      </c>
      <c r="AH447" s="493">
        <f t="shared" si="216"/>
        <v>0</v>
      </c>
      <c r="AI447" s="494">
        <f t="shared" si="217"/>
        <v>0</v>
      </c>
      <c r="AJ447" s="532"/>
      <c r="AK447" s="525">
        <v>300</v>
      </c>
      <c r="AL447" s="527">
        <f t="shared" si="218"/>
        <v>0</v>
      </c>
      <c r="AM447" s="525">
        <v>1577.76</v>
      </c>
      <c r="AN447" s="527">
        <f t="shared" si="219"/>
        <v>0</v>
      </c>
      <c r="AO447" s="528">
        <f t="shared" si="220"/>
        <v>0</v>
      </c>
      <c r="AP447" s="549"/>
      <c r="AQ447" s="542">
        <v>300</v>
      </c>
      <c r="AR447" s="544">
        <f t="shared" si="221"/>
        <v>0</v>
      </c>
      <c r="AS447" s="542">
        <v>1577.76</v>
      </c>
      <c r="AT447" s="544">
        <f t="shared" si="222"/>
        <v>0</v>
      </c>
      <c r="AU447" s="549"/>
      <c r="AV447" s="542">
        <v>300</v>
      </c>
      <c r="AW447" s="544">
        <f t="shared" si="223"/>
        <v>0</v>
      </c>
      <c r="AX447" s="542">
        <v>1577.76</v>
      </c>
      <c r="AY447" s="544">
        <f t="shared" si="224"/>
        <v>0</v>
      </c>
      <c r="AZ447" s="549"/>
      <c r="BA447" s="542">
        <v>300</v>
      </c>
      <c r="BB447" s="544">
        <f t="shared" si="225"/>
        <v>0</v>
      </c>
      <c r="BC447" s="542">
        <v>1577.76</v>
      </c>
      <c r="BD447" s="544">
        <f t="shared" si="226"/>
        <v>0</v>
      </c>
      <c r="BE447" s="545">
        <f t="shared" si="227"/>
        <v>0</v>
      </c>
      <c r="BF447" s="398">
        <f t="shared" si="228"/>
        <v>32</v>
      </c>
      <c r="BG447" s="254">
        <f t="shared" si="229"/>
        <v>0</v>
      </c>
      <c r="BH447" s="275">
        <f t="shared" si="230"/>
        <v>32</v>
      </c>
    </row>
    <row r="448" spans="1:60" s="275" customFormat="1" ht="12.75">
      <c r="A448" s="314" t="s">
        <v>1099</v>
      </c>
      <c r="B448" s="281" t="s">
        <v>1100</v>
      </c>
      <c r="C448" s="372" t="s">
        <v>1101</v>
      </c>
      <c r="D448" s="559" t="s">
        <v>123</v>
      </c>
      <c r="E448" s="560">
        <v>10</v>
      </c>
      <c r="F448" s="344">
        <v>124</v>
      </c>
      <c r="G448" s="190">
        <f t="shared" si="231"/>
        <v>1240</v>
      </c>
      <c r="H448" s="344">
        <v>204</v>
      </c>
      <c r="I448" s="190">
        <f t="shared" si="232"/>
        <v>2040</v>
      </c>
      <c r="J448" s="345">
        <f>G448+I448</f>
        <v>3280</v>
      </c>
      <c r="K448" s="420"/>
      <c r="L448" s="435"/>
      <c r="M448" s="429">
        <v>124</v>
      </c>
      <c r="N448" s="431">
        <f t="shared" si="206"/>
        <v>0</v>
      </c>
      <c r="O448" s="429">
        <v>204</v>
      </c>
      <c r="P448" s="431">
        <f t="shared" si="207"/>
        <v>0</v>
      </c>
      <c r="Q448" s="432">
        <f t="shared" si="208"/>
        <v>0</v>
      </c>
      <c r="R448" s="452"/>
      <c r="S448" s="446">
        <v>124</v>
      </c>
      <c r="T448" s="448">
        <f t="shared" si="209"/>
        <v>0</v>
      </c>
      <c r="U448" s="446">
        <v>204</v>
      </c>
      <c r="V448" s="448">
        <f t="shared" si="210"/>
        <v>0</v>
      </c>
      <c r="W448" s="449">
        <f t="shared" si="211"/>
        <v>0</v>
      </c>
      <c r="X448" s="481"/>
      <c r="Y448" s="474">
        <v>124</v>
      </c>
      <c r="Z448" s="476">
        <f t="shared" si="212"/>
        <v>0</v>
      </c>
      <c r="AA448" s="474">
        <v>204</v>
      </c>
      <c r="AB448" s="476">
        <f t="shared" si="213"/>
        <v>0</v>
      </c>
      <c r="AC448" s="477">
        <f t="shared" si="214"/>
        <v>0</v>
      </c>
      <c r="AD448" s="500"/>
      <c r="AE448" s="491">
        <v>124</v>
      </c>
      <c r="AF448" s="493">
        <f t="shared" si="215"/>
        <v>0</v>
      </c>
      <c r="AG448" s="491">
        <v>204</v>
      </c>
      <c r="AH448" s="493">
        <f t="shared" si="216"/>
        <v>0</v>
      </c>
      <c r="AI448" s="494">
        <f t="shared" si="217"/>
        <v>0</v>
      </c>
      <c r="AJ448" s="532"/>
      <c r="AK448" s="525">
        <v>124</v>
      </c>
      <c r="AL448" s="527">
        <f t="shared" si="218"/>
        <v>0</v>
      </c>
      <c r="AM448" s="525">
        <v>204</v>
      </c>
      <c r="AN448" s="527">
        <f t="shared" si="219"/>
        <v>0</v>
      </c>
      <c r="AO448" s="528">
        <f t="shared" si="220"/>
        <v>0</v>
      </c>
      <c r="AP448" s="549"/>
      <c r="AQ448" s="542">
        <v>124</v>
      </c>
      <c r="AR448" s="544">
        <f t="shared" si="221"/>
        <v>0</v>
      </c>
      <c r="AS448" s="542">
        <v>204</v>
      </c>
      <c r="AT448" s="544">
        <f t="shared" si="222"/>
        <v>0</v>
      </c>
      <c r="AU448" s="549"/>
      <c r="AV448" s="542">
        <v>124</v>
      </c>
      <c r="AW448" s="544">
        <f t="shared" si="223"/>
        <v>0</v>
      </c>
      <c r="AX448" s="542">
        <v>204</v>
      </c>
      <c r="AY448" s="544">
        <f t="shared" si="224"/>
        <v>0</v>
      </c>
      <c r="AZ448" s="549"/>
      <c r="BA448" s="542">
        <v>124</v>
      </c>
      <c r="BB448" s="544">
        <f t="shared" si="225"/>
        <v>0</v>
      </c>
      <c r="BC448" s="542">
        <v>204</v>
      </c>
      <c r="BD448" s="544">
        <f t="shared" si="226"/>
        <v>0</v>
      </c>
      <c r="BE448" s="545">
        <f t="shared" si="227"/>
        <v>0</v>
      </c>
      <c r="BF448" s="398">
        <f t="shared" si="228"/>
        <v>10</v>
      </c>
      <c r="BG448" s="254">
        <f t="shared" si="229"/>
        <v>0</v>
      </c>
      <c r="BH448" s="275">
        <f t="shared" si="230"/>
        <v>10</v>
      </c>
    </row>
    <row r="449" spans="1:60" s="275" customFormat="1" ht="25.5">
      <c r="A449" s="314" t="s">
        <v>1102</v>
      </c>
      <c r="B449" s="281" t="s">
        <v>1103</v>
      </c>
      <c r="C449" s="372" t="s">
        <v>1104</v>
      </c>
      <c r="D449" s="559" t="s">
        <v>110</v>
      </c>
      <c r="E449" s="560">
        <v>80</v>
      </c>
      <c r="F449" s="344">
        <v>100.8</v>
      </c>
      <c r="G449" s="190">
        <f t="shared" si="231"/>
        <v>8064</v>
      </c>
      <c r="H449" s="344">
        <v>47.64</v>
      </c>
      <c r="I449" s="190">
        <f t="shared" si="232"/>
        <v>3811.2</v>
      </c>
      <c r="J449" s="345">
        <f>G449+I449</f>
        <v>11875.2</v>
      </c>
      <c r="K449" s="420"/>
      <c r="L449" s="435"/>
      <c r="M449" s="429">
        <v>100.8</v>
      </c>
      <c r="N449" s="431">
        <f t="shared" si="206"/>
        <v>0</v>
      </c>
      <c r="O449" s="429">
        <v>47.64</v>
      </c>
      <c r="P449" s="431">
        <f t="shared" si="207"/>
        <v>0</v>
      </c>
      <c r="Q449" s="432">
        <f t="shared" si="208"/>
        <v>0</v>
      </c>
      <c r="R449" s="452"/>
      <c r="S449" s="446">
        <v>100.8</v>
      </c>
      <c r="T449" s="448">
        <f t="shared" si="209"/>
        <v>0</v>
      </c>
      <c r="U449" s="446">
        <v>47.64</v>
      </c>
      <c r="V449" s="448">
        <f t="shared" si="210"/>
        <v>0</v>
      </c>
      <c r="W449" s="449">
        <f t="shared" si="211"/>
        <v>0</v>
      </c>
      <c r="X449" s="481"/>
      <c r="Y449" s="474">
        <v>100.8</v>
      </c>
      <c r="Z449" s="476">
        <f t="shared" si="212"/>
        <v>0</v>
      </c>
      <c r="AA449" s="474">
        <v>47.64</v>
      </c>
      <c r="AB449" s="476">
        <f t="shared" si="213"/>
        <v>0</v>
      </c>
      <c r="AC449" s="477">
        <f t="shared" si="214"/>
        <v>0</v>
      </c>
      <c r="AD449" s="500"/>
      <c r="AE449" s="491">
        <v>100.8</v>
      </c>
      <c r="AF449" s="493">
        <f t="shared" si="215"/>
        <v>0</v>
      </c>
      <c r="AG449" s="491">
        <v>47.64</v>
      </c>
      <c r="AH449" s="493">
        <f t="shared" si="216"/>
        <v>0</v>
      </c>
      <c r="AI449" s="494">
        <f t="shared" si="217"/>
        <v>0</v>
      </c>
      <c r="AJ449" s="532"/>
      <c r="AK449" s="525">
        <v>100.8</v>
      </c>
      <c r="AL449" s="527">
        <f t="shared" si="218"/>
        <v>0</v>
      </c>
      <c r="AM449" s="525">
        <v>47.64</v>
      </c>
      <c r="AN449" s="527">
        <f t="shared" si="219"/>
        <v>0</v>
      </c>
      <c r="AO449" s="528">
        <f t="shared" si="220"/>
        <v>0</v>
      </c>
      <c r="AP449" s="549"/>
      <c r="AQ449" s="542">
        <v>100.8</v>
      </c>
      <c r="AR449" s="544">
        <f t="shared" si="221"/>
        <v>0</v>
      </c>
      <c r="AS449" s="542">
        <v>47.64</v>
      </c>
      <c r="AT449" s="544">
        <f t="shared" si="222"/>
        <v>0</v>
      </c>
      <c r="AU449" s="549"/>
      <c r="AV449" s="542">
        <v>100.8</v>
      </c>
      <c r="AW449" s="544">
        <f t="shared" si="223"/>
        <v>0</v>
      </c>
      <c r="AX449" s="542">
        <v>47.64</v>
      </c>
      <c r="AY449" s="544">
        <f t="shared" si="224"/>
        <v>0</v>
      </c>
      <c r="AZ449" s="549"/>
      <c r="BA449" s="542">
        <v>100.8</v>
      </c>
      <c r="BB449" s="544">
        <f t="shared" si="225"/>
        <v>0</v>
      </c>
      <c r="BC449" s="542">
        <v>47.64</v>
      </c>
      <c r="BD449" s="544">
        <f t="shared" si="226"/>
        <v>0</v>
      </c>
      <c r="BE449" s="545">
        <f t="shared" si="227"/>
        <v>0</v>
      </c>
      <c r="BF449" s="398">
        <f t="shared" si="228"/>
        <v>80</v>
      </c>
      <c r="BG449" s="254">
        <f t="shared" si="229"/>
        <v>0</v>
      </c>
      <c r="BH449" s="275">
        <f t="shared" si="230"/>
        <v>80</v>
      </c>
    </row>
    <row r="450" spans="1:60" s="254" customFormat="1" ht="25.5">
      <c r="A450" s="303" t="s">
        <v>1105</v>
      </c>
      <c r="B450" s="281" t="s">
        <v>1106</v>
      </c>
      <c r="C450" s="372" t="s">
        <v>1107</v>
      </c>
      <c r="D450" s="272" t="s">
        <v>123</v>
      </c>
      <c r="E450" s="273">
        <v>130</v>
      </c>
      <c r="F450" s="344">
        <v>35</v>
      </c>
      <c r="G450" s="413">
        <f t="shared" si="231"/>
        <v>4550</v>
      </c>
      <c r="H450" s="344">
        <v>47.52</v>
      </c>
      <c r="I450" s="414">
        <f t="shared" si="232"/>
        <v>6177.6</v>
      </c>
      <c r="J450" s="415">
        <f t="shared" si="233"/>
        <v>10727.6</v>
      </c>
      <c r="K450" s="406"/>
      <c r="L450" s="427"/>
      <c r="M450" s="429">
        <v>35</v>
      </c>
      <c r="N450" s="431">
        <f t="shared" si="206"/>
        <v>0</v>
      </c>
      <c r="O450" s="429">
        <v>47.52</v>
      </c>
      <c r="P450" s="431">
        <f t="shared" si="207"/>
        <v>0</v>
      </c>
      <c r="Q450" s="432">
        <f t="shared" si="208"/>
        <v>0</v>
      </c>
      <c r="R450" s="444"/>
      <c r="S450" s="446">
        <v>35</v>
      </c>
      <c r="T450" s="448">
        <f t="shared" si="209"/>
        <v>0</v>
      </c>
      <c r="U450" s="446">
        <v>47.52</v>
      </c>
      <c r="V450" s="448">
        <f t="shared" si="210"/>
        <v>0</v>
      </c>
      <c r="W450" s="449">
        <f t="shared" si="211"/>
        <v>0</v>
      </c>
      <c r="X450" s="472"/>
      <c r="Y450" s="474">
        <v>35</v>
      </c>
      <c r="Z450" s="476">
        <f t="shared" si="212"/>
        <v>0</v>
      </c>
      <c r="AA450" s="474">
        <v>47.52</v>
      </c>
      <c r="AB450" s="476">
        <f t="shared" si="213"/>
        <v>0</v>
      </c>
      <c r="AC450" s="477">
        <f t="shared" si="214"/>
        <v>0</v>
      </c>
      <c r="AD450" s="489"/>
      <c r="AE450" s="491">
        <v>35</v>
      </c>
      <c r="AF450" s="493">
        <f t="shared" si="215"/>
        <v>0</v>
      </c>
      <c r="AG450" s="491">
        <v>47.52</v>
      </c>
      <c r="AH450" s="493">
        <f t="shared" si="216"/>
        <v>0</v>
      </c>
      <c r="AI450" s="494">
        <f t="shared" si="217"/>
        <v>0</v>
      </c>
      <c r="AJ450" s="523"/>
      <c r="AK450" s="525">
        <v>35</v>
      </c>
      <c r="AL450" s="527">
        <f t="shared" si="218"/>
        <v>0</v>
      </c>
      <c r="AM450" s="525">
        <v>47.52</v>
      </c>
      <c r="AN450" s="527">
        <f t="shared" si="219"/>
        <v>0</v>
      </c>
      <c r="AO450" s="528">
        <f t="shared" si="220"/>
        <v>0</v>
      </c>
      <c r="AP450" s="540"/>
      <c r="AQ450" s="542">
        <v>35</v>
      </c>
      <c r="AR450" s="544">
        <f t="shared" si="221"/>
        <v>0</v>
      </c>
      <c r="AS450" s="542">
        <v>47.52</v>
      </c>
      <c r="AT450" s="544">
        <f t="shared" si="222"/>
        <v>0</v>
      </c>
      <c r="AU450" s="540"/>
      <c r="AV450" s="542">
        <v>35</v>
      </c>
      <c r="AW450" s="544">
        <f t="shared" si="223"/>
        <v>0</v>
      </c>
      <c r="AX450" s="542">
        <v>47.52</v>
      </c>
      <c r="AY450" s="544">
        <f t="shared" si="224"/>
        <v>0</v>
      </c>
      <c r="AZ450" s="540"/>
      <c r="BA450" s="542">
        <v>35</v>
      </c>
      <c r="BB450" s="544">
        <f t="shared" si="225"/>
        <v>0</v>
      </c>
      <c r="BC450" s="542">
        <v>47.52</v>
      </c>
      <c r="BD450" s="544">
        <f t="shared" si="226"/>
        <v>0</v>
      </c>
      <c r="BE450" s="545">
        <f t="shared" si="227"/>
        <v>0</v>
      </c>
      <c r="BF450" s="398">
        <f t="shared" si="228"/>
        <v>130</v>
      </c>
      <c r="BG450" s="254">
        <f t="shared" si="229"/>
        <v>0</v>
      </c>
      <c r="BH450" s="275">
        <f t="shared" si="230"/>
        <v>130</v>
      </c>
    </row>
    <row r="451" spans="1:60" s="254" customFormat="1" ht="12.75">
      <c r="A451" s="303" t="s">
        <v>1108</v>
      </c>
      <c r="B451" s="281" t="s">
        <v>1109</v>
      </c>
      <c r="C451" s="372" t="s">
        <v>1110</v>
      </c>
      <c r="D451" s="272" t="s">
        <v>123</v>
      </c>
      <c r="E451" s="273">
        <v>20</v>
      </c>
      <c r="F451" s="344">
        <v>50</v>
      </c>
      <c r="G451" s="413">
        <f t="shared" si="231"/>
        <v>1000</v>
      </c>
      <c r="H451" s="344">
        <v>128.24</v>
      </c>
      <c r="I451" s="414">
        <f t="shared" si="232"/>
        <v>2564.8000000000002</v>
      </c>
      <c r="J451" s="415">
        <f>G451+I451</f>
        <v>3564.8</v>
      </c>
      <c r="K451" s="406"/>
      <c r="L451" s="427"/>
      <c r="M451" s="429">
        <v>50</v>
      </c>
      <c r="N451" s="431">
        <f t="shared" si="206"/>
        <v>0</v>
      </c>
      <c r="O451" s="429">
        <v>128.24</v>
      </c>
      <c r="P451" s="431">
        <f t="shared" si="207"/>
        <v>0</v>
      </c>
      <c r="Q451" s="432">
        <f t="shared" si="208"/>
        <v>0</v>
      </c>
      <c r="R451" s="444"/>
      <c r="S451" s="446">
        <v>50</v>
      </c>
      <c r="T451" s="448">
        <f t="shared" si="209"/>
        <v>0</v>
      </c>
      <c r="U451" s="446">
        <v>128.24</v>
      </c>
      <c r="V451" s="448">
        <f t="shared" si="210"/>
        <v>0</v>
      </c>
      <c r="W451" s="449">
        <f t="shared" si="211"/>
        <v>0</v>
      </c>
      <c r="X451" s="472"/>
      <c r="Y451" s="474">
        <v>50</v>
      </c>
      <c r="Z451" s="476">
        <f t="shared" si="212"/>
        <v>0</v>
      </c>
      <c r="AA451" s="474">
        <v>128.24</v>
      </c>
      <c r="AB451" s="476">
        <f t="shared" si="213"/>
        <v>0</v>
      </c>
      <c r="AC451" s="477">
        <f t="shared" si="214"/>
        <v>0</v>
      </c>
      <c r="AD451" s="489"/>
      <c r="AE451" s="491">
        <v>50</v>
      </c>
      <c r="AF451" s="493">
        <f t="shared" si="215"/>
        <v>0</v>
      </c>
      <c r="AG451" s="491">
        <v>128.24</v>
      </c>
      <c r="AH451" s="493">
        <f t="shared" si="216"/>
        <v>0</v>
      </c>
      <c r="AI451" s="494">
        <f t="shared" si="217"/>
        <v>0</v>
      </c>
      <c r="AJ451" s="523"/>
      <c r="AK451" s="525">
        <v>50</v>
      </c>
      <c r="AL451" s="527">
        <f t="shared" si="218"/>
        <v>0</v>
      </c>
      <c r="AM451" s="525">
        <v>128.24</v>
      </c>
      <c r="AN451" s="527">
        <f t="shared" si="219"/>
        <v>0</v>
      </c>
      <c r="AO451" s="528">
        <f t="shared" si="220"/>
        <v>0</v>
      </c>
      <c r="AP451" s="540"/>
      <c r="AQ451" s="542">
        <v>50</v>
      </c>
      <c r="AR451" s="544">
        <f t="shared" si="221"/>
        <v>0</v>
      </c>
      <c r="AS451" s="542">
        <v>128.24</v>
      </c>
      <c r="AT451" s="544">
        <f t="shared" si="222"/>
        <v>0</v>
      </c>
      <c r="AU451" s="540"/>
      <c r="AV451" s="542">
        <v>50</v>
      </c>
      <c r="AW451" s="544">
        <f t="shared" si="223"/>
        <v>0</v>
      </c>
      <c r="AX451" s="542">
        <v>128.24</v>
      </c>
      <c r="AY451" s="544">
        <f t="shared" si="224"/>
        <v>0</v>
      </c>
      <c r="AZ451" s="540"/>
      <c r="BA451" s="542">
        <v>50</v>
      </c>
      <c r="BB451" s="544">
        <f t="shared" si="225"/>
        <v>0</v>
      </c>
      <c r="BC451" s="542">
        <v>128.24</v>
      </c>
      <c r="BD451" s="544">
        <f t="shared" si="226"/>
        <v>0</v>
      </c>
      <c r="BE451" s="545">
        <f t="shared" si="227"/>
        <v>0</v>
      </c>
      <c r="BF451" s="398">
        <f t="shared" si="228"/>
        <v>20</v>
      </c>
      <c r="BG451" s="254">
        <f t="shared" si="229"/>
        <v>0</v>
      </c>
      <c r="BH451" s="275">
        <f t="shared" si="230"/>
        <v>20</v>
      </c>
    </row>
    <row r="452" spans="1:60" s="254" customFormat="1" ht="12.75">
      <c r="A452" s="303" t="s">
        <v>1111</v>
      </c>
      <c r="B452" s="281" t="s">
        <v>1112</v>
      </c>
      <c r="C452" s="372" t="s">
        <v>1113</v>
      </c>
      <c r="D452" s="272" t="s">
        <v>110</v>
      </c>
      <c r="E452" s="273">
        <v>150</v>
      </c>
      <c r="F452" s="344">
        <v>0</v>
      </c>
      <c r="G452" s="413">
        <f t="shared" si="231"/>
        <v>0</v>
      </c>
      <c r="H452" s="344">
        <v>28.32</v>
      </c>
      <c r="I452" s="414">
        <f t="shared" si="232"/>
        <v>4248</v>
      </c>
      <c r="J452" s="415">
        <f t="shared" ref="J452:J457" si="234">G452+I452</f>
        <v>4248</v>
      </c>
      <c r="K452" s="406"/>
      <c r="L452" s="427"/>
      <c r="M452" s="429">
        <v>0</v>
      </c>
      <c r="N452" s="431">
        <f t="shared" si="206"/>
        <v>0</v>
      </c>
      <c r="O452" s="429">
        <v>28.32</v>
      </c>
      <c r="P452" s="431">
        <f t="shared" si="207"/>
        <v>0</v>
      </c>
      <c r="Q452" s="432">
        <f t="shared" si="208"/>
        <v>0</v>
      </c>
      <c r="R452" s="444"/>
      <c r="S452" s="446">
        <v>0</v>
      </c>
      <c r="T452" s="448">
        <f t="shared" si="209"/>
        <v>0</v>
      </c>
      <c r="U452" s="446">
        <v>28.32</v>
      </c>
      <c r="V452" s="448">
        <f t="shared" si="210"/>
        <v>0</v>
      </c>
      <c r="W452" s="449">
        <f t="shared" si="211"/>
        <v>0</v>
      </c>
      <c r="X452" s="472"/>
      <c r="Y452" s="474">
        <v>0</v>
      </c>
      <c r="Z452" s="476">
        <f t="shared" si="212"/>
        <v>0</v>
      </c>
      <c r="AA452" s="474">
        <v>28.32</v>
      </c>
      <c r="AB452" s="476">
        <f t="shared" si="213"/>
        <v>0</v>
      </c>
      <c r="AC452" s="477">
        <f t="shared" si="214"/>
        <v>0</v>
      </c>
      <c r="AD452" s="489"/>
      <c r="AE452" s="491">
        <v>0</v>
      </c>
      <c r="AF452" s="493">
        <f t="shared" si="215"/>
        <v>0</v>
      </c>
      <c r="AG452" s="491">
        <v>28.32</v>
      </c>
      <c r="AH452" s="493">
        <f t="shared" si="216"/>
        <v>0</v>
      </c>
      <c r="AI452" s="494">
        <f t="shared" si="217"/>
        <v>0</v>
      </c>
      <c r="AJ452" s="523">
        <v>100</v>
      </c>
      <c r="AK452" s="525">
        <v>0</v>
      </c>
      <c r="AL452" s="527">
        <f t="shared" si="218"/>
        <v>0</v>
      </c>
      <c r="AM452" s="525">
        <v>28.32</v>
      </c>
      <c r="AN452" s="527">
        <f t="shared" si="219"/>
        <v>2832</v>
      </c>
      <c r="AO452" s="528">
        <f t="shared" si="220"/>
        <v>2832</v>
      </c>
      <c r="AP452" s="540"/>
      <c r="AQ452" s="542">
        <v>0</v>
      </c>
      <c r="AR452" s="544">
        <f t="shared" si="221"/>
        <v>0</v>
      </c>
      <c r="AS452" s="542">
        <v>28.32</v>
      </c>
      <c r="AT452" s="544">
        <f t="shared" si="222"/>
        <v>0</v>
      </c>
      <c r="AU452" s="540"/>
      <c r="AV452" s="542">
        <v>0</v>
      </c>
      <c r="AW452" s="544">
        <f t="shared" si="223"/>
        <v>0</v>
      </c>
      <c r="AX452" s="542">
        <v>28.32</v>
      </c>
      <c r="AY452" s="544">
        <f t="shared" si="224"/>
        <v>0</v>
      </c>
      <c r="AZ452" s="540"/>
      <c r="BA452" s="542">
        <v>0</v>
      </c>
      <c r="BB452" s="544">
        <f t="shared" si="225"/>
        <v>0</v>
      </c>
      <c r="BC452" s="542">
        <v>28.32</v>
      </c>
      <c r="BD452" s="544">
        <f t="shared" si="226"/>
        <v>0</v>
      </c>
      <c r="BE452" s="545">
        <f t="shared" si="227"/>
        <v>0</v>
      </c>
      <c r="BF452" s="398">
        <f t="shared" si="228"/>
        <v>50</v>
      </c>
      <c r="BG452" s="254">
        <f t="shared" si="229"/>
        <v>100</v>
      </c>
      <c r="BH452" s="275">
        <f t="shared" si="230"/>
        <v>50</v>
      </c>
    </row>
    <row r="453" spans="1:60" s="254" customFormat="1" ht="12.75">
      <c r="A453" s="303" t="s">
        <v>1114</v>
      </c>
      <c r="B453" s="281" t="s">
        <v>1115</v>
      </c>
      <c r="C453" s="372" t="s">
        <v>1116</v>
      </c>
      <c r="D453" s="272" t="s">
        <v>110</v>
      </c>
      <c r="E453" s="273">
        <v>1</v>
      </c>
      <c r="F453" s="344">
        <v>2000</v>
      </c>
      <c r="G453" s="413">
        <f t="shared" si="231"/>
        <v>2000</v>
      </c>
      <c r="H453" s="344">
        <v>8693.52</v>
      </c>
      <c r="I453" s="414">
        <f t="shared" si="232"/>
        <v>8693.52</v>
      </c>
      <c r="J453" s="415">
        <f t="shared" si="234"/>
        <v>10693.52</v>
      </c>
      <c r="K453" s="406"/>
      <c r="L453" s="427"/>
      <c r="M453" s="429">
        <v>2000</v>
      </c>
      <c r="N453" s="431">
        <f t="shared" si="206"/>
        <v>0</v>
      </c>
      <c r="O453" s="429">
        <v>8693.52</v>
      </c>
      <c r="P453" s="431">
        <f t="shared" si="207"/>
        <v>0</v>
      </c>
      <c r="Q453" s="432">
        <f t="shared" si="208"/>
        <v>0</v>
      </c>
      <c r="R453" s="444"/>
      <c r="S453" s="446">
        <v>2000</v>
      </c>
      <c r="T453" s="448">
        <f t="shared" si="209"/>
        <v>0</v>
      </c>
      <c r="U453" s="446">
        <v>8693.52</v>
      </c>
      <c r="V453" s="448">
        <f t="shared" si="210"/>
        <v>0</v>
      </c>
      <c r="W453" s="449">
        <f t="shared" si="211"/>
        <v>0</v>
      </c>
      <c r="X453" s="472"/>
      <c r="Y453" s="474">
        <v>2000</v>
      </c>
      <c r="Z453" s="476">
        <f t="shared" si="212"/>
        <v>0</v>
      </c>
      <c r="AA453" s="474">
        <v>8693.52</v>
      </c>
      <c r="AB453" s="476">
        <f t="shared" si="213"/>
        <v>0</v>
      </c>
      <c r="AC453" s="477">
        <f t="shared" si="214"/>
        <v>0</v>
      </c>
      <c r="AD453" s="489"/>
      <c r="AE453" s="491">
        <v>2000</v>
      </c>
      <c r="AF453" s="493">
        <f t="shared" si="215"/>
        <v>0</v>
      </c>
      <c r="AG453" s="491">
        <v>8693.52</v>
      </c>
      <c r="AH453" s="493">
        <f t="shared" si="216"/>
        <v>0</v>
      </c>
      <c r="AI453" s="494">
        <f t="shared" si="217"/>
        <v>0</v>
      </c>
      <c r="AJ453" s="523"/>
      <c r="AK453" s="525">
        <v>2000</v>
      </c>
      <c r="AL453" s="527">
        <f t="shared" si="218"/>
        <v>0</v>
      </c>
      <c r="AM453" s="525">
        <v>8693.52</v>
      </c>
      <c r="AN453" s="527">
        <f t="shared" si="219"/>
        <v>0</v>
      </c>
      <c r="AO453" s="528">
        <f t="shared" si="220"/>
        <v>0</v>
      </c>
      <c r="AP453" s="540"/>
      <c r="AQ453" s="542">
        <v>2000</v>
      </c>
      <c r="AR453" s="544">
        <f t="shared" si="221"/>
        <v>0</v>
      </c>
      <c r="AS453" s="542">
        <v>8693.52</v>
      </c>
      <c r="AT453" s="544">
        <f t="shared" si="222"/>
        <v>0</v>
      </c>
      <c r="AU453" s="540"/>
      <c r="AV453" s="542">
        <v>2000</v>
      </c>
      <c r="AW453" s="544">
        <f t="shared" si="223"/>
        <v>0</v>
      </c>
      <c r="AX453" s="542">
        <v>8693.52</v>
      </c>
      <c r="AY453" s="544">
        <f t="shared" si="224"/>
        <v>0</v>
      </c>
      <c r="AZ453" s="540"/>
      <c r="BA453" s="542">
        <v>2000</v>
      </c>
      <c r="BB453" s="544">
        <f t="shared" si="225"/>
        <v>0</v>
      </c>
      <c r="BC453" s="542">
        <v>8693.52</v>
      </c>
      <c r="BD453" s="544">
        <f t="shared" si="226"/>
        <v>0</v>
      </c>
      <c r="BE453" s="545">
        <f t="shared" si="227"/>
        <v>0</v>
      </c>
      <c r="BF453" s="398">
        <f t="shared" si="228"/>
        <v>1</v>
      </c>
      <c r="BG453" s="254">
        <f t="shared" si="229"/>
        <v>0</v>
      </c>
      <c r="BH453" s="275">
        <f t="shared" si="230"/>
        <v>1</v>
      </c>
    </row>
    <row r="454" spans="1:60" s="254" customFormat="1" ht="12.75">
      <c r="A454" s="303" t="s">
        <v>1117</v>
      </c>
      <c r="B454" s="281" t="s">
        <v>1118</v>
      </c>
      <c r="C454" s="372"/>
      <c r="D454" s="272" t="s">
        <v>110</v>
      </c>
      <c r="E454" s="273">
        <v>3</v>
      </c>
      <c r="F454" s="344">
        <v>200</v>
      </c>
      <c r="G454" s="413">
        <f t="shared" si="231"/>
        <v>600</v>
      </c>
      <c r="H454" s="344">
        <v>84</v>
      </c>
      <c r="I454" s="414">
        <f t="shared" si="232"/>
        <v>252</v>
      </c>
      <c r="J454" s="415">
        <f t="shared" si="234"/>
        <v>852</v>
      </c>
      <c r="K454" s="406"/>
      <c r="L454" s="427"/>
      <c r="M454" s="429">
        <v>200</v>
      </c>
      <c r="N454" s="431">
        <f t="shared" si="206"/>
        <v>0</v>
      </c>
      <c r="O454" s="429">
        <v>84</v>
      </c>
      <c r="P454" s="431">
        <f t="shared" si="207"/>
        <v>0</v>
      </c>
      <c r="Q454" s="432">
        <f t="shared" si="208"/>
        <v>0</v>
      </c>
      <c r="R454" s="444"/>
      <c r="S454" s="446">
        <v>200</v>
      </c>
      <c r="T454" s="448">
        <f t="shared" si="209"/>
        <v>0</v>
      </c>
      <c r="U454" s="446">
        <v>84</v>
      </c>
      <c r="V454" s="448">
        <f t="shared" si="210"/>
        <v>0</v>
      </c>
      <c r="W454" s="449">
        <f t="shared" si="211"/>
        <v>0</v>
      </c>
      <c r="X454" s="472"/>
      <c r="Y454" s="474">
        <v>200</v>
      </c>
      <c r="Z454" s="476">
        <f t="shared" si="212"/>
        <v>0</v>
      </c>
      <c r="AA454" s="474">
        <v>84</v>
      </c>
      <c r="AB454" s="476">
        <f t="shared" si="213"/>
        <v>0</v>
      </c>
      <c r="AC454" s="477">
        <f t="shared" si="214"/>
        <v>0</v>
      </c>
      <c r="AD454" s="489"/>
      <c r="AE454" s="491">
        <v>200</v>
      </c>
      <c r="AF454" s="493">
        <f t="shared" si="215"/>
        <v>0</v>
      </c>
      <c r="AG454" s="491">
        <v>84</v>
      </c>
      <c r="AH454" s="493">
        <f t="shared" si="216"/>
        <v>0</v>
      </c>
      <c r="AI454" s="494">
        <f t="shared" si="217"/>
        <v>0</v>
      </c>
      <c r="AJ454" s="523"/>
      <c r="AK454" s="525">
        <v>200</v>
      </c>
      <c r="AL454" s="527">
        <f t="shared" si="218"/>
        <v>0</v>
      </c>
      <c r="AM454" s="525">
        <v>84</v>
      </c>
      <c r="AN454" s="527">
        <f t="shared" si="219"/>
        <v>0</v>
      </c>
      <c r="AO454" s="528">
        <f t="shared" si="220"/>
        <v>0</v>
      </c>
      <c r="AP454" s="540"/>
      <c r="AQ454" s="542">
        <v>200</v>
      </c>
      <c r="AR454" s="544">
        <f t="shared" si="221"/>
        <v>0</v>
      </c>
      <c r="AS454" s="542">
        <v>84</v>
      </c>
      <c r="AT454" s="544">
        <f t="shared" si="222"/>
        <v>0</v>
      </c>
      <c r="AU454" s="540"/>
      <c r="AV454" s="542">
        <v>200</v>
      </c>
      <c r="AW454" s="544">
        <f t="shared" si="223"/>
        <v>0</v>
      </c>
      <c r="AX454" s="542">
        <v>84</v>
      </c>
      <c r="AY454" s="544">
        <f t="shared" si="224"/>
        <v>0</v>
      </c>
      <c r="AZ454" s="540"/>
      <c r="BA454" s="542">
        <v>200</v>
      </c>
      <c r="BB454" s="544">
        <f t="shared" si="225"/>
        <v>0</v>
      </c>
      <c r="BC454" s="542">
        <v>84</v>
      </c>
      <c r="BD454" s="544">
        <f t="shared" si="226"/>
        <v>0</v>
      </c>
      <c r="BE454" s="545">
        <f t="shared" si="227"/>
        <v>0</v>
      </c>
      <c r="BF454" s="398">
        <f t="shared" si="228"/>
        <v>3</v>
      </c>
      <c r="BG454" s="254">
        <f t="shared" si="229"/>
        <v>0</v>
      </c>
      <c r="BH454" s="275">
        <f t="shared" si="230"/>
        <v>3</v>
      </c>
    </row>
    <row r="455" spans="1:60" s="254" customFormat="1" ht="25.5">
      <c r="A455" s="303" t="s">
        <v>1119</v>
      </c>
      <c r="B455" s="281" t="s">
        <v>121</v>
      </c>
      <c r="C455" s="372" t="s">
        <v>122</v>
      </c>
      <c r="D455" s="272" t="s">
        <v>123</v>
      </c>
      <c r="E455" s="273">
        <v>50</v>
      </c>
      <c r="F455" s="344">
        <v>350</v>
      </c>
      <c r="G455" s="413">
        <f t="shared" si="231"/>
        <v>17500</v>
      </c>
      <c r="H455" s="344">
        <v>284</v>
      </c>
      <c r="I455" s="414">
        <f t="shared" si="232"/>
        <v>14200</v>
      </c>
      <c r="J455" s="415">
        <f t="shared" si="234"/>
        <v>31700</v>
      </c>
      <c r="K455" s="406"/>
      <c r="L455" s="427"/>
      <c r="M455" s="429">
        <v>350</v>
      </c>
      <c r="N455" s="431">
        <f t="shared" si="206"/>
        <v>0</v>
      </c>
      <c r="O455" s="429">
        <v>284</v>
      </c>
      <c r="P455" s="431">
        <f t="shared" si="207"/>
        <v>0</v>
      </c>
      <c r="Q455" s="432">
        <f t="shared" si="208"/>
        <v>0</v>
      </c>
      <c r="R455" s="444"/>
      <c r="S455" s="446">
        <v>350</v>
      </c>
      <c r="T455" s="448">
        <f t="shared" si="209"/>
        <v>0</v>
      </c>
      <c r="U455" s="446">
        <v>284</v>
      </c>
      <c r="V455" s="448">
        <f t="shared" si="210"/>
        <v>0</v>
      </c>
      <c r="W455" s="449">
        <f t="shared" si="211"/>
        <v>0</v>
      </c>
      <c r="X455" s="472"/>
      <c r="Y455" s="474">
        <v>350</v>
      </c>
      <c r="Z455" s="476">
        <f t="shared" si="212"/>
        <v>0</v>
      </c>
      <c r="AA455" s="474">
        <v>284</v>
      </c>
      <c r="AB455" s="476">
        <f t="shared" si="213"/>
        <v>0</v>
      </c>
      <c r="AC455" s="477">
        <f t="shared" si="214"/>
        <v>0</v>
      </c>
      <c r="AD455" s="489"/>
      <c r="AE455" s="491">
        <v>350</v>
      </c>
      <c r="AF455" s="493">
        <f t="shared" si="215"/>
        <v>0</v>
      </c>
      <c r="AG455" s="491">
        <v>284</v>
      </c>
      <c r="AH455" s="493">
        <f t="shared" si="216"/>
        <v>0</v>
      </c>
      <c r="AI455" s="494">
        <f t="shared" si="217"/>
        <v>0</v>
      </c>
      <c r="AJ455" s="523"/>
      <c r="AK455" s="525">
        <v>350</v>
      </c>
      <c r="AL455" s="527">
        <f t="shared" si="218"/>
        <v>0</v>
      </c>
      <c r="AM455" s="525">
        <v>284</v>
      </c>
      <c r="AN455" s="527">
        <f t="shared" si="219"/>
        <v>0</v>
      </c>
      <c r="AO455" s="528">
        <f t="shared" si="220"/>
        <v>0</v>
      </c>
      <c r="AP455" s="540"/>
      <c r="AQ455" s="542">
        <v>350</v>
      </c>
      <c r="AR455" s="544">
        <f t="shared" si="221"/>
        <v>0</v>
      </c>
      <c r="AS455" s="542">
        <v>284</v>
      </c>
      <c r="AT455" s="544">
        <f t="shared" si="222"/>
        <v>0</v>
      </c>
      <c r="AU455" s="540"/>
      <c r="AV455" s="542">
        <v>350</v>
      </c>
      <c r="AW455" s="544">
        <f t="shared" si="223"/>
        <v>0</v>
      </c>
      <c r="AX455" s="542">
        <v>284</v>
      </c>
      <c r="AY455" s="544">
        <f t="shared" si="224"/>
        <v>0</v>
      </c>
      <c r="AZ455" s="540"/>
      <c r="BA455" s="542">
        <v>350</v>
      </c>
      <c r="BB455" s="544">
        <f t="shared" si="225"/>
        <v>0</v>
      </c>
      <c r="BC455" s="542">
        <v>284</v>
      </c>
      <c r="BD455" s="544">
        <f t="shared" si="226"/>
        <v>0</v>
      </c>
      <c r="BE455" s="545">
        <f t="shared" si="227"/>
        <v>0</v>
      </c>
      <c r="BF455" s="398">
        <f t="shared" si="228"/>
        <v>50</v>
      </c>
      <c r="BG455" s="254">
        <f t="shared" si="229"/>
        <v>0</v>
      </c>
      <c r="BH455" s="275">
        <f t="shared" si="230"/>
        <v>50</v>
      </c>
    </row>
    <row r="456" spans="1:60" s="275" customFormat="1" ht="12.75">
      <c r="A456" s="314" t="s">
        <v>1120</v>
      </c>
      <c r="B456" s="367" t="s">
        <v>388</v>
      </c>
      <c r="C456" s="187"/>
      <c r="D456" s="562" t="s">
        <v>117</v>
      </c>
      <c r="E456" s="234">
        <v>1</v>
      </c>
      <c r="F456" s="344">
        <v>0</v>
      </c>
      <c r="G456" s="190">
        <f t="shared" si="231"/>
        <v>0</v>
      </c>
      <c r="H456" s="344">
        <v>9840</v>
      </c>
      <c r="I456" s="190">
        <f>ROUND(E456*H456,2)</f>
        <v>9840</v>
      </c>
      <c r="J456" s="345">
        <f t="shared" si="234"/>
        <v>9840</v>
      </c>
      <c r="K456" s="420"/>
      <c r="L456" s="435"/>
      <c r="M456" s="429">
        <v>0</v>
      </c>
      <c r="N456" s="431">
        <f t="shared" si="206"/>
        <v>0</v>
      </c>
      <c r="O456" s="429">
        <v>9840</v>
      </c>
      <c r="P456" s="431">
        <f t="shared" si="207"/>
        <v>0</v>
      </c>
      <c r="Q456" s="432">
        <f t="shared" si="208"/>
        <v>0</v>
      </c>
      <c r="R456" s="452"/>
      <c r="S456" s="446">
        <v>0</v>
      </c>
      <c r="T456" s="448">
        <f t="shared" si="209"/>
        <v>0</v>
      </c>
      <c r="U456" s="446">
        <v>9840</v>
      </c>
      <c r="V456" s="448">
        <f t="shared" si="210"/>
        <v>0</v>
      </c>
      <c r="W456" s="449">
        <f t="shared" si="211"/>
        <v>0</v>
      </c>
      <c r="X456" s="481"/>
      <c r="Y456" s="474">
        <v>0</v>
      </c>
      <c r="Z456" s="476">
        <f t="shared" si="212"/>
        <v>0</v>
      </c>
      <c r="AA456" s="474">
        <v>9840</v>
      </c>
      <c r="AB456" s="476">
        <f t="shared" si="213"/>
        <v>0</v>
      </c>
      <c r="AC456" s="477">
        <f t="shared" si="214"/>
        <v>0</v>
      </c>
      <c r="AD456" s="500"/>
      <c r="AE456" s="491">
        <v>0</v>
      </c>
      <c r="AF456" s="493">
        <f t="shared" si="215"/>
        <v>0</v>
      </c>
      <c r="AG456" s="491">
        <v>9840</v>
      </c>
      <c r="AH456" s="493">
        <f t="shared" si="216"/>
        <v>0</v>
      </c>
      <c r="AI456" s="494">
        <f t="shared" si="217"/>
        <v>0</v>
      </c>
      <c r="AJ456" s="532">
        <v>1</v>
      </c>
      <c r="AK456" s="525">
        <v>0</v>
      </c>
      <c r="AL456" s="527">
        <f t="shared" si="218"/>
        <v>0</v>
      </c>
      <c r="AM456" s="525">
        <v>9840</v>
      </c>
      <c r="AN456" s="527">
        <f t="shared" si="219"/>
        <v>9840</v>
      </c>
      <c r="AO456" s="528">
        <f t="shared" si="220"/>
        <v>9840</v>
      </c>
      <c r="AP456" s="549"/>
      <c r="AQ456" s="542">
        <v>0</v>
      </c>
      <c r="AR456" s="544">
        <f t="shared" si="221"/>
        <v>0</v>
      </c>
      <c r="AS456" s="542">
        <v>9840</v>
      </c>
      <c r="AT456" s="544">
        <f t="shared" si="222"/>
        <v>0</v>
      </c>
      <c r="AU456" s="549"/>
      <c r="AV456" s="542">
        <v>0</v>
      </c>
      <c r="AW456" s="544">
        <f t="shared" si="223"/>
        <v>0</v>
      </c>
      <c r="AX456" s="542">
        <v>9840</v>
      </c>
      <c r="AY456" s="544">
        <f t="shared" si="224"/>
        <v>0</v>
      </c>
      <c r="AZ456" s="549"/>
      <c r="BA456" s="542">
        <v>0</v>
      </c>
      <c r="BB456" s="544">
        <f t="shared" si="225"/>
        <v>0</v>
      </c>
      <c r="BC456" s="542">
        <v>9840</v>
      </c>
      <c r="BD456" s="544">
        <f t="shared" si="226"/>
        <v>0</v>
      </c>
      <c r="BE456" s="545">
        <f t="shared" si="227"/>
        <v>0</v>
      </c>
      <c r="BF456" s="398">
        <f t="shared" si="228"/>
        <v>0</v>
      </c>
      <c r="BG456" s="254">
        <f t="shared" si="229"/>
        <v>1</v>
      </c>
      <c r="BH456" s="275">
        <f t="shared" si="230"/>
        <v>0</v>
      </c>
    </row>
    <row r="457" spans="1:60" s="275" customFormat="1" ht="12.75">
      <c r="A457" s="314" t="s">
        <v>1121</v>
      </c>
      <c r="B457" s="367" t="s">
        <v>788</v>
      </c>
      <c r="C457" s="187"/>
      <c r="D457" s="562" t="s">
        <v>117</v>
      </c>
      <c r="E457" s="234">
        <v>1</v>
      </c>
      <c r="F457" s="344">
        <v>40800</v>
      </c>
      <c r="G457" s="190">
        <f t="shared" si="231"/>
        <v>40800</v>
      </c>
      <c r="H457" s="344">
        <v>0</v>
      </c>
      <c r="I457" s="190">
        <f>ROUND(E457*H457,2)</f>
        <v>0</v>
      </c>
      <c r="J457" s="345">
        <f t="shared" si="234"/>
        <v>40800</v>
      </c>
      <c r="K457" s="420"/>
      <c r="L457" s="435"/>
      <c r="M457" s="429">
        <v>40800</v>
      </c>
      <c r="N457" s="431">
        <f t="shared" si="206"/>
        <v>0</v>
      </c>
      <c r="O457" s="429">
        <v>0</v>
      </c>
      <c r="P457" s="431">
        <f t="shared" si="207"/>
        <v>0</v>
      </c>
      <c r="Q457" s="432">
        <f t="shared" si="208"/>
        <v>0</v>
      </c>
      <c r="R457" s="452"/>
      <c r="S457" s="446">
        <v>40800</v>
      </c>
      <c r="T457" s="448">
        <f t="shared" si="209"/>
        <v>0</v>
      </c>
      <c r="U457" s="446">
        <v>0</v>
      </c>
      <c r="V457" s="448">
        <f t="shared" si="210"/>
        <v>0</v>
      </c>
      <c r="W457" s="449">
        <f t="shared" si="211"/>
        <v>0</v>
      </c>
      <c r="X457" s="481"/>
      <c r="Y457" s="474">
        <v>40800</v>
      </c>
      <c r="Z457" s="476">
        <f t="shared" si="212"/>
        <v>0</v>
      </c>
      <c r="AA457" s="474">
        <v>0</v>
      </c>
      <c r="AB457" s="476">
        <f t="shared" si="213"/>
        <v>0</v>
      </c>
      <c r="AC457" s="477">
        <f t="shared" si="214"/>
        <v>0</v>
      </c>
      <c r="AD457" s="500"/>
      <c r="AE457" s="491">
        <v>40800</v>
      </c>
      <c r="AF457" s="493">
        <f t="shared" si="215"/>
        <v>0</v>
      </c>
      <c r="AG457" s="491">
        <v>0</v>
      </c>
      <c r="AH457" s="493">
        <f t="shared" si="216"/>
        <v>0</v>
      </c>
      <c r="AI457" s="494">
        <f t="shared" si="217"/>
        <v>0</v>
      </c>
      <c r="AJ457" s="532"/>
      <c r="AK457" s="525">
        <v>40800</v>
      </c>
      <c r="AL457" s="527">
        <f t="shared" si="218"/>
        <v>0</v>
      </c>
      <c r="AM457" s="525">
        <v>0</v>
      </c>
      <c r="AN457" s="527">
        <f t="shared" si="219"/>
        <v>0</v>
      </c>
      <c r="AO457" s="528">
        <f t="shared" si="220"/>
        <v>0</v>
      </c>
      <c r="AP457" s="549"/>
      <c r="AQ457" s="542">
        <v>40800</v>
      </c>
      <c r="AR457" s="544">
        <f t="shared" si="221"/>
        <v>0</v>
      </c>
      <c r="AS457" s="542">
        <v>0</v>
      </c>
      <c r="AT457" s="544">
        <f t="shared" si="222"/>
        <v>0</v>
      </c>
      <c r="AU457" s="549"/>
      <c r="AV457" s="542">
        <v>40800</v>
      </c>
      <c r="AW457" s="544">
        <f t="shared" si="223"/>
        <v>0</v>
      </c>
      <c r="AX457" s="542">
        <v>0</v>
      </c>
      <c r="AY457" s="544">
        <f t="shared" si="224"/>
        <v>0</v>
      </c>
      <c r="AZ457" s="549"/>
      <c r="BA457" s="542">
        <v>40800</v>
      </c>
      <c r="BB457" s="544">
        <f t="shared" si="225"/>
        <v>0</v>
      </c>
      <c r="BC457" s="542">
        <v>0</v>
      </c>
      <c r="BD457" s="544">
        <f t="shared" si="226"/>
        <v>0</v>
      </c>
      <c r="BE457" s="545">
        <f t="shared" si="227"/>
        <v>0</v>
      </c>
      <c r="BF457" s="398">
        <f t="shared" si="228"/>
        <v>1</v>
      </c>
      <c r="BG457" s="254">
        <f t="shared" si="229"/>
        <v>0</v>
      </c>
      <c r="BH457" s="275">
        <f t="shared" si="230"/>
        <v>1</v>
      </c>
    </row>
    <row r="458" spans="1:60" s="275" customFormat="1" ht="12.75">
      <c r="A458" s="308"/>
      <c r="B458" s="270"/>
      <c r="C458" s="277"/>
      <c r="D458" s="272"/>
      <c r="E458" s="235"/>
      <c r="F458" s="344"/>
      <c r="G458" s="416"/>
      <c r="H458" s="344"/>
      <c r="I458" s="190"/>
      <c r="J458" s="417"/>
      <c r="K458" s="420"/>
      <c r="L458" s="435"/>
      <c r="M458" s="429"/>
      <c r="N458" s="431">
        <f t="shared" si="206"/>
        <v>0</v>
      </c>
      <c r="O458" s="429"/>
      <c r="P458" s="431">
        <f t="shared" si="207"/>
        <v>0</v>
      </c>
      <c r="Q458" s="432">
        <f t="shared" si="208"/>
        <v>0</v>
      </c>
      <c r="R458" s="452"/>
      <c r="S458" s="446"/>
      <c r="T458" s="448">
        <f t="shared" si="209"/>
        <v>0</v>
      </c>
      <c r="U458" s="446"/>
      <c r="V458" s="448">
        <f t="shared" si="210"/>
        <v>0</v>
      </c>
      <c r="W458" s="449">
        <f t="shared" si="211"/>
        <v>0</v>
      </c>
      <c r="X458" s="481"/>
      <c r="Y458" s="474"/>
      <c r="Z458" s="476">
        <f t="shared" si="212"/>
        <v>0</v>
      </c>
      <c r="AA458" s="474"/>
      <c r="AB458" s="476">
        <f t="shared" si="213"/>
        <v>0</v>
      </c>
      <c r="AC458" s="477">
        <f t="shared" si="214"/>
        <v>0</v>
      </c>
      <c r="AD458" s="500"/>
      <c r="AE458" s="491"/>
      <c r="AF458" s="493">
        <f t="shared" si="215"/>
        <v>0</v>
      </c>
      <c r="AG458" s="491"/>
      <c r="AH458" s="493">
        <f t="shared" si="216"/>
        <v>0</v>
      </c>
      <c r="AI458" s="494">
        <f t="shared" si="217"/>
        <v>0</v>
      </c>
      <c r="AJ458" s="532"/>
      <c r="AK458" s="525"/>
      <c r="AL458" s="527">
        <f t="shared" si="218"/>
        <v>0</v>
      </c>
      <c r="AM458" s="525"/>
      <c r="AN458" s="527">
        <f t="shared" si="219"/>
        <v>0</v>
      </c>
      <c r="AO458" s="528">
        <f t="shared" si="220"/>
        <v>0</v>
      </c>
      <c r="AP458" s="549"/>
      <c r="AQ458" s="542"/>
      <c r="AR458" s="544">
        <f t="shared" si="221"/>
        <v>0</v>
      </c>
      <c r="AS458" s="542"/>
      <c r="AT458" s="544">
        <f t="shared" si="222"/>
        <v>0</v>
      </c>
      <c r="AU458" s="549"/>
      <c r="AV458" s="542"/>
      <c r="AW458" s="544">
        <f t="shared" si="223"/>
        <v>0</v>
      </c>
      <c r="AX458" s="542"/>
      <c r="AY458" s="544">
        <f t="shared" si="224"/>
        <v>0</v>
      </c>
      <c r="AZ458" s="549"/>
      <c r="BA458" s="542"/>
      <c r="BB458" s="544">
        <f t="shared" si="225"/>
        <v>0</v>
      </c>
      <c r="BC458" s="542"/>
      <c r="BD458" s="544">
        <f t="shared" si="226"/>
        <v>0</v>
      </c>
      <c r="BE458" s="545">
        <f t="shared" si="227"/>
        <v>0</v>
      </c>
      <c r="BF458" s="398">
        <f t="shared" si="228"/>
        <v>0</v>
      </c>
      <c r="BG458" s="254">
        <f t="shared" si="229"/>
        <v>0</v>
      </c>
      <c r="BH458" s="275">
        <f t="shared" si="230"/>
        <v>0</v>
      </c>
    </row>
    <row r="459" spans="1:60" s="459" customFormat="1" ht="12.75">
      <c r="A459" s="313">
        <v>8</v>
      </c>
      <c r="B459" s="250" t="s">
        <v>109</v>
      </c>
      <c r="C459" s="556"/>
      <c r="D459" s="252"/>
      <c r="E459" s="253"/>
      <c r="F459" s="252"/>
      <c r="G459" s="252"/>
      <c r="H459" s="252"/>
      <c r="I459" s="252"/>
      <c r="J459" s="311">
        <f>SUM(J461:J557)</f>
        <v>15038172.959999997</v>
      </c>
      <c r="K459" s="412"/>
      <c r="L459" s="461"/>
      <c r="M459" s="438"/>
      <c r="N459" s="431">
        <f t="shared" si="206"/>
        <v>0</v>
      </c>
      <c r="O459" s="438"/>
      <c r="P459" s="431">
        <f t="shared" si="207"/>
        <v>0</v>
      </c>
      <c r="Q459" s="311">
        <f>SUM(Q461:Q557)</f>
        <v>669882</v>
      </c>
      <c r="R459" s="461"/>
      <c r="S459" s="252"/>
      <c r="T459" s="463">
        <f t="shared" si="209"/>
        <v>0</v>
      </c>
      <c r="U459" s="252"/>
      <c r="V459" s="463">
        <f t="shared" si="210"/>
        <v>0</v>
      </c>
      <c r="W459" s="464">
        <f>SUM(W461:W557)</f>
        <v>749900</v>
      </c>
      <c r="X459" s="461"/>
      <c r="Y459" s="480"/>
      <c r="Z459" s="476">
        <f t="shared" si="212"/>
        <v>0</v>
      </c>
      <c r="AA459" s="480"/>
      <c r="AB459" s="476">
        <f t="shared" si="213"/>
        <v>0</v>
      </c>
      <c r="AC459" s="464">
        <f>SUM(AC461:AC559)</f>
        <v>765674</v>
      </c>
      <c r="AD459" s="461"/>
      <c r="AE459" s="499"/>
      <c r="AF459" s="493">
        <f t="shared" si="215"/>
        <v>0</v>
      </c>
      <c r="AG459" s="499"/>
      <c r="AH459" s="493">
        <f t="shared" si="216"/>
        <v>0</v>
      </c>
      <c r="AI459" s="462">
        <f t="shared" si="217"/>
        <v>0</v>
      </c>
      <c r="AJ459" s="574"/>
      <c r="AK459" s="531"/>
      <c r="AL459" s="527">
        <f t="shared" si="218"/>
        <v>0</v>
      </c>
      <c r="AM459" s="531"/>
      <c r="AN459" s="527">
        <f t="shared" si="219"/>
        <v>0</v>
      </c>
      <c r="AO459" s="464">
        <f>SUM(AO461:AO557)</f>
        <v>4653265.5500000007</v>
      </c>
      <c r="AP459" s="461"/>
      <c r="AQ459" s="548"/>
      <c r="AR459" s="544">
        <f t="shared" si="221"/>
        <v>0</v>
      </c>
      <c r="AS459" s="548"/>
      <c r="AT459" s="544">
        <f t="shared" si="222"/>
        <v>0</v>
      </c>
      <c r="AU459" s="461"/>
      <c r="AV459" s="548"/>
      <c r="AW459" s="544">
        <f t="shared" si="223"/>
        <v>0</v>
      </c>
      <c r="AX459" s="548"/>
      <c r="AY459" s="544">
        <f t="shared" si="224"/>
        <v>0</v>
      </c>
      <c r="AZ459" s="461"/>
      <c r="BA459" s="548"/>
      <c r="BB459" s="544">
        <f t="shared" si="225"/>
        <v>0</v>
      </c>
      <c r="BC459" s="548"/>
      <c r="BD459" s="544">
        <f t="shared" si="226"/>
        <v>0</v>
      </c>
      <c r="BE459" s="462">
        <f>SUM(BE461:BE557)</f>
        <v>0</v>
      </c>
      <c r="BF459" s="398">
        <f t="shared" si="228"/>
        <v>0</v>
      </c>
      <c r="BG459" s="254">
        <f t="shared" si="229"/>
        <v>0</v>
      </c>
      <c r="BH459" s="275">
        <f t="shared" si="230"/>
        <v>0</v>
      </c>
    </row>
    <row r="460" spans="1:60" s="275" customFormat="1" ht="11.45" customHeight="1">
      <c r="A460" s="308"/>
      <c r="B460" s="366"/>
      <c r="C460" s="565"/>
      <c r="D460" s="562"/>
      <c r="E460" s="234"/>
      <c r="F460" s="344"/>
      <c r="G460" s="190"/>
      <c r="H460" s="344"/>
      <c r="I460" s="190"/>
      <c r="J460" s="345"/>
      <c r="K460" s="420"/>
      <c r="L460" s="435"/>
      <c r="M460" s="429"/>
      <c r="N460" s="431">
        <f t="shared" si="206"/>
        <v>0</v>
      </c>
      <c r="O460" s="429"/>
      <c r="P460" s="431">
        <f t="shared" si="207"/>
        <v>0</v>
      </c>
      <c r="Q460" s="432">
        <f t="shared" si="208"/>
        <v>0</v>
      </c>
      <c r="R460" s="452"/>
      <c r="S460" s="446"/>
      <c r="T460" s="448">
        <f t="shared" si="209"/>
        <v>0</v>
      </c>
      <c r="U460" s="446"/>
      <c r="V460" s="448">
        <f t="shared" si="210"/>
        <v>0</v>
      </c>
      <c r="W460" s="449">
        <f t="shared" si="211"/>
        <v>0</v>
      </c>
      <c r="X460" s="481"/>
      <c r="Y460" s="474"/>
      <c r="Z460" s="476">
        <f t="shared" si="212"/>
        <v>0</v>
      </c>
      <c r="AA460" s="474"/>
      <c r="AB460" s="476">
        <f t="shared" si="213"/>
        <v>0</v>
      </c>
      <c r="AC460" s="477">
        <f t="shared" si="214"/>
        <v>0</v>
      </c>
      <c r="AD460" s="500"/>
      <c r="AE460" s="491"/>
      <c r="AF460" s="493">
        <f t="shared" si="215"/>
        <v>0</v>
      </c>
      <c r="AG460" s="491"/>
      <c r="AH460" s="493">
        <f t="shared" si="216"/>
        <v>0</v>
      </c>
      <c r="AI460" s="494">
        <f t="shared" si="217"/>
        <v>0</v>
      </c>
      <c r="AJ460" s="532"/>
      <c r="AK460" s="525"/>
      <c r="AL460" s="527">
        <f t="shared" si="218"/>
        <v>0</v>
      </c>
      <c r="AM460" s="525"/>
      <c r="AN460" s="527">
        <f t="shared" si="219"/>
        <v>0</v>
      </c>
      <c r="AO460" s="528">
        <f t="shared" si="220"/>
        <v>0</v>
      </c>
      <c r="AP460" s="549"/>
      <c r="AQ460" s="542"/>
      <c r="AR460" s="544">
        <f t="shared" si="221"/>
        <v>0</v>
      </c>
      <c r="AS460" s="542"/>
      <c r="AT460" s="544">
        <f t="shared" si="222"/>
        <v>0</v>
      </c>
      <c r="AU460" s="549"/>
      <c r="AV460" s="542"/>
      <c r="AW460" s="544">
        <f t="shared" si="223"/>
        <v>0</v>
      </c>
      <c r="AX460" s="542"/>
      <c r="AY460" s="544">
        <f t="shared" si="224"/>
        <v>0</v>
      </c>
      <c r="AZ460" s="549"/>
      <c r="BA460" s="542"/>
      <c r="BB460" s="544">
        <f t="shared" si="225"/>
        <v>0</v>
      </c>
      <c r="BC460" s="542"/>
      <c r="BD460" s="544">
        <f t="shared" si="226"/>
        <v>0</v>
      </c>
      <c r="BE460" s="545">
        <f t="shared" si="227"/>
        <v>0</v>
      </c>
      <c r="BF460" s="398">
        <f t="shared" si="228"/>
        <v>0</v>
      </c>
      <c r="BG460" s="254">
        <f t="shared" si="229"/>
        <v>0</v>
      </c>
      <c r="BH460" s="275">
        <f t="shared" si="230"/>
        <v>0</v>
      </c>
    </row>
    <row r="461" spans="1:60" s="275" customFormat="1" ht="12.75">
      <c r="A461" s="314" t="s">
        <v>373</v>
      </c>
      <c r="B461" s="367" t="s">
        <v>1015</v>
      </c>
      <c r="C461" s="187" t="s">
        <v>1127</v>
      </c>
      <c r="D461" s="562" t="s">
        <v>110</v>
      </c>
      <c r="E461" s="234">
        <v>19</v>
      </c>
      <c r="F461" s="344">
        <v>4800</v>
      </c>
      <c r="G461" s="190">
        <f t="shared" ref="G461:G524" si="235">E461*F461</f>
        <v>91200</v>
      </c>
      <c r="H461" s="344">
        <v>19860</v>
      </c>
      <c r="I461" s="190">
        <f t="shared" ref="I461:I498" si="236">H461*E461</f>
        <v>377340</v>
      </c>
      <c r="J461" s="345">
        <f t="shared" ref="J461:J524" si="237">G461+I461</f>
        <v>468540</v>
      </c>
      <c r="K461" s="420"/>
      <c r="L461" s="435">
        <v>17</v>
      </c>
      <c r="M461" s="429">
        <v>4800</v>
      </c>
      <c r="N461" s="431">
        <f t="shared" si="206"/>
        <v>81600</v>
      </c>
      <c r="O461" s="429">
        <v>19860</v>
      </c>
      <c r="P461" s="431">
        <f t="shared" si="207"/>
        <v>337620</v>
      </c>
      <c r="Q461" s="432">
        <f t="shared" si="208"/>
        <v>419220</v>
      </c>
      <c r="R461" s="452"/>
      <c r="S461" s="446">
        <v>4800</v>
      </c>
      <c r="T461" s="448">
        <f t="shared" si="209"/>
        <v>0</v>
      </c>
      <c r="U461" s="446">
        <v>19860</v>
      </c>
      <c r="V461" s="448">
        <f t="shared" si="210"/>
        <v>0</v>
      </c>
      <c r="W461" s="449">
        <f t="shared" si="211"/>
        <v>0</v>
      </c>
      <c r="X461" s="481"/>
      <c r="Y461" s="474">
        <v>4800</v>
      </c>
      <c r="Z461" s="476">
        <f t="shared" si="212"/>
        <v>0</v>
      </c>
      <c r="AA461" s="474">
        <v>19860</v>
      </c>
      <c r="AB461" s="476">
        <f t="shared" si="213"/>
        <v>0</v>
      </c>
      <c r="AC461" s="477">
        <f t="shared" si="214"/>
        <v>0</v>
      </c>
      <c r="AD461" s="500"/>
      <c r="AE461" s="491">
        <v>4800</v>
      </c>
      <c r="AF461" s="493">
        <f t="shared" si="215"/>
        <v>0</v>
      </c>
      <c r="AG461" s="491">
        <v>19860</v>
      </c>
      <c r="AH461" s="493">
        <f t="shared" si="216"/>
        <v>0</v>
      </c>
      <c r="AI461" s="494">
        <f t="shared" si="217"/>
        <v>0</v>
      </c>
      <c r="AJ461" s="532"/>
      <c r="AK461" s="525">
        <v>4800</v>
      </c>
      <c r="AL461" s="527">
        <f t="shared" si="218"/>
        <v>0</v>
      </c>
      <c r="AM461" s="525">
        <v>19860</v>
      </c>
      <c r="AN461" s="527">
        <f t="shared" si="219"/>
        <v>0</v>
      </c>
      <c r="AO461" s="528">
        <f t="shared" si="220"/>
        <v>0</v>
      </c>
      <c r="AP461" s="549"/>
      <c r="AQ461" s="542">
        <v>4800</v>
      </c>
      <c r="AR461" s="544">
        <f t="shared" si="221"/>
        <v>0</v>
      </c>
      <c r="AS461" s="542">
        <v>19860</v>
      </c>
      <c r="AT461" s="544">
        <f t="shared" si="222"/>
        <v>0</v>
      </c>
      <c r="AU461" s="549"/>
      <c r="AV461" s="542">
        <v>4800</v>
      </c>
      <c r="AW461" s="544">
        <f t="shared" si="223"/>
        <v>0</v>
      </c>
      <c r="AX461" s="542">
        <v>19860</v>
      </c>
      <c r="AY461" s="544">
        <f t="shared" si="224"/>
        <v>0</v>
      </c>
      <c r="AZ461" s="549"/>
      <c r="BA461" s="542">
        <v>4800</v>
      </c>
      <c r="BB461" s="544">
        <f t="shared" si="225"/>
        <v>0</v>
      </c>
      <c r="BC461" s="542">
        <v>19860</v>
      </c>
      <c r="BD461" s="544">
        <f t="shared" si="226"/>
        <v>0</v>
      </c>
      <c r="BE461" s="545">
        <f t="shared" si="227"/>
        <v>0</v>
      </c>
      <c r="BF461" s="398">
        <f t="shared" si="228"/>
        <v>2</v>
      </c>
      <c r="BG461" s="254">
        <f t="shared" si="229"/>
        <v>17</v>
      </c>
      <c r="BH461" s="275">
        <f t="shared" si="230"/>
        <v>2</v>
      </c>
    </row>
    <row r="462" spans="1:60" s="275" customFormat="1" ht="38.25">
      <c r="A462" s="314" t="s">
        <v>1122</v>
      </c>
      <c r="B462" s="367" t="s">
        <v>119</v>
      </c>
      <c r="C462" s="187" t="s">
        <v>120</v>
      </c>
      <c r="D462" s="562" t="s">
        <v>110</v>
      </c>
      <c r="E462" s="234">
        <v>65</v>
      </c>
      <c r="F462" s="344">
        <v>2400</v>
      </c>
      <c r="G462" s="190">
        <f t="shared" si="235"/>
        <v>156000</v>
      </c>
      <c r="H462" s="344">
        <v>8794</v>
      </c>
      <c r="I462" s="190">
        <f t="shared" si="236"/>
        <v>571610</v>
      </c>
      <c r="J462" s="345">
        <f t="shared" si="237"/>
        <v>727610</v>
      </c>
      <c r="K462" s="420"/>
      <c r="L462" s="435">
        <v>11</v>
      </c>
      <c r="M462" s="429">
        <v>2400</v>
      </c>
      <c r="N462" s="431">
        <f t="shared" si="206"/>
        <v>26400</v>
      </c>
      <c r="O462" s="429">
        <v>8794</v>
      </c>
      <c r="P462" s="431">
        <f t="shared" si="207"/>
        <v>96734</v>
      </c>
      <c r="Q462" s="432">
        <f t="shared" si="208"/>
        <v>123134</v>
      </c>
      <c r="R462" s="452">
        <v>50</v>
      </c>
      <c r="S462" s="446">
        <v>2400</v>
      </c>
      <c r="T462" s="448">
        <f t="shared" si="209"/>
        <v>120000</v>
      </c>
      <c r="U462" s="446">
        <v>8794</v>
      </c>
      <c r="V462" s="448">
        <f t="shared" si="210"/>
        <v>439700</v>
      </c>
      <c r="W462" s="449">
        <f t="shared" si="211"/>
        <v>559700</v>
      </c>
      <c r="X462" s="481"/>
      <c r="Y462" s="474">
        <v>2400</v>
      </c>
      <c r="Z462" s="476">
        <f t="shared" si="212"/>
        <v>0</v>
      </c>
      <c r="AA462" s="474">
        <v>8794</v>
      </c>
      <c r="AB462" s="476">
        <f t="shared" si="213"/>
        <v>0</v>
      </c>
      <c r="AC462" s="477">
        <f t="shared" si="214"/>
        <v>0</v>
      </c>
      <c r="AD462" s="500"/>
      <c r="AE462" s="491">
        <v>2400</v>
      </c>
      <c r="AF462" s="493">
        <f t="shared" si="215"/>
        <v>0</v>
      </c>
      <c r="AG462" s="491">
        <v>8794</v>
      </c>
      <c r="AH462" s="493">
        <f t="shared" si="216"/>
        <v>0</v>
      </c>
      <c r="AI462" s="494">
        <f t="shared" si="217"/>
        <v>0</v>
      </c>
      <c r="AJ462" s="532"/>
      <c r="AK462" s="525">
        <v>2400</v>
      </c>
      <c r="AL462" s="527">
        <f t="shared" si="218"/>
        <v>0</v>
      </c>
      <c r="AM462" s="525">
        <v>8794</v>
      </c>
      <c r="AN462" s="527">
        <f t="shared" si="219"/>
        <v>0</v>
      </c>
      <c r="AO462" s="528">
        <f t="shared" si="220"/>
        <v>0</v>
      </c>
      <c r="AP462" s="549"/>
      <c r="AQ462" s="542">
        <v>2400</v>
      </c>
      <c r="AR462" s="544">
        <f t="shared" si="221"/>
        <v>0</v>
      </c>
      <c r="AS462" s="542">
        <v>8794</v>
      </c>
      <c r="AT462" s="544">
        <f t="shared" si="222"/>
        <v>0</v>
      </c>
      <c r="AU462" s="549"/>
      <c r="AV462" s="542">
        <v>2400</v>
      </c>
      <c r="AW462" s="544">
        <f t="shared" si="223"/>
        <v>0</v>
      </c>
      <c r="AX462" s="542">
        <v>8794</v>
      </c>
      <c r="AY462" s="544">
        <f t="shared" si="224"/>
        <v>0</v>
      </c>
      <c r="AZ462" s="549"/>
      <c r="BA462" s="542">
        <v>2400</v>
      </c>
      <c r="BB462" s="544">
        <f t="shared" si="225"/>
        <v>0</v>
      </c>
      <c r="BC462" s="542">
        <v>8794</v>
      </c>
      <c r="BD462" s="544">
        <f t="shared" si="226"/>
        <v>0</v>
      </c>
      <c r="BE462" s="545">
        <f t="shared" si="227"/>
        <v>0</v>
      </c>
      <c r="BF462" s="398">
        <f t="shared" si="228"/>
        <v>4</v>
      </c>
      <c r="BG462" s="254">
        <f t="shared" si="229"/>
        <v>61</v>
      </c>
      <c r="BH462" s="275">
        <f t="shared" si="230"/>
        <v>4</v>
      </c>
    </row>
    <row r="463" spans="1:60" s="275" customFormat="1" ht="12.75">
      <c r="A463" s="314" t="s">
        <v>1124</v>
      </c>
      <c r="B463" s="367" t="s">
        <v>1132</v>
      </c>
      <c r="C463" s="187" t="s">
        <v>1133</v>
      </c>
      <c r="D463" s="562" t="s">
        <v>110</v>
      </c>
      <c r="E463" s="234">
        <v>2</v>
      </c>
      <c r="F463" s="344">
        <v>5000</v>
      </c>
      <c r="G463" s="190">
        <f>E463*F463</f>
        <v>10000</v>
      </c>
      <c r="H463" s="344">
        <v>47351.3</v>
      </c>
      <c r="I463" s="190">
        <f>H463*E463</f>
        <v>94702.6</v>
      </c>
      <c r="J463" s="345">
        <f>G463+I463</f>
        <v>104702.6</v>
      </c>
      <c r="K463" s="420"/>
      <c r="L463" s="435"/>
      <c r="M463" s="429">
        <v>5000</v>
      </c>
      <c r="N463" s="431">
        <f t="shared" ref="N463:N526" si="238">L463*M463</f>
        <v>0</v>
      </c>
      <c r="O463" s="429">
        <v>47351.3</v>
      </c>
      <c r="P463" s="431">
        <f t="shared" ref="P463:P526" si="239">L463*O463</f>
        <v>0</v>
      </c>
      <c r="Q463" s="432">
        <f t="shared" ref="Q463:Q526" si="240">N463+P463</f>
        <v>0</v>
      </c>
      <c r="R463" s="452"/>
      <c r="S463" s="446">
        <v>5000</v>
      </c>
      <c r="T463" s="448">
        <f t="shared" ref="T463:T526" si="241">R463*S463</f>
        <v>0</v>
      </c>
      <c r="U463" s="446">
        <v>47351.3</v>
      </c>
      <c r="V463" s="448">
        <f t="shared" ref="V463:V526" si="242">R463*U463</f>
        <v>0</v>
      </c>
      <c r="W463" s="449">
        <f t="shared" ref="W463:W526" si="243">T463+V463</f>
        <v>0</v>
      </c>
      <c r="X463" s="481"/>
      <c r="Y463" s="474">
        <v>5000</v>
      </c>
      <c r="Z463" s="476">
        <f t="shared" ref="Z463:Z526" si="244">X463*Y463</f>
        <v>0</v>
      </c>
      <c r="AA463" s="474">
        <v>47351.3</v>
      </c>
      <c r="AB463" s="476">
        <f t="shared" ref="AB463:AB526" si="245">X463*AA463</f>
        <v>0</v>
      </c>
      <c r="AC463" s="477">
        <f t="shared" ref="AC463:AC526" si="246">Z463+AB463</f>
        <v>0</v>
      </c>
      <c r="AD463" s="500"/>
      <c r="AE463" s="491">
        <v>5000</v>
      </c>
      <c r="AF463" s="493">
        <f t="shared" ref="AF463:AF526" si="247">AD463*AE463</f>
        <v>0</v>
      </c>
      <c r="AG463" s="491">
        <v>47351.3</v>
      </c>
      <c r="AH463" s="493">
        <f t="shared" ref="AH463:AH526" si="248">AD463*AG463</f>
        <v>0</v>
      </c>
      <c r="AI463" s="494">
        <f t="shared" ref="AI463:AI526" si="249">AF463+AH463</f>
        <v>0</v>
      </c>
      <c r="AJ463" s="532"/>
      <c r="AK463" s="525">
        <v>5000</v>
      </c>
      <c r="AL463" s="527">
        <f t="shared" ref="AL463:AL526" si="250">AJ463*AK463</f>
        <v>0</v>
      </c>
      <c r="AM463" s="525">
        <v>47351.3</v>
      </c>
      <c r="AN463" s="527">
        <f t="shared" ref="AN463:AN526" si="251">AJ463*AM463</f>
        <v>0</v>
      </c>
      <c r="AO463" s="528">
        <f t="shared" ref="AO463:AO526" si="252">AL463+AN463</f>
        <v>0</v>
      </c>
      <c r="AP463" s="549"/>
      <c r="AQ463" s="542">
        <v>5000</v>
      </c>
      <c r="AR463" s="544">
        <f t="shared" ref="AR463:AR526" si="253">AP463*AQ463</f>
        <v>0</v>
      </c>
      <c r="AS463" s="542">
        <v>47351.3</v>
      </c>
      <c r="AT463" s="544">
        <f t="shared" ref="AT463:AT526" si="254">AP463*AS463</f>
        <v>0</v>
      </c>
      <c r="AU463" s="549"/>
      <c r="AV463" s="542">
        <v>5000</v>
      </c>
      <c r="AW463" s="544">
        <f t="shared" ref="AW463:AW526" si="255">AU463*AV463</f>
        <v>0</v>
      </c>
      <c r="AX463" s="542">
        <v>47351.3</v>
      </c>
      <c r="AY463" s="544">
        <f t="shared" ref="AY463:AY526" si="256">AU463*AX463</f>
        <v>0</v>
      </c>
      <c r="AZ463" s="549"/>
      <c r="BA463" s="542">
        <v>5000</v>
      </c>
      <c r="BB463" s="544">
        <f t="shared" ref="BB463:BB526" si="257">AZ463*BA463</f>
        <v>0</v>
      </c>
      <c r="BC463" s="542">
        <v>47351.3</v>
      </c>
      <c r="BD463" s="544">
        <f t="shared" ref="BD463:BD526" si="258">AZ463*BC463</f>
        <v>0</v>
      </c>
      <c r="BE463" s="545">
        <f t="shared" ref="BE463:BE526" si="259">BB463+BD463</f>
        <v>0</v>
      </c>
      <c r="BF463" s="398">
        <f t="shared" ref="BF463:BF526" si="260">E463-L463-R463-X463-AD463-AJ463-AP463-AU463-AZ463</f>
        <v>2</v>
      </c>
      <c r="BG463" s="254">
        <f t="shared" ref="BG463:BG526" si="261">L463+R463+X463+AD463+AJ463+AP463+AU463+AZ463</f>
        <v>0</v>
      </c>
      <c r="BH463" s="275">
        <f t="shared" ref="BH463:BH526" si="262">E463-BG463</f>
        <v>2</v>
      </c>
    </row>
    <row r="464" spans="1:60" s="275" customFormat="1" ht="12.75">
      <c r="A464" s="314" t="s">
        <v>1126</v>
      </c>
      <c r="B464" s="367" t="s">
        <v>1135</v>
      </c>
      <c r="C464" s="187" t="s">
        <v>1136</v>
      </c>
      <c r="D464" s="562" t="s">
        <v>110</v>
      </c>
      <c r="E464" s="234">
        <v>1</v>
      </c>
      <c r="F464" s="344">
        <v>5000</v>
      </c>
      <c r="G464" s="190">
        <f>E464*F464</f>
        <v>5000</v>
      </c>
      <c r="H464" s="344">
        <v>48392.74</v>
      </c>
      <c r="I464" s="190">
        <f>H464*E464</f>
        <v>48392.74</v>
      </c>
      <c r="J464" s="345">
        <f>G464+I464</f>
        <v>53392.74</v>
      </c>
      <c r="K464" s="420"/>
      <c r="L464" s="435"/>
      <c r="M464" s="429">
        <v>5000</v>
      </c>
      <c r="N464" s="431">
        <f t="shared" si="238"/>
        <v>0</v>
      </c>
      <c r="O464" s="429">
        <v>48392.74</v>
      </c>
      <c r="P464" s="431">
        <f t="shared" si="239"/>
        <v>0</v>
      </c>
      <c r="Q464" s="432">
        <f t="shared" si="240"/>
        <v>0</v>
      </c>
      <c r="R464" s="452"/>
      <c r="S464" s="446">
        <v>5000</v>
      </c>
      <c r="T464" s="448">
        <f t="shared" si="241"/>
        <v>0</v>
      </c>
      <c r="U464" s="446">
        <v>48392.74</v>
      </c>
      <c r="V464" s="448">
        <f t="shared" si="242"/>
        <v>0</v>
      </c>
      <c r="W464" s="449">
        <f t="shared" si="243"/>
        <v>0</v>
      </c>
      <c r="X464" s="481"/>
      <c r="Y464" s="474">
        <v>5000</v>
      </c>
      <c r="Z464" s="476">
        <f t="shared" si="244"/>
        <v>0</v>
      </c>
      <c r="AA464" s="474">
        <v>48392.74</v>
      </c>
      <c r="AB464" s="476">
        <f t="shared" si="245"/>
        <v>0</v>
      </c>
      <c r="AC464" s="477">
        <f t="shared" si="246"/>
        <v>0</v>
      </c>
      <c r="AD464" s="500"/>
      <c r="AE464" s="491">
        <v>5000</v>
      </c>
      <c r="AF464" s="493">
        <f t="shared" si="247"/>
        <v>0</v>
      </c>
      <c r="AG464" s="491">
        <v>48392.74</v>
      </c>
      <c r="AH464" s="493">
        <f t="shared" si="248"/>
        <v>0</v>
      </c>
      <c r="AI464" s="494">
        <f t="shared" si="249"/>
        <v>0</v>
      </c>
      <c r="AJ464" s="532"/>
      <c r="AK464" s="525">
        <v>5000</v>
      </c>
      <c r="AL464" s="527">
        <f t="shared" si="250"/>
        <v>0</v>
      </c>
      <c r="AM464" s="525">
        <v>48392.74</v>
      </c>
      <c r="AN464" s="527">
        <f t="shared" si="251"/>
        <v>0</v>
      </c>
      <c r="AO464" s="528">
        <f t="shared" si="252"/>
        <v>0</v>
      </c>
      <c r="AP464" s="549"/>
      <c r="AQ464" s="542">
        <v>5000</v>
      </c>
      <c r="AR464" s="544">
        <f t="shared" si="253"/>
        <v>0</v>
      </c>
      <c r="AS464" s="542">
        <v>48392.74</v>
      </c>
      <c r="AT464" s="544">
        <f t="shared" si="254"/>
        <v>0</v>
      </c>
      <c r="AU464" s="549"/>
      <c r="AV464" s="542">
        <v>5000</v>
      </c>
      <c r="AW464" s="544">
        <f t="shared" si="255"/>
        <v>0</v>
      </c>
      <c r="AX464" s="542">
        <v>48392.74</v>
      </c>
      <c r="AY464" s="544">
        <f t="shared" si="256"/>
        <v>0</v>
      </c>
      <c r="AZ464" s="549"/>
      <c r="BA464" s="542">
        <v>5000</v>
      </c>
      <c r="BB464" s="544">
        <f t="shared" si="257"/>
        <v>0</v>
      </c>
      <c r="BC464" s="542">
        <v>48392.74</v>
      </c>
      <c r="BD464" s="544">
        <f t="shared" si="258"/>
        <v>0</v>
      </c>
      <c r="BE464" s="545">
        <f t="shared" si="259"/>
        <v>0</v>
      </c>
      <c r="BF464" s="398">
        <f t="shared" si="260"/>
        <v>1</v>
      </c>
      <c r="BG464" s="254">
        <f t="shared" si="261"/>
        <v>0</v>
      </c>
      <c r="BH464" s="275">
        <f t="shared" si="262"/>
        <v>1</v>
      </c>
    </row>
    <row r="465" spans="1:60" s="275" customFormat="1" ht="12.75">
      <c r="A465" s="314" t="s">
        <v>118</v>
      </c>
      <c r="B465" s="367" t="s">
        <v>1135</v>
      </c>
      <c r="C465" s="187" t="s">
        <v>1138</v>
      </c>
      <c r="D465" s="562" t="s">
        <v>110</v>
      </c>
      <c r="E465" s="234">
        <v>1</v>
      </c>
      <c r="F465" s="344">
        <v>5000</v>
      </c>
      <c r="G465" s="190">
        <f>E465*F465</f>
        <v>5000</v>
      </c>
      <c r="H465" s="344">
        <v>82839.95</v>
      </c>
      <c r="I465" s="190">
        <f>H465*E465</f>
        <v>82839.95</v>
      </c>
      <c r="J465" s="345">
        <f>G465+I465</f>
        <v>87839.95</v>
      </c>
      <c r="K465" s="420"/>
      <c r="L465" s="435"/>
      <c r="M465" s="429">
        <v>5000</v>
      </c>
      <c r="N465" s="431">
        <f t="shared" si="238"/>
        <v>0</v>
      </c>
      <c r="O465" s="429">
        <v>82839.95</v>
      </c>
      <c r="P465" s="431">
        <f t="shared" si="239"/>
        <v>0</v>
      </c>
      <c r="Q465" s="432">
        <f t="shared" si="240"/>
        <v>0</v>
      </c>
      <c r="R465" s="452"/>
      <c r="S465" s="446">
        <v>5000</v>
      </c>
      <c r="T465" s="448">
        <f t="shared" si="241"/>
        <v>0</v>
      </c>
      <c r="U465" s="446">
        <v>82839.95</v>
      </c>
      <c r="V465" s="448">
        <f t="shared" si="242"/>
        <v>0</v>
      </c>
      <c r="W465" s="449">
        <f t="shared" si="243"/>
        <v>0</v>
      </c>
      <c r="X465" s="481"/>
      <c r="Y465" s="474">
        <v>5000</v>
      </c>
      <c r="Z465" s="476">
        <f t="shared" si="244"/>
        <v>0</v>
      </c>
      <c r="AA465" s="474">
        <v>82839.95</v>
      </c>
      <c r="AB465" s="476">
        <f t="shared" si="245"/>
        <v>0</v>
      </c>
      <c r="AC465" s="477">
        <f t="shared" si="246"/>
        <v>0</v>
      </c>
      <c r="AD465" s="500"/>
      <c r="AE465" s="491">
        <v>5000</v>
      </c>
      <c r="AF465" s="493">
        <f t="shared" si="247"/>
        <v>0</v>
      </c>
      <c r="AG465" s="491">
        <v>82839.95</v>
      </c>
      <c r="AH465" s="493">
        <f t="shared" si="248"/>
        <v>0</v>
      </c>
      <c r="AI465" s="494">
        <f t="shared" si="249"/>
        <v>0</v>
      </c>
      <c r="AJ465" s="532"/>
      <c r="AK465" s="525">
        <v>5000</v>
      </c>
      <c r="AL465" s="527">
        <f t="shared" si="250"/>
        <v>0</v>
      </c>
      <c r="AM465" s="525">
        <v>82839.95</v>
      </c>
      <c r="AN465" s="527">
        <f t="shared" si="251"/>
        <v>0</v>
      </c>
      <c r="AO465" s="528">
        <f t="shared" si="252"/>
        <v>0</v>
      </c>
      <c r="AP465" s="549"/>
      <c r="AQ465" s="542">
        <v>5000</v>
      </c>
      <c r="AR465" s="544">
        <f t="shared" si="253"/>
        <v>0</v>
      </c>
      <c r="AS465" s="542">
        <v>82839.95</v>
      </c>
      <c r="AT465" s="544">
        <f t="shared" si="254"/>
        <v>0</v>
      </c>
      <c r="AU465" s="549"/>
      <c r="AV465" s="542">
        <v>5000</v>
      </c>
      <c r="AW465" s="544">
        <f t="shared" si="255"/>
        <v>0</v>
      </c>
      <c r="AX465" s="542">
        <v>82839.95</v>
      </c>
      <c r="AY465" s="544">
        <f t="shared" si="256"/>
        <v>0</v>
      </c>
      <c r="AZ465" s="549"/>
      <c r="BA465" s="542">
        <v>5000</v>
      </c>
      <c r="BB465" s="544">
        <f t="shared" si="257"/>
        <v>0</v>
      </c>
      <c r="BC465" s="542">
        <v>82839.95</v>
      </c>
      <c r="BD465" s="544">
        <f t="shared" si="258"/>
        <v>0</v>
      </c>
      <c r="BE465" s="545">
        <f t="shared" si="259"/>
        <v>0</v>
      </c>
      <c r="BF465" s="398">
        <f t="shared" si="260"/>
        <v>1</v>
      </c>
      <c r="BG465" s="254">
        <f t="shared" si="261"/>
        <v>0</v>
      </c>
      <c r="BH465" s="275">
        <f t="shared" si="262"/>
        <v>1</v>
      </c>
    </row>
    <row r="466" spans="1:60" s="275" customFormat="1" ht="12.75">
      <c r="A466" s="314" t="s">
        <v>1128</v>
      </c>
      <c r="B466" s="367" t="s">
        <v>1129</v>
      </c>
      <c r="C466" s="187" t="s">
        <v>1130</v>
      </c>
      <c r="D466" s="562" t="s">
        <v>110</v>
      </c>
      <c r="E466" s="234">
        <v>2</v>
      </c>
      <c r="F466" s="344">
        <v>4800</v>
      </c>
      <c r="G466" s="190">
        <f t="shared" si="235"/>
        <v>9600</v>
      </c>
      <c r="H466" s="344">
        <v>58964</v>
      </c>
      <c r="I466" s="190">
        <f t="shared" si="236"/>
        <v>117928</v>
      </c>
      <c r="J466" s="345">
        <f t="shared" si="237"/>
        <v>127528</v>
      </c>
      <c r="K466" s="420"/>
      <c r="L466" s="435">
        <v>2</v>
      </c>
      <c r="M466" s="429">
        <v>4800</v>
      </c>
      <c r="N466" s="431">
        <f t="shared" si="238"/>
        <v>9600</v>
      </c>
      <c r="O466" s="429">
        <v>58964</v>
      </c>
      <c r="P466" s="431">
        <f t="shared" si="239"/>
        <v>117928</v>
      </c>
      <c r="Q466" s="432">
        <f t="shared" si="240"/>
        <v>127528</v>
      </c>
      <c r="R466" s="452"/>
      <c r="S466" s="446">
        <v>4800</v>
      </c>
      <c r="T466" s="448">
        <f t="shared" si="241"/>
        <v>0</v>
      </c>
      <c r="U466" s="446">
        <v>58964</v>
      </c>
      <c r="V466" s="448">
        <f t="shared" si="242"/>
        <v>0</v>
      </c>
      <c r="W466" s="449">
        <f t="shared" si="243"/>
        <v>0</v>
      </c>
      <c r="X466" s="481"/>
      <c r="Y466" s="474">
        <v>4800</v>
      </c>
      <c r="Z466" s="476">
        <f t="shared" si="244"/>
        <v>0</v>
      </c>
      <c r="AA466" s="474">
        <v>58964</v>
      </c>
      <c r="AB466" s="476">
        <f t="shared" si="245"/>
        <v>0</v>
      </c>
      <c r="AC466" s="477">
        <f t="shared" si="246"/>
        <v>0</v>
      </c>
      <c r="AD466" s="500"/>
      <c r="AE466" s="491">
        <v>4800</v>
      </c>
      <c r="AF466" s="493">
        <f t="shared" si="247"/>
        <v>0</v>
      </c>
      <c r="AG466" s="491">
        <v>58964</v>
      </c>
      <c r="AH466" s="493">
        <f t="shared" si="248"/>
        <v>0</v>
      </c>
      <c r="AI466" s="494">
        <f t="shared" si="249"/>
        <v>0</v>
      </c>
      <c r="AJ466" s="532"/>
      <c r="AK466" s="525">
        <v>4800</v>
      </c>
      <c r="AL466" s="527">
        <f t="shared" si="250"/>
        <v>0</v>
      </c>
      <c r="AM466" s="525">
        <v>58964</v>
      </c>
      <c r="AN466" s="527">
        <f t="shared" si="251"/>
        <v>0</v>
      </c>
      <c r="AO466" s="528">
        <f t="shared" si="252"/>
        <v>0</v>
      </c>
      <c r="AP466" s="549"/>
      <c r="AQ466" s="542">
        <v>4800</v>
      </c>
      <c r="AR466" s="544">
        <f t="shared" si="253"/>
        <v>0</v>
      </c>
      <c r="AS466" s="542">
        <v>58964</v>
      </c>
      <c r="AT466" s="544">
        <f t="shared" si="254"/>
        <v>0</v>
      </c>
      <c r="AU466" s="549"/>
      <c r="AV466" s="542">
        <v>4800</v>
      </c>
      <c r="AW466" s="544">
        <f t="shared" si="255"/>
        <v>0</v>
      </c>
      <c r="AX466" s="542">
        <v>58964</v>
      </c>
      <c r="AY466" s="544">
        <f t="shared" si="256"/>
        <v>0</v>
      </c>
      <c r="AZ466" s="549"/>
      <c r="BA466" s="542">
        <v>4800</v>
      </c>
      <c r="BB466" s="544">
        <f t="shared" si="257"/>
        <v>0</v>
      </c>
      <c r="BC466" s="542">
        <v>58964</v>
      </c>
      <c r="BD466" s="544">
        <f t="shared" si="258"/>
        <v>0</v>
      </c>
      <c r="BE466" s="545">
        <f t="shared" si="259"/>
        <v>0</v>
      </c>
      <c r="BF466" s="398">
        <f t="shared" si="260"/>
        <v>0</v>
      </c>
      <c r="BG466" s="254">
        <f t="shared" si="261"/>
        <v>2</v>
      </c>
      <c r="BH466" s="275">
        <f t="shared" si="262"/>
        <v>0</v>
      </c>
    </row>
    <row r="467" spans="1:60" s="275" customFormat="1" ht="12.75">
      <c r="A467" s="314" t="s">
        <v>1131</v>
      </c>
      <c r="B467" s="367" t="s">
        <v>1140</v>
      </c>
      <c r="C467" s="187" t="s">
        <v>1141</v>
      </c>
      <c r="D467" s="562" t="s">
        <v>110</v>
      </c>
      <c r="E467" s="234">
        <v>1</v>
      </c>
      <c r="F467" s="344">
        <v>5000</v>
      </c>
      <c r="G467" s="190">
        <f t="shared" si="235"/>
        <v>5000</v>
      </c>
      <c r="H467" s="344">
        <v>116088.25</v>
      </c>
      <c r="I467" s="190">
        <f t="shared" si="236"/>
        <v>116088.25</v>
      </c>
      <c r="J467" s="345">
        <f t="shared" si="237"/>
        <v>121088.25</v>
      </c>
      <c r="K467" s="420"/>
      <c r="L467" s="435"/>
      <c r="M467" s="429">
        <v>5000</v>
      </c>
      <c r="N467" s="431">
        <f t="shared" si="238"/>
        <v>0</v>
      </c>
      <c r="O467" s="429">
        <v>116088.25</v>
      </c>
      <c r="P467" s="431">
        <f t="shared" si="239"/>
        <v>0</v>
      </c>
      <c r="Q467" s="432">
        <f t="shared" si="240"/>
        <v>0</v>
      </c>
      <c r="R467" s="452"/>
      <c r="S467" s="446">
        <v>5000</v>
      </c>
      <c r="T467" s="448">
        <f t="shared" si="241"/>
        <v>0</v>
      </c>
      <c r="U467" s="446">
        <v>116088.25</v>
      </c>
      <c r="V467" s="448">
        <f t="shared" si="242"/>
        <v>0</v>
      </c>
      <c r="W467" s="449">
        <f t="shared" si="243"/>
        <v>0</v>
      </c>
      <c r="X467" s="481"/>
      <c r="Y467" s="474">
        <v>5000</v>
      </c>
      <c r="Z467" s="476">
        <f t="shared" si="244"/>
        <v>0</v>
      </c>
      <c r="AA467" s="474">
        <v>116088.25</v>
      </c>
      <c r="AB467" s="476">
        <f t="shared" si="245"/>
        <v>0</v>
      </c>
      <c r="AC467" s="477">
        <f t="shared" si="246"/>
        <v>0</v>
      </c>
      <c r="AD467" s="500"/>
      <c r="AE467" s="491">
        <v>5000</v>
      </c>
      <c r="AF467" s="493">
        <f t="shared" si="247"/>
        <v>0</v>
      </c>
      <c r="AG467" s="491">
        <v>116088.25</v>
      </c>
      <c r="AH467" s="493">
        <f t="shared" si="248"/>
        <v>0</v>
      </c>
      <c r="AI467" s="494">
        <f t="shared" si="249"/>
        <v>0</v>
      </c>
      <c r="AJ467" s="532"/>
      <c r="AK467" s="525">
        <v>5000</v>
      </c>
      <c r="AL467" s="527">
        <f t="shared" si="250"/>
        <v>0</v>
      </c>
      <c r="AM467" s="525">
        <v>116088.25</v>
      </c>
      <c r="AN467" s="527">
        <f t="shared" si="251"/>
        <v>0</v>
      </c>
      <c r="AO467" s="528">
        <f t="shared" si="252"/>
        <v>0</v>
      </c>
      <c r="AP467" s="549"/>
      <c r="AQ467" s="542">
        <v>5000</v>
      </c>
      <c r="AR467" s="544">
        <f t="shared" si="253"/>
        <v>0</v>
      </c>
      <c r="AS467" s="542">
        <v>116088.25</v>
      </c>
      <c r="AT467" s="544">
        <f t="shared" si="254"/>
        <v>0</v>
      </c>
      <c r="AU467" s="549"/>
      <c r="AV467" s="542">
        <v>5000</v>
      </c>
      <c r="AW467" s="544">
        <f t="shared" si="255"/>
        <v>0</v>
      </c>
      <c r="AX467" s="542">
        <v>116088.25</v>
      </c>
      <c r="AY467" s="544">
        <f t="shared" si="256"/>
        <v>0</v>
      </c>
      <c r="AZ467" s="549"/>
      <c r="BA467" s="542">
        <v>5000</v>
      </c>
      <c r="BB467" s="544">
        <f t="shared" si="257"/>
        <v>0</v>
      </c>
      <c r="BC467" s="542">
        <v>116088.25</v>
      </c>
      <c r="BD467" s="544">
        <f t="shared" si="258"/>
        <v>0</v>
      </c>
      <c r="BE467" s="545">
        <f t="shared" si="259"/>
        <v>0</v>
      </c>
      <c r="BF467" s="398">
        <f t="shared" si="260"/>
        <v>1</v>
      </c>
      <c r="BG467" s="254">
        <f t="shared" si="261"/>
        <v>0</v>
      </c>
      <c r="BH467" s="275">
        <f t="shared" si="262"/>
        <v>1</v>
      </c>
    </row>
    <row r="468" spans="1:60" s="275" customFormat="1" ht="12.75">
      <c r="A468" s="314" t="s">
        <v>1134</v>
      </c>
      <c r="B468" s="367" t="s">
        <v>376</v>
      </c>
      <c r="C468" s="187" t="s">
        <v>377</v>
      </c>
      <c r="D468" s="562" t="s">
        <v>110</v>
      </c>
      <c r="E468" s="234">
        <v>1</v>
      </c>
      <c r="F468" s="344">
        <v>5000</v>
      </c>
      <c r="G468" s="190">
        <f t="shared" si="235"/>
        <v>5000</v>
      </c>
      <c r="H468" s="344">
        <v>54834</v>
      </c>
      <c r="I468" s="190">
        <f t="shared" si="236"/>
        <v>54834</v>
      </c>
      <c r="J468" s="345">
        <f t="shared" si="237"/>
        <v>59834</v>
      </c>
      <c r="K468" s="420"/>
      <c r="L468" s="435"/>
      <c r="M468" s="429">
        <v>5000</v>
      </c>
      <c r="N468" s="431">
        <f t="shared" si="238"/>
        <v>0</v>
      </c>
      <c r="O468" s="429">
        <v>54834</v>
      </c>
      <c r="P468" s="431">
        <f t="shared" si="239"/>
        <v>0</v>
      </c>
      <c r="Q468" s="432">
        <f t="shared" si="240"/>
        <v>0</v>
      </c>
      <c r="R468" s="452"/>
      <c r="S468" s="446">
        <v>5000</v>
      </c>
      <c r="T468" s="448">
        <f t="shared" si="241"/>
        <v>0</v>
      </c>
      <c r="U468" s="446">
        <v>54834</v>
      </c>
      <c r="V468" s="448">
        <f t="shared" si="242"/>
        <v>0</v>
      </c>
      <c r="W468" s="449">
        <f t="shared" si="243"/>
        <v>0</v>
      </c>
      <c r="X468" s="481">
        <v>1</v>
      </c>
      <c r="Y468" s="474">
        <v>5000</v>
      </c>
      <c r="Z468" s="476">
        <f t="shared" si="244"/>
        <v>5000</v>
      </c>
      <c r="AA468" s="474">
        <v>54834</v>
      </c>
      <c r="AB468" s="476">
        <f t="shared" si="245"/>
        <v>54834</v>
      </c>
      <c r="AC468" s="477">
        <f t="shared" si="246"/>
        <v>59834</v>
      </c>
      <c r="AD468" s="500"/>
      <c r="AE468" s="491">
        <v>5000</v>
      </c>
      <c r="AF468" s="493">
        <f t="shared" si="247"/>
        <v>0</v>
      </c>
      <c r="AG468" s="491">
        <v>54834</v>
      </c>
      <c r="AH468" s="493">
        <f t="shared" si="248"/>
        <v>0</v>
      </c>
      <c r="AI468" s="494">
        <f t="shared" si="249"/>
        <v>0</v>
      </c>
      <c r="AJ468" s="532"/>
      <c r="AK468" s="525">
        <v>5000</v>
      </c>
      <c r="AL468" s="527">
        <f t="shared" si="250"/>
        <v>0</v>
      </c>
      <c r="AM468" s="525">
        <v>54834</v>
      </c>
      <c r="AN468" s="527">
        <f t="shared" si="251"/>
        <v>0</v>
      </c>
      <c r="AO468" s="528">
        <f t="shared" si="252"/>
        <v>0</v>
      </c>
      <c r="AP468" s="549"/>
      <c r="AQ468" s="542">
        <v>5000</v>
      </c>
      <c r="AR468" s="544">
        <f t="shared" si="253"/>
        <v>0</v>
      </c>
      <c r="AS468" s="542">
        <v>54834</v>
      </c>
      <c r="AT468" s="544">
        <f t="shared" si="254"/>
        <v>0</v>
      </c>
      <c r="AU468" s="549"/>
      <c r="AV468" s="542">
        <v>5000</v>
      </c>
      <c r="AW468" s="544">
        <f t="shared" si="255"/>
        <v>0</v>
      </c>
      <c r="AX468" s="542">
        <v>54834</v>
      </c>
      <c r="AY468" s="544">
        <f t="shared" si="256"/>
        <v>0</v>
      </c>
      <c r="AZ468" s="549"/>
      <c r="BA468" s="542">
        <v>5000</v>
      </c>
      <c r="BB468" s="544">
        <f t="shared" si="257"/>
        <v>0</v>
      </c>
      <c r="BC468" s="542">
        <v>54834</v>
      </c>
      <c r="BD468" s="544">
        <f t="shared" si="258"/>
        <v>0</v>
      </c>
      <c r="BE468" s="545">
        <f t="shared" si="259"/>
        <v>0</v>
      </c>
      <c r="BF468" s="398">
        <f t="shared" si="260"/>
        <v>0</v>
      </c>
      <c r="BG468" s="254">
        <f t="shared" si="261"/>
        <v>1</v>
      </c>
      <c r="BH468" s="275">
        <f t="shared" si="262"/>
        <v>0</v>
      </c>
    </row>
    <row r="469" spans="1:60" s="275" customFormat="1" ht="12.75">
      <c r="A469" s="314" t="s">
        <v>1137</v>
      </c>
      <c r="B469" s="366" t="s">
        <v>1143</v>
      </c>
      <c r="C469" s="187" t="s">
        <v>1144</v>
      </c>
      <c r="D469" s="562" t="s">
        <v>110</v>
      </c>
      <c r="E469" s="234">
        <v>1</v>
      </c>
      <c r="F469" s="344">
        <v>5000</v>
      </c>
      <c r="G469" s="190">
        <f t="shared" si="235"/>
        <v>5000</v>
      </c>
      <c r="H469" s="344">
        <v>23834.76</v>
      </c>
      <c r="I469" s="190">
        <f t="shared" si="236"/>
        <v>23834.76</v>
      </c>
      <c r="J469" s="345">
        <f t="shared" si="237"/>
        <v>28834.76</v>
      </c>
      <c r="K469" s="420"/>
      <c r="L469" s="435"/>
      <c r="M469" s="429">
        <v>5000</v>
      </c>
      <c r="N469" s="431">
        <f t="shared" si="238"/>
        <v>0</v>
      </c>
      <c r="O469" s="429">
        <v>23834.76</v>
      </c>
      <c r="P469" s="431">
        <f t="shared" si="239"/>
        <v>0</v>
      </c>
      <c r="Q469" s="432">
        <f t="shared" si="240"/>
        <v>0</v>
      </c>
      <c r="R469" s="452"/>
      <c r="S469" s="446">
        <v>5000</v>
      </c>
      <c r="T469" s="448">
        <f t="shared" si="241"/>
        <v>0</v>
      </c>
      <c r="U469" s="446">
        <v>23834.76</v>
      </c>
      <c r="V469" s="448">
        <f t="shared" si="242"/>
        <v>0</v>
      </c>
      <c r="W469" s="449">
        <f t="shared" si="243"/>
        <v>0</v>
      </c>
      <c r="X469" s="481"/>
      <c r="Y469" s="474">
        <v>5000</v>
      </c>
      <c r="Z469" s="476">
        <f t="shared" si="244"/>
        <v>0</v>
      </c>
      <c r="AA469" s="474">
        <v>23834.76</v>
      </c>
      <c r="AB469" s="476">
        <f t="shared" si="245"/>
        <v>0</v>
      </c>
      <c r="AC469" s="477">
        <f t="shared" si="246"/>
        <v>0</v>
      </c>
      <c r="AD469" s="500"/>
      <c r="AE469" s="491">
        <v>5000</v>
      </c>
      <c r="AF469" s="493">
        <f t="shared" si="247"/>
        <v>0</v>
      </c>
      <c r="AG469" s="491">
        <v>23834.76</v>
      </c>
      <c r="AH469" s="493">
        <f t="shared" si="248"/>
        <v>0</v>
      </c>
      <c r="AI469" s="494">
        <f t="shared" si="249"/>
        <v>0</v>
      </c>
      <c r="AJ469" s="532"/>
      <c r="AK469" s="525">
        <v>5000</v>
      </c>
      <c r="AL469" s="527">
        <f t="shared" si="250"/>
        <v>0</v>
      </c>
      <c r="AM469" s="525">
        <v>23834.76</v>
      </c>
      <c r="AN469" s="527">
        <f t="shared" si="251"/>
        <v>0</v>
      </c>
      <c r="AO469" s="528">
        <f t="shared" si="252"/>
        <v>0</v>
      </c>
      <c r="AP469" s="549"/>
      <c r="AQ469" s="542">
        <v>5000</v>
      </c>
      <c r="AR469" s="544">
        <f t="shared" si="253"/>
        <v>0</v>
      </c>
      <c r="AS469" s="542">
        <v>23834.76</v>
      </c>
      <c r="AT469" s="544">
        <f t="shared" si="254"/>
        <v>0</v>
      </c>
      <c r="AU469" s="549"/>
      <c r="AV469" s="542">
        <v>5000</v>
      </c>
      <c r="AW469" s="544">
        <f t="shared" si="255"/>
        <v>0</v>
      </c>
      <c r="AX469" s="542">
        <v>23834.76</v>
      </c>
      <c r="AY469" s="544">
        <f t="shared" si="256"/>
        <v>0</v>
      </c>
      <c r="AZ469" s="549"/>
      <c r="BA469" s="542">
        <v>5000</v>
      </c>
      <c r="BB469" s="544">
        <f t="shared" si="257"/>
        <v>0</v>
      </c>
      <c r="BC469" s="542">
        <v>23834.76</v>
      </c>
      <c r="BD469" s="544">
        <f t="shared" si="258"/>
        <v>0</v>
      </c>
      <c r="BE469" s="545">
        <f t="shared" si="259"/>
        <v>0</v>
      </c>
      <c r="BF469" s="398">
        <f t="shared" si="260"/>
        <v>1</v>
      </c>
      <c r="BG469" s="254">
        <f t="shared" si="261"/>
        <v>0</v>
      </c>
      <c r="BH469" s="275">
        <f t="shared" si="262"/>
        <v>1</v>
      </c>
    </row>
    <row r="470" spans="1:60" s="275" customFormat="1" ht="12.75">
      <c r="A470" s="314" t="s">
        <v>1139</v>
      </c>
      <c r="B470" s="366" t="s">
        <v>1146</v>
      </c>
      <c r="C470" s="187" t="s">
        <v>1147</v>
      </c>
      <c r="D470" s="562" t="s">
        <v>110</v>
      </c>
      <c r="E470" s="234">
        <v>1</v>
      </c>
      <c r="F470" s="344">
        <v>5000</v>
      </c>
      <c r="G470" s="190">
        <f t="shared" si="235"/>
        <v>5000</v>
      </c>
      <c r="H470" s="344">
        <v>33581.83</v>
      </c>
      <c r="I470" s="190">
        <f t="shared" si="236"/>
        <v>33581.83</v>
      </c>
      <c r="J470" s="345">
        <f t="shared" si="237"/>
        <v>38581.83</v>
      </c>
      <c r="K470" s="420"/>
      <c r="L470" s="435"/>
      <c r="M470" s="429">
        <v>5000</v>
      </c>
      <c r="N470" s="431">
        <f t="shared" si="238"/>
        <v>0</v>
      </c>
      <c r="O470" s="429">
        <v>33581.83</v>
      </c>
      <c r="P470" s="431">
        <f t="shared" si="239"/>
        <v>0</v>
      </c>
      <c r="Q470" s="432">
        <f t="shared" si="240"/>
        <v>0</v>
      </c>
      <c r="R470" s="452"/>
      <c r="S470" s="446">
        <v>5000</v>
      </c>
      <c r="T470" s="448">
        <f t="shared" si="241"/>
        <v>0</v>
      </c>
      <c r="U470" s="446">
        <v>33581.83</v>
      </c>
      <c r="V470" s="448">
        <f t="shared" si="242"/>
        <v>0</v>
      </c>
      <c r="W470" s="449">
        <f t="shared" si="243"/>
        <v>0</v>
      </c>
      <c r="X470" s="481"/>
      <c r="Y470" s="474">
        <v>5000</v>
      </c>
      <c r="Z470" s="476">
        <f t="shared" si="244"/>
        <v>0</v>
      </c>
      <c r="AA470" s="474">
        <v>33581.83</v>
      </c>
      <c r="AB470" s="476">
        <f t="shared" si="245"/>
        <v>0</v>
      </c>
      <c r="AC470" s="477">
        <f t="shared" si="246"/>
        <v>0</v>
      </c>
      <c r="AD470" s="500"/>
      <c r="AE470" s="491">
        <v>5000</v>
      </c>
      <c r="AF470" s="493">
        <f t="shared" si="247"/>
        <v>0</v>
      </c>
      <c r="AG470" s="491">
        <v>33581.83</v>
      </c>
      <c r="AH470" s="493">
        <f t="shared" si="248"/>
        <v>0</v>
      </c>
      <c r="AI470" s="494">
        <f t="shared" si="249"/>
        <v>0</v>
      </c>
      <c r="AJ470" s="532"/>
      <c r="AK470" s="525">
        <v>5000</v>
      </c>
      <c r="AL470" s="527">
        <f t="shared" si="250"/>
        <v>0</v>
      </c>
      <c r="AM470" s="525">
        <v>33581.83</v>
      </c>
      <c r="AN470" s="527">
        <f t="shared" si="251"/>
        <v>0</v>
      </c>
      <c r="AO470" s="528">
        <f t="shared" si="252"/>
        <v>0</v>
      </c>
      <c r="AP470" s="549"/>
      <c r="AQ470" s="542">
        <v>5000</v>
      </c>
      <c r="AR470" s="544">
        <f t="shared" si="253"/>
        <v>0</v>
      </c>
      <c r="AS470" s="542">
        <v>33581.83</v>
      </c>
      <c r="AT470" s="544">
        <f t="shared" si="254"/>
        <v>0</v>
      </c>
      <c r="AU470" s="549"/>
      <c r="AV470" s="542">
        <v>5000</v>
      </c>
      <c r="AW470" s="544">
        <f t="shared" si="255"/>
        <v>0</v>
      </c>
      <c r="AX470" s="542">
        <v>33581.83</v>
      </c>
      <c r="AY470" s="544">
        <f t="shared" si="256"/>
        <v>0</v>
      </c>
      <c r="AZ470" s="549"/>
      <c r="BA470" s="542">
        <v>5000</v>
      </c>
      <c r="BB470" s="544">
        <f t="shared" si="257"/>
        <v>0</v>
      </c>
      <c r="BC470" s="542">
        <v>33581.83</v>
      </c>
      <c r="BD470" s="544">
        <f t="shared" si="258"/>
        <v>0</v>
      </c>
      <c r="BE470" s="545">
        <f t="shared" si="259"/>
        <v>0</v>
      </c>
      <c r="BF470" s="398">
        <f t="shared" si="260"/>
        <v>1</v>
      </c>
      <c r="BG470" s="254">
        <f t="shared" si="261"/>
        <v>0</v>
      </c>
      <c r="BH470" s="275">
        <f t="shared" si="262"/>
        <v>1</v>
      </c>
    </row>
    <row r="471" spans="1:60" s="275" customFormat="1" ht="12.75">
      <c r="A471" s="314" t="s">
        <v>375</v>
      </c>
      <c r="B471" s="367" t="s">
        <v>1149</v>
      </c>
      <c r="C471" s="187" t="s">
        <v>1150</v>
      </c>
      <c r="D471" s="562" t="s">
        <v>110</v>
      </c>
      <c r="E471" s="234">
        <v>10</v>
      </c>
      <c r="F471" s="344">
        <v>1800</v>
      </c>
      <c r="G471" s="190">
        <f t="shared" si="235"/>
        <v>18000</v>
      </c>
      <c r="H471" s="344">
        <v>5740</v>
      </c>
      <c r="I471" s="190">
        <f t="shared" si="236"/>
        <v>57400</v>
      </c>
      <c r="J471" s="345">
        <f t="shared" si="237"/>
        <v>75400</v>
      </c>
      <c r="K471" s="420"/>
      <c r="L471" s="435"/>
      <c r="M471" s="429">
        <v>1800</v>
      </c>
      <c r="N471" s="431">
        <f t="shared" si="238"/>
        <v>0</v>
      </c>
      <c r="O471" s="429">
        <v>5740</v>
      </c>
      <c r="P471" s="431">
        <f t="shared" si="239"/>
        <v>0</v>
      </c>
      <c r="Q471" s="432">
        <f t="shared" si="240"/>
        <v>0</v>
      </c>
      <c r="R471" s="452"/>
      <c r="S471" s="446">
        <v>1800</v>
      </c>
      <c r="T471" s="448">
        <f t="shared" si="241"/>
        <v>0</v>
      </c>
      <c r="U471" s="446">
        <v>5740</v>
      </c>
      <c r="V471" s="448">
        <f t="shared" si="242"/>
        <v>0</v>
      </c>
      <c r="W471" s="449">
        <f t="shared" si="243"/>
        <v>0</v>
      </c>
      <c r="X471" s="481"/>
      <c r="Y471" s="474">
        <v>1800</v>
      </c>
      <c r="Z471" s="476">
        <f t="shared" si="244"/>
        <v>0</v>
      </c>
      <c r="AA471" s="474">
        <v>5740</v>
      </c>
      <c r="AB471" s="476">
        <f t="shared" si="245"/>
        <v>0</v>
      </c>
      <c r="AC471" s="477">
        <f t="shared" si="246"/>
        <v>0</v>
      </c>
      <c r="AD471" s="500"/>
      <c r="AE471" s="491">
        <v>1800</v>
      </c>
      <c r="AF471" s="493">
        <f t="shared" si="247"/>
        <v>0</v>
      </c>
      <c r="AG471" s="491">
        <v>5740</v>
      </c>
      <c r="AH471" s="493">
        <f t="shared" si="248"/>
        <v>0</v>
      </c>
      <c r="AI471" s="494">
        <f t="shared" si="249"/>
        <v>0</v>
      </c>
      <c r="AJ471" s="532"/>
      <c r="AK471" s="525">
        <v>1800</v>
      </c>
      <c r="AL471" s="527">
        <f t="shared" si="250"/>
        <v>0</v>
      </c>
      <c r="AM471" s="525">
        <v>5740</v>
      </c>
      <c r="AN471" s="527">
        <f t="shared" si="251"/>
        <v>0</v>
      </c>
      <c r="AO471" s="528">
        <f t="shared" si="252"/>
        <v>0</v>
      </c>
      <c r="AP471" s="549"/>
      <c r="AQ471" s="542">
        <v>1800</v>
      </c>
      <c r="AR471" s="544">
        <f t="shared" si="253"/>
        <v>0</v>
      </c>
      <c r="AS471" s="542">
        <v>5740</v>
      </c>
      <c r="AT471" s="544">
        <f t="shared" si="254"/>
        <v>0</v>
      </c>
      <c r="AU471" s="549"/>
      <c r="AV471" s="542">
        <v>1800</v>
      </c>
      <c r="AW471" s="544">
        <f t="shared" si="255"/>
        <v>0</v>
      </c>
      <c r="AX471" s="542">
        <v>5740</v>
      </c>
      <c r="AY471" s="544">
        <f t="shared" si="256"/>
        <v>0</v>
      </c>
      <c r="AZ471" s="549"/>
      <c r="BA471" s="542">
        <v>1800</v>
      </c>
      <c r="BB471" s="544">
        <f t="shared" si="257"/>
        <v>0</v>
      </c>
      <c r="BC471" s="542">
        <v>5740</v>
      </c>
      <c r="BD471" s="544">
        <f t="shared" si="258"/>
        <v>0</v>
      </c>
      <c r="BE471" s="545">
        <f t="shared" si="259"/>
        <v>0</v>
      </c>
      <c r="BF471" s="398">
        <f t="shared" si="260"/>
        <v>10</v>
      </c>
      <c r="BG471" s="254">
        <f t="shared" si="261"/>
        <v>0</v>
      </c>
      <c r="BH471" s="275">
        <f t="shared" si="262"/>
        <v>10</v>
      </c>
    </row>
    <row r="472" spans="1:60" s="275" customFormat="1" ht="25.5">
      <c r="A472" s="314" t="s">
        <v>1142</v>
      </c>
      <c r="B472" s="367" t="s">
        <v>1152</v>
      </c>
      <c r="C472" s="187" t="s">
        <v>1153</v>
      </c>
      <c r="D472" s="562" t="s">
        <v>110</v>
      </c>
      <c r="E472" s="234">
        <v>1</v>
      </c>
      <c r="F472" s="344">
        <v>960</v>
      </c>
      <c r="G472" s="190">
        <f t="shared" si="235"/>
        <v>960</v>
      </c>
      <c r="H472" s="344">
        <v>2874</v>
      </c>
      <c r="I472" s="190">
        <f t="shared" si="236"/>
        <v>2874</v>
      </c>
      <c r="J472" s="345">
        <f t="shared" si="237"/>
        <v>3834</v>
      </c>
      <c r="K472" s="420"/>
      <c r="L472" s="435"/>
      <c r="M472" s="429">
        <v>960</v>
      </c>
      <c r="N472" s="431">
        <f t="shared" si="238"/>
        <v>0</v>
      </c>
      <c r="O472" s="429">
        <v>2874</v>
      </c>
      <c r="P472" s="431">
        <f t="shared" si="239"/>
        <v>0</v>
      </c>
      <c r="Q472" s="432">
        <f t="shared" si="240"/>
        <v>0</v>
      </c>
      <c r="R472" s="452"/>
      <c r="S472" s="446">
        <v>960</v>
      </c>
      <c r="T472" s="448">
        <f t="shared" si="241"/>
        <v>0</v>
      </c>
      <c r="U472" s="446">
        <v>2874</v>
      </c>
      <c r="V472" s="448">
        <f t="shared" si="242"/>
        <v>0</v>
      </c>
      <c r="W472" s="449">
        <f t="shared" si="243"/>
        <v>0</v>
      </c>
      <c r="X472" s="481"/>
      <c r="Y472" s="474">
        <v>960</v>
      </c>
      <c r="Z472" s="476">
        <f t="shared" si="244"/>
        <v>0</v>
      </c>
      <c r="AA472" s="474">
        <v>2874</v>
      </c>
      <c r="AB472" s="476">
        <f t="shared" si="245"/>
        <v>0</v>
      </c>
      <c r="AC472" s="477">
        <f t="shared" si="246"/>
        <v>0</v>
      </c>
      <c r="AD472" s="500"/>
      <c r="AE472" s="491">
        <v>960</v>
      </c>
      <c r="AF472" s="493">
        <f t="shared" si="247"/>
        <v>0</v>
      </c>
      <c r="AG472" s="491">
        <v>2874</v>
      </c>
      <c r="AH472" s="493">
        <f t="shared" si="248"/>
        <v>0</v>
      </c>
      <c r="AI472" s="494">
        <f t="shared" si="249"/>
        <v>0</v>
      </c>
      <c r="AJ472" s="532"/>
      <c r="AK472" s="525">
        <v>960</v>
      </c>
      <c r="AL472" s="527">
        <f t="shared" si="250"/>
        <v>0</v>
      </c>
      <c r="AM472" s="525">
        <v>2874</v>
      </c>
      <c r="AN472" s="527">
        <f t="shared" si="251"/>
        <v>0</v>
      </c>
      <c r="AO472" s="528">
        <f t="shared" si="252"/>
        <v>0</v>
      </c>
      <c r="AP472" s="549"/>
      <c r="AQ472" s="542">
        <v>960</v>
      </c>
      <c r="AR472" s="544">
        <f t="shared" si="253"/>
        <v>0</v>
      </c>
      <c r="AS472" s="542">
        <v>2874</v>
      </c>
      <c r="AT472" s="544">
        <f t="shared" si="254"/>
        <v>0</v>
      </c>
      <c r="AU472" s="549"/>
      <c r="AV472" s="542">
        <v>960</v>
      </c>
      <c r="AW472" s="544">
        <f t="shared" si="255"/>
        <v>0</v>
      </c>
      <c r="AX472" s="542">
        <v>2874</v>
      </c>
      <c r="AY472" s="544">
        <f t="shared" si="256"/>
        <v>0</v>
      </c>
      <c r="AZ472" s="549"/>
      <c r="BA472" s="542">
        <v>960</v>
      </c>
      <c r="BB472" s="544">
        <f t="shared" si="257"/>
        <v>0</v>
      </c>
      <c r="BC472" s="542">
        <v>2874</v>
      </c>
      <c r="BD472" s="544">
        <f t="shared" si="258"/>
        <v>0</v>
      </c>
      <c r="BE472" s="545">
        <f t="shared" si="259"/>
        <v>0</v>
      </c>
      <c r="BF472" s="398">
        <f t="shared" si="260"/>
        <v>1</v>
      </c>
      <c r="BG472" s="254">
        <f t="shared" si="261"/>
        <v>0</v>
      </c>
      <c r="BH472" s="275">
        <f t="shared" si="262"/>
        <v>1</v>
      </c>
    </row>
    <row r="473" spans="1:60" s="275" customFormat="1" ht="25.5">
      <c r="A473" s="314" t="s">
        <v>1145</v>
      </c>
      <c r="B473" s="367" t="s">
        <v>1155</v>
      </c>
      <c r="C473" s="187" t="s">
        <v>1156</v>
      </c>
      <c r="D473" s="562" t="s">
        <v>110</v>
      </c>
      <c r="E473" s="234">
        <v>12</v>
      </c>
      <c r="F473" s="344">
        <v>960</v>
      </c>
      <c r="G473" s="190">
        <f t="shared" si="235"/>
        <v>11520</v>
      </c>
      <c r="H473" s="344">
        <v>2979.12</v>
      </c>
      <c r="I473" s="190">
        <f t="shared" si="236"/>
        <v>35749.440000000002</v>
      </c>
      <c r="J473" s="345">
        <f t="shared" si="237"/>
        <v>47269.440000000002</v>
      </c>
      <c r="K473" s="420"/>
      <c r="L473" s="435"/>
      <c r="M473" s="429">
        <v>960</v>
      </c>
      <c r="N473" s="431">
        <f t="shared" si="238"/>
        <v>0</v>
      </c>
      <c r="O473" s="429">
        <v>2979.12</v>
      </c>
      <c r="P473" s="431">
        <f t="shared" si="239"/>
        <v>0</v>
      </c>
      <c r="Q473" s="432">
        <f t="shared" si="240"/>
        <v>0</v>
      </c>
      <c r="R473" s="452"/>
      <c r="S473" s="446">
        <v>960</v>
      </c>
      <c r="T473" s="448">
        <f t="shared" si="241"/>
        <v>0</v>
      </c>
      <c r="U473" s="446">
        <v>2979.12</v>
      </c>
      <c r="V473" s="448">
        <f t="shared" si="242"/>
        <v>0</v>
      </c>
      <c r="W473" s="449">
        <f t="shared" si="243"/>
        <v>0</v>
      </c>
      <c r="X473" s="481"/>
      <c r="Y473" s="474">
        <v>960</v>
      </c>
      <c r="Z473" s="476">
        <f t="shared" si="244"/>
        <v>0</v>
      </c>
      <c r="AA473" s="474">
        <v>2979.12</v>
      </c>
      <c r="AB473" s="476">
        <f t="shared" si="245"/>
        <v>0</v>
      </c>
      <c r="AC473" s="477">
        <f t="shared" si="246"/>
        <v>0</v>
      </c>
      <c r="AD473" s="500"/>
      <c r="AE473" s="491">
        <v>960</v>
      </c>
      <c r="AF473" s="493">
        <f t="shared" si="247"/>
        <v>0</v>
      </c>
      <c r="AG473" s="491">
        <v>2979.12</v>
      </c>
      <c r="AH473" s="493">
        <f t="shared" si="248"/>
        <v>0</v>
      </c>
      <c r="AI473" s="494">
        <f t="shared" si="249"/>
        <v>0</v>
      </c>
      <c r="AJ473" s="532"/>
      <c r="AK473" s="525">
        <v>960</v>
      </c>
      <c r="AL473" s="527">
        <f t="shared" si="250"/>
        <v>0</v>
      </c>
      <c r="AM473" s="525">
        <v>2979.12</v>
      </c>
      <c r="AN473" s="527">
        <f t="shared" si="251"/>
        <v>0</v>
      </c>
      <c r="AO473" s="528">
        <f t="shared" si="252"/>
        <v>0</v>
      </c>
      <c r="AP473" s="549"/>
      <c r="AQ473" s="542">
        <v>960</v>
      </c>
      <c r="AR473" s="544">
        <f t="shared" si="253"/>
        <v>0</v>
      </c>
      <c r="AS473" s="542">
        <v>2979.12</v>
      </c>
      <c r="AT473" s="544">
        <f t="shared" si="254"/>
        <v>0</v>
      </c>
      <c r="AU473" s="549"/>
      <c r="AV473" s="542">
        <v>960</v>
      </c>
      <c r="AW473" s="544">
        <f t="shared" si="255"/>
        <v>0</v>
      </c>
      <c r="AX473" s="542">
        <v>2979.12</v>
      </c>
      <c r="AY473" s="544">
        <f t="shared" si="256"/>
        <v>0</v>
      </c>
      <c r="AZ473" s="549"/>
      <c r="BA473" s="542">
        <v>960</v>
      </c>
      <c r="BB473" s="544">
        <f t="shared" si="257"/>
        <v>0</v>
      </c>
      <c r="BC473" s="542">
        <v>2979.12</v>
      </c>
      <c r="BD473" s="544">
        <f t="shared" si="258"/>
        <v>0</v>
      </c>
      <c r="BE473" s="545">
        <f t="shared" si="259"/>
        <v>0</v>
      </c>
      <c r="BF473" s="398">
        <f t="shared" si="260"/>
        <v>12</v>
      </c>
      <c r="BG473" s="254">
        <f t="shared" si="261"/>
        <v>0</v>
      </c>
      <c r="BH473" s="275">
        <f t="shared" si="262"/>
        <v>12</v>
      </c>
    </row>
    <row r="474" spans="1:60" s="275" customFormat="1" ht="25.5">
      <c r="A474" s="314" t="s">
        <v>1148</v>
      </c>
      <c r="B474" s="367" t="s">
        <v>1158</v>
      </c>
      <c r="C474" s="187" t="s">
        <v>1159</v>
      </c>
      <c r="D474" s="562" t="s">
        <v>110</v>
      </c>
      <c r="E474" s="234">
        <v>2</v>
      </c>
      <c r="F474" s="344">
        <v>960</v>
      </c>
      <c r="G474" s="190">
        <f t="shared" si="235"/>
        <v>1920</v>
      </c>
      <c r="H474" s="344">
        <v>6916.8</v>
      </c>
      <c r="I474" s="190">
        <f t="shared" si="236"/>
        <v>13833.6</v>
      </c>
      <c r="J474" s="345">
        <f t="shared" si="237"/>
        <v>15753.6</v>
      </c>
      <c r="K474" s="420"/>
      <c r="L474" s="435"/>
      <c r="M474" s="429">
        <v>960</v>
      </c>
      <c r="N474" s="431">
        <f t="shared" si="238"/>
        <v>0</v>
      </c>
      <c r="O474" s="429">
        <v>6916.8</v>
      </c>
      <c r="P474" s="431">
        <f t="shared" si="239"/>
        <v>0</v>
      </c>
      <c r="Q474" s="432">
        <f t="shared" si="240"/>
        <v>0</v>
      </c>
      <c r="R474" s="452"/>
      <c r="S474" s="446">
        <v>960</v>
      </c>
      <c r="T474" s="448">
        <f t="shared" si="241"/>
        <v>0</v>
      </c>
      <c r="U474" s="446">
        <v>6916.8</v>
      </c>
      <c r="V474" s="448">
        <f t="shared" si="242"/>
        <v>0</v>
      </c>
      <c r="W474" s="449">
        <f t="shared" si="243"/>
        <v>0</v>
      </c>
      <c r="X474" s="481"/>
      <c r="Y474" s="474">
        <v>960</v>
      </c>
      <c r="Z474" s="476">
        <f t="shared" si="244"/>
        <v>0</v>
      </c>
      <c r="AA474" s="474">
        <v>6916.8</v>
      </c>
      <c r="AB474" s="476">
        <f t="shared" si="245"/>
        <v>0</v>
      </c>
      <c r="AC474" s="477">
        <f t="shared" si="246"/>
        <v>0</v>
      </c>
      <c r="AD474" s="500"/>
      <c r="AE474" s="491">
        <v>960</v>
      </c>
      <c r="AF474" s="493">
        <f t="shared" si="247"/>
        <v>0</v>
      </c>
      <c r="AG474" s="491">
        <v>6916.8</v>
      </c>
      <c r="AH474" s="493">
        <f t="shared" si="248"/>
        <v>0</v>
      </c>
      <c r="AI474" s="494">
        <f t="shared" si="249"/>
        <v>0</v>
      </c>
      <c r="AJ474" s="532"/>
      <c r="AK474" s="525">
        <v>960</v>
      </c>
      <c r="AL474" s="527">
        <f t="shared" si="250"/>
        <v>0</v>
      </c>
      <c r="AM474" s="525">
        <v>6916.8</v>
      </c>
      <c r="AN474" s="527">
        <f t="shared" si="251"/>
        <v>0</v>
      </c>
      <c r="AO474" s="528">
        <f t="shared" si="252"/>
        <v>0</v>
      </c>
      <c r="AP474" s="549"/>
      <c r="AQ474" s="542">
        <v>960</v>
      </c>
      <c r="AR474" s="544">
        <f t="shared" si="253"/>
        <v>0</v>
      </c>
      <c r="AS474" s="542">
        <v>6916.8</v>
      </c>
      <c r="AT474" s="544">
        <f t="shared" si="254"/>
        <v>0</v>
      </c>
      <c r="AU474" s="549"/>
      <c r="AV474" s="542">
        <v>960</v>
      </c>
      <c r="AW474" s="544">
        <f t="shared" si="255"/>
        <v>0</v>
      </c>
      <c r="AX474" s="542">
        <v>6916.8</v>
      </c>
      <c r="AY474" s="544">
        <f t="shared" si="256"/>
        <v>0</v>
      </c>
      <c r="AZ474" s="549"/>
      <c r="BA474" s="542">
        <v>960</v>
      </c>
      <c r="BB474" s="544">
        <f t="shared" si="257"/>
        <v>0</v>
      </c>
      <c r="BC474" s="542">
        <v>6916.8</v>
      </c>
      <c r="BD474" s="544">
        <f t="shared" si="258"/>
        <v>0</v>
      </c>
      <c r="BE474" s="545">
        <f t="shared" si="259"/>
        <v>0</v>
      </c>
      <c r="BF474" s="398">
        <f t="shared" si="260"/>
        <v>2</v>
      </c>
      <c r="BG474" s="254">
        <f t="shared" si="261"/>
        <v>0</v>
      </c>
      <c r="BH474" s="275">
        <f t="shared" si="262"/>
        <v>2</v>
      </c>
    </row>
    <row r="475" spans="1:60" s="275" customFormat="1" ht="25.5">
      <c r="A475" s="314" t="s">
        <v>1151</v>
      </c>
      <c r="B475" s="367" t="s">
        <v>1161</v>
      </c>
      <c r="C475" s="187" t="s">
        <v>1162</v>
      </c>
      <c r="D475" s="562" t="s">
        <v>110</v>
      </c>
      <c r="E475" s="234">
        <v>2</v>
      </c>
      <c r="F475" s="344">
        <v>960</v>
      </c>
      <c r="G475" s="190">
        <f t="shared" si="235"/>
        <v>1920</v>
      </c>
      <c r="H475" s="344">
        <v>28156.799999999999</v>
      </c>
      <c r="I475" s="190">
        <f t="shared" si="236"/>
        <v>56313.599999999999</v>
      </c>
      <c r="J475" s="345">
        <f t="shared" si="237"/>
        <v>58233.599999999999</v>
      </c>
      <c r="K475" s="420"/>
      <c r="L475" s="435"/>
      <c r="M475" s="429">
        <v>960</v>
      </c>
      <c r="N475" s="431">
        <f t="shared" si="238"/>
        <v>0</v>
      </c>
      <c r="O475" s="429">
        <v>28156.799999999999</v>
      </c>
      <c r="P475" s="431">
        <f t="shared" si="239"/>
        <v>0</v>
      </c>
      <c r="Q475" s="432">
        <f t="shared" si="240"/>
        <v>0</v>
      </c>
      <c r="R475" s="452"/>
      <c r="S475" s="446">
        <v>960</v>
      </c>
      <c r="T475" s="448">
        <f t="shared" si="241"/>
        <v>0</v>
      </c>
      <c r="U475" s="446">
        <v>28156.799999999999</v>
      </c>
      <c r="V475" s="448">
        <f t="shared" si="242"/>
        <v>0</v>
      </c>
      <c r="W475" s="449">
        <f t="shared" si="243"/>
        <v>0</v>
      </c>
      <c r="X475" s="481"/>
      <c r="Y475" s="474">
        <v>960</v>
      </c>
      <c r="Z475" s="476">
        <f t="shared" si="244"/>
        <v>0</v>
      </c>
      <c r="AA475" s="474">
        <v>28156.799999999999</v>
      </c>
      <c r="AB475" s="476">
        <f t="shared" si="245"/>
        <v>0</v>
      </c>
      <c r="AC475" s="477">
        <f t="shared" si="246"/>
        <v>0</v>
      </c>
      <c r="AD475" s="500"/>
      <c r="AE475" s="491">
        <v>960</v>
      </c>
      <c r="AF475" s="493">
        <f t="shared" si="247"/>
        <v>0</v>
      </c>
      <c r="AG475" s="491">
        <v>28156.799999999999</v>
      </c>
      <c r="AH475" s="493">
        <f t="shared" si="248"/>
        <v>0</v>
      </c>
      <c r="AI475" s="494">
        <f t="shared" si="249"/>
        <v>0</v>
      </c>
      <c r="AJ475" s="532"/>
      <c r="AK475" s="525">
        <v>960</v>
      </c>
      <c r="AL475" s="527">
        <f t="shared" si="250"/>
        <v>0</v>
      </c>
      <c r="AM475" s="525">
        <v>28156.799999999999</v>
      </c>
      <c r="AN475" s="527">
        <f t="shared" si="251"/>
        <v>0</v>
      </c>
      <c r="AO475" s="528">
        <f t="shared" si="252"/>
        <v>0</v>
      </c>
      <c r="AP475" s="549"/>
      <c r="AQ475" s="542">
        <v>960</v>
      </c>
      <c r="AR475" s="544">
        <f t="shared" si="253"/>
        <v>0</v>
      </c>
      <c r="AS475" s="542">
        <v>28156.799999999999</v>
      </c>
      <c r="AT475" s="544">
        <f t="shared" si="254"/>
        <v>0</v>
      </c>
      <c r="AU475" s="549"/>
      <c r="AV475" s="542">
        <v>960</v>
      </c>
      <c r="AW475" s="544">
        <f t="shared" si="255"/>
        <v>0</v>
      </c>
      <c r="AX475" s="542">
        <v>28156.799999999999</v>
      </c>
      <c r="AY475" s="544">
        <f t="shared" si="256"/>
        <v>0</v>
      </c>
      <c r="AZ475" s="549"/>
      <c r="BA475" s="542">
        <v>960</v>
      </c>
      <c r="BB475" s="544">
        <f t="shared" si="257"/>
        <v>0</v>
      </c>
      <c r="BC475" s="542">
        <v>28156.799999999999</v>
      </c>
      <c r="BD475" s="544">
        <f t="shared" si="258"/>
        <v>0</v>
      </c>
      <c r="BE475" s="545">
        <f t="shared" si="259"/>
        <v>0</v>
      </c>
      <c r="BF475" s="398">
        <f t="shared" si="260"/>
        <v>2</v>
      </c>
      <c r="BG475" s="254">
        <f t="shared" si="261"/>
        <v>0</v>
      </c>
      <c r="BH475" s="275">
        <f t="shared" si="262"/>
        <v>2</v>
      </c>
    </row>
    <row r="476" spans="1:60" s="275" customFormat="1" ht="38.25">
      <c r="A476" s="314" t="s">
        <v>1154</v>
      </c>
      <c r="B476" s="367" t="s">
        <v>1164</v>
      </c>
      <c r="C476" s="187" t="s">
        <v>1165</v>
      </c>
      <c r="D476" s="562" t="s">
        <v>110</v>
      </c>
      <c r="E476" s="234">
        <v>1</v>
      </c>
      <c r="F476" s="344">
        <v>960</v>
      </c>
      <c r="G476" s="190">
        <f t="shared" si="235"/>
        <v>960</v>
      </c>
      <c r="H476" s="344">
        <v>21761.040000000001</v>
      </c>
      <c r="I476" s="190">
        <f t="shared" si="236"/>
        <v>21761.040000000001</v>
      </c>
      <c r="J476" s="345">
        <f t="shared" si="237"/>
        <v>22721.040000000001</v>
      </c>
      <c r="K476" s="420"/>
      <c r="L476" s="435"/>
      <c r="M476" s="429">
        <v>960</v>
      </c>
      <c r="N476" s="431">
        <f t="shared" si="238"/>
        <v>0</v>
      </c>
      <c r="O476" s="429">
        <v>21761.040000000001</v>
      </c>
      <c r="P476" s="431">
        <f t="shared" si="239"/>
        <v>0</v>
      </c>
      <c r="Q476" s="432">
        <f t="shared" si="240"/>
        <v>0</v>
      </c>
      <c r="R476" s="452"/>
      <c r="S476" s="446">
        <v>960</v>
      </c>
      <c r="T476" s="448">
        <f t="shared" si="241"/>
        <v>0</v>
      </c>
      <c r="U476" s="446">
        <v>21761.040000000001</v>
      </c>
      <c r="V476" s="448">
        <f t="shared" si="242"/>
        <v>0</v>
      </c>
      <c r="W476" s="449">
        <f t="shared" si="243"/>
        <v>0</v>
      </c>
      <c r="X476" s="481"/>
      <c r="Y476" s="474">
        <v>960</v>
      </c>
      <c r="Z476" s="476">
        <f t="shared" si="244"/>
        <v>0</v>
      </c>
      <c r="AA476" s="474">
        <v>21761.040000000001</v>
      </c>
      <c r="AB476" s="476">
        <f t="shared" si="245"/>
        <v>0</v>
      </c>
      <c r="AC476" s="477">
        <f t="shared" si="246"/>
        <v>0</v>
      </c>
      <c r="AD476" s="500"/>
      <c r="AE476" s="491">
        <v>960</v>
      </c>
      <c r="AF476" s="493">
        <f t="shared" si="247"/>
        <v>0</v>
      </c>
      <c r="AG476" s="491">
        <v>21761.040000000001</v>
      </c>
      <c r="AH476" s="493">
        <f t="shared" si="248"/>
        <v>0</v>
      </c>
      <c r="AI476" s="494">
        <f t="shared" si="249"/>
        <v>0</v>
      </c>
      <c r="AJ476" s="532"/>
      <c r="AK476" s="525">
        <v>960</v>
      </c>
      <c r="AL476" s="527">
        <f t="shared" si="250"/>
        <v>0</v>
      </c>
      <c r="AM476" s="525">
        <v>21761.040000000001</v>
      </c>
      <c r="AN476" s="527">
        <f t="shared" si="251"/>
        <v>0</v>
      </c>
      <c r="AO476" s="528">
        <f t="shared" si="252"/>
        <v>0</v>
      </c>
      <c r="AP476" s="549"/>
      <c r="AQ476" s="542">
        <v>960</v>
      </c>
      <c r="AR476" s="544">
        <f t="shared" si="253"/>
        <v>0</v>
      </c>
      <c r="AS476" s="542">
        <v>21761.040000000001</v>
      </c>
      <c r="AT476" s="544">
        <f t="shared" si="254"/>
        <v>0</v>
      </c>
      <c r="AU476" s="549"/>
      <c r="AV476" s="542">
        <v>960</v>
      </c>
      <c r="AW476" s="544">
        <f t="shared" si="255"/>
        <v>0</v>
      </c>
      <c r="AX476" s="542">
        <v>21761.040000000001</v>
      </c>
      <c r="AY476" s="544">
        <f t="shared" si="256"/>
        <v>0</v>
      </c>
      <c r="AZ476" s="549"/>
      <c r="BA476" s="542">
        <v>960</v>
      </c>
      <c r="BB476" s="544">
        <f t="shared" si="257"/>
        <v>0</v>
      </c>
      <c r="BC476" s="542">
        <v>21761.040000000001</v>
      </c>
      <c r="BD476" s="544">
        <f t="shared" si="258"/>
        <v>0</v>
      </c>
      <c r="BE476" s="545">
        <f t="shared" si="259"/>
        <v>0</v>
      </c>
      <c r="BF476" s="398">
        <f t="shared" si="260"/>
        <v>1</v>
      </c>
      <c r="BG476" s="254">
        <f t="shared" si="261"/>
        <v>0</v>
      </c>
      <c r="BH476" s="275">
        <f t="shared" si="262"/>
        <v>1</v>
      </c>
    </row>
    <row r="477" spans="1:60" s="275" customFormat="1" ht="12.75">
      <c r="A477" s="314" t="s">
        <v>1157</v>
      </c>
      <c r="B477" s="367" t="s">
        <v>796</v>
      </c>
      <c r="C477" s="187" t="s">
        <v>1167</v>
      </c>
      <c r="D477" s="562" t="s">
        <v>123</v>
      </c>
      <c r="E477" s="234">
        <v>360</v>
      </c>
      <c r="F477" s="344">
        <v>240</v>
      </c>
      <c r="G477" s="190">
        <f t="shared" si="235"/>
        <v>86400</v>
      </c>
      <c r="H477" s="344">
        <v>1615.01</v>
      </c>
      <c r="I477" s="190">
        <f t="shared" si="236"/>
        <v>581403.6</v>
      </c>
      <c r="J477" s="345">
        <f t="shared" si="237"/>
        <v>667803.6</v>
      </c>
      <c r="K477" s="420"/>
      <c r="L477" s="435"/>
      <c r="M477" s="429">
        <v>240</v>
      </c>
      <c r="N477" s="431">
        <f t="shared" si="238"/>
        <v>0</v>
      </c>
      <c r="O477" s="429">
        <v>1615.01</v>
      </c>
      <c r="P477" s="431">
        <f t="shared" si="239"/>
        <v>0</v>
      </c>
      <c r="Q477" s="432">
        <f t="shared" si="240"/>
        <v>0</v>
      </c>
      <c r="R477" s="452"/>
      <c r="S477" s="446">
        <v>240</v>
      </c>
      <c r="T477" s="448">
        <f t="shared" si="241"/>
        <v>0</v>
      </c>
      <c r="U477" s="446">
        <v>1615.01</v>
      </c>
      <c r="V477" s="448">
        <f t="shared" si="242"/>
        <v>0</v>
      </c>
      <c r="W477" s="449">
        <f t="shared" si="243"/>
        <v>0</v>
      </c>
      <c r="X477" s="481"/>
      <c r="Y477" s="474">
        <v>240</v>
      </c>
      <c r="Z477" s="476">
        <f t="shared" si="244"/>
        <v>0</v>
      </c>
      <c r="AA477" s="474">
        <v>1615.01</v>
      </c>
      <c r="AB477" s="476">
        <f t="shared" si="245"/>
        <v>0</v>
      </c>
      <c r="AC477" s="477">
        <f t="shared" si="246"/>
        <v>0</v>
      </c>
      <c r="AD477" s="500"/>
      <c r="AE477" s="491">
        <v>240</v>
      </c>
      <c r="AF477" s="493">
        <f t="shared" si="247"/>
        <v>0</v>
      </c>
      <c r="AG477" s="491">
        <v>1615.01</v>
      </c>
      <c r="AH477" s="493">
        <f t="shared" si="248"/>
        <v>0</v>
      </c>
      <c r="AI477" s="494">
        <f t="shared" si="249"/>
        <v>0</v>
      </c>
      <c r="AJ477" s="532">
        <v>240</v>
      </c>
      <c r="AK477" s="525">
        <v>240</v>
      </c>
      <c r="AL477" s="527">
        <f t="shared" si="250"/>
        <v>57600</v>
      </c>
      <c r="AM477" s="525">
        <v>1615.01</v>
      </c>
      <c r="AN477" s="527">
        <f t="shared" si="251"/>
        <v>387602.4</v>
      </c>
      <c r="AO477" s="528">
        <f t="shared" si="252"/>
        <v>445202.4</v>
      </c>
      <c r="AP477" s="549"/>
      <c r="AQ477" s="542">
        <v>240</v>
      </c>
      <c r="AR477" s="544">
        <f t="shared" si="253"/>
        <v>0</v>
      </c>
      <c r="AS477" s="542">
        <v>1615.01</v>
      </c>
      <c r="AT477" s="544">
        <f t="shared" si="254"/>
        <v>0</v>
      </c>
      <c r="AU477" s="549"/>
      <c r="AV477" s="542">
        <v>240</v>
      </c>
      <c r="AW477" s="544">
        <f t="shared" si="255"/>
        <v>0</v>
      </c>
      <c r="AX477" s="542">
        <v>1615.01</v>
      </c>
      <c r="AY477" s="544">
        <f t="shared" si="256"/>
        <v>0</v>
      </c>
      <c r="AZ477" s="549"/>
      <c r="BA477" s="542">
        <v>240</v>
      </c>
      <c r="BB477" s="544">
        <f t="shared" si="257"/>
        <v>0</v>
      </c>
      <c r="BC477" s="542">
        <v>1615.01</v>
      </c>
      <c r="BD477" s="544">
        <f t="shared" si="258"/>
        <v>0</v>
      </c>
      <c r="BE477" s="545">
        <f t="shared" si="259"/>
        <v>0</v>
      </c>
      <c r="BF477" s="398">
        <f t="shared" si="260"/>
        <v>120</v>
      </c>
      <c r="BG477" s="254">
        <f t="shared" si="261"/>
        <v>240</v>
      </c>
      <c r="BH477" s="275">
        <f t="shared" si="262"/>
        <v>120</v>
      </c>
    </row>
    <row r="478" spans="1:60" s="275" customFormat="1" ht="12.75">
      <c r="A478" s="314" t="s">
        <v>1160</v>
      </c>
      <c r="B478" s="367" t="s">
        <v>796</v>
      </c>
      <c r="C478" s="187" t="s">
        <v>1169</v>
      </c>
      <c r="D478" s="562" t="s">
        <v>123</v>
      </c>
      <c r="E478" s="234">
        <v>64</v>
      </c>
      <c r="F478" s="344">
        <v>240</v>
      </c>
      <c r="G478" s="190">
        <f t="shared" si="235"/>
        <v>15360</v>
      </c>
      <c r="H478" s="344">
        <v>4959.3599999999997</v>
      </c>
      <c r="I478" s="190">
        <f t="shared" si="236"/>
        <v>317399.03999999998</v>
      </c>
      <c r="J478" s="345">
        <f t="shared" si="237"/>
        <v>332759.03999999998</v>
      </c>
      <c r="K478" s="420"/>
      <c r="L478" s="435"/>
      <c r="M478" s="429">
        <v>240</v>
      </c>
      <c r="N478" s="431">
        <f t="shared" si="238"/>
        <v>0</v>
      </c>
      <c r="O478" s="429">
        <v>4959.3599999999997</v>
      </c>
      <c r="P478" s="431">
        <f t="shared" si="239"/>
        <v>0</v>
      </c>
      <c r="Q478" s="432">
        <f t="shared" si="240"/>
        <v>0</v>
      </c>
      <c r="R478" s="452"/>
      <c r="S478" s="446">
        <v>240</v>
      </c>
      <c r="T478" s="448">
        <f t="shared" si="241"/>
        <v>0</v>
      </c>
      <c r="U478" s="446">
        <v>4959.3599999999997</v>
      </c>
      <c r="V478" s="448">
        <f t="shared" si="242"/>
        <v>0</v>
      </c>
      <c r="W478" s="449">
        <f t="shared" si="243"/>
        <v>0</v>
      </c>
      <c r="X478" s="481"/>
      <c r="Y478" s="474">
        <v>240</v>
      </c>
      <c r="Z478" s="476">
        <f t="shared" si="244"/>
        <v>0</v>
      </c>
      <c r="AA478" s="474">
        <v>4959.3599999999997</v>
      </c>
      <c r="AB478" s="476">
        <f t="shared" si="245"/>
        <v>0</v>
      </c>
      <c r="AC478" s="477">
        <f t="shared" si="246"/>
        <v>0</v>
      </c>
      <c r="AD478" s="500"/>
      <c r="AE478" s="491">
        <v>240</v>
      </c>
      <c r="AF478" s="493">
        <f t="shared" si="247"/>
        <v>0</v>
      </c>
      <c r="AG478" s="491">
        <v>4959.3599999999997</v>
      </c>
      <c r="AH478" s="493">
        <f t="shared" si="248"/>
        <v>0</v>
      </c>
      <c r="AI478" s="494">
        <f t="shared" si="249"/>
        <v>0</v>
      </c>
      <c r="AJ478" s="532">
        <v>30</v>
      </c>
      <c r="AK478" s="525">
        <v>240</v>
      </c>
      <c r="AL478" s="527">
        <f t="shared" si="250"/>
        <v>7200</v>
      </c>
      <c r="AM478" s="525">
        <v>4959.3599999999997</v>
      </c>
      <c r="AN478" s="527">
        <f t="shared" si="251"/>
        <v>148780.79999999999</v>
      </c>
      <c r="AO478" s="528">
        <f t="shared" si="252"/>
        <v>155980.79999999999</v>
      </c>
      <c r="AP478" s="549"/>
      <c r="AQ478" s="542">
        <v>240</v>
      </c>
      <c r="AR478" s="544">
        <f t="shared" si="253"/>
        <v>0</v>
      </c>
      <c r="AS478" s="542">
        <v>4959.3599999999997</v>
      </c>
      <c r="AT478" s="544">
        <f t="shared" si="254"/>
        <v>0</v>
      </c>
      <c r="AU478" s="549"/>
      <c r="AV478" s="542">
        <v>240</v>
      </c>
      <c r="AW478" s="544">
        <f t="shared" si="255"/>
        <v>0</v>
      </c>
      <c r="AX478" s="542">
        <v>4959.3599999999997</v>
      </c>
      <c r="AY478" s="544">
        <f t="shared" si="256"/>
        <v>0</v>
      </c>
      <c r="AZ478" s="549"/>
      <c r="BA478" s="542">
        <v>240</v>
      </c>
      <c r="BB478" s="544">
        <f t="shared" si="257"/>
        <v>0</v>
      </c>
      <c r="BC478" s="542">
        <v>4959.3599999999997</v>
      </c>
      <c r="BD478" s="544">
        <f t="shared" si="258"/>
        <v>0</v>
      </c>
      <c r="BE478" s="545">
        <f t="shared" si="259"/>
        <v>0</v>
      </c>
      <c r="BF478" s="398">
        <f t="shared" si="260"/>
        <v>34</v>
      </c>
      <c r="BG478" s="254">
        <f t="shared" si="261"/>
        <v>30</v>
      </c>
      <c r="BH478" s="275">
        <f t="shared" si="262"/>
        <v>34</v>
      </c>
    </row>
    <row r="479" spans="1:60" s="275" customFormat="1" ht="12.75">
      <c r="A479" s="314" t="s">
        <v>1163</v>
      </c>
      <c r="B479" s="367" t="s">
        <v>796</v>
      </c>
      <c r="C479" s="187" t="s">
        <v>1171</v>
      </c>
      <c r="D479" s="562" t="s">
        <v>123</v>
      </c>
      <c r="E479" s="234">
        <v>158</v>
      </c>
      <c r="F479" s="344">
        <v>240</v>
      </c>
      <c r="G479" s="190">
        <f t="shared" si="235"/>
        <v>37920</v>
      </c>
      <c r="H479" s="344">
        <v>820.8</v>
      </c>
      <c r="I479" s="190">
        <f t="shared" si="236"/>
        <v>129686.39999999999</v>
      </c>
      <c r="J479" s="345">
        <f t="shared" si="237"/>
        <v>167606.39999999999</v>
      </c>
      <c r="K479" s="420"/>
      <c r="L479" s="435"/>
      <c r="M479" s="429">
        <v>240</v>
      </c>
      <c r="N479" s="431">
        <f t="shared" si="238"/>
        <v>0</v>
      </c>
      <c r="O479" s="429">
        <v>820.8</v>
      </c>
      <c r="P479" s="431">
        <f t="shared" si="239"/>
        <v>0</v>
      </c>
      <c r="Q479" s="432">
        <f t="shared" si="240"/>
        <v>0</v>
      </c>
      <c r="R479" s="452"/>
      <c r="S479" s="446">
        <v>240</v>
      </c>
      <c r="T479" s="448">
        <f t="shared" si="241"/>
        <v>0</v>
      </c>
      <c r="U479" s="446">
        <v>820.8</v>
      </c>
      <c r="V479" s="448">
        <f t="shared" si="242"/>
        <v>0</v>
      </c>
      <c r="W479" s="449">
        <f t="shared" si="243"/>
        <v>0</v>
      </c>
      <c r="X479" s="481"/>
      <c r="Y479" s="474">
        <v>240</v>
      </c>
      <c r="Z479" s="476">
        <f t="shared" si="244"/>
        <v>0</v>
      </c>
      <c r="AA479" s="474">
        <v>820.8</v>
      </c>
      <c r="AB479" s="476">
        <f t="shared" si="245"/>
        <v>0</v>
      </c>
      <c r="AC479" s="477">
        <f t="shared" si="246"/>
        <v>0</v>
      </c>
      <c r="AD479" s="500"/>
      <c r="AE479" s="491">
        <v>240</v>
      </c>
      <c r="AF479" s="493">
        <f t="shared" si="247"/>
        <v>0</v>
      </c>
      <c r="AG479" s="491">
        <v>820.8</v>
      </c>
      <c r="AH479" s="493">
        <f t="shared" si="248"/>
        <v>0</v>
      </c>
      <c r="AI479" s="494">
        <f t="shared" si="249"/>
        <v>0</v>
      </c>
      <c r="AJ479" s="532"/>
      <c r="AK479" s="525">
        <v>240</v>
      </c>
      <c r="AL479" s="527">
        <f t="shared" si="250"/>
        <v>0</v>
      </c>
      <c r="AM479" s="525">
        <v>820.8</v>
      </c>
      <c r="AN479" s="527">
        <f t="shared" si="251"/>
        <v>0</v>
      </c>
      <c r="AO479" s="528">
        <f t="shared" si="252"/>
        <v>0</v>
      </c>
      <c r="AP479" s="549"/>
      <c r="AQ479" s="542">
        <v>240</v>
      </c>
      <c r="AR479" s="544">
        <f t="shared" si="253"/>
        <v>0</v>
      </c>
      <c r="AS479" s="542">
        <v>820.8</v>
      </c>
      <c r="AT479" s="544">
        <f t="shared" si="254"/>
        <v>0</v>
      </c>
      <c r="AU479" s="549"/>
      <c r="AV479" s="542">
        <v>240</v>
      </c>
      <c r="AW479" s="544">
        <f t="shared" si="255"/>
        <v>0</v>
      </c>
      <c r="AX479" s="542">
        <v>820.8</v>
      </c>
      <c r="AY479" s="544">
        <f t="shared" si="256"/>
        <v>0</v>
      </c>
      <c r="AZ479" s="549"/>
      <c r="BA479" s="542">
        <v>240</v>
      </c>
      <c r="BB479" s="544">
        <f t="shared" si="257"/>
        <v>0</v>
      </c>
      <c r="BC479" s="542">
        <v>820.8</v>
      </c>
      <c r="BD479" s="544">
        <f t="shared" si="258"/>
        <v>0</v>
      </c>
      <c r="BE479" s="545">
        <f t="shared" si="259"/>
        <v>0</v>
      </c>
      <c r="BF479" s="398">
        <f t="shared" si="260"/>
        <v>158</v>
      </c>
      <c r="BG479" s="254">
        <f t="shared" si="261"/>
        <v>0</v>
      </c>
      <c r="BH479" s="275">
        <f t="shared" si="262"/>
        <v>158</v>
      </c>
    </row>
    <row r="480" spans="1:60" s="275" customFormat="1" ht="12.75">
      <c r="A480" s="314" t="s">
        <v>1166</v>
      </c>
      <c r="B480" s="367" t="s">
        <v>796</v>
      </c>
      <c r="C480" s="187" t="s">
        <v>1173</v>
      </c>
      <c r="D480" s="562" t="s">
        <v>123</v>
      </c>
      <c r="E480" s="234">
        <v>2640</v>
      </c>
      <c r="F480" s="344">
        <v>240</v>
      </c>
      <c r="G480" s="190">
        <f t="shared" si="235"/>
        <v>633600</v>
      </c>
      <c r="H480" s="344">
        <v>462.12</v>
      </c>
      <c r="I480" s="190">
        <f t="shared" si="236"/>
        <v>1219996.8</v>
      </c>
      <c r="J480" s="345">
        <f t="shared" si="237"/>
        <v>1853596.8</v>
      </c>
      <c r="K480" s="420"/>
      <c r="L480" s="435"/>
      <c r="M480" s="429">
        <v>240</v>
      </c>
      <c r="N480" s="431">
        <f t="shared" si="238"/>
        <v>0</v>
      </c>
      <c r="O480" s="429">
        <v>462.12</v>
      </c>
      <c r="P480" s="431">
        <f t="shared" si="239"/>
        <v>0</v>
      </c>
      <c r="Q480" s="432">
        <f t="shared" si="240"/>
        <v>0</v>
      </c>
      <c r="R480" s="452"/>
      <c r="S480" s="446">
        <v>240</v>
      </c>
      <c r="T480" s="448">
        <f t="shared" si="241"/>
        <v>0</v>
      </c>
      <c r="U480" s="446">
        <v>462.12</v>
      </c>
      <c r="V480" s="448">
        <f t="shared" si="242"/>
        <v>0</v>
      </c>
      <c r="W480" s="449">
        <f t="shared" si="243"/>
        <v>0</v>
      </c>
      <c r="X480" s="481"/>
      <c r="Y480" s="474">
        <v>240</v>
      </c>
      <c r="Z480" s="476">
        <f t="shared" si="244"/>
        <v>0</v>
      </c>
      <c r="AA480" s="474">
        <v>462.12</v>
      </c>
      <c r="AB480" s="476">
        <f t="shared" si="245"/>
        <v>0</v>
      </c>
      <c r="AC480" s="477">
        <f t="shared" si="246"/>
        <v>0</v>
      </c>
      <c r="AD480" s="500"/>
      <c r="AE480" s="491">
        <v>240</v>
      </c>
      <c r="AF480" s="493">
        <f t="shared" si="247"/>
        <v>0</v>
      </c>
      <c r="AG480" s="491">
        <v>462.12</v>
      </c>
      <c r="AH480" s="493">
        <f t="shared" si="248"/>
        <v>0</v>
      </c>
      <c r="AI480" s="494">
        <f t="shared" si="249"/>
        <v>0</v>
      </c>
      <c r="AJ480" s="532">
        <v>1000</v>
      </c>
      <c r="AK480" s="525">
        <v>240</v>
      </c>
      <c r="AL480" s="527">
        <f t="shared" si="250"/>
        <v>240000</v>
      </c>
      <c r="AM480" s="525">
        <v>462.12</v>
      </c>
      <c r="AN480" s="527">
        <f t="shared" si="251"/>
        <v>462120</v>
      </c>
      <c r="AO480" s="528">
        <f t="shared" si="252"/>
        <v>702120</v>
      </c>
      <c r="AP480" s="549"/>
      <c r="AQ480" s="542">
        <v>240</v>
      </c>
      <c r="AR480" s="544">
        <f t="shared" si="253"/>
        <v>0</v>
      </c>
      <c r="AS480" s="542">
        <v>462.12</v>
      </c>
      <c r="AT480" s="544">
        <f t="shared" si="254"/>
        <v>0</v>
      </c>
      <c r="AU480" s="549"/>
      <c r="AV480" s="542">
        <v>240</v>
      </c>
      <c r="AW480" s="544">
        <f t="shared" si="255"/>
        <v>0</v>
      </c>
      <c r="AX480" s="542">
        <v>462.12</v>
      </c>
      <c r="AY480" s="544">
        <f t="shared" si="256"/>
        <v>0</v>
      </c>
      <c r="AZ480" s="549"/>
      <c r="BA480" s="542">
        <v>240</v>
      </c>
      <c r="BB480" s="544">
        <f t="shared" si="257"/>
        <v>0</v>
      </c>
      <c r="BC480" s="542">
        <v>462.12</v>
      </c>
      <c r="BD480" s="544">
        <f t="shared" si="258"/>
        <v>0</v>
      </c>
      <c r="BE480" s="545">
        <f t="shared" si="259"/>
        <v>0</v>
      </c>
      <c r="BF480" s="398">
        <f t="shared" si="260"/>
        <v>1640</v>
      </c>
      <c r="BG480" s="254">
        <f t="shared" si="261"/>
        <v>1000</v>
      </c>
      <c r="BH480" s="275">
        <f t="shared" si="262"/>
        <v>1640</v>
      </c>
    </row>
    <row r="481" spans="1:60" s="275" customFormat="1" ht="12.75">
      <c r="A481" s="314" t="s">
        <v>1168</v>
      </c>
      <c r="B481" s="367" t="s">
        <v>796</v>
      </c>
      <c r="C481" s="187" t="s">
        <v>1175</v>
      </c>
      <c r="D481" s="562" t="s">
        <v>123</v>
      </c>
      <c r="E481" s="234">
        <v>1620</v>
      </c>
      <c r="F481" s="344">
        <v>142</v>
      </c>
      <c r="G481" s="190">
        <f t="shared" si="235"/>
        <v>230040</v>
      </c>
      <c r="H481" s="344">
        <v>1392</v>
      </c>
      <c r="I481" s="190">
        <f t="shared" si="236"/>
        <v>2255040</v>
      </c>
      <c r="J481" s="345">
        <f t="shared" si="237"/>
        <v>2485080</v>
      </c>
      <c r="K481" s="420"/>
      <c r="L481" s="435"/>
      <c r="M481" s="429">
        <v>142</v>
      </c>
      <c r="N481" s="431">
        <f t="shared" si="238"/>
        <v>0</v>
      </c>
      <c r="O481" s="429">
        <v>1392</v>
      </c>
      <c r="P481" s="431">
        <f t="shared" si="239"/>
        <v>0</v>
      </c>
      <c r="Q481" s="432">
        <f t="shared" si="240"/>
        <v>0</v>
      </c>
      <c r="R481" s="452"/>
      <c r="S481" s="446">
        <v>142</v>
      </c>
      <c r="T481" s="448">
        <f t="shared" si="241"/>
        <v>0</v>
      </c>
      <c r="U481" s="446">
        <v>1392</v>
      </c>
      <c r="V481" s="448">
        <f t="shared" si="242"/>
        <v>0</v>
      </c>
      <c r="W481" s="449">
        <f t="shared" si="243"/>
        <v>0</v>
      </c>
      <c r="X481" s="481"/>
      <c r="Y481" s="474">
        <v>142</v>
      </c>
      <c r="Z481" s="476">
        <f t="shared" si="244"/>
        <v>0</v>
      </c>
      <c r="AA481" s="474">
        <v>1392</v>
      </c>
      <c r="AB481" s="476">
        <f t="shared" si="245"/>
        <v>0</v>
      </c>
      <c r="AC481" s="477">
        <f t="shared" si="246"/>
        <v>0</v>
      </c>
      <c r="AD481" s="500"/>
      <c r="AE481" s="491">
        <v>142</v>
      </c>
      <c r="AF481" s="493">
        <f t="shared" si="247"/>
        <v>0</v>
      </c>
      <c r="AG481" s="491">
        <v>1392</v>
      </c>
      <c r="AH481" s="493">
        <f t="shared" si="248"/>
        <v>0</v>
      </c>
      <c r="AI481" s="494">
        <f t="shared" si="249"/>
        <v>0</v>
      </c>
      <c r="AJ481" s="532">
        <v>1300</v>
      </c>
      <c r="AK481" s="525">
        <v>142</v>
      </c>
      <c r="AL481" s="527">
        <f t="shared" si="250"/>
        <v>184600</v>
      </c>
      <c r="AM481" s="525">
        <v>1392</v>
      </c>
      <c r="AN481" s="527">
        <f t="shared" si="251"/>
        <v>1809600</v>
      </c>
      <c r="AO481" s="528">
        <f t="shared" si="252"/>
        <v>1994200</v>
      </c>
      <c r="AP481" s="549"/>
      <c r="AQ481" s="542">
        <v>142</v>
      </c>
      <c r="AR481" s="544">
        <f t="shared" si="253"/>
        <v>0</v>
      </c>
      <c r="AS481" s="542">
        <v>1392</v>
      </c>
      <c r="AT481" s="544">
        <f t="shared" si="254"/>
        <v>0</v>
      </c>
      <c r="AU481" s="549"/>
      <c r="AV481" s="542">
        <v>142</v>
      </c>
      <c r="AW481" s="544">
        <f t="shared" si="255"/>
        <v>0</v>
      </c>
      <c r="AX481" s="542">
        <v>1392</v>
      </c>
      <c r="AY481" s="544">
        <f t="shared" si="256"/>
        <v>0</v>
      </c>
      <c r="AZ481" s="549"/>
      <c r="BA481" s="542">
        <v>142</v>
      </c>
      <c r="BB481" s="544">
        <f t="shared" si="257"/>
        <v>0</v>
      </c>
      <c r="BC481" s="542">
        <v>1392</v>
      </c>
      <c r="BD481" s="544">
        <f t="shared" si="258"/>
        <v>0</v>
      </c>
      <c r="BE481" s="545">
        <f t="shared" si="259"/>
        <v>0</v>
      </c>
      <c r="BF481" s="398">
        <f t="shared" si="260"/>
        <v>320</v>
      </c>
      <c r="BG481" s="254">
        <f t="shared" si="261"/>
        <v>1300</v>
      </c>
      <c r="BH481" s="275">
        <f t="shared" si="262"/>
        <v>320</v>
      </c>
    </row>
    <row r="482" spans="1:60" s="275" customFormat="1" ht="12.75">
      <c r="A482" s="314" t="s">
        <v>1170</v>
      </c>
      <c r="B482" s="367" t="s">
        <v>796</v>
      </c>
      <c r="C482" s="187" t="s">
        <v>1177</v>
      </c>
      <c r="D482" s="562" t="s">
        <v>123</v>
      </c>
      <c r="E482" s="234">
        <v>450</v>
      </c>
      <c r="F482" s="344">
        <v>124</v>
      </c>
      <c r="G482" s="190">
        <f t="shared" si="235"/>
        <v>55800</v>
      </c>
      <c r="H482" s="344">
        <v>912</v>
      </c>
      <c r="I482" s="190">
        <f t="shared" si="236"/>
        <v>410400</v>
      </c>
      <c r="J482" s="345">
        <f t="shared" si="237"/>
        <v>466200</v>
      </c>
      <c r="K482" s="420"/>
      <c r="L482" s="435"/>
      <c r="M482" s="429">
        <v>124</v>
      </c>
      <c r="N482" s="431">
        <f t="shared" si="238"/>
        <v>0</v>
      </c>
      <c r="O482" s="429">
        <v>912</v>
      </c>
      <c r="P482" s="431">
        <f t="shared" si="239"/>
        <v>0</v>
      </c>
      <c r="Q482" s="432">
        <f t="shared" si="240"/>
        <v>0</v>
      </c>
      <c r="R482" s="452"/>
      <c r="S482" s="446">
        <v>124</v>
      </c>
      <c r="T482" s="448">
        <f t="shared" si="241"/>
        <v>0</v>
      </c>
      <c r="U482" s="446">
        <v>912</v>
      </c>
      <c r="V482" s="448">
        <f t="shared" si="242"/>
        <v>0</v>
      </c>
      <c r="W482" s="449">
        <f t="shared" si="243"/>
        <v>0</v>
      </c>
      <c r="X482" s="481"/>
      <c r="Y482" s="474">
        <v>124</v>
      </c>
      <c r="Z482" s="476">
        <f t="shared" si="244"/>
        <v>0</v>
      </c>
      <c r="AA482" s="474">
        <v>912</v>
      </c>
      <c r="AB482" s="476">
        <f t="shared" si="245"/>
        <v>0</v>
      </c>
      <c r="AC482" s="477">
        <f t="shared" si="246"/>
        <v>0</v>
      </c>
      <c r="AD482" s="500"/>
      <c r="AE482" s="491">
        <v>124</v>
      </c>
      <c r="AF482" s="493">
        <f t="shared" si="247"/>
        <v>0</v>
      </c>
      <c r="AG482" s="491">
        <v>912</v>
      </c>
      <c r="AH482" s="493">
        <f t="shared" si="248"/>
        <v>0</v>
      </c>
      <c r="AI482" s="494">
        <f t="shared" si="249"/>
        <v>0</v>
      </c>
      <c r="AJ482" s="532">
        <v>300</v>
      </c>
      <c r="AK482" s="525">
        <v>124</v>
      </c>
      <c r="AL482" s="527">
        <f t="shared" si="250"/>
        <v>37200</v>
      </c>
      <c r="AM482" s="525">
        <v>912</v>
      </c>
      <c r="AN482" s="527">
        <f t="shared" si="251"/>
        <v>273600</v>
      </c>
      <c r="AO482" s="528">
        <f t="shared" si="252"/>
        <v>310800</v>
      </c>
      <c r="AP482" s="549"/>
      <c r="AQ482" s="542">
        <v>124</v>
      </c>
      <c r="AR482" s="544">
        <f t="shared" si="253"/>
        <v>0</v>
      </c>
      <c r="AS482" s="542">
        <v>912</v>
      </c>
      <c r="AT482" s="544">
        <f t="shared" si="254"/>
        <v>0</v>
      </c>
      <c r="AU482" s="549"/>
      <c r="AV482" s="542">
        <v>124</v>
      </c>
      <c r="AW482" s="544">
        <f t="shared" si="255"/>
        <v>0</v>
      </c>
      <c r="AX482" s="542">
        <v>912</v>
      </c>
      <c r="AY482" s="544">
        <f t="shared" si="256"/>
        <v>0</v>
      </c>
      <c r="AZ482" s="549"/>
      <c r="BA482" s="542">
        <v>124</v>
      </c>
      <c r="BB482" s="544">
        <f t="shared" si="257"/>
        <v>0</v>
      </c>
      <c r="BC482" s="542">
        <v>912</v>
      </c>
      <c r="BD482" s="544">
        <f t="shared" si="258"/>
        <v>0</v>
      </c>
      <c r="BE482" s="545">
        <f t="shared" si="259"/>
        <v>0</v>
      </c>
      <c r="BF482" s="398">
        <f t="shared" si="260"/>
        <v>150</v>
      </c>
      <c r="BG482" s="254">
        <f t="shared" si="261"/>
        <v>300</v>
      </c>
      <c r="BH482" s="275">
        <f t="shared" si="262"/>
        <v>150</v>
      </c>
    </row>
    <row r="483" spans="1:60" s="275" customFormat="1" ht="12.75">
      <c r="A483" s="314" t="s">
        <v>1172</v>
      </c>
      <c r="B483" s="367" t="s">
        <v>796</v>
      </c>
      <c r="C483" s="187" t="s">
        <v>1019</v>
      </c>
      <c r="D483" s="562" t="s">
        <v>123</v>
      </c>
      <c r="E483" s="234">
        <v>380</v>
      </c>
      <c r="F483" s="344">
        <v>124</v>
      </c>
      <c r="G483" s="190">
        <f t="shared" si="235"/>
        <v>47120</v>
      </c>
      <c r="H483" s="344">
        <v>470</v>
      </c>
      <c r="I483" s="190">
        <f t="shared" si="236"/>
        <v>178600</v>
      </c>
      <c r="J483" s="345">
        <f t="shared" si="237"/>
        <v>225720</v>
      </c>
      <c r="K483" s="420"/>
      <c r="L483" s="435"/>
      <c r="M483" s="429">
        <v>124</v>
      </c>
      <c r="N483" s="431">
        <f t="shared" si="238"/>
        <v>0</v>
      </c>
      <c r="O483" s="429">
        <v>470</v>
      </c>
      <c r="P483" s="431">
        <f t="shared" si="239"/>
        <v>0</v>
      </c>
      <c r="Q483" s="432">
        <f t="shared" si="240"/>
        <v>0</v>
      </c>
      <c r="R483" s="452"/>
      <c r="S483" s="446">
        <v>124</v>
      </c>
      <c r="T483" s="448">
        <f t="shared" si="241"/>
        <v>0</v>
      </c>
      <c r="U483" s="446">
        <v>470</v>
      </c>
      <c r="V483" s="448">
        <f t="shared" si="242"/>
        <v>0</v>
      </c>
      <c r="W483" s="449">
        <f t="shared" si="243"/>
        <v>0</v>
      </c>
      <c r="X483" s="481"/>
      <c r="Y483" s="474">
        <v>124</v>
      </c>
      <c r="Z483" s="476">
        <f t="shared" si="244"/>
        <v>0</v>
      </c>
      <c r="AA483" s="474">
        <v>470</v>
      </c>
      <c r="AB483" s="476">
        <f t="shared" si="245"/>
        <v>0</v>
      </c>
      <c r="AC483" s="477">
        <f t="shared" si="246"/>
        <v>0</v>
      </c>
      <c r="AD483" s="500"/>
      <c r="AE483" s="491">
        <v>124</v>
      </c>
      <c r="AF483" s="493">
        <f t="shared" si="247"/>
        <v>0</v>
      </c>
      <c r="AG483" s="491">
        <v>470</v>
      </c>
      <c r="AH483" s="493">
        <f t="shared" si="248"/>
        <v>0</v>
      </c>
      <c r="AI483" s="494">
        <f t="shared" si="249"/>
        <v>0</v>
      </c>
      <c r="AJ483" s="532">
        <v>50</v>
      </c>
      <c r="AK483" s="525">
        <v>124</v>
      </c>
      <c r="AL483" s="527">
        <f t="shared" si="250"/>
        <v>6200</v>
      </c>
      <c r="AM483" s="525">
        <v>470</v>
      </c>
      <c r="AN483" s="527">
        <f t="shared" si="251"/>
        <v>23500</v>
      </c>
      <c r="AO483" s="528">
        <f t="shared" si="252"/>
        <v>29700</v>
      </c>
      <c r="AP483" s="549"/>
      <c r="AQ483" s="542">
        <v>124</v>
      </c>
      <c r="AR483" s="544">
        <f t="shared" si="253"/>
        <v>0</v>
      </c>
      <c r="AS483" s="542">
        <v>470</v>
      </c>
      <c r="AT483" s="544">
        <f t="shared" si="254"/>
        <v>0</v>
      </c>
      <c r="AU483" s="549"/>
      <c r="AV483" s="542">
        <v>124</v>
      </c>
      <c r="AW483" s="544">
        <f t="shared" si="255"/>
        <v>0</v>
      </c>
      <c r="AX483" s="542">
        <v>470</v>
      </c>
      <c r="AY483" s="544">
        <f t="shared" si="256"/>
        <v>0</v>
      </c>
      <c r="AZ483" s="549"/>
      <c r="BA483" s="542">
        <v>124</v>
      </c>
      <c r="BB483" s="544">
        <f t="shared" si="257"/>
        <v>0</v>
      </c>
      <c r="BC483" s="542">
        <v>470</v>
      </c>
      <c r="BD483" s="544">
        <f t="shared" si="258"/>
        <v>0</v>
      </c>
      <c r="BE483" s="545">
        <f t="shared" si="259"/>
        <v>0</v>
      </c>
      <c r="BF483" s="398">
        <f t="shared" si="260"/>
        <v>330</v>
      </c>
      <c r="BG483" s="254">
        <f t="shared" si="261"/>
        <v>50</v>
      </c>
      <c r="BH483" s="275">
        <f t="shared" si="262"/>
        <v>330</v>
      </c>
    </row>
    <row r="484" spans="1:60" s="275" customFormat="1" ht="12.75">
      <c r="A484" s="314" t="s">
        <v>1174</v>
      </c>
      <c r="B484" s="367" t="s">
        <v>796</v>
      </c>
      <c r="C484" s="187" t="s">
        <v>1180</v>
      </c>
      <c r="D484" s="562" t="s">
        <v>123</v>
      </c>
      <c r="E484" s="234">
        <v>760</v>
      </c>
      <c r="F484" s="344">
        <v>124</v>
      </c>
      <c r="G484" s="190">
        <f t="shared" si="235"/>
        <v>94240</v>
      </c>
      <c r="H484" s="344">
        <v>382</v>
      </c>
      <c r="I484" s="190">
        <f t="shared" si="236"/>
        <v>290320</v>
      </c>
      <c r="J484" s="345">
        <f t="shared" si="237"/>
        <v>384560</v>
      </c>
      <c r="K484" s="420"/>
      <c r="L484" s="435"/>
      <c r="M484" s="429">
        <v>124</v>
      </c>
      <c r="N484" s="431">
        <f t="shared" si="238"/>
        <v>0</v>
      </c>
      <c r="O484" s="429">
        <v>382</v>
      </c>
      <c r="P484" s="431">
        <f t="shared" si="239"/>
        <v>0</v>
      </c>
      <c r="Q484" s="432">
        <f t="shared" si="240"/>
        <v>0</v>
      </c>
      <c r="R484" s="452"/>
      <c r="S484" s="446">
        <v>124</v>
      </c>
      <c r="T484" s="448">
        <f t="shared" si="241"/>
        <v>0</v>
      </c>
      <c r="U484" s="446">
        <v>382</v>
      </c>
      <c r="V484" s="448">
        <f t="shared" si="242"/>
        <v>0</v>
      </c>
      <c r="W484" s="449">
        <f t="shared" si="243"/>
        <v>0</v>
      </c>
      <c r="X484" s="481"/>
      <c r="Y484" s="474">
        <v>124</v>
      </c>
      <c r="Z484" s="476">
        <f t="shared" si="244"/>
        <v>0</v>
      </c>
      <c r="AA484" s="474">
        <v>382</v>
      </c>
      <c r="AB484" s="476">
        <f t="shared" si="245"/>
        <v>0</v>
      </c>
      <c r="AC484" s="477">
        <f t="shared" si="246"/>
        <v>0</v>
      </c>
      <c r="AD484" s="500"/>
      <c r="AE484" s="491">
        <v>124</v>
      </c>
      <c r="AF484" s="493">
        <f t="shared" si="247"/>
        <v>0</v>
      </c>
      <c r="AG484" s="491">
        <v>382</v>
      </c>
      <c r="AH484" s="493">
        <f t="shared" si="248"/>
        <v>0</v>
      </c>
      <c r="AI484" s="494">
        <f t="shared" si="249"/>
        <v>0</v>
      </c>
      <c r="AJ484" s="532">
        <v>70</v>
      </c>
      <c r="AK484" s="525">
        <v>124</v>
      </c>
      <c r="AL484" s="527">
        <f t="shared" si="250"/>
        <v>8680</v>
      </c>
      <c r="AM484" s="525">
        <v>382</v>
      </c>
      <c r="AN484" s="527">
        <f t="shared" si="251"/>
        <v>26740</v>
      </c>
      <c r="AO484" s="528">
        <f t="shared" si="252"/>
        <v>35420</v>
      </c>
      <c r="AP484" s="549"/>
      <c r="AQ484" s="542">
        <v>124</v>
      </c>
      <c r="AR484" s="544">
        <f t="shared" si="253"/>
        <v>0</v>
      </c>
      <c r="AS484" s="542">
        <v>382</v>
      </c>
      <c r="AT484" s="544">
        <f t="shared" si="254"/>
        <v>0</v>
      </c>
      <c r="AU484" s="549"/>
      <c r="AV484" s="542">
        <v>124</v>
      </c>
      <c r="AW484" s="544">
        <f t="shared" si="255"/>
        <v>0</v>
      </c>
      <c r="AX484" s="542">
        <v>382</v>
      </c>
      <c r="AY484" s="544">
        <f t="shared" si="256"/>
        <v>0</v>
      </c>
      <c r="AZ484" s="549"/>
      <c r="BA484" s="542">
        <v>124</v>
      </c>
      <c r="BB484" s="544">
        <f t="shared" si="257"/>
        <v>0</v>
      </c>
      <c r="BC484" s="542">
        <v>382</v>
      </c>
      <c r="BD484" s="544">
        <f t="shared" si="258"/>
        <v>0</v>
      </c>
      <c r="BE484" s="545">
        <f t="shared" si="259"/>
        <v>0</v>
      </c>
      <c r="BF484" s="398">
        <f t="shared" si="260"/>
        <v>690</v>
      </c>
      <c r="BG484" s="254">
        <f t="shared" si="261"/>
        <v>70</v>
      </c>
      <c r="BH484" s="275">
        <f t="shared" si="262"/>
        <v>690</v>
      </c>
    </row>
    <row r="485" spans="1:60" s="275" customFormat="1" ht="12.75">
      <c r="A485" s="314" t="s">
        <v>1176</v>
      </c>
      <c r="B485" s="367" t="s">
        <v>796</v>
      </c>
      <c r="C485" s="187" t="s">
        <v>1085</v>
      </c>
      <c r="D485" s="562" t="s">
        <v>123</v>
      </c>
      <c r="E485" s="234">
        <v>480</v>
      </c>
      <c r="F485" s="344">
        <v>124</v>
      </c>
      <c r="G485" s="190">
        <f t="shared" si="235"/>
        <v>59520</v>
      </c>
      <c r="H485" s="344">
        <v>248</v>
      </c>
      <c r="I485" s="190">
        <f t="shared" si="236"/>
        <v>119040</v>
      </c>
      <c r="J485" s="345">
        <f t="shared" si="237"/>
        <v>178560</v>
      </c>
      <c r="K485" s="420"/>
      <c r="L485" s="435"/>
      <c r="M485" s="429">
        <v>124</v>
      </c>
      <c r="N485" s="431">
        <f t="shared" si="238"/>
        <v>0</v>
      </c>
      <c r="O485" s="429">
        <v>248</v>
      </c>
      <c r="P485" s="431">
        <f t="shared" si="239"/>
        <v>0</v>
      </c>
      <c r="Q485" s="432">
        <f t="shared" si="240"/>
        <v>0</v>
      </c>
      <c r="R485" s="452"/>
      <c r="S485" s="446">
        <v>124</v>
      </c>
      <c r="T485" s="448">
        <f t="shared" si="241"/>
        <v>0</v>
      </c>
      <c r="U485" s="446">
        <v>248</v>
      </c>
      <c r="V485" s="448">
        <f t="shared" si="242"/>
        <v>0</v>
      </c>
      <c r="W485" s="449">
        <f t="shared" si="243"/>
        <v>0</v>
      </c>
      <c r="X485" s="481"/>
      <c r="Y485" s="474">
        <v>124</v>
      </c>
      <c r="Z485" s="476">
        <f t="shared" si="244"/>
        <v>0</v>
      </c>
      <c r="AA485" s="474">
        <v>248</v>
      </c>
      <c r="AB485" s="476">
        <f t="shared" si="245"/>
        <v>0</v>
      </c>
      <c r="AC485" s="477">
        <f t="shared" si="246"/>
        <v>0</v>
      </c>
      <c r="AD485" s="500"/>
      <c r="AE485" s="491">
        <v>124</v>
      </c>
      <c r="AF485" s="493">
        <f t="shared" si="247"/>
        <v>0</v>
      </c>
      <c r="AG485" s="491">
        <v>248</v>
      </c>
      <c r="AH485" s="493">
        <f t="shared" si="248"/>
        <v>0</v>
      </c>
      <c r="AI485" s="494">
        <f t="shared" si="249"/>
        <v>0</v>
      </c>
      <c r="AJ485" s="532"/>
      <c r="AK485" s="525">
        <v>124</v>
      </c>
      <c r="AL485" s="527">
        <f t="shared" si="250"/>
        <v>0</v>
      </c>
      <c r="AM485" s="525">
        <v>248</v>
      </c>
      <c r="AN485" s="527">
        <f t="shared" si="251"/>
        <v>0</v>
      </c>
      <c r="AO485" s="528">
        <f t="shared" si="252"/>
        <v>0</v>
      </c>
      <c r="AP485" s="549"/>
      <c r="AQ485" s="542">
        <v>124</v>
      </c>
      <c r="AR485" s="544">
        <f t="shared" si="253"/>
        <v>0</v>
      </c>
      <c r="AS485" s="542">
        <v>248</v>
      </c>
      <c r="AT485" s="544">
        <f t="shared" si="254"/>
        <v>0</v>
      </c>
      <c r="AU485" s="549"/>
      <c r="AV485" s="542">
        <v>124</v>
      </c>
      <c r="AW485" s="544">
        <f t="shared" si="255"/>
        <v>0</v>
      </c>
      <c r="AX485" s="542">
        <v>248</v>
      </c>
      <c r="AY485" s="544">
        <f t="shared" si="256"/>
        <v>0</v>
      </c>
      <c r="AZ485" s="549"/>
      <c r="BA485" s="542">
        <v>124</v>
      </c>
      <c r="BB485" s="544">
        <f t="shared" si="257"/>
        <v>0</v>
      </c>
      <c r="BC485" s="542">
        <v>248</v>
      </c>
      <c r="BD485" s="544">
        <f t="shared" si="258"/>
        <v>0</v>
      </c>
      <c r="BE485" s="545">
        <f t="shared" si="259"/>
        <v>0</v>
      </c>
      <c r="BF485" s="398">
        <f t="shared" si="260"/>
        <v>480</v>
      </c>
      <c r="BG485" s="254">
        <f t="shared" si="261"/>
        <v>0</v>
      </c>
      <c r="BH485" s="275">
        <f t="shared" si="262"/>
        <v>480</v>
      </c>
    </row>
    <row r="486" spans="1:60" s="275" customFormat="1" ht="12.75">
      <c r="A486" s="314" t="s">
        <v>1178</v>
      </c>
      <c r="B486" s="367" t="s">
        <v>796</v>
      </c>
      <c r="C486" s="187" t="s">
        <v>1087</v>
      </c>
      <c r="D486" s="562" t="s">
        <v>123</v>
      </c>
      <c r="E486" s="234">
        <v>420</v>
      </c>
      <c r="F486" s="344">
        <v>124</v>
      </c>
      <c r="G486" s="190">
        <f t="shared" si="235"/>
        <v>52080</v>
      </c>
      <c r="H486" s="344">
        <v>328.01</v>
      </c>
      <c r="I486" s="190">
        <f t="shared" si="236"/>
        <v>137764.19999999998</v>
      </c>
      <c r="J486" s="345">
        <f t="shared" si="237"/>
        <v>189844.19999999998</v>
      </c>
      <c r="K486" s="420"/>
      <c r="L486" s="435"/>
      <c r="M486" s="429">
        <v>124</v>
      </c>
      <c r="N486" s="431">
        <f t="shared" si="238"/>
        <v>0</v>
      </c>
      <c r="O486" s="429">
        <v>328.01</v>
      </c>
      <c r="P486" s="431">
        <f t="shared" si="239"/>
        <v>0</v>
      </c>
      <c r="Q486" s="432">
        <f t="shared" si="240"/>
        <v>0</v>
      </c>
      <c r="R486" s="452"/>
      <c r="S486" s="446">
        <v>124</v>
      </c>
      <c r="T486" s="448">
        <f t="shared" si="241"/>
        <v>0</v>
      </c>
      <c r="U486" s="446">
        <v>328.01</v>
      </c>
      <c r="V486" s="448">
        <f t="shared" si="242"/>
        <v>0</v>
      </c>
      <c r="W486" s="449">
        <f t="shared" si="243"/>
        <v>0</v>
      </c>
      <c r="X486" s="481"/>
      <c r="Y486" s="474">
        <v>124</v>
      </c>
      <c r="Z486" s="476">
        <f t="shared" si="244"/>
        <v>0</v>
      </c>
      <c r="AA486" s="474">
        <v>328.01</v>
      </c>
      <c r="AB486" s="476">
        <f t="shared" si="245"/>
        <v>0</v>
      </c>
      <c r="AC486" s="477">
        <f t="shared" si="246"/>
        <v>0</v>
      </c>
      <c r="AD486" s="500"/>
      <c r="AE486" s="491">
        <v>124</v>
      </c>
      <c r="AF486" s="493">
        <f t="shared" si="247"/>
        <v>0</v>
      </c>
      <c r="AG486" s="491">
        <v>328.01</v>
      </c>
      <c r="AH486" s="493">
        <f t="shared" si="248"/>
        <v>0</v>
      </c>
      <c r="AI486" s="494">
        <f t="shared" si="249"/>
        <v>0</v>
      </c>
      <c r="AJ486" s="532">
        <v>350</v>
      </c>
      <c r="AK486" s="525">
        <v>124</v>
      </c>
      <c r="AL486" s="527">
        <f t="shared" si="250"/>
        <v>43400</v>
      </c>
      <c r="AM486" s="525">
        <v>328.01</v>
      </c>
      <c r="AN486" s="527">
        <f t="shared" si="251"/>
        <v>114803.5</v>
      </c>
      <c r="AO486" s="528">
        <f t="shared" si="252"/>
        <v>158203.5</v>
      </c>
      <c r="AP486" s="549"/>
      <c r="AQ486" s="542">
        <v>124</v>
      </c>
      <c r="AR486" s="544">
        <f t="shared" si="253"/>
        <v>0</v>
      </c>
      <c r="AS486" s="542">
        <v>328.01</v>
      </c>
      <c r="AT486" s="544">
        <f t="shared" si="254"/>
        <v>0</v>
      </c>
      <c r="AU486" s="549"/>
      <c r="AV486" s="542">
        <v>124</v>
      </c>
      <c r="AW486" s="544">
        <f t="shared" si="255"/>
        <v>0</v>
      </c>
      <c r="AX486" s="542">
        <v>328.01</v>
      </c>
      <c r="AY486" s="544">
        <f t="shared" si="256"/>
        <v>0</v>
      </c>
      <c r="AZ486" s="549"/>
      <c r="BA486" s="542">
        <v>124</v>
      </c>
      <c r="BB486" s="544">
        <f t="shared" si="257"/>
        <v>0</v>
      </c>
      <c r="BC486" s="542">
        <v>328.01</v>
      </c>
      <c r="BD486" s="544">
        <f t="shared" si="258"/>
        <v>0</v>
      </c>
      <c r="BE486" s="545">
        <f t="shared" si="259"/>
        <v>0</v>
      </c>
      <c r="BF486" s="398">
        <f t="shared" si="260"/>
        <v>70</v>
      </c>
      <c r="BG486" s="254">
        <f t="shared" si="261"/>
        <v>350</v>
      </c>
      <c r="BH486" s="275">
        <f t="shared" si="262"/>
        <v>70</v>
      </c>
    </row>
    <row r="487" spans="1:60" s="275" customFormat="1" ht="12.75">
      <c r="A487" s="314" t="s">
        <v>1179</v>
      </c>
      <c r="B487" s="367" t="s">
        <v>796</v>
      </c>
      <c r="C487" s="187" t="s">
        <v>1021</v>
      </c>
      <c r="D487" s="562" t="s">
        <v>123</v>
      </c>
      <c r="E487" s="234">
        <v>1320</v>
      </c>
      <c r="F487" s="344">
        <v>124</v>
      </c>
      <c r="G487" s="190">
        <f t="shared" si="235"/>
        <v>163680</v>
      </c>
      <c r="H487" s="344">
        <v>142</v>
      </c>
      <c r="I487" s="190">
        <f t="shared" si="236"/>
        <v>187440</v>
      </c>
      <c r="J487" s="345">
        <f t="shared" si="237"/>
        <v>351120</v>
      </c>
      <c r="K487" s="420"/>
      <c r="L487" s="435"/>
      <c r="M487" s="429">
        <v>124</v>
      </c>
      <c r="N487" s="431">
        <f t="shared" si="238"/>
        <v>0</v>
      </c>
      <c r="O487" s="429">
        <v>142</v>
      </c>
      <c r="P487" s="431">
        <f t="shared" si="239"/>
        <v>0</v>
      </c>
      <c r="Q487" s="432">
        <f t="shared" si="240"/>
        <v>0</v>
      </c>
      <c r="R487" s="452"/>
      <c r="S487" s="446">
        <v>124</v>
      </c>
      <c r="T487" s="448">
        <f t="shared" si="241"/>
        <v>0</v>
      </c>
      <c r="U487" s="446">
        <v>142</v>
      </c>
      <c r="V487" s="448">
        <f t="shared" si="242"/>
        <v>0</v>
      </c>
      <c r="W487" s="449">
        <f t="shared" si="243"/>
        <v>0</v>
      </c>
      <c r="X487" s="481"/>
      <c r="Y487" s="474">
        <v>124</v>
      </c>
      <c r="Z487" s="476">
        <f t="shared" si="244"/>
        <v>0</v>
      </c>
      <c r="AA487" s="474">
        <v>142</v>
      </c>
      <c r="AB487" s="476">
        <f t="shared" si="245"/>
        <v>0</v>
      </c>
      <c r="AC487" s="477">
        <f t="shared" si="246"/>
        <v>0</v>
      </c>
      <c r="AD487" s="500"/>
      <c r="AE487" s="491">
        <v>124</v>
      </c>
      <c r="AF487" s="493">
        <f t="shared" si="247"/>
        <v>0</v>
      </c>
      <c r="AG487" s="491">
        <v>142</v>
      </c>
      <c r="AH487" s="493">
        <f t="shared" si="248"/>
        <v>0</v>
      </c>
      <c r="AI487" s="494">
        <f t="shared" si="249"/>
        <v>0</v>
      </c>
      <c r="AJ487" s="532"/>
      <c r="AK487" s="525">
        <v>124</v>
      </c>
      <c r="AL487" s="527">
        <f t="shared" si="250"/>
        <v>0</v>
      </c>
      <c r="AM487" s="525">
        <v>142</v>
      </c>
      <c r="AN487" s="527">
        <f t="shared" si="251"/>
        <v>0</v>
      </c>
      <c r="AO487" s="528">
        <f t="shared" si="252"/>
        <v>0</v>
      </c>
      <c r="AP487" s="549"/>
      <c r="AQ487" s="542">
        <v>124</v>
      </c>
      <c r="AR487" s="544">
        <f t="shared" si="253"/>
        <v>0</v>
      </c>
      <c r="AS487" s="542">
        <v>142</v>
      </c>
      <c r="AT487" s="544">
        <f t="shared" si="254"/>
        <v>0</v>
      </c>
      <c r="AU487" s="549"/>
      <c r="AV487" s="542">
        <v>124</v>
      </c>
      <c r="AW487" s="544">
        <f t="shared" si="255"/>
        <v>0</v>
      </c>
      <c r="AX487" s="542">
        <v>142</v>
      </c>
      <c r="AY487" s="544">
        <f t="shared" si="256"/>
        <v>0</v>
      </c>
      <c r="AZ487" s="549"/>
      <c r="BA487" s="542">
        <v>124</v>
      </c>
      <c r="BB487" s="544">
        <f t="shared" si="257"/>
        <v>0</v>
      </c>
      <c r="BC487" s="542">
        <v>142</v>
      </c>
      <c r="BD487" s="544">
        <f t="shared" si="258"/>
        <v>0</v>
      </c>
      <c r="BE487" s="545">
        <f t="shared" si="259"/>
        <v>0</v>
      </c>
      <c r="BF487" s="398">
        <f t="shared" si="260"/>
        <v>1320</v>
      </c>
      <c r="BG487" s="254">
        <f t="shared" si="261"/>
        <v>0</v>
      </c>
      <c r="BH487" s="275">
        <f t="shared" si="262"/>
        <v>1320</v>
      </c>
    </row>
    <row r="488" spans="1:60" s="275" customFormat="1" ht="12.75">
      <c r="A488" s="314" t="s">
        <v>1181</v>
      </c>
      <c r="B488" s="367" t="s">
        <v>796</v>
      </c>
      <c r="C488" s="187" t="s">
        <v>1023</v>
      </c>
      <c r="D488" s="562" t="s">
        <v>123</v>
      </c>
      <c r="E488" s="234">
        <v>600</v>
      </c>
      <c r="F488" s="344">
        <v>124</v>
      </c>
      <c r="G488" s="190">
        <f t="shared" si="235"/>
        <v>74400</v>
      </c>
      <c r="H488" s="344">
        <v>92.52</v>
      </c>
      <c r="I488" s="190">
        <f t="shared" si="236"/>
        <v>55512</v>
      </c>
      <c r="J488" s="345">
        <f t="shared" si="237"/>
        <v>129912</v>
      </c>
      <c r="K488" s="420"/>
      <c r="L488" s="435"/>
      <c r="M488" s="429">
        <v>124</v>
      </c>
      <c r="N488" s="431">
        <f t="shared" si="238"/>
        <v>0</v>
      </c>
      <c r="O488" s="429">
        <v>92.52</v>
      </c>
      <c r="P488" s="431">
        <f t="shared" si="239"/>
        <v>0</v>
      </c>
      <c r="Q488" s="432">
        <f t="shared" si="240"/>
        <v>0</v>
      </c>
      <c r="R488" s="452"/>
      <c r="S488" s="446">
        <v>124</v>
      </c>
      <c r="T488" s="448">
        <f t="shared" si="241"/>
        <v>0</v>
      </c>
      <c r="U488" s="446">
        <v>92.52</v>
      </c>
      <c r="V488" s="448">
        <f t="shared" si="242"/>
        <v>0</v>
      </c>
      <c r="W488" s="449">
        <f t="shared" si="243"/>
        <v>0</v>
      </c>
      <c r="X488" s="481"/>
      <c r="Y488" s="474">
        <v>124</v>
      </c>
      <c r="Z488" s="476">
        <f t="shared" si="244"/>
        <v>0</v>
      </c>
      <c r="AA488" s="474">
        <v>92.52</v>
      </c>
      <c r="AB488" s="476">
        <f t="shared" si="245"/>
        <v>0</v>
      </c>
      <c r="AC488" s="477">
        <f t="shared" si="246"/>
        <v>0</v>
      </c>
      <c r="AD488" s="500"/>
      <c r="AE488" s="491">
        <v>124</v>
      </c>
      <c r="AF488" s="493">
        <f t="shared" si="247"/>
        <v>0</v>
      </c>
      <c r="AG488" s="491">
        <v>92.52</v>
      </c>
      <c r="AH488" s="493">
        <f t="shared" si="248"/>
        <v>0</v>
      </c>
      <c r="AI488" s="494">
        <f t="shared" si="249"/>
        <v>0</v>
      </c>
      <c r="AJ488" s="532">
        <v>250</v>
      </c>
      <c r="AK488" s="525">
        <v>124</v>
      </c>
      <c r="AL488" s="527">
        <f t="shared" si="250"/>
        <v>31000</v>
      </c>
      <c r="AM488" s="525">
        <v>92.52</v>
      </c>
      <c r="AN488" s="527">
        <f t="shared" si="251"/>
        <v>23130</v>
      </c>
      <c r="AO488" s="528">
        <f t="shared" si="252"/>
        <v>54130</v>
      </c>
      <c r="AP488" s="549"/>
      <c r="AQ488" s="542">
        <v>124</v>
      </c>
      <c r="AR488" s="544">
        <f t="shared" si="253"/>
        <v>0</v>
      </c>
      <c r="AS488" s="542">
        <v>92.52</v>
      </c>
      <c r="AT488" s="544">
        <f t="shared" si="254"/>
        <v>0</v>
      </c>
      <c r="AU488" s="549"/>
      <c r="AV488" s="542">
        <v>124</v>
      </c>
      <c r="AW488" s="544">
        <f t="shared" si="255"/>
        <v>0</v>
      </c>
      <c r="AX488" s="542">
        <v>92.52</v>
      </c>
      <c r="AY488" s="544">
        <f t="shared" si="256"/>
        <v>0</v>
      </c>
      <c r="AZ488" s="549"/>
      <c r="BA488" s="542">
        <v>124</v>
      </c>
      <c r="BB488" s="544">
        <f t="shared" si="257"/>
        <v>0</v>
      </c>
      <c r="BC488" s="542">
        <v>92.52</v>
      </c>
      <c r="BD488" s="544">
        <f t="shared" si="258"/>
        <v>0</v>
      </c>
      <c r="BE488" s="545">
        <f t="shared" si="259"/>
        <v>0</v>
      </c>
      <c r="BF488" s="398">
        <f t="shared" si="260"/>
        <v>350</v>
      </c>
      <c r="BG488" s="254">
        <f t="shared" si="261"/>
        <v>250</v>
      </c>
      <c r="BH488" s="275">
        <f t="shared" si="262"/>
        <v>350</v>
      </c>
    </row>
    <row r="489" spans="1:60" s="275" customFormat="1" ht="12.75">
      <c r="A489" s="314" t="s">
        <v>1182</v>
      </c>
      <c r="B489" s="367" t="s">
        <v>1186</v>
      </c>
      <c r="C489" s="187" t="s">
        <v>1187</v>
      </c>
      <c r="D489" s="562" t="s">
        <v>123</v>
      </c>
      <c r="E489" s="234">
        <v>20</v>
      </c>
      <c r="F489" s="344">
        <v>240</v>
      </c>
      <c r="G489" s="190">
        <f t="shared" si="235"/>
        <v>4800</v>
      </c>
      <c r="H489" s="344">
        <v>1238.57</v>
      </c>
      <c r="I489" s="190">
        <f t="shared" si="236"/>
        <v>24771.399999999998</v>
      </c>
      <c r="J489" s="345">
        <f t="shared" si="237"/>
        <v>29571.399999999998</v>
      </c>
      <c r="K489" s="420"/>
      <c r="L489" s="435"/>
      <c r="M489" s="429">
        <v>240</v>
      </c>
      <c r="N489" s="431">
        <f t="shared" si="238"/>
        <v>0</v>
      </c>
      <c r="O489" s="429">
        <v>1238.57</v>
      </c>
      <c r="P489" s="431">
        <f t="shared" si="239"/>
        <v>0</v>
      </c>
      <c r="Q489" s="432">
        <f t="shared" si="240"/>
        <v>0</v>
      </c>
      <c r="R489" s="452"/>
      <c r="S489" s="446">
        <v>240</v>
      </c>
      <c r="T489" s="448">
        <f t="shared" si="241"/>
        <v>0</v>
      </c>
      <c r="U489" s="446">
        <v>1238.57</v>
      </c>
      <c r="V489" s="448">
        <f t="shared" si="242"/>
        <v>0</v>
      </c>
      <c r="W489" s="449">
        <f t="shared" si="243"/>
        <v>0</v>
      </c>
      <c r="X489" s="481"/>
      <c r="Y489" s="474">
        <v>240</v>
      </c>
      <c r="Z489" s="476">
        <f t="shared" si="244"/>
        <v>0</v>
      </c>
      <c r="AA489" s="474">
        <v>1238.57</v>
      </c>
      <c r="AB489" s="476">
        <f t="shared" si="245"/>
        <v>0</v>
      </c>
      <c r="AC489" s="477">
        <f t="shared" si="246"/>
        <v>0</v>
      </c>
      <c r="AD489" s="500"/>
      <c r="AE489" s="491">
        <v>240</v>
      </c>
      <c r="AF489" s="493">
        <f t="shared" si="247"/>
        <v>0</v>
      </c>
      <c r="AG489" s="491">
        <v>1238.57</v>
      </c>
      <c r="AH489" s="493">
        <f t="shared" si="248"/>
        <v>0</v>
      </c>
      <c r="AI489" s="494">
        <f t="shared" si="249"/>
        <v>0</v>
      </c>
      <c r="AJ489" s="532">
        <v>5</v>
      </c>
      <c r="AK489" s="525">
        <v>240</v>
      </c>
      <c r="AL489" s="527">
        <f t="shared" si="250"/>
        <v>1200</v>
      </c>
      <c r="AM489" s="525">
        <v>1238.57</v>
      </c>
      <c r="AN489" s="527">
        <f t="shared" si="251"/>
        <v>6192.8499999999995</v>
      </c>
      <c r="AO489" s="528">
        <f t="shared" si="252"/>
        <v>7392.8499999999995</v>
      </c>
      <c r="AP489" s="549"/>
      <c r="AQ489" s="542">
        <v>240</v>
      </c>
      <c r="AR489" s="544">
        <f t="shared" si="253"/>
        <v>0</v>
      </c>
      <c r="AS489" s="542">
        <v>1238.57</v>
      </c>
      <c r="AT489" s="544">
        <f t="shared" si="254"/>
        <v>0</v>
      </c>
      <c r="AU489" s="549"/>
      <c r="AV489" s="542">
        <v>240</v>
      </c>
      <c r="AW489" s="544">
        <f t="shared" si="255"/>
        <v>0</v>
      </c>
      <c r="AX489" s="542">
        <v>1238.57</v>
      </c>
      <c r="AY489" s="544">
        <f t="shared" si="256"/>
        <v>0</v>
      </c>
      <c r="AZ489" s="549"/>
      <c r="BA489" s="542">
        <v>240</v>
      </c>
      <c r="BB489" s="544">
        <f t="shared" si="257"/>
        <v>0</v>
      </c>
      <c r="BC489" s="542">
        <v>1238.57</v>
      </c>
      <c r="BD489" s="544">
        <f t="shared" si="258"/>
        <v>0</v>
      </c>
      <c r="BE489" s="545">
        <f t="shared" si="259"/>
        <v>0</v>
      </c>
      <c r="BF489" s="398">
        <f t="shared" si="260"/>
        <v>15</v>
      </c>
      <c r="BG489" s="254">
        <f t="shared" si="261"/>
        <v>5</v>
      </c>
      <c r="BH489" s="275">
        <f t="shared" si="262"/>
        <v>15</v>
      </c>
    </row>
    <row r="490" spans="1:60" s="275" customFormat="1" ht="12.75">
      <c r="A490" s="314" t="s">
        <v>1183</v>
      </c>
      <c r="B490" s="367" t="s">
        <v>1189</v>
      </c>
      <c r="C490" s="187" t="s">
        <v>1190</v>
      </c>
      <c r="D490" s="562" t="s">
        <v>123</v>
      </c>
      <c r="E490" s="234">
        <v>90</v>
      </c>
      <c r="F490" s="344">
        <v>240</v>
      </c>
      <c r="G490" s="190">
        <f t="shared" si="235"/>
        <v>21600</v>
      </c>
      <c r="H490" s="344">
        <v>310.08</v>
      </c>
      <c r="I490" s="190">
        <f t="shared" si="236"/>
        <v>27907.199999999997</v>
      </c>
      <c r="J490" s="345">
        <f t="shared" si="237"/>
        <v>49507.199999999997</v>
      </c>
      <c r="K490" s="420"/>
      <c r="L490" s="435"/>
      <c r="M490" s="429">
        <v>240</v>
      </c>
      <c r="N490" s="431">
        <f t="shared" si="238"/>
        <v>0</v>
      </c>
      <c r="O490" s="429">
        <v>310.08</v>
      </c>
      <c r="P490" s="431">
        <f t="shared" si="239"/>
        <v>0</v>
      </c>
      <c r="Q490" s="432">
        <f t="shared" si="240"/>
        <v>0</v>
      </c>
      <c r="R490" s="452"/>
      <c r="S490" s="446">
        <v>240</v>
      </c>
      <c r="T490" s="448">
        <f t="shared" si="241"/>
        <v>0</v>
      </c>
      <c r="U490" s="446">
        <v>310.08</v>
      </c>
      <c r="V490" s="448">
        <f t="shared" si="242"/>
        <v>0</v>
      </c>
      <c r="W490" s="449">
        <f t="shared" si="243"/>
        <v>0</v>
      </c>
      <c r="X490" s="481"/>
      <c r="Y490" s="474">
        <v>240</v>
      </c>
      <c r="Z490" s="476">
        <f t="shared" si="244"/>
        <v>0</v>
      </c>
      <c r="AA490" s="474">
        <v>310.08</v>
      </c>
      <c r="AB490" s="476">
        <f t="shared" si="245"/>
        <v>0</v>
      </c>
      <c r="AC490" s="477">
        <f t="shared" si="246"/>
        <v>0</v>
      </c>
      <c r="AD490" s="500"/>
      <c r="AE490" s="491">
        <v>240</v>
      </c>
      <c r="AF490" s="493">
        <f t="shared" si="247"/>
        <v>0</v>
      </c>
      <c r="AG490" s="491">
        <v>310.08</v>
      </c>
      <c r="AH490" s="493">
        <f t="shared" si="248"/>
        <v>0</v>
      </c>
      <c r="AI490" s="494">
        <f t="shared" si="249"/>
        <v>0</v>
      </c>
      <c r="AJ490" s="532">
        <v>90</v>
      </c>
      <c r="AK490" s="525">
        <v>240</v>
      </c>
      <c r="AL490" s="527">
        <f t="shared" si="250"/>
        <v>21600</v>
      </c>
      <c r="AM490" s="525">
        <v>310.08</v>
      </c>
      <c r="AN490" s="527">
        <f t="shared" si="251"/>
        <v>27907.199999999997</v>
      </c>
      <c r="AO490" s="528">
        <f t="shared" si="252"/>
        <v>49507.199999999997</v>
      </c>
      <c r="AP490" s="549"/>
      <c r="AQ490" s="542">
        <v>240</v>
      </c>
      <c r="AR490" s="544">
        <f t="shared" si="253"/>
        <v>0</v>
      </c>
      <c r="AS490" s="542">
        <v>310.08</v>
      </c>
      <c r="AT490" s="544">
        <f t="shared" si="254"/>
        <v>0</v>
      </c>
      <c r="AU490" s="549"/>
      <c r="AV490" s="542">
        <v>240</v>
      </c>
      <c r="AW490" s="544">
        <f t="shared" si="255"/>
        <v>0</v>
      </c>
      <c r="AX490" s="542">
        <v>310.08</v>
      </c>
      <c r="AY490" s="544">
        <f t="shared" si="256"/>
        <v>0</v>
      </c>
      <c r="AZ490" s="549"/>
      <c r="BA490" s="542">
        <v>240</v>
      </c>
      <c r="BB490" s="544">
        <f t="shared" si="257"/>
        <v>0</v>
      </c>
      <c r="BC490" s="542">
        <v>310.08</v>
      </c>
      <c r="BD490" s="544">
        <f t="shared" si="258"/>
        <v>0</v>
      </c>
      <c r="BE490" s="545">
        <f t="shared" si="259"/>
        <v>0</v>
      </c>
      <c r="BF490" s="398">
        <f t="shared" si="260"/>
        <v>0</v>
      </c>
      <c r="BG490" s="254">
        <f t="shared" si="261"/>
        <v>90</v>
      </c>
      <c r="BH490" s="275">
        <f t="shared" si="262"/>
        <v>0</v>
      </c>
    </row>
    <row r="491" spans="1:60" s="275" customFormat="1" ht="12.75">
      <c r="A491" s="314" t="s">
        <v>1184</v>
      </c>
      <c r="B491" s="367" t="s">
        <v>1192</v>
      </c>
      <c r="C491" s="187" t="s">
        <v>1193</v>
      </c>
      <c r="D491" s="562" t="s">
        <v>123</v>
      </c>
      <c r="E491" s="234">
        <v>1400</v>
      </c>
      <c r="F491" s="344">
        <v>124</v>
      </c>
      <c r="G491" s="190">
        <f t="shared" si="235"/>
        <v>173600</v>
      </c>
      <c r="H491" s="344">
        <v>86.52</v>
      </c>
      <c r="I491" s="190">
        <f t="shared" si="236"/>
        <v>121128</v>
      </c>
      <c r="J491" s="345">
        <f t="shared" si="237"/>
        <v>294728</v>
      </c>
      <c r="K491" s="420"/>
      <c r="L491" s="435"/>
      <c r="M491" s="429">
        <v>124</v>
      </c>
      <c r="N491" s="431">
        <f t="shared" si="238"/>
        <v>0</v>
      </c>
      <c r="O491" s="429">
        <v>86.52</v>
      </c>
      <c r="P491" s="431">
        <f t="shared" si="239"/>
        <v>0</v>
      </c>
      <c r="Q491" s="432">
        <f t="shared" si="240"/>
        <v>0</v>
      </c>
      <c r="R491" s="452"/>
      <c r="S491" s="446">
        <v>124</v>
      </c>
      <c r="T491" s="448">
        <f t="shared" si="241"/>
        <v>0</v>
      </c>
      <c r="U491" s="446">
        <v>86.52</v>
      </c>
      <c r="V491" s="448">
        <f t="shared" si="242"/>
        <v>0</v>
      </c>
      <c r="W491" s="449">
        <f t="shared" si="243"/>
        <v>0</v>
      </c>
      <c r="X491" s="481"/>
      <c r="Y491" s="474">
        <v>124</v>
      </c>
      <c r="Z491" s="476">
        <f t="shared" si="244"/>
        <v>0</v>
      </c>
      <c r="AA491" s="474">
        <v>86.52</v>
      </c>
      <c r="AB491" s="476">
        <f t="shared" si="245"/>
        <v>0</v>
      </c>
      <c r="AC491" s="477">
        <f t="shared" si="246"/>
        <v>0</v>
      </c>
      <c r="AD491" s="500"/>
      <c r="AE491" s="491">
        <v>124</v>
      </c>
      <c r="AF491" s="493">
        <f t="shared" si="247"/>
        <v>0</v>
      </c>
      <c r="AG491" s="491">
        <v>86.52</v>
      </c>
      <c r="AH491" s="493">
        <f t="shared" si="248"/>
        <v>0</v>
      </c>
      <c r="AI491" s="494">
        <f t="shared" si="249"/>
        <v>0</v>
      </c>
      <c r="AJ491" s="532">
        <v>1000</v>
      </c>
      <c r="AK491" s="525">
        <v>124</v>
      </c>
      <c r="AL491" s="527">
        <f t="shared" si="250"/>
        <v>124000</v>
      </c>
      <c r="AM491" s="525">
        <v>86.52</v>
      </c>
      <c r="AN491" s="527">
        <f t="shared" si="251"/>
        <v>86520</v>
      </c>
      <c r="AO491" s="528">
        <f t="shared" si="252"/>
        <v>210520</v>
      </c>
      <c r="AP491" s="549"/>
      <c r="AQ491" s="542">
        <v>124</v>
      </c>
      <c r="AR491" s="544">
        <f t="shared" si="253"/>
        <v>0</v>
      </c>
      <c r="AS491" s="542">
        <v>86.52</v>
      </c>
      <c r="AT491" s="544">
        <f t="shared" si="254"/>
        <v>0</v>
      </c>
      <c r="AU491" s="549"/>
      <c r="AV491" s="542">
        <v>124</v>
      </c>
      <c r="AW491" s="544">
        <f t="shared" si="255"/>
        <v>0</v>
      </c>
      <c r="AX491" s="542">
        <v>86.52</v>
      </c>
      <c r="AY491" s="544">
        <f t="shared" si="256"/>
        <v>0</v>
      </c>
      <c r="AZ491" s="549"/>
      <c r="BA491" s="542">
        <v>124</v>
      </c>
      <c r="BB491" s="544">
        <f t="shared" si="257"/>
        <v>0</v>
      </c>
      <c r="BC491" s="542">
        <v>86.52</v>
      </c>
      <c r="BD491" s="544">
        <f t="shared" si="258"/>
        <v>0</v>
      </c>
      <c r="BE491" s="545">
        <f t="shared" si="259"/>
        <v>0</v>
      </c>
      <c r="BF491" s="398">
        <f t="shared" si="260"/>
        <v>400</v>
      </c>
      <c r="BG491" s="254">
        <f t="shared" si="261"/>
        <v>1000</v>
      </c>
      <c r="BH491" s="275">
        <f t="shared" si="262"/>
        <v>400</v>
      </c>
    </row>
    <row r="492" spans="1:60" s="275" customFormat="1" ht="12.75">
      <c r="A492" s="314" t="s">
        <v>1185</v>
      </c>
      <c r="B492" s="367" t="s">
        <v>1195</v>
      </c>
      <c r="C492" s="187" t="s">
        <v>1196</v>
      </c>
      <c r="D492" s="562" t="s">
        <v>110</v>
      </c>
      <c r="E492" s="234">
        <v>16</v>
      </c>
      <c r="F492" s="344">
        <v>100.8</v>
      </c>
      <c r="G492" s="190">
        <f t="shared" si="235"/>
        <v>1612.8</v>
      </c>
      <c r="H492" s="344">
        <v>404.16</v>
      </c>
      <c r="I492" s="190">
        <f t="shared" si="236"/>
        <v>6466.56</v>
      </c>
      <c r="J492" s="345">
        <f t="shared" si="237"/>
        <v>8079.3600000000006</v>
      </c>
      <c r="K492" s="420"/>
      <c r="L492" s="435"/>
      <c r="M492" s="429">
        <v>100.8</v>
      </c>
      <c r="N492" s="431">
        <f t="shared" si="238"/>
        <v>0</v>
      </c>
      <c r="O492" s="429">
        <v>404.16</v>
      </c>
      <c r="P492" s="431">
        <f t="shared" si="239"/>
        <v>0</v>
      </c>
      <c r="Q492" s="432">
        <f t="shared" si="240"/>
        <v>0</v>
      </c>
      <c r="R492" s="452"/>
      <c r="S492" s="446">
        <v>100.8</v>
      </c>
      <c r="T492" s="448">
        <f t="shared" si="241"/>
        <v>0</v>
      </c>
      <c r="U492" s="446">
        <v>404.16</v>
      </c>
      <c r="V492" s="448">
        <f t="shared" si="242"/>
        <v>0</v>
      </c>
      <c r="W492" s="449">
        <f t="shared" si="243"/>
        <v>0</v>
      </c>
      <c r="X492" s="481"/>
      <c r="Y492" s="474">
        <v>100.8</v>
      </c>
      <c r="Z492" s="476">
        <f t="shared" si="244"/>
        <v>0</v>
      </c>
      <c r="AA492" s="474">
        <v>404.16</v>
      </c>
      <c r="AB492" s="476">
        <f t="shared" si="245"/>
        <v>0</v>
      </c>
      <c r="AC492" s="477">
        <f t="shared" si="246"/>
        <v>0</v>
      </c>
      <c r="AD492" s="500"/>
      <c r="AE492" s="491">
        <v>100.8</v>
      </c>
      <c r="AF492" s="493">
        <f t="shared" si="247"/>
        <v>0</v>
      </c>
      <c r="AG492" s="491">
        <v>404.16</v>
      </c>
      <c r="AH492" s="493">
        <f t="shared" si="248"/>
        <v>0</v>
      </c>
      <c r="AI492" s="494">
        <f t="shared" si="249"/>
        <v>0</v>
      </c>
      <c r="AJ492" s="532">
        <v>16</v>
      </c>
      <c r="AK492" s="525">
        <v>100.8</v>
      </c>
      <c r="AL492" s="527">
        <f t="shared" si="250"/>
        <v>1612.8</v>
      </c>
      <c r="AM492" s="525">
        <v>404.16</v>
      </c>
      <c r="AN492" s="527">
        <f t="shared" si="251"/>
        <v>6466.56</v>
      </c>
      <c r="AO492" s="528">
        <f t="shared" si="252"/>
        <v>8079.3600000000006</v>
      </c>
      <c r="AP492" s="549"/>
      <c r="AQ492" s="542">
        <v>100.8</v>
      </c>
      <c r="AR492" s="544">
        <f t="shared" si="253"/>
        <v>0</v>
      </c>
      <c r="AS492" s="542">
        <v>404.16</v>
      </c>
      <c r="AT492" s="544">
        <f t="shared" si="254"/>
        <v>0</v>
      </c>
      <c r="AU492" s="549"/>
      <c r="AV492" s="542">
        <v>100.8</v>
      </c>
      <c r="AW492" s="544">
        <f t="shared" si="255"/>
        <v>0</v>
      </c>
      <c r="AX492" s="542">
        <v>404.16</v>
      </c>
      <c r="AY492" s="544">
        <f t="shared" si="256"/>
        <v>0</v>
      </c>
      <c r="AZ492" s="549"/>
      <c r="BA492" s="542">
        <v>100.8</v>
      </c>
      <c r="BB492" s="544">
        <f t="shared" si="257"/>
        <v>0</v>
      </c>
      <c r="BC492" s="542">
        <v>404.16</v>
      </c>
      <c r="BD492" s="544">
        <f t="shared" si="258"/>
        <v>0</v>
      </c>
      <c r="BE492" s="545">
        <f t="shared" si="259"/>
        <v>0</v>
      </c>
      <c r="BF492" s="398">
        <f t="shared" si="260"/>
        <v>0</v>
      </c>
      <c r="BG492" s="254">
        <f t="shared" si="261"/>
        <v>16</v>
      </c>
      <c r="BH492" s="275">
        <f t="shared" si="262"/>
        <v>0</v>
      </c>
    </row>
    <row r="493" spans="1:60" s="275" customFormat="1" ht="12.75">
      <c r="A493" s="314" t="s">
        <v>1188</v>
      </c>
      <c r="B493" s="367" t="s">
        <v>1195</v>
      </c>
      <c r="C493" s="187" t="s">
        <v>1198</v>
      </c>
      <c r="D493" s="562" t="s">
        <v>110</v>
      </c>
      <c r="E493" s="234">
        <v>20</v>
      </c>
      <c r="F493" s="344">
        <v>100.8</v>
      </c>
      <c r="G493" s="190">
        <f t="shared" si="235"/>
        <v>2016</v>
      </c>
      <c r="H493" s="344">
        <v>353.62</v>
      </c>
      <c r="I493" s="190">
        <f t="shared" si="236"/>
        <v>7072.4</v>
      </c>
      <c r="J493" s="345">
        <f t="shared" si="237"/>
        <v>9088.4</v>
      </c>
      <c r="K493" s="420"/>
      <c r="L493" s="435"/>
      <c r="M493" s="429">
        <v>100.8</v>
      </c>
      <c r="N493" s="431">
        <f t="shared" si="238"/>
        <v>0</v>
      </c>
      <c r="O493" s="429">
        <v>353.62</v>
      </c>
      <c r="P493" s="431">
        <f t="shared" si="239"/>
        <v>0</v>
      </c>
      <c r="Q493" s="432">
        <f t="shared" si="240"/>
        <v>0</v>
      </c>
      <c r="R493" s="452"/>
      <c r="S493" s="446">
        <v>100.8</v>
      </c>
      <c r="T493" s="448">
        <f t="shared" si="241"/>
        <v>0</v>
      </c>
      <c r="U493" s="446">
        <v>353.62</v>
      </c>
      <c r="V493" s="448">
        <f t="shared" si="242"/>
        <v>0</v>
      </c>
      <c r="W493" s="449">
        <f t="shared" si="243"/>
        <v>0</v>
      </c>
      <c r="X493" s="481"/>
      <c r="Y493" s="474">
        <v>100.8</v>
      </c>
      <c r="Z493" s="476">
        <f t="shared" si="244"/>
        <v>0</v>
      </c>
      <c r="AA493" s="474">
        <v>353.62</v>
      </c>
      <c r="AB493" s="476">
        <f t="shared" si="245"/>
        <v>0</v>
      </c>
      <c r="AC493" s="477">
        <f t="shared" si="246"/>
        <v>0</v>
      </c>
      <c r="AD493" s="500"/>
      <c r="AE493" s="491">
        <v>100.8</v>
      </c>
      <c r="AF493" s="493">
        <f t="shared" si="247"/>
        <v>0</v>
      </c>
      <c r="AG493" s="491">
        <v>353.62</v>
      </c>
      <c r="AH493" s="493">
        <f t="shared" si="248"/>
        <v>0</v>
      </c>
      <c r="AI493" s="494">
        <f t="shared" si="249"/>
        <v>0</v>
      </c>
      <c r="AJ493" s="532"/>
      <c r="AK493" s="525">
        <v>100.8</v>
      </c>
      <c r="AL493" s="527">
        <f t="shared" si="250"/>
        <v>0</v>
      </c>
      <c r="AM493" s="525">
        <v>353.62</v>
      </c>
      <c r="AN493" s="527">
        <f t="shared" si="251"/>
        <v>0</v>
      </c>
      <c r="AO493" s="528">
        <f t="shared" si="252"/>
        <v>0</v>
      </c>
      <c r="AP493" s="549"/>
      <c r="AQ493" s="542">
        <v>100.8</v>
      </c>
      <c r="AR493" s="544">
        <f t="shared" si="253"/>
        <v>0</v>
      </c>
      <c r="AS493" s="542">
        <v>353.62</v>
      </c>
      <c r="AT493" s="544">
        <f t="shared" si="254"/>
        <v>0</v>
      </c>
      <c r="AU493" s="549"/>
      <c r="AV493" s="542">
        <v>100.8</v>
      </c>
      <c r="AW493" s="544">
        <f t="shared" si="255"/>
        <v>0</v>
      </c>
      <c r="AX493" s="542">
        <v>353.62</v>
      </c>
      <c r="AY493" s="544">
        <f t="shared" si="256"/>
        <v>0</v>
      </c>
      <c r="AZ493" s="549"/>
      <c r="BA493" s="542">
        <v>100.8</v>
      </c>
      <c r="BB493" s="544">
        <f t="shared" si="257"/>
        <v>0</v>
      </c>
      <c r="BC493" s="542">
        <v>353.62</v>
      </c>
      <c r="BD493" s="544">
        <f t="shared" si="258"/>
        <v>0</v>
      </c>
      <c r="BE493" s="545">
        <f t="shared" si="259"/>
        <v>0</v>
      </c>
      <c r="BF493" s="398">
        <f t="shared" si="260"/>
        <v>20</v>
      </c>
      <c r="BG493" s="254">
        <f t="shared" si="261"/>
        <v>0</v>
      </c>
      <c r="BH493" s="275">
        <f t="shared" si="262"/>
        <v>20</v>
      </c>
    </row>
    <row r="494" spans="1:60" s="275" customFormat="1" ht="12.75">
      <c r="A494" s="314" t="s">
        <v>1191</v>
      </c>
      <c r="B494" s="367" t="s">
        <v>1195</v>
      </c>
      <c r="C494" s="187" t="s">
        <v>1200</v>
      </c>
      <c r="D494" s="562" t="s">
        <v>110</v>
      </c>
      <c r="E494" s="234">
        <v>80</v>
      </c>
      <c r="F494" s="344">
        <v>100.8</v>
      </c>
      <c r="G494" s="190">
        <f t="shared" si="235"/>
        <v>8064</v>
      </c>
      <c r="H494" s="344">
        <v>93.84</v>
      </c>
      <c r="I494" s="190">
        <f t="shared" si="236"/>
        <v>7507.2000000000007</v>
      </c>
      <c r="J494" s="345">
        <f t="shared" si="237"/>
        <v>15571.2</v>
      </c>
      <c r="K494" s="420"/>
      <c r="L494" s="435"/>
      <c r="M494" s="429">
        <v>100.8</v>
      </c>
      <c r="N494" s="431">
        <f t="shared" si="238"/>
        <v>0</v>
      </c>
      <c r="O494" s="429">
        <v>93.84</v>
      </c>
      <c r="P494" s="431">
        <f t="shared" si="239"/>
        <v>0</v>
      </c>
      <c r="Q494" s="432">
        <f t="shared" si="240"/>
        <v>0</v>
      </c>
      <c r="R494" s="452"/>
      <c r="S494" s="446">
        <v>100.8</v>
      </c>
      <c r="T494" s="448">
        <f t="shared" si="241"/>
        <v>0</v>
      </c>
      <c r="U494" s="446">
        <v>93.84</v>
      </c>
      <c r="V494" s="448">
        <f t="shared" si="242"/>
        <v>0</v>
      </c>
      <c r="W494" s="449">
        <f t="shared" si="243"/>
        <v>0</v>
      </c>
      <c r="X494" s="481"/>
      <c r="Y494" s="474">
        <v>100.8</v>
      </c>
      <c r="Z494" s="476">
        <f t="shared" si="244"/>
        <v>0</v>
      </c>
      <c r="AA494" s="474">
        <v>93.84</v>
      </c>
      <c r="AB494" s="476">
        <f t="shared" si="245"/>
        <v>0</v>
      </c>
      <c r="AC494" s="477">
        <f t="shared" si="246"/>
        <v>0</v>
      </c>
      <c r="AD494" s="500"/>
      <c r="AE494" s="491">
        <v>100.8</v>
      </c>
      <c r="AF494" s="493">
        <f t="shared" si="247"/>
        <v>0</v>
      </c>
      <c r="AG494" s="491">
        <v>93.84</v>
      </c>
      <c r="AH494" s="493">
        <f t="shared" si="248"/>
        <v>0</v>
      </c>
      <c r="AI494" s="494">
        <f t="shared" si="249"/>
        <v>0</v>
      </c>
      <c r="AJ494" s="532">
        <v>40</v>
      </c>
      <c r="AK494" s="525">
        <v>100.8</v>
      </c>
      <c r="AL494" s="527">
        <f t="shared" si="250"/>
        <v>4032</v>
      </c>
      <c r="AM494" s="525">
        <v>93.84</v>
      </c>
      <c r="AN494" s="527">
        <f t="shared" si="251"/>
        <v>3753.6000000000004</v>
      </c>
      <c r="AO494" s="528">
        <f t="shared" si="252"/>
        <v>7785.6</v>
      </c>
      <c r="AP494" s="549"/>
      <c r="AQ494" s="542">
        <v>100.8</v>
      </c>
      <c r="AR494" s="544">
        <f t="shared" si="253"/>
        <v>0</v>
      </c>
      <c r="AS494" s="542">
        <v>93.84</v>
      </c>
      <c r="AT494" s="544">
        <f t="shared" si="254"/>
        <v>0</v>
      </c>
      <c r="AU494" s="549"/>
      <c r="AV494" s="542">
        <v>100.8</v>
      </c>
      <c r="AW494" s="544">
        <f t="shared" si="255"/>
        <v>0</v>
      </c>
      <c r="AX494" s="542">
        <v>93.84</v>
      </c>
      <c r="AY494" s="544">
        <f t="shared" si="256"/>
        <v>0</v>
      </c>
      <c r="AZ494" s="549"/>
      <c r="BA494" s="542">
        <v>100.8</v>
      </c>
      <c r="BB494" s="544">
        <f t="shared" si="257"/>
        <v>0</v>
      </c>
      <c r="BC494" s="542">
        <v>93.84</v>
      </c>
      <c r="BD494" s="544">
        <f t="shared" si="258"/>
        <v>0</v>
      </c>
      <c r="BE494" s="545">
        <f t="shared" si="259"/>
        <v>0</v>
      </c>
      <c r="BF494" s="398">
        <f t="shared" si="260"/>
        <v>40</v>
      </c>
      <c r="BG494" s="254">
        <f t="shared" si="261"/>
        <v>40</v>
      </c>
      <c r="BH494" s="275">
        <f t="shared" si="262"/>
        <v>40</v>
      </c>
    </row>
    <row r="495" spans="1:60" s="275" customFormat="1" ht="12.75">
      <c r="A495" s="314" t="s">
        <v>1194</v>
      </c>
      <c r="B495" s="367" t="s">
        <v>1202</v>
      </c>
      <c r="C495" s="187" t="s">
        <v>1203</v>
      </c>
      <c r="D495" s="562" t="s">
        <v>110</v>
      </c>
      <c r="E495" s="234">
        <v>80</v>
      </c>
      <c r="F495" s="344">
        <v>100.8</v>
      </c>
      <c r="G495" s="190">
        <f t="shared" si="235"/>
        <v>8064</v>
      </c>
      <c r="H495" s="344">
        <v>102.12</v>
      </c>
      <c r="I495" s="190">
        <f t="shared" si="236"/>
        <v>8169.6</v>
      </c>
      <c r="J495" s="345">
        <f t="shared" si="237"/>
        <v>16233.6</v>
      </c>
      <c r="K495" s="420"/>
      <c r="L495" s="435"/>
      <c r="M495" s="429">
        <v>100.8</v>
      </c>
      <c r="N495" s="431">
        <f t="shared" si="238"/>
        <v>0</v>
      </c>
      <c r="O495" s="429">
        <v>102.12</v>
      </c>
      <c r="P495" s="431">
        <f t="shared" si="239"/>
        <v>0</v>
      </c>
      <c r="Q495" s="432">
        <f t="shared" si="240"/>
        <v>0</v>
      </c>
      <c r="R495" s="452"/>
      <c r="S495" s="446">
        <v>100.8</v>
      </c>
      <c r="T495" s="448">
        <f t="shared" si="241"/>
        <v>0</v>
      </c>
      <c r="U495" s="446">
        <v>102.12</v>
      </c>
      <c r="V495" s="448">
        <f t="shared" si="242"/>
        <v>0</v>
      </c>
      <c r="W495" s="449">
        <f t="shared" si="243"/>
        <v>0</v>
      </c>
      <c r="X495" s="481"/>
      <c r="Y495" s="474">
        <v>100.8</v>
      </c>
      <c r="Z495" s="476">
        <f t="shared" si="244"/>
        <v>0</v>
      </c>
      <c r="AA495" s="474">
        <v>102.12</v>
      </c>
      <c r="AB495" s="476">
        <f t="shared" si="245"/>
        <v>0</v>
      </c>
      <c r="AC495" s="477">
        <f t="shared" si="246"/>
        <v>0</v>
      </c>
      <c r="AD495" s="500"/>
      <c r="AE495" s="491">
        <v>100.8</v>
      </c>
      <c r="AF495" s="493">
        <f t="shared" si="247"/>
        <v>0</v>
      </c>
      <c r="AG495" s="491">
        <v>102.12</v>
      </c>
      <c r="AH495" s="493">
        <f t="shared" si="248"/>
        <v>0</v>
      </c>
      <c r="AI495" s="494">
        <f t="shared" si="249"/>
        <v>0</v>
      </c>
      <c r="AJ495" s="532"/>
      <c r="AK495" s="525">
        <v>100.8</v>
      </c>
      <c r="AL495" s="527">
        <f t="shared" si="250"/>
        <v>0</v>
      </c>
      <c r="AM495" s="525">
        <v>102.12</v>
      </c>
      <c r="AN495" s="527">
        <f t="shared" si="251"/>
        <v>0</v>
      </c>
      <c r="AO495" s="528">
        <f t="shared" si="252"/>
        <v>0</v>
      </c>
      <c r="AP495" s="549"/>
      <c r="AQ495" s="542">
        <v>100.8</v>
      </c>
      <c r="AR495" s="544">
        <f t="shared" si="253"/>
        <v>0</v>
      </c>
      <c r="AS495" s="542">
        <v>102.12</v>
      </c>
      <c r="AT495" s="544">
        <f t="shared" si="254"/>
        <v>0</v>
      </c>
      <c r="AU495" s="549"/>
      <c r="AV495" s="542">
        <v>100.8</v>
      </c>
      <c r="AW495" s="544">
        <f t="shared" si="255"/>
        <v>0</v>
      </c>
      <c r="AX495" s="542">
        <v>102.12</v>
      </c>
      <c r="AY495" s="544">
        <f t="shared" si="256"/>
        <v>0</v>
      </c>
      <c r="AZ495" s="549"/>
      <c r="BA495" s="542">
        <v>100.8</v>
      </c>
      <c r="BB495" s="544">
        <f t="shared" si="257"/>
        <v>0</v>
      </c>
      <c r="BC495" s="542">
        <v>102.12</v>
      </c>
      <c r="BD495" s="544">
        <f t="shared" si="258"/>
        <v>0</v>
      </c>
      <c r="BE495" s="545">
        <f t="shared" si="259"/>
        <v>0</v>
      </c>
      <c r="BF495" s="398">
        <f t="shared" si="260"/>
        <v>80</v>
      </c>
      <c r="BG495" s="254">
        <f t="shared" si="261"/>
        <v>0</v>
      </c>
      <c r="BH495" s="275">
        <f t="shared" si="262"/>
        <v>80</v>
      </c>
    </row>
    <row r="496" spans="1:60" s="275" customFormat="1" ht="12.75">
      <c r="A496" s="314" t="s">
        <v>1197</v>
      </c>
      <c r="B496" s="367" t="s">
        <v>1195</v>
      </c>
      <c r="C496" s="187" t="s">
        <v>1205</v>
      </c>
      <c r="D496" s="562" t="s">
        <v>110</v>
      </c>
      <c r="E496" s="234">
        <v>30</v>
      </c>
      <c r="F496" s="344">
        <v>100.8</v>
      </c>
      <c r="G496" s="190">
        <f t="shared" si="235"/>
        <v>3024</v>
      </c>
      <c r="H496" s="344">
        <v>50.02</v>
      </c>
      <c r="I496" s="190">
        <f t="shared" si="236"/>
        <v>1500.6000000000001</v>
      </c>
      <c r="J496" s="345">
        <f t="shared" si="237"/>
        <v>4524.6000000000004</v>
      </c>
      <c r="K496" s="420"/>
      <c r="L496" s="435"/>
      <c r="M496" s="429">
        <v>100.8</v>
      </c>
      <c r="N496" s="431">
        <f t="shared" si="238"/>
        <v>0</v>
      </c>
      <c r="O496" s="429">
        <v>50.02</v>
      </c>
      <c r="P496" s="431">
        <f t="shared" si="239"/>
        <v>0</v>
      </c>
      <c r="Q496" s="432">
        <f t="shared" si="240"/>
        <v>0</v>
      </c>
      <c r="R496" s="452"/>
      <c r="S496" s="446">
        <v>100.8</v>
      </c>
      <c r="T496" s="448">
        <f t="shared" si="241"/>
        <v>0</v>
      </c>
      <c r="U496" s="446">
        <v>50.02</v>
      </c>
      <c r="V496" s="448">
        <f t="shared" si="242"/>
        <v>0</v>
      </c>
      <c r="W496" s="449">
        <f t="shared" si="243"/>
        <v>0</v>
      </c>
      <c r="X496" s="481"/>
      <c r="Y496" s="474">
        <v>100.8</v>
      </c>
      <c r="Z496" s="476">
        <f t="shared" si="244"/>
        <v>0</v>
      </c>
      <c r="AA496" s="474">
        <v>50.02</v>
      </c>
      <c r="AB496" s="476">
        <f t="shared" si="245"/>
        <v>0</v>
      </c>
      <c r="AC496" s="477">
        <f t="shared" si="246"/>
        <v>0</v>
      </c>
      <c r="AD496" s="500"/>
      <c r="AE496" s="491">
        <v>100.8</v>
      </c>
      <c r="AF496" s="493">
        <f t="shared" si="247"/>
        <v>0</v>
      </c>
      <c r="AG496" s="491">
        <v>50.02</v>
      </c>
      <c r="AH496" s="493">
        <f t="shared" si="248"/>
        <v>0</v>
      </c>
      <c r="AI496" s="494">
        <f t="shared" si="249"/>
        <v>0</v>
      </c>
      <c r="AJ496" s="532">
        <v>20</v>
      </c>
      <c r="AK496" s="525">
        <v>100.8</v>
      </c>
      <c r="AL496" s="527">
        <f t="shared" si="250"/>
        <v>2016</v>
      </c>
      <c r="AM496" s="525">
        <v>50.02</v>
      </c>
      <c r="AN496" s="527">
        <f t="shared" si="251"/>
        <v>1000.4000000000001</v>
      </c>
      <c r="AO496" s="528">
        <f t="shared" si="252"/>
        <v>3016.4</v>
      </c>
      <c r="AP496" s="549"/>
      <c r="AQ496" s="542">
        <v>100.8</v>
      </c>
      <c r="AR496" s="544">
        <f t="shared" si="253"/>
        <v>0</v>
      </c>
      <c r="AS496" s="542">
        <v>50.02</v>
      </c>
      <c r="AT496" s="544">
        <f t="shared" si="254"/>
        <v>0</v>
      </c>
      <c r="AU496" s="549"/>
      <c r="AV496" s="542">
        <v>100.8</v>
      </c>
      <c r="AW496" s="544">
        <f t="shared" si="255"/>
        <v>0</v>
      </c>
      <c r="AX496" s="542">
        <v>50.02</v>
      </c>
      <c r="AY496" s="544">
        <f t="shared" si="256"/>
        <v>0</v>
      </c>
      <c r="AZ496" s="549"/>
      <c r="BA496" s="542">
        <v>100.8</v>
      </c>
      <c r="BB496" s="544">
        <f t="shared" si="257"/>
        <v>0</v>
      </c>
      <c r="BC496" s="542">
        <v>50.02</v>
      </c>
      <c r="BD496" s="544">
        <f t="shared" si="258"/>
        <v>0</v>
      </c>
      <c r="BE496" s="545">
        <f t="shared" si="259"/>
        <v>0</v>
      </c>
      <c r="BF496" s="398">
        <f t="shared" si="260"/>
        <v>10</v>
      </c>
      <c r="BG496" s="254">
        <f t="shared" si="261"/>
        <v>20</v>
      </c>
      <c r="BH496" s="275">
        <f t="shared" si="262"/>
        <v>10</v>
      </c>
    </row>
    <row r="497" spans="1:60" s="275" customFormat="1" ht="25.5">
      <c r="A497" s="314" t="s">
        <v>1199</v>
      </c>
      <c r="B497" s="367" t="s">
        <v>1207</v>
      </c>
      <c r="C497" s="372" t="s">
        <v>1208</v>
      </c>
      <c r="D497" s="559" t="s">
        <v>110</v>
      </c>
      <c r="E497" s="234">
        <v>32</v>
      </c>
      <c r="F497" s="344">
        <v>120</v>
      </c>
      <c r="G497" s="190">
        <f t="shared" si="235"/>
        <v>3840</v>
      </c>
      <c r="H497" s="344">
        <v>0</v>
      </c>
      <c r="I497" s="190">
        <f t="shared" si="236"/>
        <v>0</v>
      </c>
      <c r="J497" s="345">
        <f t="shared" si="237"/>
        <v>3840</v>
      </c>
      <c r="K497" s="421" t="s">
        <v>977</v>
      </c>
      <c r="L497" s="435"/>
      <c r="M497" s="429">
        <v>120</v>
      </c>
      <c r="N497" s="431">
        <f t="shared" si="238"/>
        <v>0</v>
      </c>
      <c r="O497" s="429">
        <v>0</v>
      </c>
      <c r="P497" s="431">
        <f t="shared" si="239"/>
        <v>0</v>
      </c>
      <c r="Q497" s="432">
        <f t="shared" si="240"/>
        <v>0</v>
      </c>
      <c r="R497" s="452"/>
      <c r="S497" s="446">
        <v>120</v>
      </c>
      <c r="T497" s="448">
        <f t="shared" si="241"/>
        <v>0</v>
      </c>
      <c r="U497" s="446">
        <v>0</v>
      </c>
      <c r="V497" s="448">
        <f t="shared" si="242"/>
        <v>0</v>
      </c>
      <c r="W497" s="449">
        <f t="shared" si="243"/>
        <v>0</v>
      </c>
      <c r="X497" s="481"/>
      <c r="Y497" s="474">
        <v>120</v>
      </c>
      <c r="Z497" s="476">
        <f t="shared" si="244"/>
        <v>0</v>
      </c>
      <c r="AA497" s="474">
        <v>0</v>
      </c>
      <c r="AB497" s="476">
        <f t="shared" si="245"/>
        <v>0</v>
      </c>
      <c r="AC497" s="477">
        <f t="shared" si="246"/>
        <v>0</v>
      </c>
      <c r="AD497" s="500"/>
      <c r="AE497" s="491">
        <v>120</v>
      </c>
      <c r="AF497" s="493">
        <f t="shared" si="247"/>
        <v>0</v>
      </c>
      <c r="AG497" s="491">
        <v>0</v>
      </c>
      <c r="AH497" s="493">
        <f t="shared" si="248"/>
        <v>0</v>
      </c>
      <c r="AI497" s="494">
        <f t="shared" si="249"/>
        <v>0</v>
      </c>
      <c r="AJ497" s="532"/>
      <c r="AK497" s="525">
        <v>120</v>
      </c>
      <c r="AL497" s="527">
        <f t="shared" si="250"/>
        <v>0</v>
      </c>
      <c r="AM497" s="525">
        <v>0</v>
      </c>
      <c r="AN497" s="527">
        <f t="shared" si="251"/>
        <v>0</v>
      </c>
      <c r="AO497" s="528">
        <f t="shared" si="252"/>
        <v>0</v>
      </c>
      <c r="AP497" s="549"/>
      <c r="AQ497" s="542">
        <v>120</v>
      </c>
      <c r="AR497" s="544">
        <f t="shared" si="253"/>
        <v>0</v>
      </c>
      <c r="AS497" s="542">
        <v>0</v>
      </c>
      <c r="AT497" s="544">
        <f t="shared" si="254"/>
        <v>0</v>
      </c>
      <c r="AU497" s="549"/>
      <c r="AV497" s="542">
        <v>120</v>
      </c>
      <c r="AW497" s="544">
        <f t="shared" si="255"/>
        <v>0</v>
      </c>
      <c r="AX497" s="542">
        <v>0</v>
      </c>
      <c r="AY497" s="544">
        <f t="shared" si="256"/>
        <v>0</v>
      </c>
      <c r="AZ497" s="549"/>
      <c r="BA497" s="542">
        <v>120</v>
      </c>
      <c r="BB497" s="544">
        <f t="shared" si="257"/>
        <v>0</v>
      </c>
      <c r="BC497" s="542">
        <v>0</v>
      </c>
      <c r="BD497" s="544">
        <f t="shared" si="258"/>
        <v>0</v>
      </c>
      <c r="BE497" s="545">
        <f t="shared" si="259"/>
        <v>0</v>
      </c>
      <c r="BF497" s="398">
        <f t="shared" si="260"/>
        <v>32</v>
      </c>
      <c r="BG497" s="254">
        <f t="shared" si="261"/>
        <v>0</v>
      </c>
      <c r="BH497" s="275">
        <f t="shared" si="262"/>
        <v>32</v>
      </c>
    </row>
    <row r="498" spans="1:60" s="275" customFormat="1" ht="25.5">
      <c r="A498" s="314" t="s">
        <v>1201</v>
      </c>
      <c r="B498" s="367" t="s">
        <v>1210</v>
      </c>
      <c r="C498" s="372" t="s">
        <v>1211</v>
      </c>
      <c r="D498" s="559" t="s">
        <v>110</v>
      </c>
      <c r="E498" s="234">
        <v>19</v>
      </c>
      <c r="F498" s="344">
        <v>2000</v>
      </c>
      <c r="G498" s="190">
        <f t="shared" si="235"/>
        <v>38000</v>
      </c>
      <c r="H498" s="344">
        <v>0</v>
      </c>
      <c r="I498" s="190">
        <f t="shared" si="236"/>
        <v>0</v>
      </c>
      <c r="J498" s="345">
        <f t="shared" si="237"/>
        <v>38000</v>
      </c>
      <c r="K498" s="421" t="s">
        <v>977</v>
      </c>
      <c r="L498" s="435"/>
      <c r="M498" s="429">
        <v>2000</v>
      </c>
      <c r="N498" s="431">
        <f t="shared" si="238"/>
        <v>0</v>
      </c>
      <c r="O498" s="429">
        <v>0</v>
      </c>
      <c r="P498" s="431">
        <f t="shared" si="239"/>
        <v>0</v>
      </c>
      <c r="Q498" s="432">
        <f t="shared" si="240"/>
        <v>0</v>
      </c>
      <c r="R498" s="452"/>
      <c r="S498" s="446">
        <v>2000</v>
      </c>
      <c r="T498" s="448">
        <f t="shared" si="241"/>
        <v>0</v>
      </c>
      <c r="U498" s="446">
        <v>0</v>
      </c>
      <c r="V498" s="448">
        <f t="shared" si="242"/>
        <v>0</v>
      </c>
      <c r="W498" s="449">
        <f t="shared" si="243"/>
        <v>0</v>
      </c>
      <c r="X498" s="481"/>
      <c r="Y498" s="474">
        <v>2000</v>
      </c>
      <c r="Z498" s="476">
        <f t="shared" si="244"/>
        <v>0</v>
      </c>
      <c r="AA498" s="474">
        <v>0</v>
      </c>
      <c r="AB498" s="476">
        <f t="shared" si="245"/>
        <v>0</v>
      </c>
      <c r="AC498" s="477">
        <f t="shared" si="246"/>
        <v>0</v>
      </c>
      <c r="AD498" s="500"/>
      <c r="AE498" s="491">
        <v>2000</v>
      </c>
      <c r="AF498" s="493">
        <f t="shared" si="247"/>
        <v>0</v>
      </c>
      <c r="AG498" s="491">
        <v>0</v>
      </c>
      <c r="AH498" s="493">
        <f t="shared" si="248"/>
        <v>0</v>
      </c>
      <c r="AI498" s="494">
        <f t="shared" si="249"/>
        <v>0</v>
      </c>
      <c r="AJ498" s="532">
        <v>19</v>
      </c>
      <c r="AK498" s="525">
        <v>2000</v>
      </c>
      <c r="AL498" s="527">
        <f t="shared" si="250"/>
        <v>38000</v>
      </c>
      <c r="AM498" s="525">
        <v>0</v>
      </c>
      <c r="AN498" s="527">
        <f t="shared" si="251"/>
        <v>0</v>
      </c>
      <c r="AO498" s="528">
        <f t="shared" si="252"/>
        <v>38000</v>
      </c>
      <c r="AP498" s="549"/>
      <c r="AQ498" s="542">
        <v>2000</v>
      </c>
      <c r="AR498" s="544">
        <f t="shared" si="253"/>
        <v>0</v>
      </c>
      <c r="AS498" s="542">
        <v>0</v>
      </c>
      <c r="AT498" s="544">
        <f t="shared" si="254"/>
        <v>0</v>
      </c>
      <c r="AU498" s="549"/>
      <c r="AV498" s="542">
        <v>2000</v>
      </c>
      <c r="AW498" s="544">
        <f t="shared" si="255"/>
        <v>0</v>
      </c>
      <c r="AX498" s="542">
        <v>0</v>
      </c>
      <c r="AY498" s="544">
        <f t="shared" si="256"/>
        <v>0</v>
      </c>
      <c r="AZ498" s="549"/>
      <c r="BA498" s="542">
        <v>2000</v>
      </c>
      <c r="BB498" s="544">
        <f t="shared" si="257"/>
        <v>0</v>
      </c>
      <c r="BC498" s="542">
        <v>0</v>
      </c>
      <c r="BD498" s="544">
        <f t="shared" si="258"/>
        <v>0</v>
      </c>
      <c r="BE498" s="545">
        <f t="shared" si="259"/>
        <v>0</v>
      </c>
      <c r="BF498" s="398">
        <f t="shared" si="260"/>
        <v>0</v>
      </c>
      <c r="BG498" s="254">
        <f t="shared" si="261"/>
        <v>19</v>
      </c>
      <c r="BH498" s="275">
        <f t="shared" si="262"/>
        <v>0</v>
      </c>
    </row>
    <row r="499" spans="1:60" s="275" customFormat="1" ht="13.5">
      <c r="A499" s="314" t="s">
        <v>1204</v>
      </c>
      <c r="B499" s="367" t="s">
        <v>379</v>
      </c>
      <c r="C499" s="372"/>
      <c r="D499" s="559" t="s">
        <v>110</v>
      </c>
      <c r="E499" s="234">
        <v>65</v>
      </c>
      <c r="F499" s="344">
        <v>1440</v>
      </c>
      <c r="G499" s="190">
        <f t="shared" si="235"/>
        <v>93600</v>
      </c>
      <c r="H499" s="344">
        <v>0</v>
      </c>
      <c r="I499" s="190">
        <f>ROUND(E499*H499,2)</f>
        <v>0</v>
      </c>
      <c r="J499" s="345">
        <f t="shared" si="237"/>
        <v>93600</v>
      </c>
      <c r="K499" s="421" t="s">
        <v>977</v>
      </c>
      <c r="L499" s="435"/>
      <c r="M499" s="429">
        <v>1440</v>
      </c>
      <c r="N499" s="431">
        <f t="shared" si="238"/>
        <v>0</v>
      </c>
      <c r="O499" s="429">
        <v>0</v>
      </c>
      <c r="P499" s="431">
        <f t="shared" si="239"/>
        <v>0</v>
      </c>
      <c r="Q499" s="432">
        <f t="shared" si="240"/>
        <v>0</v>
      </c>
      <c r="R499" s="452"/>
      <c r="S499" s="446">
        <v>1440</v>
      </c>
      <c r="T499" s="448">
        <f t="shared" si="241"/>
        <v>0</v>
      </c>
      <c r="U499" s="446">
        <v>0</v>
      </c>
      <c r="V499" s="448">
        <f t="shared" si="242"/>
        <v>0</v>
      </c>
      <c r="W499" s="449">
        <f t="shared" si="243"/>
        <v>0</v>
      </c>
      <c r="X499" s="481">
        <v>61</v>
      </c>
      <c r="Y499" s="474">
        <v>1440</v>
      </c>
      <c r="Z499" s="476">
        <f t="shared" si="244"/>
        <v>87840</v>
      </c>
      <c r="AA499" s="474">
        <v>0</v>
      </c>
      <c r="AB499" s="476">
        <f t="shared" si="245"/>
        <v>0</v>
      </c>
      <c r="AC499" s="477">
        <f t="shared" si="246"/>
        <v>87840</v>
      </c>
      <c r="AD499" s="500"/>
      <c r="AE499" s="491">
        <v>1440</v>
      </c>
      <c r="AF499" s="493">
        <f t="shared" si="247"/>
        <v>0</v>
      </c>
      <c r="AG499" s="491">
        <v>0</v>
      </c>
      <c r="AH499" s="493">
        <f t="shared" si="248"/>
        <v>0</v>
      </c>
      <c r="AI499" s="494">
        <f t="shared" si="249"/>
        <v>0</v>
      </c>
      <c r="AJ499" s="532">
        <v>3</v>
      </c>
      <c r="AK499" s="525">
        <v>1440</v>
      </c>
      <c r="AL499" s="527">
        <f t="shared" si="250"/>
        <v>4320</v>
      </c>
      <c r="AM499" s="525">
        <v>0</v>
      </c>
      <c r="AN499" s="527">
        <f t="shared" si="251"/>
        <v>0</v>
      </c>
      <c r="AO499" s="528">
        <f t="shared" si="252"/>
        <v>4320</v>
      </c>
      <c r="AP499" s="549"/>
      <c r="AQ499" s="542">
        <v>1440</v>
      </c>
      <c r="AR499" s="544">
        <f t="shared" si="253"/>
        <v>0</v>
      </c>
      <c r="AS499" s="542">
        <v>0</v>
      </c>
      <c r="AT499" s="544">
        <f t="shared" si="254"/>
        <v>0</v>
      </c>
      <c r="AU499" s="549"/>
      <c r="AV499" s="542">
        <v>1440</v>
      </c>
      <c r="AW499" s="544">
        <f t="shared" si="255"/>
        <v>0</v>
      </c>
      <c r="AX499" s="542">
        <v>0</v>
      </c>
      <c r="AY499" s="544">
        <f t="shared" si="256"/>
        <v>0</v>
      </c>
      <c r="AZ499" s="549"/>
      <c r="BA499" s="542">
        <v>1440</v>
      </c>
      <c r="BB499" s="544">
        <f t="shared" si="257"/>
        <v>0</v>
      </c>
      <c r="BC499" s="542">
        <v>0</v>
      </c>
      <c r="BD499" s="544">
        <f t="shared" si="258"/>
        <v>0</v>
      </c>
      <c r="BE499" s="545">
        <f t="shared" si="259"/>
        <v>0</v>
      </c>
      <c r="BF499" s="398">
        <f t="shared" si="260"/>
        <v>1</v>
      </c>
      <c r="BG499" s="254">
        <f t="shared" si="261"/>
        <v>64</v>
      </c>
      <c r="BH499" s="275">
        <f t="shared" si="262"/>
        <v>1</v>
      </c>
    </row>
    <row r="500" spans="1:60" s="275" customFormat="1" ht="13.5">
      <c r="A500" s="314" t="s">
        <v>1206</v>
      </c>
      <c r="B500" s="367" t="s">
        <v>900</v>
      </c>
      <c r="C500" s="372" t="s">
        <v>901</v>
      </c>
      <c r="D500" s="559" t="s">
        <v>123</v>
      </c>
      <c r="E500" s="234">
        <v>24</v>
      </c>
      <c r="F500" s="344">
        <v>640</v>
      </c>
      <c r="G500" s="190">
        <f t="shared" si="235"/>
        <v>15360</v>
      </c>
      <c r="H500" s="344">
        <v>701.68</v>
      </c>
      <c r="I500" s="190">
        <f>ROUND(E500*H500,2)</f>
        <v>16840.32</v>
      </c>
      <c r="J500" s="345">
        <f t="shared" si="237"/>
        <v>32200.32</v>
      </c>
      <c r="K500" s="421"/>
      <c r="L500" s="435"/>
      <c r="M500" s="429">
        <v>640</v>
      </c>
      <c r="N500" s="431">
        <f t="shared" si="238"/>
        <v>0</v>
      </c>
      <c r="O500" s="429">
        <v>701.68</v>
      </c>
      <c r="P500" s="431">
        <f t="shared" si="239"/>
        <v>0</v>
      </c>
      <c r="Q500" s="432">
        <f t="shared" si="240"/>
        <v>0</v>
      </c>
      <c r="R500" s="452"/>
      <c r="S500" s="446">
        <v>640</v>
      </c>
      <c r="T500" s="448">
        <f t="shared" si="241"/>
        <v>0</v>
      </c>
      <c r="U500" s="446">
        <v>701.68</v>
      </c>
      <c r="V500" s="448">
        <f t="shared" si="242"/>
        <v>0</v>
      </c>
      <c r="W500" s="449">
        <f t="shared" si="243"/>
        <v>0</v>
      </c>
      <c r="X500" s="481"/>
      <c r="Y500" s="474">
        <v>640</v>
      </c>
      <c r="Z500" s="476">
        <f t="shared" si="244"/>
        <v>0</v>
      </c>
      <c r="AA500" s="474">
        <v>701.68</v>
      </c>
      <c r="AB500" s="476">
        <f t="shared" si="245"/>
        <v>0</v>
      </c>
      <c r="AC500" s="477">
        <f t="shared" si="246"/>
        <v>0</v>
      </c>
      <c r="AD500" s="500"/>
      <c r="AE500" s="491">
        <v>640</v>
      </c>
      <c r="AF500" s="493">
        <f t="shared" si="247"/>
        <v>0</v>
      </c>
      <c r="AG500" s="491">
        <v>701.68</v>
      </c>
      <c r="AH500" s="493">
        <f t="shared" si="248"/>
        <v>0</v>
      </c>
      <c r="AI500" s="494">
        <f t="shared" si="249"/>
        <v>0</v>
      </c>
      <c r="AJ500" s="532"/>
      <c r="AK500" s="525">
        <v>640</v>
      </c>
      <c r="AL500" s="527">
        <f t="shared" si="250"/>
        <v>0</v>
      </c>
      <c r="AM500" s="525">
        <v>701.68</v>
      </c>
      <c r="AN500" s="527">
        <f t="shared" si="251"/>
        <v>0</v>
      </c>
      <c r="AO500" s="528">
        <f t="shared" si="252"/>
        <v>0</v>
      </c>
      <c r="AP500" s="549"/>
      <c r="AQ500" s="542">
        <v>640</v>
      </c>
      <c r="AR500" s="544">
        <f t="shared" si="253"/>
        <v>0</v>
      </c>
      <c r="AS500" s="542">
        <v>701.68</v>
      </c>
      <c r="AT500" s="544">
        <f t="shared" si="254"/>
        <v>0</v>
      </c>
      <c r="AU500" s="549"/>
      <c r="AV500" s="542">
        <v>640</v>
      </c>
      <c r="AW500" s="544">
        <f t="shared" si="255"/>
        <v>0</v>
      </c>
      <c r="AX500" s="542">
        <v>701.68</v>
      </c>
      <c r="AY500" s="544">
        <f t="shared" si="256"/>
        <v>0</v>
      </c>
      <c r="AZ500" s="549"/>
      <c r="BA500" s="542">
        <v>640</v>
      </c>
      <c r="BB500" s="544">
        <f t="shared" si="257"/>
        <v>0</v>
      </c>
      <c r="BC500" s="542">
        <v>701.68</v>
      </c>
      <c r="BD500" s="544">
        <f t="shared" si="258"/>
        <v>0</v>
      </c>
      <c r="BE500" s="545">
        <f t="shared" si="259"/>
        <v>0</v>
      </c>
      <c r="BF500" s="398">
        <f t="shared" si="260"/>
        <v>24</v>
      </c>
      <c r="BG500" s="254">
        <f t="shared" si="261"/>
        <v>0</v>
      </c>
      <c r="BH500" s="275">
        <f t="shared" si="262"/>
        <v>24</v>
      </c>
    </row>
    <row r="501" spans="1:60" s="275" customFormat="1" ht="13.5">
      <c r="A501" s="314" t="s">
        <v>1209</v>
      </c>
      <c r="B501" s="367" t="s">
        <v>903</v>
      </c>
      <c r="C501" s="372">
        <v>35262</v>
      </c>
      <c r="D501" s="559" t="s">
        <v>123</v>
      </c>
      <c r="E501" s="234">
        <v>330</v>
      </c>
      <c r="F501" s="344">
        <v>640</v>
      </c>
      <c r="G501" s="190">
        <f t="shared" si="235"/>
        <v>211200</v>
      </c>
      <c r="H501" s="344">
        <v>538</v>
      </c>
      <c r="I501" s="190">
        <f t="shared" ref="I501:I551" si="263">H501*E501</f>
        <v>177540</v>
      </c>
      <c r="J501" s="345">
        <f t="shared" si="237"/>
        <v>388740</v>
      </c>
      <c r="K501" s="421"/>
      <c r="L501" s="435"/>
      <c r="M501" s="429">
        <v>640</v>
      </c>
      <c r="N501" s="431">
        <f t="shared" si="238"/>
        <v>0</v>
      </c>
      <c r="O501" s="429">
        <v>538</v>
      </c>
      <c r="P501" s="431">
        <f t="shared" si="239"/>
        <v>0</v>
      </c>
      <c r="Q501" s="432">
        <f t="shared" si="240"/>
        <v>0</v>
      </c>
      <c r="R501" s="452"/>
      <c r="S501" s="446">
        <v>640</v>
      </c>
      <c r="T501" s="448">
        <f t="shared" si="241"/>
        <v>0</v>
      </c>
      <c r="U501" s="446">
        <v>538</v>
      </c>
      <c r="V501" s="448">
        <f t="shared" si="242"/>
        <v>0</v>
      </c>
      <c r="W501" s="449">
        <f t="shared" si="243"/>
        <v>0</v>
      </c>
      <c r="X501" s="481"/>
      <c r="Y501" s="474">
        <v>640</v>
      </c>
      <c r="Z501" s="476">
        <f t="shared" si="244"/>
        <v>0</v>
      </c>
      <c r="AA501" s="474">
        <v>538</v>
      </c>
      <c r="AB501" s="476">
        <f t="shared" si="245"/>
        <v>0</v>
      </c>
      <c r="AC501" s="477">
        <f t="shared" si="246"/>
        <v>0</v>
      </c>
      <c r="AD501" s="500"/>
      <c r="AE501" s="491">
        <v>640</v>
      </c>
      <c r="AF501" s="493">
        <f t="shared" si="247"/>
        <v>0</v>
      </c>
      <c r="AG501" s="491">
        <v>538</v>
      </c>
      <c r="AH501" s="493">
        <f t="shared" si="248"/>
        <v>0</v>
      </c>
      <c r="AI501" s="494">
        <f t="shared" si="249"/>
        <v>0</v>
      </c>
      <c r="AJ501" s="532"/>
      <c r="AK501" s="525">
        <v>640</v>
      </c>
      <c r="AL501" s="527">
        <f t="shared" si="250"/>
        <v>0</v>
      </c>
      <c r="AM501" s="525">
        <v>538</v>
      </c>
      <c r="AN501" s="527">
        <f t="shared" si="251"/>
        <v>0</v>
      </c>
      <c r="AO501" s="528">
        <f t="shared" si="252"/>
        <v>0</v>
      </c>
      <c r="AP501" s="549"/>
      <c r="AQ501" s="542">
        <v>640</v>
      </c>
      <c r="AR501" s="544">
        <f t="shared" si="253"/>
        <v>0</v>
      </c>
      <c r="AS501" s="542">
        <v>538</v>
      </c>
      <c r="AT501" s="544">
        <f t="shared" si="254"/>
        <v>0</v>
      </c>
      <c r="AU501" s="549"/>
      <c r="AV501" s="542">
        <v>640</v>
      </c>
      <c r="AW501" s="544">
        <f t="shared" si="255"/>
        <v>0</v>
      </c>
      <c r="AX501" s="542">
        <v>538</v>
      </c>
      <c r="AY501" s="544">
        <f t="shared" si="256"/>
        <v>0</v>
      </c>
      <c r="AZ501" s="549"/>
      <c r="BA501" s="542">
        <v>640</v>
      </c>
      <c r="BB501" s="544">
        <f t="shared" si="257"/>
        <v>0</v>
      </c>
      <c r="BC501" s="542">
        <v>538</v>
      </c>
      <c r="BD501" s="544">
        <f t="shared" si="258"/>
        <v>0</v>
      </c>
      <c r="BE501" s="545">
        <f t="shared" si="259"/>
        <v>0</v>
      </c>
      <c r="BF501" s="398">
        <f t="shared" si="260"/>
        <v>330</v>
      </c>
      <c r="BG501" s="254">
        <f t="shared" si="261"/>
        <v>0</v>
      </c>
      <c r="BH501" s="275">
        <f t="shared" si="262"/>
        <v>330</v>
      </c>
    </row>
    <row r="502" spans="1:60" s="275" customFormat="1" ht="14.45" customHeight="1">
      <c r="A502" s="314" t="s">
        <v>378</v>
      </c>
      <c r="B502" s="367" t="s">
        <v>1093</v>
      </c>
      <c r="C502" s="372">
        <v>35522</v>
      </c>
      <c r="D502" s="559" t="s">
        <v>123</v>
      </c>
      <c r="E502" s="234">
        <v>330</v>
      </c>
      <c r="F502" s="344">
        <v>120</v>
      </c>
      <c r="G502" s="190">
        <f t="shared" si="235"/>
        <v>39600</v>
      </c>
      <c r="H502" s="344">
        <v>174.35</v>
      </c>
      <c r="I502" s="190">
        <f t="shared" si="263"/>
        <v>57535.5</v>
      </c>
      <c r="J502" s="345">
        <f t="shared" si="237"/>
        <v>97135.5</v>
      </c>
      <c r="K502" s="421"/>
      <c r="L502" s="435"/>
      <c r="M502" s="429">
        <v>120</v>
      </c>
      <c r="N502" s="431">
        <f t="shared" si="238"/>
        <v>0</v>
      </c>
      <c r="O502" s="429">
        <v>174.35</v>
      </c>
      <c r="P502" s="431">
        <f t="shared" si="239"/>
        <v>0</v>
      </c>
      <c r="Q502" s="432">
        <f t="shared" si="240"/>
        <v>0</v>
      </c>
      <c r="R502" s="452"/>
      <c r="S502" s="446">
        <v>120</v>
      </c>
      <c r="T502" s="448">
        <f t="shared" si="241"/>
        <v>0</v>
      </c>
      <c r="U502" s="446">
        <v>174.35</v>
      </c>
      <c r="V502" s="448">
        <f t="shared" si="242"/>
        <v>0</v>
      </c>
      <c r="W502" s="449">
        <f t="shared" si="243"/>
        <v>0</v>
      </c>
      <c r="X502" s="481"/>
      <c r="Y502" s="474">
        <v>120</v>
      </c>
      <c r="Z502" s="476">
        <f t="shared" si="244"/>
        <v>0</v>
      </c>
      <c r="AA502" s="474">
        <v>174.35</v>
      </c>
      <c r="AB502" s="476">
        <f t="shared" si="245"/>
        <v>0</v>
      </c>
      <c r="AC502" s="477">
        <f t="shared" si="246"/>
        <v>0</v>
      </c>
      <c r="AD502" s="500"/>
      <c r="AE502" s="491">
        <v>120</v>
      </c>
      <c r="AF502" s="493">
        <f t="shared" si="247"/>
        <v>0</v>
      </c>
      <c r="AG502" s="491">
        <v>174.35</v>
      </c>
      <c r="AH502" s="493">
        <f t="shared" si="248"/>
        <v>0</v>
      </c>
      <c r="AI502" s="494">
        <f t="shared" si="249"/>
        <v>0</v>
      </c>
      <c r="AJ502" s="532"/>
      <c r="AK502" s="525">
        <v>120</v>
      </c>
      <c r="AL502" s="527">
        <f t="shared" si="250"/>
        <v>0</v>
      </c>
      <c r="AM502" s="525">
        <v>174.35</v>
      </c>
      <c r="AN502" s="527">
        <f t="shared" si="251"/>
        <v>0</v>
      </c>
      <c r="AO502" s="528">
        <f t="shared" si="252"/>
        <v>0</v>
      </c>
      <c r="AP502" s="549"/>
      <c r="AQ502" s="542">
        <v>120</v>
      </c>
      <c r="AR502" s="544">
        <f t="shared" si="253"/>
        <v>0</v>
      </c>
      <c r="AS502" s="542">
        <v>174.35</v>
      </c>
      <c r="AT502" s="544">
        <f t="shared" si="254"/>
        <v>0</v>
      </c>
      <c r="AU502" s="549"/>
      <c r="AV502" s="542">
        <v>120</v>
      </c>
      <c r="AW502" s="544">
        <f t="shared" si="255"/>
        <v>0</v>
      </c>
      <c r="AX502" s="542">
        <v>174.35</v>
      </c>
      <c r="AY502" s="544">
        <f t="shared" si="256"/>
        <v>0</v>
      </c>
      <c r="AZ502" s="549"/>
      <c r="BA502" s="542">
        <v>120</v>
      </c>
      <c r="BB502" s="544">
        <f t="shared" si="257"/>
        <v>0</v>
      </c>
      <c r="BC502" s="542">
        <v>174.35</v>
      </c>
      <c r="BD502" s="544">
        <f t="shared" si="258"/>
        <v>0</v>
      </c>
      <c r="BE502" s="545">
        <f t="shared" si="259"/>
        <v>0</v>
      </c>
      <c r="BF502" s="398">
        <f t="shared" si="260"/>
        <v>330</v>
      </c>
      <c r="BG502" s="254">
        <f t="shared" si="261"/>
        <v>0</v>
      </c>
      <c r="BH502" s="275">
        <f t="shared" si="262"/>
        <v>330</v>
      </c>
    </row>
    <row r="503" spans="1:60" s="275" customFormat="1" ht="13.5">
      <c r="A503" s="314" t="s">
        <v>1212</v>
      </c>
      <c r="B503" s="367" t="s">
        <v>995</v>
      </c>
      <c r="C503" s="372" t="s">
        <v>996</v>
      </c>
      <c r="D503" s="559" t="s">
        <v>110</v>
      </c>
      <c r="E503" s="234">
        <v>400</v>
      </c>
      <c r="F503" s="344">
        <v>0</v>
      </c>
      <c r="G503" s="190">
        <f t="shared" si="235"/>
        <v>0</v>
      </c>
      <c r="H503" s="344">
        <v>56.92</v>
      </c>
      <c r="I503" s="190">
        <f t="shared" si="263"/>
        <v>22768</v>
      </c>
      <c r="J503" s="345">
        <f t="shared" si="237"/>
        <v>22768</v>
      </c>
      <c r="K503" s="421"/>
      <c r="L503" s="435"/>
      <c r="M503" s="429">
        <v>0</v>
      </c>
      <c r="N503" s="431">
        <f t="shared" si="238"/>
        <v>0</v>
      </c>
      <c r="O503" s="429">
        <v>56.92</v>
      </c>
      <c r="P503" s="431">
        <f t="shared" si="239"/>
        <v>0</v>
      </c>
      <c r="Q503" s="432">
        <f t="shared" si="240"/>
        <v>0</v>
      </c>
      <c r="R503" s="452"/>
      <c r="S503" s="446">
        <v>0</v>
      </c>
      <c r="T503" s="448">
        <f t="shared" si="241"/>
        <v>0</v>
      </c>
      <c r="U503" s="446">
        <v>56.92</v>
      </c>
      <c r="V503" s="448">
        <f t="shared" si="242"/>
        <v>0</v>
      </c>
      <c r="W503" s="449">
        <f t="shared" si="243"/>
        <v>0</v>
      </c>
      <c r="X503" s="481"/>
      <c r="Y503" s="474">
        <v>0</v>
      </c>
      <c r="Z503" s="476">
        <f t="shared" si="244"/>
        <v>0</v>
      </c>
      <c r="AA503" s="474">
        <v>56.92</v>
      </c>
      <c r="AB503" s="476">
        <f t="shared" si="245"/>
        <v>0</v>
      </c>
      <c r="AC503" s="477">
        <f t="shared" si="246"/>
        <v>0</v>
      </c>
      <c r="AD503" s="500"/>
      <c r="AE503" s="491">
        <v>0</v>
      </c>
      <c r="AF503" s="493">
        <f t="shared" si="247"/>
        <v>0</v>
      </c>
      <c r="AG503" s="491">
        <v>56.92</v>
      </c>
      <c r="AH503" s="493">
        <f t="shared" si="248"/>
        <v>0</v>
      </c>
      <c r="AI503" s="494">
        <f t="shared" si="249"/>
        <v>0</v>
      </c>
      <c r="AJ503" s="532"/>
      <c r="AK503" s="525">
        <v>0</v>
      </c>
      <c r="AL503" s="527">
        <f t="shared" si="250"/>
        <v>0</v>
      </c>
      <c r="AM503" s="525">
        <v>56.92</v>
      </c>
      <c r="AN503" s="527">
        <f t="shared" si="251"/>
        <v>0</v>
      </c>
      <c r="AO503" s="528">
        <f t="shared" si="252"/>
        <v>0</v>
      </c>
      <c r="AP503" s="549"/>
      <c r="AQ503" s="542">
        <v>0</v>
      </c>
      <c r="AR503" s="544">
        <f t="shared" si="253"/>
        <v>0</v>
      </c>
      <c r="AS503" s="542">
        <v>56.92</v>
      </c>
      <c r="AT503" s="544">
        <f t="shared" si="254"/>
        <v>0</v>
      </c>
      <c r="AU503" s="549"/>
      <c r="AV503" s="542">
        <v>0</v>
      </c>
      <c r="AW503" s="544">
        <f t="shared" si="255"/>
        <v>0</v>
      </c>
      <c r="AX503" s="542">
        <v>56.92</v>
      </c>
      <c r="AY503" s="544">
        <f t="shared" si="256"/>
        <v>0</v>
      </c>
      <c r="AZ503" s="549"/>
      <c r="BA503" s="542">
        <v>0</v>
      </c>
      <c r="BB503" s="544">
        <f t="shared" si="257"/>
        <v>0</v>
      </c>
      <c r="BC503" s="542">
        <v>56.92</v>
      </c>
      <c r="BD503" s="544">
        <f t="shared" si="258"/>
        <v>0</v>
      </c>
      <c r="BE503" s="545">
        <f t="shared" si="259"/>
        <v>0</v>
      </c>
      <c r="BF503" s="398">
        <f t="shared" si="260"/>
        <v>400</v>
      </c>
      <c r="BG503" s="254">
        <f t="shared" si="261"/>
        <v>0</v>
      </c>
      <c r="BH503" s="275">
        <f t="shared" si="262"/>
        <v>400</v>
      </c>
    </row>
    <row r="504" spans="1:60" s="275" customFormat="1" ht="13.5">
      <c r="A504" s="314" t="s">
        <v>1213</v>
      </c>
      <c r="B504" s="367" t="s">
        <v>998</v>
      </c>
      <c r="C504" s="372" t="s">
        <v>999</v>
      </c>
      <c r="D504" s="559" t="s">
        <v>110</v>
      </c>
      <c r="E504" s="234">
        <v>198</v>
      </c>
      <c r="F504" s="344">
        <v>300</v>
      </c>
      <c r="G504" s="190">
        <f t="shared" si="235"/>
        <v>59400</v>
      </c>
      <c r="H504" s="344">
        <v>170.52</v>
      </c>
      <c r="I504" s="190">
        <f t="shared" si="263"/>
        <v>33762.959999999999</v>
      </c>
      <c r="J504" s="345">
        <f t="shared" si="237"/>
        <v>93162.959999999992</v>
      </c>
      <c r="K504" s="421"/>
      <c r="L504" s="435"/>
      <c r="M504" s="429">
        <v>300</v>
      </c>
      <c r="N504" s="431">
        <f t="shared" si="238"/>
        <v>0</v>
      </c>
      <c r="O504" s="429">
        <v>170.52</v>
      </c>
      <c r="P504" s="431">
        <f t="shared" si="239"/>
        <v>0</v>
      </c>
      <c r="Q504" s="432">
        <f t="shared" si="240"/>
        <v>0</v>
      </c>
      <c r="R504" s="452"/>
      <c r="S504" s="446">
        <v>300</v>
      </c>
      <c r="T504" s="448">
        <f t="shared" si="241"/>
        <v>0</v>
      </c>
      <c r="U504" s="446">
        <v>170.52</v>
      </c>
      <c r="V504" s="448">
        <f t="shared" si="242"/>
        <v>0</v>
      </c>
      <c r="W504" s="449">
        <f t="shared" si="243"/>
        <v>0</v>
      </c>
      <c r="X504" s="481"/>
      <c r="Y504" s="474">
        <v>300</v>
      </c>
      <c r="Z504" s="476">
        <f t="shared" si="244"/>
        <v>0</v>
      </c>
      <c r="AA504" s="474">
        <v>170.52</v>
      </c>
      <c r="AB504" s="476">
        <f t="shared" si="245"/>
        <v>0</v>
      </c>
      <c r="AC504" s="477">
        <f t="shared" si="246"/>
        <v>0</v>
      </c>
      <c r="AD504" s="500"/>
      <c r="AE504" s="491">
        <v>300</v>
      </c>
      <c r="AF504" s="493">
        <f t="shared" si="247"/>
        <v>0</v>
      </c>
      <c r="AG504" s="491">
        <v>170.52</v>
      </c>
      <c r="AH504" s="493">
        <f t="shared" si="248"/>
        <v>0</v>
      </c>
      <c r="AI504" s="494">
        <f t="shared" si="249"/>
        <v>0</v>
      </c>
      <c r="AJ504" s="532">
        <v>10</v>
      </c>
      <c r="AK504" s="525">
        <v>300</v>
      </c>
      <c r="AL504" s="527">
        <f t="shared" si="250"/>
        <v>3000</v>
      </c>
      <c r="AM504" s="525">
        <v>170.52</v>
      </c>
      <c r="AN504" s="527">
        <f t="shared" si="251"/>
        <v>1705.2</v>
      </c>
      <c r="AO504" s="528">
        <f t="shared" si="252"/>
        <v>4705.2</v>
      </c>
      <c r="AP504" s="549"/>
      <c r="AQ504" s="542">
        <v>300</v>
      </c>
      <c r="AR504" s="544">
        <f t="shared" si="253"/>
        <v>0</v>
      </c>
      <c r="AS504" s="542">
        <v>170.52</v>
      </c>
      <c r="AT504" s="544">
        <f t="shared" si="254"/>
        <v>0</v>
      </c>
      <c r="AU504" s="549"/>
      <c r="AV504" s="542">
        <v>300</v>
      </c>
      <c r="AW504" s="544">
        <f t="shared" si="255"/>
        <v>0</v>
      </c>
      <c r="AX504" s="542">
        <v>170.52</v>
      </c>
      <c r="AY504" s="544">
        <f t="shared" si="256"/>
        <v>0</v>
      </c>
      <c r="AZ504" s="549"/>
      <c r="BA504" s="542">
        <v>300</v>
      </c>
      <c r="BB504" s="544">
        <f t="shared" si="257"/>
        <v>0</v>
      </c>
      <c r="BC504" s="542">
        <v>170.52</v>
      </c>
      <c r="BD504" s="544">
        <f t="shared" si="258"/>
        <v>0</v>
      </c>
      <c r="BE504" s="545">
        <f t="shared" si="259"/>
        <v>0</v>
      </c>
      <c r="BF504" s="398">
        <f t="shared" si="260"/>
        <v>188</v>
      </c>
      <c r="BG504" s="254">
        <f t="shared" si="261"/>
        <v>10</v>
      </c>
      <c r="BH504" s="275">
        <f t="shared" si="262"/>
        <v>188</v>
      </c>
    </row>
    <row r="505" spans="1:60" s="275" customFormat="1" ht="13.5">
      <c r="A505" s="314" t="s">
        <v>1214</v>
      </c>
      <c r="B505" s="367" t="s">
        <v>1001</v>
      </c>
      <c r="C505" s="372" t="s">
        <v>1002</v>
      </c>
      <c r="D505" s="559" t="s">
        <v>110</v>
      </c>
      <c r="E505" s="234">
        <v>500</v>
      </c>
      <c r="F505" s="344">
        <v>0</v>
      </c>
      <c r="G505" s="190">
        <f t="shared" si="235"/>
        <v>0</v>
      </c>
      <c r="H505" s="344">
        <v>6.77</v>
      </c>
      <c r="I505" s="190">
        <f t="shared" si="263"/>
        <v>3385</v>
      </c>
      <c r="J505" s="345">
        <f t="shared" si="237"/>
        <v>3385</v>
      </c>
      <c r="K505" s="421"/>
      <c r="L505" s="435"/>
      <c r="M505" s="429">
        <v>0</v>
      </c>
      <c r="N505" s="431">
        <f t="shared" si="238"/>
        <v>0</v>
      </c>
      <c r="O505" s="429">
        <v>6.77</v>
      </c>
      <c r="P505" s="431">
        <f t="shared" si="239"/>
        <v>0</v>
      </c>
      <c r="Q505" s="432">
        <f t="shared" si="240"/>
        <v>0</v>
      </c>
      <c r="R505" s="452"/>
      <c r="S505" s="446">
        <v>0</v>
      </c>
      <c r="T505" s="448">
        <f t="shared" si="241"/>
        <v>0</v>
      </c>
      <c r="U505" s="446">
        <v>6.77</v>
      </c>
      <c r="V505" s="448">
        <f t="shared" si="242"/>
        <v>0</v>
      </c>
      <c r="W505" s="449">
        <f t="shared" si="243"/>
        <v>0</v>
      </c>
      <c r="X505" s="481"/>
      <c r="Y505" s="474">
        <v>0</v>
      </c>
      <c r="Z505" s="476">
        <f t="shared" si="244"/>
        <v>0</v>
      </c>
      <c r="AA505" s="474">
        <v>6.77</v>
      </c>
      <c r="AB505" s="476">
        <f t="shared" si="245"/>
        <v>0</v>
      </c>
      <c r="AC505" s="477">
        <f t="shared" si="246"/>
        <v>0</v>
      </c>
      <c r="AD505" s="500"/>
      <c r="AE505" s="491">
        <v>0</v>
      </c>
      <c r="AF505" s="493">
        <f t="shared" si="247"/>
        <v>0</v>
      </c>
      <c r="AG505" s="491">
        <v>6.77</v>
      </c>
      <c r="AH505" s="493">
        <f t="shared" si="248"/>
        <v>0</v>
      </c>
      <c r="AI505" s="494">
        <f t="shared" si="249"/>
        <v>0</v>
      </c>
      <c r="AJ505" s="532"/>
      <c r="AK505" s="525">
        <v>0</v>
      </c>
      <c r="AL505" s="527">
        <f t="shared" si="250"/>
        <v>0</v>
      </c>
      <c r="AM505" s="525">
        <v>6.77</v>
      </c>
      <c r="AN505" s="527">
        <f t="shared" si="251"/>
        <v>0</v>
      </c>
      <c r="AO505" s="528">
        <f t="shared" si="252"/>
        <v>0</v>
      </c>
      <c r="AP505" s="549"/>
      <c r="AQ505" s="542">
        <v>0</v>
      </c>
      <c r="AR505" s="544">
        <f t="shared" si="253"/>
        <v>0</v>
      </c>
      <c r="AS505" s="542">
        <v>6.77</v>
      </c>
      <c r="AT505" s="544">
        <f t="shared" si="254"/>
        <v>0</v>
      </c>
      <c r="AU505" s="549"/>
      <c r="AV505" s="542">
        <v>0</v>
      </c>
      <c r="AW505" s="544">
        <f t="shared" si="255"/>
        <v>0</v>
      </c>
      <c r="AX505" s="542">
        <v>6.77</v>
      </c>
      <c r="AY505" s="544">
        <f t="shared" si="256"/>
        <v>0</v>
      </c>
      <c r="AZ505" s="549"/>
      <c r="BA505" s="542">
        <v>0</v>
      </c>
      <c r="BB505" s="544">
        <f t="shared" si="257"/>
        <v>0</v>
      </c>
      <c r="BC505" s="542">
        <v>6.77</v>
      </c>
      <c r="BD505" s="544">
        <f t="shared" si="258"/>
        <v>0</v>
      </c>
      <c r="BE505" s="545">
        <f t="shared" si="259"/>
        <v>0</v>
      </c>
      <c r="BF505" s="398">
        <f t="shared" si="260"/>
        <v>500</v>
      </c>
      <c r="BG505" s="254">
        <f t="shared" si="261"/>
        <v>0</v>
      </c>
      <c r="BH505" s="275">
        <f t="shared" si="262"/>
        <v>500</v>
      </c>
    </row>
    <row r="506" spans="1:60" s="275" customFormat="1" ht="13.5">
      <c r="A506" s="314" t="s">
        <v>1215</v>
      </c>
      <c r="B506" s="367" t="s">
        <v>1004</v>
      </c>
      <c r="C506" s="372" t="s">
        <v>1005</v>
      </c>
      <c r="D506" s="559" t="s">
        <v>110</v>
      </c>
      <c r="E506" s="234">
        <v>800</v>
      </c>
      <c r="F506" s="344">
        <v>0</v>
      </c>
      <c r="G506" s="190">
        <f t="shared" si="235"/>
        <v>0</v>
      </c>
      <c r="H506" s="344">
        <v>3.07</v>
      </c>
      <c r="I506" s="190">
        <f t="shared" si="263"/>
        <v>2456</v>
      </c>
      <c r="J506" s="345">
        <f t="shared" si="237"/>
        <v>2456</v>
      </c>
      <c r="K506" s="421"/>
      <c r="L506" s="435"/>
      <c r="M506" s="429">
        <v>0</v>
      </c>
      <c r="N506" s="431">
        <f t="shared" si="238"/>
        <v>0</v>
      </c>
      <c r="O506" s="429">
        <v>3.07</v>
      </c>
      <c r="P506" s="431">
        <f t="shared" si="239"/>
        <v>0</v>
      </c>
      <c r="Q506" s="432">
        <f t="shared" si="240"/>
        <v>0</v>
      </c>
      <c r="R506" s="452"/>
      <c r="S506" s="446">
        <v>0</v>
      </c>
      <c r="T506" s="448">
        <f t="shared" si="241"/>
        <v>0</v>
      </c>
      <c r="U506" s="446">
        <v>3.07</v>
      </c>
      <c r="V506" s="448">
        <f t="shared" si="242"/>
        <v>0</v>
      </c>
      <c r="W506" s="449">
        <f t="shared" si="243"/>
        <v>0</v>
      </c>
      <c r="X506" s="481"/>
      <c r="Y506" s="474">
        <v>0</v>
      </c>
      <c r="Z506" s="476">
        <f t="shared" si="244"/>
        <v>0</v>
      </c>
      <c r="AA506" s="474">
        <v>3.07</v>
      </c>
      <c r="AB506" s="476">
        <f t="shared" si="245"/>
        <v>0</v>
      </c>
      <c r="AC506" s="477">
        <f t="shared" si="246"/>
        <v>0</v>
      </c>
      <c r="AD506" s="500"/>
      <c r="AE506" s="491">
        <v>0</v>
      </c>
      <c r="AF506" s="493">
        <f t="shared" si="247"/>
        <v>0</v>
      </c>
      <c r="AG506" s="491">
        <v>3.07</v>
      </c>
      <c r="AH506" s="493">
        <f t="shared" si="248"/>
        <v>0</v>
      </c>
      <c r="AI506" s="494">
        <f t="shared" si="249"/>
        <v>0</v>
      </c>
      <c r="AJ506" s="532"/>
      <c r="AK506" s="525">
        <v>0</v>
      </c>
      <c r="AL506" s="527">
        <f t="shared" si="250"/>
        <v>0</v>
      </c>
      <c r="AM506" s="525">
        <v>3.07</v>
      </c>
      <c r="AN506" s="527">
        <f t="shared" si="251"/>
        <v>0</v>
      </c>
      <c r="AO506" s="528">
        <f t="shared" si="252"/>
        <v>0</v>
      </c>
      <c r="AP506" s="549"/>
      <c r="AQ506" s="542">
        <v>0</v>
      </c>
      <c r="AR506" s="544">
        <f t="shared" si="253"/>
        <v>0</v>
      </c>
      <c r="AS506" s="542">
        <v>3.07</v>
      </c>
      <c r="AT506" s="544">
        <f t="shared" si="254"/>
        <v>0</v>
      </c>
      <c r="AU506" s="549"/>
      <c r="AV506" s="542">
        <v>0</v>
      </c>
      <c r="AW506" s="544">
        <f t="shared" si="255"/>
        <v>0</v>
      </c>
      <c r="AX506" s="542">
        <v>3.07</v>
      </c>
      <c r="AY506" s="544">
        <f t="shared" si="256"/>
        <v>0</v>
      </c>
      <c r="AZ506" s="549"/>
      <c r="BA506" s="542">
        <v>0</v>
      </c>
      <c r="BB506" s="544">
        <f t="shared" si="257"/>
        <v>0</v>
      </c>
      <c r="BC506" s="542">
        <v>3.07</v>
      </c>
      <c r="BD506" s="544">
        <f t="shared" si="258"/>
        <v>0</v>
      </c>
      <c r="BE506" s="545">
        <f t="shared" si="259"/>
        <v>0</v>
      </c>
      <c r="BF506" s="398">
        <f t="shared" si="260"/>
        <v>800</v>
      </c>
      <c r="BG506" s="254">
        <f t="shared" si="261"/>
        <v>0</v>
      </c>
      <c r="BH506" s="275">
        <f t="shared" si="262"/>
        <v>800</v>
      </c>
    </row>
    <row r="507" spans="1:60" s="275" customFormat="1" ht="13.5">
      <c r="A507" s="314" t="s">
        <v>1216</v>
      </c>
      <c r="B507" s="367" t="s">
        <v>1007</v>
      </c>
      <c r="C507" s="372" t="s">
        <v>1008</v>
      </c>
      <c r="D507" s="559" t="s">
        <v>110</v>
      </c>
      <c r="E507" s="234">
        <v>114</v>
      </c>
      <c r="F507" s="344">
        <v>300</v>
      </c>
      <c r="G507" s="190">
        <f t="shared" si="235"/>
        <v>34200</v>
      </c>
      <c r="H507" s="344">
        <v>1577.76</v>
      </c>
      <c r="I507" s="190">
        <f t="shared" si="263"/>
        <v>179864.63999999998</v>
      </c>
      <c r="J507" s="345">
        <f t="shared" si="237"/>
        <v>214064.63999999998</v>
      </c>
      <c r="K507" s="421"/>
      <c r="L507" s="435"/>
      <c r="M507" s="429">
        <v>300</v>
      </c>
      <c r="N507" s="431">
        <f t="shared" si="238"/>
        <v>0</v>
      </c>
      <c r="O507" s="429">
        <v>1577.76</v>
      </c>
      <c r="P507" s="431">
        <f t="shared" si="239"/>
        <v>0</v>
      </c>
      <c r="Q507" s="432">
        <f t="shared" si="240"/>
        <v>0</v>
      </c>
      <c r="R507" s="452"/>
      <c r="S507" s="446">
        <v>300</v>
      </c>
      <c r="T507" s="448">
        <f t="shared" si="241"/>
        <v>0</v>
      </c>
      <c r="U507" s="446">
        <v>1577.76</v>
      </c>
      <c r="V507" s="448">
        <f t="shared" si="242"/>
        <v>0</v>
      </c>
      <c r="W507" s="449">
        <f t="shared" si="243"/>
        <v>0</v>
      </c>
      <c r="X507" s="481"/>
      <c r="Y507" s="474">
        <v>300</v>
      </c>
      <c r="Z507" s="476">
        <f t="shared" si="244"/>
        <v>0</v>
      </c>
      <c r="AA507" s="474">
        <v>1577.76</v>
      </c>
      <c r="AB507" s="476">
        <f t="shared" si="245"/>
        <v>0</v>
      </c>
      <c r="AC507" s="477">
        <f t="shared" si="246"/>
        <v>0</v>
      </c>
      <c r="AD507" s="500"/>
      <c r="AE507" s="491">
        <v>300</v>
      </c>
      <c r="AF507" s="493">
        <f t="shared" si="247"/>
        <v>0</v>
      </c>
      <c r="AG507" s="491">
        <v>1577.76</v>
      </c>
      <c r="AH507" s="493">
        <f t="shared" si="248"/>
        <v>0</v>
      </c>
      <c r="AI507" s="494">
        <f t="shared" si="249"/>
        <v>0</v>
      </c>
      <c r="AJ507" s="532"/>
      <c r="AK507" s="525">
        <v>300</v>
      </c>
      <c r="AL507" s="527">
        <f t="shared" si="250"/>
        <v>0</v>
      </c>
      <c r="AM507" s="525">
        <v>1577.76</v>
      </c>
      <c r="AN507" s="527">
        <f t="shared" si="251"/>
        <v>0</v>
      </c>
      <c r="AO507" s="528">
        <f t="shared" si="252"/>
        <v>0</v>
      </c>
      <c r="AP507" s="549"/>
      <c r="AQ507" s="542">
        <v>300</v>
      </c>
      <c r="AR507" s="544">
        <f t="shared" si="253"/>
        <v>0</v>
      </c>
      <c r="AS507" s="542">
        <v>1577.76</v>
      </c>
      <c r="AT507" s="544">
        <f t="shared" si="254"/>
        <v>0</v>
      </c>
      <c r="AU507" s="549"/>
      <c r="AV507" s="542">
        <v>300</v>
      </c>
      <c r="AW507" s="544">
        <f t="shared" si="255"/>
        <v>0</v>
      </c>
      <c r="AX507" s="542">
        <v>1577.76</v>
      </c>
      <c r="AY507" s="544">
        <f t="shared" si="256"/>
        <v>0</v>
      </c>
      <c r="AZ507" s="549"/>
      <c r="BA507" s="542">
        <v>300</v>
      </c>
      <c r="BB507" s="544">
        <f t="shared" si="257"/>
        <v>0</v>
      </c>
      <c r="BC507" s="542">
        <v>1577.76</v>
      </c>
      <c r="BD507" s="544">
        <f t="shared" si="258"/>
        <v>0</v>
      </c>
      <c r="BE507" s="545">
        <f t="shared" si="259"/>
        <v>0</v>
      </c>
      <c r="BF507" s="398">
        <f t="shared" si="260"/>
        <v>114</v>
      </c>
      <c r="BG507" s="254">
        <f t="shared" si="261"/>
        <v>0</v>
      </c>
      <c r="BH507" s="275">
        <f t="shared" si="262"/>
        <v>114</v>
      </c>
    </row>
    <row r="508" spans="1:60" s="275" customFormat="1" ht="13.5">
      <c r="A508" s="314" t="s">
        <v>1217</v>
      </c>
      <c r="B508" s="367" t="s">
        <v>1221</v>
      </c>
      <c r="C508" s="372" t="s">
        <v>1222</v>
      </c>
      <c r="D508" s="559" t="s">
        <v>110</v>
      </c>
      <c r="E508" s="234">
        <v>6</v>
      </c>
      <c r="F508" s="344">
        <v>1200</v>
      </c>
      <c r="G508" s="190">
        <f t="shared" si="235"/>
        <v>7200</v>
      </c>
      <c r="H508" s="344">
        <v>1921.16</v>
      </c>
      <c r="I508" s="190">
        <f t="shared" si="263"/>
        <v>11526.960000000001</v>
      </c>
      <c r="J508" s="345">
        <f t="shared" si="237"/>
        <v>18726.96</v>
      </c>
      <c r="K508" s="421"/>
      <c r="L508" s="435"/>
      <c r="M508" s="429">
        <v>1200</v>
      </c>
      <c r="N508" s="431">
        <f t="shared" si="238"/>
        <v>0</v>
      </c>
      <c r="O508" s="429">
        <v>1921.16</v>
      </c>
      <c r="P508" s="431">
        <f t="shared" si="239"/>
        <v>0</v>
      </c>
      <c r="Q508" s="432">
        <f t="shared" si="240"/>
        <v>0</v>
      </c>
      <c r="R508" s="452"/>
      <c r="S508" s="446">
        <v>1200</v>
      </c>
      <c r="T508" s="448">
        <f t="shared" si="241"/>
        <v>0</v>
      </c>
      <c r="U508" s="446">
        <v>1921.16</v>
      </c>
      <c r="V508" s="448">
        <f t="shared" si="242"/>
        <v>0</v>
      </c>
      <c r="W508" s="449">
        <f t="shared" si="243"/>
        <v>0</v>
      </c>
      <c r="X508" s="481"/>
      <c r="Y508" s="474">
        <v>1200</v>
      </c>
      <c r="Z508" s="476">
        <f t="shared" si="244"/>
        <v>0</v>
      </c>
      <c r="AA508" s="474">
        <v>1921.16</v>
      </c>
      <c r="AB508" s="476">
        <f t="shared" si="245"/>
        <v>0</v>
      </c>
      <c r="AC508" s="477">
        <f t="shared" si="246"/>
        <v>0</v>
      </c>
      <c r="AD508" s="500"/>
      <c r="AE508" s="491">
        <v>1200</v>
      </c>
      <c r="AF508" s="493">
        <f t="shared" si="247"/>
        <v>0</v>
      </c>
      <c r="AG508" s="491">
        <v>1921.16</v>
      </c>
      <c r="AH508" s="493">
        <f t="shared" si="248"/>
        <v>0</v>
      </c>
      <c r="AI508" s="494">
        <f t="shared" si="249"/>
        <v>0</v>
      </c>
      <c r="AJ508" s="532"/>
      <c r="AK508" s="525">
        <v>1200</v>
      </c>
      <c r="AL508" s="527">
        <f t="shared" si="250"/>
        <v>0</v>
      </c>
      <c r="AM508" s="525">
        <v>1921.16</v>
      </c>
      <c r="AN508" s="527">
        <f t="shared" si="251"/>
        <v>0</v>
      </c>
      <c r="AO508" s="528">
        <f t="shared" si="252"/>
        <v>0</v>
      </c>
      <c r="AP508" s="549"/>
      <c r="AQ508" s="542">
        <v>1200</v>
      </c>
      <c r="AR508" s="544">
        <f t="shared" si="253"/>
        <v>0</v>
      </c>
      <c r="AS508" s="542">
        <v>1921.16</v>
      </c>
      <c r="AT508" s="544">
        <f t="shared" si="254"/>
        <v>0</v>
      </c>
      <c r="AU508" s="549"/>
      <c r="AV508" s="542">
        <v>1200</v>
      </c>
      <c r="AW508" s="544">
        <f t="shared" si="255"/>
        <v>0</v>
      </c>
      <c r="AX508" s="542">
        <v>1921.16</v>
      </c>
      <c r="AY508" s="544">
        <f t="shared" si="256"/>
        <v>0</v>
      </c>
      <c r="AZ508" s="549"/>
      <c r="BA508" s="542">
        <v>1200</v>
      </c>
      <c r="BB508" s="544">
        <f t="shared" si="257"/>
        <v>0</v>
      </c>
      <c r="BC508" s="542">
        <v>1921.16</v>
      </c>
      <c r="BD508" s="544">
        <f t="shared" si="258"/>
        <v>0</v>
      </c>
      <c r="BE508" s="545">
        <f t="shared" si="259"/>
        <v>0</v>
      </c>
      <c r="BF508" s="398">
        <f t="shared" si="260"/>
        <v>6</v>
      </c>
      <c r="BG508" s="254">
        <f t="shared" si="261"/>
        <v>0</v>
      </c>
      <c r="BH508" s="275">
        <f t="shared" si="262"/>
        <v>6</v>
      </c>
    </row>
    <row r="509" spans="1:60" s="275" customFormat="1" ht="13.5">
      <c r="A509" s="314" t="s">
        <v>1218</v>
      </c>
      <c r="B509" s="367" t="s">
        <v>1224</v>
      </c>
      <c r="C509" s="372">
        <v>38242</v>
      </c>
      <c r="D509" s="559" t="s">
        <v>110</v>
      </c>
      <c r="E509" s="234">
        <v>6</v>
      </c>
      <c r="F509" s="344">
        <v>120</v>
      </c>
      <c r="G509" s="190">
        <f t="shared" si="235"/>
        <v>720</v>
      </c>
      <c r="H509" s="344">
        <v>700.24</v>
      </c>
      <c r="I509" s="190">
        <f t="shared" si="263"/>
        <v>4201.4400000000005</v>
      </c>
      <c r="J509" s="345">
        <f t="shared" si="237"/>
        <v>4921.4400000000005</v>
      </c>
      <c r="K509" s="421"/>
      <c r="L509" s="435"/>
      <c r="M509" s="429">
        <v>120</v>
      </c>
      <c r="N509" s="431">
        <f t="shared" si="238"/>
        <v>0</v>
      </c>
      <c r="O509" s="429">
        <v>700.24</v>
      </c>
      <c r="P509" s="431">
        <f t="shared" si="239"/>
        <v>0</v>
      </c>
      <c r="Q509" s="432">
        <f t="shared" si="240"/>
        <v>0</v>
      </c>
      <c r="R509" s="452"/>
      <c r="S509" s="446">
        <v>120</v>
      </c>
      <c r="T509" s="448">
        <f t="shared" si="241"/>
        <v>0</v>
      </c>
      <c r="U509" s="446">
        <v>700.24</v>
      </c>
      <c r="V509" s="448">
        <f t="shared" si="242"/>
        <v>0</v>
      </c>
      <c r="W509" s="449">
        <f t="shared" si="243"/>
        <v>0</v>
      </c>
      <c r="X509" s="481"/>
      <c r="Y509" s="474">
        <v>120</v>
      </c>
      <c r="Z509" s="476">
        <f t="shared" si="244"/>
        <v>0</v>
      </c>
      <c r="AA509" s="474">
        <v>700.24</v>
      </c>
      <c r="AB509" s="476">
        <f t="shared" si="245"/>
        <v>0</v>
      </c>
      <c r="AC509" s="477">
        <f t="shared" si="246"/>
        <v>0</v>
      </c>
      <c r="AD509" s="500"/>
      <c r="AE509" s="491">
        <v>120</v>
      </c>
      <c r="AF509" s="493">
        <f t="shared" si="247"/>
        <v>0</v>
      </c>
      <c r="AG509" s="491">
        <v>700.24</v>
      </c>
      <c r="AH509" s="493">
        <f t="shared" si="248"/>
        <v>0</v>
      </c>
      <c r="AI509" s="494">
        <f t="shared" si="249"/>
        <v>0</v>
      </c>
      <c r="AJ509" s="532"/>
      <c r="AK509" s="525">
        <v>120</v>
      </c>
      <c r="AL509" s="527">
        <f t="shared" si="250"/>
        <v>0</v>
      </c>
      <c r="AM509" s="525">
        <v>700.24</v>
      </c>
      <c r="AN509" s="527">
        <f t="shared" si="251"/>
        <v>0</v>
      </c>
      <c r="AO509" s="528">
        <f t="shared" si="252"/>
        <v>0</v>
      </c>
      <c r="AP509" s="549"/>
      <c r="AQ509" s="542">
        <v>120</v>
      </c>
      <c r="AR509" s="544">
        <f t="shared" si="253"/>
        <v>0</v>
      </c>
      <c r="AS509" s="542">
        <v>700.24</v>
      </c>
      <c r="AT509" s="544">
        <f t="shared" si="254"/>
        <v>0</v>
      </c>
      <c r="AU509" s="549"/>
      <c r="AV509" s="542">
        <v>120</v>
      </c>
      <c r="AW509" s="544">
        <f t="shared" si="255"/>
        <v>0</v>
      </c>
      <c r="AX509" s="542">
        <v>700.24</v>
      </c>
      <c r="AY509" s="544">
        <f t="shared" si="256"/>
        <v>0</v>
      </c>
      <c r="AZ509" s="549"/>
      <c r="BA509" s="542">
        <v>120</v>
      </c>
      <c r="BB509" s="544">
        <f t="shared" si="257"/>
        <v>0</v>
      </c>
      <c r="BC509" s="542">
        <v>700.24</v>
      </c>
      <c r="BD509" s="544">
        <f t="shared" si="258"/>
        <v>0</v>
      </c>
      <c r="BE509" s="545">
        <f t="shared" si="259"/>
        <v>0</v>
      </c>
      <c r="BF509" s="398">
        <f t="shared" si="260"/>
        <v>6</v>
      </c>
      <c r="BG509" s="254">
        <f t="shared" si="261"/>
        <v>0</v>
      </c>
      <c r="BH509" s="275">
        <f t="shared" si="262"/>
        <v>6</v>
      </c>
    </row>
    <row r="510" spans="1:60" s="275" customFormat="1" ht="13.5">
      <c r="A510" s="314" t="s">
        <v>1219</v>
      </c>
      <c r="B510" s="367" t="s">
        <v>1226</v>
      </c>
      <c r="C510" s="372">
        <v>35104</v>
      </c>
      <c r="D510" s="559" t="s">
        <v>123</v>
      </c>
      <c r="E510" s="234">
        <v>501</v>
      </c>
      <c r="F510" s="344">
        <v>640</v>
      </c>
      <c r="G510" s="190">
        <f t="shared" si="235"/>
        <v>320640</v>
      </c>
      <c r="H510" s="344">
        <v>2001.41</v>
      </c>
      <c r="I510" s="190">
        <f t="shared" si="263"/>
        <v>1002706.41</v>
      </c>
      <c r="J510" s="345">
        <f t="shared" si="237"/>
        <v>1323346.4100000001</v>
      </c>
      <c r="K510" s="421"/>
      <c r="L510" s="435"/>
      <c r="M510" s="429">
        <v>640</v>
      </c>
      <c r="N510" s="431">
        <f t="shared" si="238"/>
        <v>0</v>
      </c>
      <c r="O510" s="429">
        <v>2001.41</v>
      </c>
      <c r="P510" s="431">
        <f t="shared" si="239"/>
        <v>0</v>
      </c>
      <c r="Q510" s="432">
        <f t="shared" si="240"/>
        <v>0</v>
      </c>
      <c r="R510" s="452"/>
      <c r="S510" s="446">
        <v>640</v>
      </c>
      <c r="T510" s="448">
        <f t="shared" si="241"/>
        <v>0</v>
      </c>
      <c r="U510" s="446">
        <v>2001.41</v>
      </c>
      <c r="V510" s="448">
        <f t="shared" si="242"/>
        <v>0</v>
      </c>
      <c r="W510" s="449">
        <f t="shared" si="243"/>
        <v>0</v>
      </c>
      <c r="X510" s="481"/>
      <c r="Y510" s="474">
        <v>640</v>
      </c>
      <c r="Z510" s="476">
        <f t="shared" si="244"/>
        <v>0</v>
      </c>
      <c r="AA510" s="474">
        <v>2001.41</v>
      </c>
      <c r="AB510" s="476">
        <f t="shared" si="245"/>
        <v>0</v>
      </c>
      <c r="AC510" s="477">
        <f t="shared" si="246"/>
        <v>0</v>
      </c>
      <c r="AD510" s="500"/>
      <c r="AE510" s="491">
        <v>640</v>
      </c>
      <c r="AF510" s="493">
        <f t="shared" si="247"/>
        <v>0</v>
      </c>
      <c r="AG510" s="491">
        <v>2001.41</v>
      </c>
      <c r="AH510" s="493">
        <f t="shared" si="248"/>
        <v>0</v>
      </c>
      <c r="AI510" s="494">
        <f t="shared" si="249"/>
        <v>0</v>
      </c>
      <c r="AJ510" s="532"/>
      <c r="AK510" s="525">
        <v>640</v>
      </c>
      <c r="AL510" s="527">
        <f t="shared" si="250"/>
        <v>0</v>
      </c>
      <c r="AM510" s="525">
        <v>2001.41</v>
      </c>
      <c r="AN510" s="527">
        <f t="shared" si="251"/>
        <v>0</v>
      </c>
      <c r="AO510" s="528">
        <f t="shared" si="252"/>
        <v>0</v>
      </c>
      <c r="AP510" s="549"/>
      <c r="AQ510" s="542">
        <v>640</v>
      </c>
      <c r="AR510" s="544">
        <f t="shared" si="253"/>
        <v>0</v>
      </c>
      <c r="AS510" s="542">
        <v>2001.41</v>
      </c>
      <c r="AT510" s="544">
        <f t="shared" si="254"/>
        <v>0</v>
      </c>
      <c r="AU510" s="549"/>
      <c r="AV510" s="542">
        <v>640</v>
      </c>
      <c r="AW510" s="544">
        <f t="shared" si="255"/>
        <v>0</v>
      </c>
      <c r="AX510" s="542">
        <v>2001.41</v>
      </c>
      <c r="AY510" s="544">
        <f t="shared" si="256"/>
        <v>0</v>
      </c>
      <c r="AZ510" s="549"/>
      <c r="BA510" s="542">
        <v>640</v>
      </c>
      <c r="BB510" s="544">
        <f t="shared" si="257"/>
        <v>0</v>
      </c>
      <c r="BC510" s="542">
        <v>2001.41</v>
      </c>
      <c r="BD510" s="544">
        <f t="shared" si="258"/>
        <v>0</v>
      </c>
      <c r="BE510" s="545">
        <f t="shared" si="259"/>
        <v>0</v>
      </c>
      <c r="BF510" s="398">
        <f t="shared" si="260"/>
        <v>501</v>
      </c>
      <c r="BG510" s="254">
        <f t="shared" si="261"/>
        <v>0</v>
      </c>
      <c r="BH510" s="275">
        <f t="shared" si="262"/>
        <v>501</v>
      </c>
    </row>
    <row r="511" spans="1:60" s="275" customFormat="1" ht="13.5">
      <c r="A511" s="314" t="s">
        <v>1220</v>
      </c>
      <c r="B511" s="367" t="s">
        <v>1228</v>
      </c>
      <c r="C511" s="372">
        <v>35525</v>
      </c>
      <c r="D511" s="559" t="s">
        <v>110</v>
      </c>
      <c r="E511" s="234">
        <v>501</v>
      </c>
      <c r="F511" s="344">
        <v>120</v>
      </c>
      <c r="G511" s="190">
        <f t="shared" si="235"/>
        <v>60120</v>
      </c>
      <c r="H511" s="344">
        <v>567</v>
      </c>
      <c r="I511" s="190">
        <f t="shared" si="263"/>
        <v>284067</v>
      </c>
      <c r="J511" s="345">
        <f t="shared" si="237"/>
        <v>344187</v>
      </c>
      <c r="K511" s="421"/>
      <c r="L511" s="435"/>
      <c r="M511" s="429">
        <v>120</v>
      </c>
      <c r="N511" s="431">
        <f t="shared" si="238"/>
        <v>0</v>
      </c>
      <c r="O511" s="429">
        <v>567</v>
      </c>
      <c r="P511" s="431">
        <f t="shared" si="239"/>
        <v>0</v>
      </c>
      <c r="Q511" s="432">
        <f t="shared" si="240"/>
        <v>0</v>
      </c>
      <c r="R511" s="452"/>
      <c r="S511" s="446">
        <v>120</v>
      </c>
      <c r="T511" s="448">
        <f t="shared" si="241"/>
        <v>0</v>
      </c>
      <c r="U511" s="446">
        <v>567</v>
      </c>
      <c r="V511" s="448">
        <f t="shared" si="242"/>
        <v>0</v>
      </c>
      <c r="W511" s="449">
        <f t="shared" si="243"/>
        <v>0</v>
      </c>
      <c r="X511" s="481"/>
      <c r="Y511" s="474">
        <v>120</v>
      </c>
      <c r="Z511" s="476">
        <f t="shared" si="244"/>
        <v>0</v>
      </c>
      <c r="AA511" s="474">
        <v>567</v>
      </c>
      <c r="AB511" s="476">
        <f t="shared" si="245"/>
        <v>0</v>
      </c>
      <c r="AC511" s="477">
        <f t="shared" si="246"/>
        <v>0</v>
      </c>
      <c r="AD511" s="500"/>
      <c r="AE511" s="491">
        <v>120</v>
      </c>
      <c r="AF511" s="493">
        <f t="shared" si="247"/>
        <v>0</v>
      </c>
      <c r="AG511" s="491">
        <v>567</v>
      </c>
      <c r="AH511" s="493">
        <f t="shared" si="248"/>
        <v>0</v>
      </c>
      <c r="AI511" s="494">
        <f t="shared" si="249"/>
        <v>0</v>
      </c>
      <c r="AJ511" s="532"/>
      <c r="AK511" s="525">
        <v>120</v>
      </c>
      <c r="AL511" s="527">
        <f t="shared" si="250"/>
        <v>0</v>
      </c>
      <c r="AM511" s="525">
        <v>567</v>
      </c>
      <c r="AN511" s="527">
        <f t="shared" si="251"/>
        <v>0</v>
      </c>
      <c r="AO511" s="528">
        <f t="shared" si="252"/>
        <v>0</v>
      </c>
      <c r="AP511" s="549"/>
      <c r="AQ511" s="542">
        <v>120</v>
      </c>
      <c r="AR511" s="544">
        <f t="shared" si="253"/>
        <v>0</v>
      </c>
      <c r="AS511" s="542">
        <v>567</v>
      </c>
      <c r="AT511" s="544">
        <f t="shared" si="254"/>
        <v>0</v>
      </c>
      <c r="AU511" s="549"/>
      <c r="AV511" s="542">
        <v>120</v>
      </c>
      <c r="AW511" s="544">
        <f t="shared" si="255"/>
        <v>0</v>
      </c>
      <c r="AX511" s="542">
        <v>567</v>
      </c>
      <c r="AY511" s="544">
        <f t="shared" si="256"/>
        <v>0</v>
      </c>
      <c r="AZ511" s="549"/>
      <c r="BA511" s="542">
        <v>120</v>
      </c>
      <c r="BB511" s="544">
        <f t="shared" si="257"/>
        <v>0</v>
      </c>
      <c r="BC511" s="542">
        <v>567</v>
      </c>
      <c r="BD511" s="544">
        <f t="shared" si="258"/>
        <v>0</v>
      </c>
      <c r="BE511" s="545">
        <f t="shared" si="259"/>
        <v>0</v>
      </c>
      <c r="BF511" s="398">
        <f t="shared" si="260"/>
        <v>501</v>
      </c>
      <c r="BG511" s="254">
        <f t="shared" si="261"/>
        <v>0</v>
      </c>
      <c r="BH511" s="275">
        <f t="shared" si="262"/>
        <v>501</v>
      </c>
    </row>
    <row r="512" spans="1:60" s="275" customFormat="1" ht="13.5">
      <c r="A512" s="314" t="s">
        <v>1223</v>
      </c>
      <c r="B512" s="367" t="s">
        <v>1068</v>
      </c>
      <c r="C512" s="372" t="s">
        <v>1069</v>
      </c>
      <c r="D512" s="559" t="s">
        <v>110</v>
      </c>
      <c r="E512" s="234">
        <v>312</v>
      </c>
      <c r="F512" s="344">
        <v>0</v>
      </c>
      <c r="G512" s="190">
        <f t="shared" si="235"/>
        <v>0</v>
      </c>
      <c r="H512" s="344">
        <v>1.54</v>
      </c>
      <c r="I512" s="190">
        <f t="shared" si="263"/>
        <v>480.48</v>
      </c>
      <c r="J512" s="345">
        <f t="shared" si="237"/>
        <v>480.48</v>
      </c>
      <c r="K512" s="421"/>
      <c r="L512" s="435"/>
      <c r="M512" s="429">
        <v>0</v>
      </c>
      <c r="N512" s="431">
        <f t="shared" si="238"/>
        <v>0</v>
      </c>
      <c r="O512" s="429">
        <v>1.54</v>
      </c>
      <c r="P512" s="431">
        <f t="shared" si="239"/>
        <v>0</v>
      </c>
      <c r="Q512" s="432">
        <f t="shared" si="240"/>
        <v>0</v>
      </c>
      <c r="R512" s="452"/>
      <c r="S512" s="446">
        <v>0</v>
      </c>
      <c r="T512" s="448">
        <f t="shared" si="241"/>
        <v>0</v>
      </c>
      <c r="U512" s="446">
        <v>1.54</v>
      </c>
      <c r="V512" s="448">
        <f t="shared" si="242"/>
        <v>0</v>
      </c>
      <c r="W512" s="449">
        <f t="shared" si="243"/>
        <v>0</v>
      </c>
      <c r="X512" s="481"/>
      <c r="Y512" s="474">
        <v>0</v>
      </c>
      <c r="Z512" s="476">
        <f t="shared" si="244"/>
        <v>0</v>
      </c>
      <c r="AA512" s="474">
        <v>1.54</v>
      </c>
      <c r="AB512" s="476">
        <f t="shared" si="245"/>
        <v>0</v>
      </c>
      <c r="AC512" s="477">
        <f t="shared" si="246"/>
        <v>0</v>
      </c>
      <c r="AD512" s="500"/>
      <c r="AE512" s="491">
        <v>0</v>
      </c>
      <c r="AF512" s="493">
        <f t="shared" si="247"/>
        <v>0</v>
      </c>
      <c r="AG512" s="491">
        <v>1.54</v>
      </c>
      <c r="AH512" s="493">
        <f t="shared" si="248"/>
        <v>0</v>
      </c>
      <c r="AI512" s="494">
        <f t="shared" si="249"/>
        <v>0</v>
      </c>
      <c r="AJ512" s="532"/>
      <c r="AK512" s="525">
        <v>0</v>
      </c>
      <c r="AL512" s="527">
        <f t="shared" si="250"/>
        <v>0</v>
      </c>
      <c r="AM512" s="525">
        <v>1.54</v>
      </c>
      <c r="AN512" s="527">
        <f t="shared" si="251"/>
        <v>0</v>
      </c>
      <c r="AO512" s="528">
        <f t="shared" si="252"/>
        <v>0</v>
      </c>
      <c r="AP512" s="549"/>
      <c r="AQ512" s="542">
        <v>0</v>
      </c>
      <c r="AR512" s="544">
        <f t="shared" si="253"/>
        <v>0</v>
      </c>
      <c r="AS512" s="542">
        <v>1.54</v>
      </c>
      <c r="AT512" s="544">
        <f t="shared" si="254"/>
        <v>0</v>
      </c>
      <c r="AU512" s="549"/>
      <c r="AV512" s="542">
        <v>0</v>
      </c>
      <c r="AW512" s="544">
        <f t="shared" si="255"/>
        <v>0</v>
      </c>
      <c r="AX512" s="542">
        <v>1.54</v>
      </c>
      <c r="AY512" s="544">
        <f t="shared" si="256"/>
        <v>0</v>
      </c>
      <c r="AZ512" s="549"/>
      <c r="BA512" s="542">
        <v>0</v>
      </c>
      <c r="BB512" s="544">
        <f t="shared" si="257"/>
        <v>0</v>
      </c>
      <c r="BC512" s="542">
        <v>1.54</v>
      </c>
      <c r="BD512" s="544">
        <f t="shared" si="258"/>
        <v>0</v>
      </c>
      <c r="BE512" s="545">
        <f t="shared" si="259"/>
        <v>0</v>
      </c>
      <c r="BF512" s="398">
        <f t="shared" si="260"/>
        <v>312</v>
      </c>
      <c r="BG512" s="254">
        <f t="shared" si="261"/>
        <v>0</v>
      </c>
      <c r="BH512" s="275">
        <f t="shared" si="262"/>
        <v>312</v>
      </c>
    </row>
    <row r="513" spans="1:60" s="275" customFormat="1" ht="13.5">
      <c r="A513" s="314" t="s">
        <v>1225</v>
      </c>
      <c r="B513" s="367" t="s">
        <v>1065</v>
      </c>
      <c r="C513" s="372" t="s">
        <v>1066</v>
      </c>
      <c r="D513" s="559" t="s">
        <v>110</v>
      </c>
      <c r="E513" s="234">
        <v>624</v>
      </c>
      <c r="F513" s="344">
        <v>0</v>
      </c>
      <c r="G513" s="190">
        <f t="shared" si="235"/>
        <v>0</v>
      </c>
      <c r="H513" s="344">
        <v>3.41</v>
      </c>
      <c r="I513" s="190">
        <f t="shared" si="263"/>
        <v>2127.84</v>
      </c>
      <c r="J513" s="345">
        <f t="shared" si="237"/>
        <v>2127.84</v>
      </c>
      <c r="K513" s="421"/>
      <c r="L513" s="435"/>
      <c r="M513" s="429">
        <v>0</v>
      </c>
      <c r="N513" s="431">
        <f t="shared" si="238"/>
        <v>0</v>
      </c>
      <c r="O513" s="429">
        <v>3.41</v>
      </c>
      <c r="P513" s="431">
        <f t="shared" si="239"/>
        <v>0</v>
      </c>
      <c r="Q513" s="432">
        <f t="shared" si="240"/>
        <v>0</v>
      </c>
      <c r="R513" s="452"/>
      <c r="S513" s="446">
        <v>0</v>
      </c>
      <c r="T513" s="448">
        <f t="shared" si="241"/>
        <v>0</v>
      </c>
      <c r="U513" s="446">
        <v>3.41</v>
      </c>
      <c r="V513" s="448">
        <f t="shared" si="242"/>
        <v>0</v>
      </c>
      <c r="W513" s="449">
        <f t="shared" si="243"/>
        <v>0</v>
      </c>
      <c r="X513" s="481"/>
      <c r="Y513" s="474">
        <v>0</v>
      </c>
      <c r="Z513" s="476">
        <f t="shared" si="244"/>
        <v>0</v>
      </c>
      <c r="AA513" s="474">
        <v>3.41</v>
      </c>
      <c r="AB513" s="476">
        <f t="shared" si="245"/>
        <v>0</v>
      </c>
      <c r="AC513" s="477">
        <f t="shared" si="246"/>
        <v>0</v>
      </c>
      <c r="AD513" s="500"/>
      <c r="AE513" s="491">
        <v>0</v>
      </c>
      <c r="AF513" s="493">
        <f t="shared" si="247"/>
        <v>0</v>
      </c>
      <c r="AG513" s="491">
        <v>3.41</v>
      </c>
      <c r="AH513" s="493">
        <f t="shared" si="248"/>
        <v>0</v>
      </c>
      <c r="AI513" s="494">
        <f t="shared" si="249"/>
        <v>0</v>
      </c>
      <c r="AJ513" s="532"/>
      <c r="AK513" s="525">
        <v>0</v>
      </c>
      <c r="AL513" s="527">
        <f t="shared" si="250"/>
        <v>0</v>
      </c>
      <c r="AM513" s="525">
        <v>3.41</v>
      </c>
      <c r="AN513" s="527">
        <f t="shared" si="251"/>
        <v>0</v>
      </c>
      <c r="AO513" s="528">
        <f t="shared" si="252"/>
        <v>0</v>
      </c>
      <c r="AP513" s="549"/>
      <c r="AQ513" s="542">
        <v>0</v>
      </c>
      <c r="AR513" s="544">
        <f t="shared" si="253"/>
        <v>0</v>
      </c>
      <c r="AS513" s="542">
        <v>3.41</v>
      </c>
      <c r="AT513" s="544">
        <f t="shared" si="254"/>
        <v>0</v>
      </c>
      <c r="AU513" s="549"/>
      <c r="AV513" s="542">
        <v>0</v>
      </c>
      <c r="AW513" s="544">
        <f t="shared" si="255"/>
        <v>0</v>
      </c>
      <c r="AX513" s="542">
        <v>3.41</v>
      </c>
      <c r="AY513" s="544">
        <f t="shared" si="256"/>
        <v>0</v>
      </c>
      <c r="AZ513" s="549"/>
      <c r="BA513" s="542">
        <v>0</v>
      </c>
      <c r="BB513" s="544">
        <f t="shared" si="257"/>
        <v>0</v>
      </c>
      <c r="BC513" s="542">
        <v>3.41</v>
      </c>
      <c r="BD513" s="544">
        <f t="shared" si="258"/>
        <v>0</v>
      </c>
      <c r="BE513" s="545">
        <f t="shared" si="259"/>
        <v>0</v>
      </c>
      <c r="BF513" s="398">
        <f t="shared" si="260"/>
        <v>624</v>
      </c>
      <c r="BG513" s="254">
        <f t="shared" si="261"/>
        <v>0</v>
      </c>
      <c r="BH513" s="275">
        <f t="shared" si="262"/>
        <v>624</v>
      </c>
    </row>
    <row r="514" spans="1:60" s="275" customFormat="1" ht="13.5">
      <c r="A514" s="314" t="s">
        <v>1227</v>
      </c>
      <c r="B514" s="367" t="s">
        <v>1062</v>
      </c>
      <c r="C514" s="372" t="s">
        <v>1063</v>
      </c>
      <c r="D514" s="559" t="s">
        <v>110</v>
      </c>
      <c r="E514" s="234">
        <v>312</v>
      </c>
      <c r="F514" s="344">
        <v>0</v>
      </c>
      <c r="G514" s="190">
        <f t="shared" si="235"/>
        <v>0</v>
      </c>
      <c r="H514" s="344">
        <v>7.44</v>
      </c>
      <c r="I514" s="190">
        <f t="shared" si="263"/>
        <v>2321.2800000000002</v>
      </c>
      <c r="J514" s="345">
        <f t="shared" si="237"/>
        <v>2321.2800000000002</v>
      </c>
      <c r="K514" s="421"/>
      <c r="L514" s="435"/>
      <c r="M514" s="429">
        <v>0</v>
      </c>
      <c r="N514" s="431">
        <f t="shared" si="238"/>
        <v>0</v>
      </c>
      <c r="O514" s="429">
        <v>7.44</v>
      </c>
      <c r="P514" s="431">
        <f t="shared" si="239"/>
        <v>0</v>
      </c>
      <c r="Q514" s="432">
        <f t="shared" si="240"/>
        <v>0</v>
      </c>
      <c r="R514" s="452"/>
      <c r="S514" s="446">
        <v>0</v>
      </c>
      <c r="T514" s="448">
        <f t="shared" si="241"/>
        <v>0</v>
      </c>
      <c r="U514" s="446">
        <v>7.44</v>
      </c>
      <c r="V514" s="448">
        <f t="shared" si="242"/>
        <v>0</v>
      </c>
      <c r="W514" s="449">
        <f t="shared" si="243"/>
        <v>0</v>
      </c>
      <c r="X514" s="481"/>
      <c r="Y514" s="474">
        <v>0</v>
      </c>
      <c r="Z514" s="476">
        <f t="shared" si="244"/>
        <v>0</v>
      </c>
      <c r="AA514" s="474">
        <v>7.44</v>
      </c>
      <c r="AB514" s="476">
        <f t="shared" si="245"/>
        <v>0</v>
      </c>
      <c r="AC514" s="477">
        <f t="shared" si="246"/>
        <v>0</v>
      </c>
      <c r="AD514" s="500"/>
      <c r="AE514" s="491">
        <v>0</v>
      </c>
      <c r="AF514" s="493">
        <f t="shared" si="247"/>
        <v>0</v>
      </c>
      <c r="AG514" s="491">
        <v>7.44</v>
      </c>
      <c r="AH514" s="493">
        <f t="shared" si="248"/>
        <v>0</v>
      </c>
      <c r="AI514" s="494">
        <f t="shared" si="249"/>
        <v>0</v>
      </c>
      <c r="AJ514" s="532"/>
      <c r="AK514" s="525">
        <v>0</v>
      </c>
      <c r="AL514" s="527">
        <f t="shared" si="250"/>
        <v>0</v>
      </c>
      <c r="AM514" s="525">
        <v>7.44</v>
      </c>
      <c r="AN514" s="527">
        <f t="shared" si="251"/>
        <v>0</v>
      </c>
      <c r="AO514" s="528">
        <f t="shared" si="252"/>
        <v>0</v>
      </c>
      <c r="AP514" s="549"/>
      <c r="AQ514" s="542">
        <v>0</v>
      </c>
      <c r="AR514" s="544">
        <f t="shared" si="253"/>
        <v>0</v>
      </c>
      <c r="AS514" s="542">
        <v>7.44</v>
      </c>
      <c r="AT514" s="544">
        <f t="shared" si="254"/>
        <v>0</v>
      </c>
      <c r="AU514" s="549"/>
      <c r="AV514" s="542">
        <v>0</v>
      </c>
      <c r="AW514" s="544">
        <f t="shared" si="255"/>
        <v>0</v>
      </c>
      <c r="AX514" s="542">
        <v>7.44</v>
      </c>
      <c r="AY514" s="544">
        <f t="shared" si="256"/>
        <v>0</v>
      </c>
      <c r="AZ514" s="549"/>
      <c r="BA514" s="542">
        <v>0</v>
      </c>
      <c r="BB514" s="544">
        <f t="shared" si="257"/>
        <v>0</v>
      </c>
      <c r="BC514" s="542">
        <v>7.44</v>
      </c>
      <c r="BD514" s="544">
        <f t="shared" si="258"/>
        <v>0</v>
      </c>
      <c r="BE514" s="545">
        <f t="shared" si="259"/>
        <v>0</v>
      </c>
      <c r="BF514" s="398">
        <f t="shared" si="260"/>
        <v>312</v>
      </c>
      <c r="BG514" s="254">
        <f t="shared" si="261"/>
        <v>0</v>
      </c>
      <c r="BH514" s="275">
        <f t="shared" si="262"/>
        <v>312</v>
      </c>
    </row>
    <row r="515" spans="1:60" s="275" customFormat="1" ht="13.5">
      <c r="A515" s="314" t="s">
        <v>1229</v>
      </c>
      <c r="B515" s="367" t="s">
        <v>1233</v>
      </c>
      <c r="C515" s="372" t="s">
        <v>1234</v>
      </c>
      <c r="D515" s="559" t="s">
        <v>110</v>
      </c>
      <c r="E515" s="234">
        <v>48</v>
      </c>
      <c r="F515" s="344">
        <v>0</v>
      </c>
      <c r="G515" s="190">
        <f t="shared" si="235"/>
        <v>0</v>
      </c>
      <c r="H515" s="344">
        <v>389.23</v>
      </c>
      <c r="I515" s="190">
        <f t="shared" si="263"/>
        <v>18683.04</v>
      </c>
      <c r="J515" s="345">
        <f t="shared" si="237"/>
        <v>18683.04</v>
      </c>
      <c r="K515" s="421"/>
      <c r="L515" s="435"/>
      <c r="M515" s="429">
        <v>0</v>
      </c>
      <c r="N515" s="431">
        <f t="shared" si="238"/>
        <v>0</v>
      </c>
      <c r="O515" s="429">
        <v>389.23</v>
      </c>
      <c r="P515" s="431">
        <f t="shared" si="239"/>
        <v>0</v>
      </c>
      <c r="Q515" s="432">
        <f t="shared" si="240"/>
        <v>0</v>
      </c>
      <c r="R515" s="452"/>
      <c r="S515" s="446">
        <v>0</v>
      </c>
      <c r="T515" s="448">
        <f t="shared" si="241"/>
        <v>0</v>
      </c>
      <c r="U515" s="446">
        <v>389.23</v>
      </c>
      <c r="V515" s="448">
        <f t="shared" si="242"/>
        <v>0</v>
      </c>
      <c r="W515" s="449">
        <f t="shared" si="243"/>
        <v>0</v>
      </c>
      <c r="X515" s="481"/>
      <c r="Y515" s="474">
        <v>0</v>
      </c>
      <c r="Z515" s="476">
        <f t="shared" si="244"/>
        <v>0</v>
      </c>
      <c r="AA515" s="474">
        <v>389.23</v>
      </c>
      <c r="AB515" s="476">
        <f t="shared" si="245"/>
        <v>0</v>
      </c>
      <c r="AC515" s="477">
        <f t="shared" si="246"/>
        <v>0</v>
      </c>
      <c r="AD515" s="500"/>
      <c r="AE515" s="491">
        <v>0</v>
      </c>
      <c r="AF515" s="493">
        <f t="shared" si="247"/>
        <v>0</v>
      </c>
      <c r="AG515" s="491">
        <v>389.23</v>
      </c>
      <c r="AH515" s="493">
        <f t="shared" si="248"/>
        <v>0</v>
      </c>
      <c r="AI515" s="494">
        <f t="shared" si="249"/>
        <v>0</v>
      </c>
      <c r="AJ515" s="532"/>
      <c r="AK515" s="525">
        <v>0</v>
      </c>
      <c r="AL515" s="527">
        <f t="shared" si="250"/>
        <v>0</v>
      </c>
      <c r="AM515" s="525">
        <v>389.23</v>
      </c>
      <c r="AN515" s="527">
        <f t="shared" si="251"/>
        <v>0</v>
      </c>
      <c r="AO515" s="528">
        <f t="shared" si="252"/>
        <v>0</v>
      </c>
      <c r="AP515" s="549"/>
      <c r="AQ515" s="542">
        <v>0</v>
      </c>
      <c r="AR515" s="544">
        <f t="shared" si="253"/>
        <v>0</v>
      </c>
      <c r="AS515" s="542">
        <v>389.23</v>
      </c>
      <c r="AT515" s="544">
        <f t="shared" si="254"/>
        <v>0</v>
      </c>
      <c r="AU515" s="549"/>
      <c r="AV515" s="542">
        <v>0</v>
      </c>
      <c r="AW515" s="544">
        <f t="shared" si="255"/>
        <v>0</v>
      </c>
      <c r="AX515" s="542">
        <v>389.23</v>
      </c>
      <c r="AY515" s="544">
        <f t="shared" si="256"/>
        <v>0</v>
      </c>
      <c r="AZ515" s="549"/>
      <c r="BA515" s="542">
        <v>0</v>
      </c>
      <c r="BB515" s="544">
        <f t="shared" si="257"/>
        <v>0</v>
      </c>
      <c r="BC515" s="542">
        <v>389.23</v>
      </c>
      <c r="BD515" s="544">
        <f t="shared" si="258"/>
        <v>0</v>
      </c>
      <c r="BE515" s="545">
        <f t="shared" si="259"/>
        <v>0</v>
      </c>
      <c r="BF515" s="398">
        <f t="shared" si="260"/>
        <v>48</v>
      </c>
      <c r="BG515" s="254">
        <f t="shared" si="261"/>
        <v>0</v>
      </c>
      <c r="BH515" s="275">
        <f t="shared" si="262"/>
        <v>48</v>
      </c>
    </row>
    <row r="516" spans="1:60" s="275" customFormat="1" ht="12.75">
      <c r="A516" s="314" t="s">
        <v>1230</v>
      </c>
      <c r="B516" s="367" t="s">
        <v>1236</v>
      </c>
      <c r="C516" s="187"/>
      <c r="D516" s="562" t="s">
        <v>110</v>
      </c>
      <c r="E516" s="234">
        <v>144</v>
      </c>
      <c r="F516" s="344">
        <v>10</v>
      </c>
      <c r="G516" s="190">
        <f t="shared" si="235"/>
        <v>1440</v>
      </c>
      <c r="H516" s="344">
        <v>1.82</v>
      </c>
      <c r="I516" s="190">
        <f t="shared" si="263"/>
        <v>262.08</v>
      </c>
      <c r="J516" s="345">
        <f t="shared" si="237"/>
        <v>1702.08</v>
      </c>
      <c r="K516" s="420"/>
      <c r="L516" s="435"/>
      <c r="M516" s="429">
        <v>10</v>
      </c>
      <c r="N516" s="431">
        <f t="shared" si="238"/>
        <v>0</v>
      </c>
      <c r="O516" s="429">
        <v>1.82</v>
      </c>
      <c r="P516" s="431">
        <f t="shared" si="239"/>
        <v>0</v>
      </c>
      <c r="Q516" s="432">
        <f t="shared" si="240"/>
        <v>0</v>
      </c>
      <c r="R516" s="452"/>
      <c r="S516" s="446">
        <v>10</v>
      </c>
      <c r="T516" s="448">
        <f t="shared" si="241"/>
        <v>0</v>
      </c>
      <c r="U516" s="446">
        <v>1.82</v>
      </c>
      <c r="V516" s="448">
        <f t="shared" si="242"/>
        <v>0</v>
      </c>
      <c r="W516" s="449">
        <f t="shared" si="243"/>
        <v>0</v>
      </c>
      <c r="X516" s="481"/>
      <c r="Y516" s="474">
        <v>10</v>
      </c>
      <c r="Z516" s="476">
        <f t="shared" si="244"/>
        <v>0</v>
      </c>
      <c r="AA516" s="474">
        <v>1.82</v>
      </c>
      <c r="AB516" s="476">
        <f t="shared" si="245"/>
        <v>0</v>
      </c>
      <c r="AC516" s="477">
        <f t="shared" si="246"/>
        <v>0</v>
      </c>
      <c r="AD516" s="500"/>
      <c r="AE516" s="491">
        <v>10</v>
      </c>
      <c r="AF516" s="493">
        <f t="shared" si="247"/>
        <v>0</v>
      </c>
      <c r="AG516" s="491">
        <v>1.82</v>
      </c>
      <c r="AH516" s="493">
        <f t="shared" si="248"/>
        <v>0</v>
      </c>
      <c r="AI516" s="494">
        <f t="shared" si="249"/>
        <v>0</v>
      </c>
      <c r="AJ516" s="532"/>
      <c r="AK516" s="525">
        <v>10</v>
      </c>
      <c r="AL516" s="527">
        <f t="shared" si="250"/>
        <v>0</v>
      </c>
      <c r="AM516" s="525">
        <v>1.82</v>
      </c>
      <c r="AN516" s="527">
        <f t="shared" si="251"/>
        <v>0</v>
      </c>
      <c r="AO516" s="528">
        <f t="shared" si="252"/>
        <v>0</v>
      </c>
      <c r="AP516" s="549"/>
      <c r="AQ516" s="542">
        <v>10</v>
      </c>
      <c r="AR516" s="544">
        <f t="shared" si="253"/>
        <v>0</v>
      </c>
      <c r="AS516" s="542">
        <v>1.82</v>
      </c>
      <c r="AT516" s="544">
        <f t="shared" si="254"/>
        <v>0</v>
      </c>
      <c r="AU516" s="549"/>
      <c r="AV516" s="542">
        <v>10</v>
      </c>
      <c r="AW516" s="544">
        <f t="shared" si="255"/>
        <v>0</v>
      </c>
      <c r="AX516" s="542">
        <v>1.82</v>
      </c>
      <c r="AY516" s="544">
        <f t="shared" si="256"/>
        <v>0</v>
      </c>
      <c r="AZ516" s="549"/>
      <c r="BA516" s="542">
        <v>10</v>
      </c>
      <c r="BB516" s="544">
        <f t="shared" si="257"/>
        <v>0</v>
      </c>
      <c r="BC516" s="542">
        <v>1.82</v>
      </c>
      <c r="BD516" s="544">
        <f t="shared" si="258"/>
        <v>0</v>
      </c>
      <c r="BE516" s="545">
        <f t="shared" si="259"/>
        <v>0</v>
      </c>
      <c r="BF516" s="398">
        <f t="shared" si="260"/>
        <v>144</v>
      </c>
      <c r="BG516" s="254">
        <f t="shared" si="261"/>
        <v>0</v>
      </c>
      <c r="BH516" s="275">
        <f t="shared" si="262"/>
        <v>144</v>
      </c>
    </row>
    <row r="517" spans="1:60" s="275" customFormat="1" ht="12.75">
      <c r="A517" s="314" t="s">
        <v>1231</v>
      </c>
      <c r="B517" s="367" t="s">
        <v>903</v>
      </c>
      <c r="C517" s="187">
        <v>35262</v>
      </c>
      <c r="D517" s="562" t="s">
        <v>123</v>
      </c>
      <c r="E517" s="234">
        <v>150</v>
      </c>
      <c r="F517" s="344">
        <v>640</v>
      </c>
      <c r="G517" s="190">
        <f t="shared" si="235"/>
        <v>96000</v>
      </c>
      <c r="H517" s="344">
        <v>538</v>
      </c>
      <c r="I517" s="190">
        <f t="shared" si="263"/>
        <v>80700</v>
      </c>
      <c r="J517" s="345">
        <f t="shared" si="237"/>
        <v>176700</v>
      </c>
      <c r="K517" s="420"/>
      <c r="L517" s="435"/>
      <c r="M517" s="429">
        <v>640</v>
      </c>
      <c r="N517" s="431">
        <f t="shared" si="238"/>
        <v>0</v>
      </c>
      <c r="O517" s="429">
        <v>538</v>
      </c>
      <c r="P517" s="431">
        <f t="shared" si="239"/>
        <v>0</v>
      </c>
      <c r="Q517" s="432">
        <f t="shared" si="240"/>
        <v>0</v>
      </c>
      <c r="R517" s="452"/>
      <c r="S517" s="446">
        <v>640</v>
      </c>
      <c r="T517" s="448">
        <f t="shared" si="241"/>
        <v>0</v>
      </c>
      <c r="U517" s="446">
        <v>538</v>
      </c>
      <c r="V517" s="448">
        <f t="shared" si="242"/>
        <v>0</v>
      </c>
      <c r="W517" s="449">
        <f t="shared" si="243"/>
        <v>0</v>
      </c>
      <c r="X517" s="481"/>
      <c r="Y517" s="474">
        <v>640</v>
      </c>
      <c r="Z517" s="476">
        <f t="shared" si="244"/>
        <v>0</v>
      </c>
      <c r="AA517" s="474">
        <v>538</v>
      </c>
      <c r="AB517" s="476">
        <f t="shared" si="245"/>
        <v>0</v>
      </c>
      <c r="AC517" s="477">
        <f t="shared" si="246"/>
        <v>0</v>
      </c>
      <c r="AD517" s="500"/>
      <c r="AE517" s="491">
        <v>640</v>
      </c>
      <c r="AF517" s="493">
        <f t="shared" si="247"/>
        <v>0</v>
      </c>
      <c r="AG517" s="491">
        <v>538</v>
      </c>
      <c r="AH517" s="493">
        <f t="shared" si="248"/>
        <v>0</v>
      </c>
      <c r="AI517" s="494">
        <f t="shared" si="249"/>
        <v>0</v>
      </c>
      <c r="AJ517" s="532"/>
      <c r="AK517" s="525">
        <v>640</v>
      </c>
      <c r="AL517" s="527">
        <f t="shared" si="250"/>
        <v>0</v>
      </c>
      <c r="AM517" s="525">
        <v>538</v>
      </c>
      <c r="AN517" s="527">
        <f t="shared" si="251"/>
        <v>0</v>
      </c>
      <c r="AO517" s="528">
        <f t="shared" si="252"/>
        <v>0</v>
      </c>
      <c r="AP517" s="549"/>
      <c r="AQ517" s="542">
        <v>640</v>
      </c>
      <c r="AR517" s="544">
        <f t="shared" si="253"/>
        <v>0</v>
      </c>
      <c r="AS517" s="542">
        <v>538</v>
      </c>
      <c r="AT517" s="544">
        <f t="shared" si="254"/>
        <v>0</v>
      </c>
      <c r="AU517" s="549"/>
      <c r="AV517" s="542">
        <v>640</v>
      </c>
      <c r="AW517" s="544">
        <f t="shared" si="255"/>
        <v>0</v>
      </c>
      <c r="AX517" s="542">
        <v>538</v>
      </c>
      <c r="AY517" s="544">
        <f t="shared" si="256"/>
        <v>0</v>
      </c>
      <c r="AZ517" s="549"/>
      <c r="BA517" s="542">
        <v>640</v>
      </c>
      <c r="BB517" s="544">
        <f t="shared" si="257"/>
        <v>0</v>
      </c>
      <c r="BC517" s="542">
        <v>538</v>
      </c>
      <c r="BD517" s="544">
        <f t="shared" si="258"/>
        <v>0</v>
      </c>
      <c r="BE517" s="545">
        <f t="shared" si="259"/>
        <v>0</v>
      </c>
      <c r="BF517" s="398">
        <f t="shared" si="260"/>
        <v>150</v>
      </c>
      <c r="BG517" s="254">
        <f t="shared" si="261"/>
        <v>0</v>
      </c>
      <c r="BH517" s="275">
        <f t="shared" si="262"/>
        <v>150</v>
      </c>
    </row>
    <row r="518" spans="1:60" s="275" customFormat="1" ht="12.75">
      <c r="A518" s="314" t="s">
        <v>1232</v>
      </c>
      <c r="B518" s="367" t="s">
        <v>1093</v>
      </c>
      <c r="C518" s="187">
        <v>35522</v>
      </c>
      <c r="D518" s="562" t="s">
        <v>123</v>
      </c>
      <c r="E518" s="234">
        <v>150</v>
      </c>
      <c r="F518" s="344">
        <v>120</v>
      </c>
      <c r="G518" s="190">
        <f t="shared" si="235"/>
        <v>18000</v>
      </c>
      <c r="H518" s="344">
        <v>209.22</v>
      </c>
      <c r="I518" s="190">
        <f t="shared" si="263"/>
        <v>31383</v>
      </c>
      <c r="J518" s="345">
        <f t="shared" si="237"/>
        <v>49383</v>
      </c>
      <c r="K518" s="420"/>
      <c r="L518" s="435"/>
      <c r="M518" s="429">
        <v>120</v>
      </c>
      <c r="N518" s="431">
        <f t="shared" si="238"/>
        <v>0</v>
      </c>
      <c r="O518" s="429">
        <v>209.22</v>
      </c>
      <c r="P518" s="431">
        <f t="shared" si="239"/>
        <v>0</v>
      </c>
      <c r="Q518" s="432">
        <f t="shared" si="240"/>
        <v>0</v>
      </c>
      <c r="R518" s="452"/>
      <c r="S518" s="446">
        <v>120</v>
      </c>
      <c r="T518" s="448">
        <f t="shared" si="241"/>
        <v>0</v>
      </c>
      <c r="U518" s="446">
        <v>209.22</v>
      </c>
      <c r="V518" s="448">
        <f t="shared" si="242"/>
        <v>0</v>
      </c>
      <c r="W518" s="449">
        <f t="shared" si="243"/>
        <v>0</v>
      </c>
      <c r="X518" s="481"/>
      <c r="Y518" s="474">
        <v>120</v>
      </c>
      <c r="Z518" s="476">
        <f t="shared" si="244"/>
        <v>0</v>
      </c>
      <c r="AA518" s="474">
        <v>209.22</v>
      </c>
      <c r="AB518" s="476">
        <f t="shared" si="245"/>
        <v>0</v>
      </c>
      <c r="AC518" s="477">
        <f t="shared" si="246"/>
        <v>0</v>
      </c>
      <c r="AD518" s="500"/>
      <c r="AE518" s="491">
        <v>120</v>
      </c>
      <c r="AF518" s="493">
        <f t="shared" si="247"/>
        <v>0</v>
      </c>
      <c r="AG518" s="491">
        <v>209.22</v>
      </c>
      <c r="AH518" s="493">
        <f t="shared" si="248"/>
        <v>0</v>
      </c>
      <c r="AI518" s="494">
        <f t="shared" si="249"/>
        <v>0</v>
      </c>
      <c r="AJ518" s="532"/>
      <c r="AK518" s="525">
        <v>120</v>
      </c>
      <c r="AL518" s="527">
        <f t="shared" si="250"/>
        <v>0</v>
      </c>
      <c r="AM518" s="525">
        <v>209.22</v>
      </c>
      <c r="AN518" s="527">
        <f t="shared" si="251"/>
        <v>0</v>
      </c>
      <c r="AO518" s="528">
        <f t="shared" si="252"/>
        <v>0</v>
      </c>
      <c r="AP518" s="549"/>
      <c r="AQ518" s="542">
        <v>120</v>
      </c>
      <c r="AR518" s="544">
        <f t="shared" si="253"/>
        <v>0</v>
      </c>
      <c r="AS518" s="542">
        <v>209.22</v>
      </c>
      <c r="AT518" s="544">
        <f t="shared" si="254"/>
        <v>0</v>
      </c>
      <c r="AU518" s="549"/>
      <c r="AV518" s="542">
        <v>120</v>
      </c>
      <c r="AW518" s="544">
        <f t="shared" si="255"/>
        <v>0</v>
      </c>
      <c r="AX518" s="542">
        <v>209.22</v>
      </c>
      <c r="AY518" s="544">
        <f t="shared" si="256"/>
        <v>0</v>
      </c>
      <c r="AZ518" s="549"/>
      <c r="BA518" s="542">
        <v>120</v>
      </c>
      <c r="BB518" s="544">
        <f t="shared" si="257"/>
        <v>0</v>
      </c>
      <c r="BC518" s="542">
        <v>209.22</v>
      </c>
      <c r="BD518" s="544">
        <f t="shared" si="258"/>
        <v>0</v>
      </c>
      <c r="BE518" s="545">
        <f t="shared" si="259"/>
        <v>0</v>
      </c>
      <c r="BF518" s="398">
        <f t="shared" si="260"/>
        <v>150</v>
      </c>
      <c r="BG518" s="254">
        <f t="shared" si="261"/>
        <v>0</v>
      </c>
      <c r="BH518" s="275">
        <f t="shared" si="262"/>
        <v>150</v>
      </c>
    </row>
    <row r="519" spans="1:60" s="275" customFormat="1" ht="12.75">
      <c r="A519" s="314" t="s">
        <v>1235</v>
      </c>
      <c r="B519" s="367" t="s">
        <v>1240</v>
      </c>
      <c r="C519" s="187">
        <v>91920</v>
      </c>
      <c r="D519" s="562" t="s">
        <v>123</v>
      </c>
      <c r="E519" s="234">
        <v>400</v>
      </c>
      <c r="F519" s="344">
        <v>35</v>
      </c>
      <c r="G519" s="190">
        <f t="shared" si="235"/>
        <v>14000</v>
      </c>
      <c r="H519" s="344">
        <v>21.6</v>
      </c>
      <c r="I519" s="190">
        <f t="shared" si="263"/>
        <v>8640</v>
      </c>
      <c r="J519" s="345">
        <f t="shared" si="237"/>
        <v>22640</v>
      </c>
      <c r="K519" s="420"/>
      <c r="L519" s="435"/>
      <c r="M519" s="429">
        <v>35</v>
      </c>
      <c r="N519" s="431">
        <f t="shared" si="238"/>
        <v>0</v>
      </c>
      <c r="O519" s="429">
        <v>21.6</v>
      </c>
      <c r="P519" s="431">
        <f t="shared" si="239"/>
        <v>0</v>
      </c>
      <c r="Q519" s="432">
        <f t="shared" si="240"/>
        <v>0</v>
      </c>
      <c r="R519" s="452"/>
      <c r="S519" s="446">
        <v>35</v>
      </c>
      <c r="T519" s="448">
        <f t="shared" si="241"/>
        <v>0</v>
      </c>
      <c r="U519" s="446">
        <v>21.6</v>
      </c>
      <c r="V519" s="448">
        <f t="shared" si="242"/>
        <v>0</v>
      </c>
      <c r="W519" s="449">
        <f t="shared" si="243"/>
        <v>0</v>
      </c>
      <c r="X519" s="481"/>
      <c r="Y519" s="474">
        <v>35</v>
      </c>
      <c r="Z519" s="476">
        <f t="shared" si="244"/>
        <v>0</v>
      </c>
      <c r="AA519" s="474">
        <v>21.6</v>
      </c>
      <c r="AB519" s="476">
        <f t="shared" si="245"/>
        <v>0</v>
      </c>
      <c r="AC519" s="477">
        <f t="shared" si="246"/>
        <v>0</v>
      </c>
      <c r="AD519" s="500"/>
      <c r="AE519" s="491">
        <v>35</v>
      </c>
      <c r="AF519" s="493">
        <f t="shared" si="247"/>
        <v>0</v>
      </c>
      <c r="AG519" s="491">
        <v>21.6</v>
      </c>
      <c r="AH519" s="493">
        <f t="shared" si="248"/>
        <v>0</v>
      </c>
      <c r="AI519" s="494">
        <f t="shared" si="249"/>
        <v>0</v>
      </c>
      <c r="AJ519" s="532"/>
      <c r="AK519" s="525">
        <v>35</v>
      </c>
      <c r="AL519" s="527">
        <f t="shared" si="250"/>
        <v>0</v>
      </c>
      <c r="AM519" s="525">
        <v>21.6</v>
      </c>
      <c r="AN519" s="527">
        <f t="shared" si="251"/>
        <v>0</v>
      </c>
      <c r="AO519" s="528">
        <f t="shared" si="252"/>
        <v>0</v>
      </c>
      <c r="AP519" s="549"/>
      <c r="AQ519" s="542">
        <v>35</v>
      </c>
      <c r="AR519" s="544">
        <f t="shared" si="253"/>
        <v>0</v>
      </c>
      <c r="AS519" s="542">
        <v>21.6</v>
      </c>
      <c r="AT519" s="544">
        <f t="shared" si="254"/>
        <v>0</v>
      </c>
      <c r="AU519" s="549"/>
      <c r="AV519" s="542">
        <v>35</v>
      </c>
      <c r="AW519" s="544">
        <f t="shared" si="255"/>
        <v>0</v>
      </c>
      <c r="AX519" s="542">
        <v>21.6</v>
      </c>
      <c r="AY519" s="544">
        <f t="shared" si="256"/>
        <v>0</v>
      </c>
      <c r="AZ519" s="549"/>
      <c r="BA519" s="542">
        <v>35</v>
      </c>
      <c r="BB519" s="544">
        <f t="shared" si="257"/>
        <v>0</v>
      </c>
      <c r="BC519" s="542">
        <v>21.6</v>
      </c>
      <c r="BD519" s="544">
        <f t="shared" si="258"/>
        <v>0</v>
      </c>
      <c r="BE519" s="545">
        <f t="shared" si="259"/>
        <v>0</v>
      </c>
      <c r="BF519" s="398">
        <f t="shared" si="260"/>
        <v>400</v>
      </c>
      <c r="BG519" s="254">
        <f t="shared" si="261"/>
        <v>0</v>
      </c>
      <c r="BH519" s="275">
        <f t="shared" si="262"/>
        <v>400</v>
      </c>
    </row>
    <row r="520" spans="1:60" s="275" customFormat="1" ht="12.75">
      <c r="A520" s="314" t="s">
        <v>1237</v>
      </c>
      <c r="B520" s="367" t="s">
        <v>763</v>
      </c>
      <c r="C520" s="187" t="s">
        <v>764</v>
      </c>
      <c r="D520" s="562" t="s">
        <v>110</v>
      </c>
      <c r="E520" s="234">
        <v>800</v>
      </c>
      <c r="F520" s="344">
        <v>0</v>
      </c>
      <c r="G520" s="190">
        <f t="shared" si="235"/>
        <v>0</v>
      </c>
      <c r="H520" s="344">
        <v>2.6</v>
      </c>
      <c r="I520" s="190">
        <f t="shared" si="263"/>
        <v>2080</v>
      </c>
      <c r="J520" s="345">
        <f t="shared" si="237"/>
        <v>2080</v>
      </c>
      <c r="K520" s="420"/>
      <c r="L520" s="435"/>
      <c r="M520" s="429">
        <v>0</v>
      </c>
      <c r="N520" s="431">
        <f t="shared" si="238"/>
        <v>0</v>
      </c>
      <c r="O520" s="429">
        <v>2.6</v>
      </c>
      <c r="P520" s="431">
        <f t="shared" si="239"/>
        <v>0</v>
      </c>
      <c r="Q520" s="432">
        <f t="shared" si="240"/>
        <v>0</v>
      </c>
      <c r="R520" s="452"/>
      <c r="S520" s="446">
        <v>0</v>
      </c>
      <c r="T520" s="448">
        <f t="shared" si="241"/>
        <v>0</v>
      </c>
      <c r="U520" s="446">
        <v>2.6</v>
      </c>
      <c r="V520" s="448">
        <f t="shared" si="242"/>
        <v>0</v>
      </c>
      <c r="W520" s="449">
        <f t="shared" si="243"/>
        <v>0</v>
      </c>
      <c r="X520" s="481"/>
      <c r="Y520" s="474">
        <v>0</v>
      </c>
      <c r="Z520" s="476">
        <f t="shared" si="244"/>
        <v>0</v>
      </c>
      <c r="AA520" s="474">
        <v>2.6</v>
      </c>
      <c r="AB520" s="476">
        <f t="shared" si="245"/>
        <v>0</v>
      </c>
      <c r="AC520" s="477">
        <f t="shared" si="246"/>
        <v>0</v>
      </c>
      <c r="AD520" s="500"/>
      <c r="AE520" s="491">
        <v>0</v>
      </c>
      <c r="AF520" s="493">
        <f t="shared" si="247"/>
        <v>0</v>
      </c>
      <c r="AG520" s="491">
        <v>2.6</v>
      </c>
      <c r="AH520" s="493">
        <f t="shared" si="248"/>
        <v>0</v>
      </c>
      <c r="AI520" s="494">
        <f t="shared" si="249"/>
        <v>0</v>
      </c>
      <c r="AJ520" s="532"/>
      <c r="AK520" s="525">
        <v>0</v>
      </c>
      <c r="AL520" s="527">
        <f t="shared" si="250"/>
        <v>0</v>
      </c>
      <c r="AM520" s="525">
        <v>2.6</v>
      </c>
      <c r="AN520" s="527">
        <f t="shared" si="251"/>
        <v>0</v>
      </c>
      <c r="AO520" s="528">
        <f t="shared" si="252"/>
        <v>0</v>
      </c>
      <c r="AP520" s="549"/>
      <c r="AQ520" s="542">
        <v>0</v>
      </c>
      <c r="AR520" s="544">
        <f t="shared" si="253"/>
        <v>0</v>
      </c>
      <c r="AS520" s="542">
        <v>2.6</v>
      </c>
      <c r="AT520" s="544">
        <f t="shared" si="254"/>
        <v>0</v>
      </c>
      <c r="AU520" s="549"/>
      <c r="AV520" s="542">
        <v>0</v>
      </c>
      <c r="AW520" s="544">
        <f t="shared" si="255"/>
        <v>0</v>
      </c>
      <c r="AX520" s="542">
        <v>2.6</v>
      </c>
      <c r="AY520" s="544">
        <f t="shared" si="256"/>
        <v>0</v>
      </c>
      <c r="AZ520" s="549"/>
      <c r="BA520" s="542">
        <v>0</v>
      </c>
      <c r="BB520" s="544">
        <f t="shared" si="257"/>
        <v>0</v>
      </c>
      <c r="BC520" s="542">
        <v>2.6</v>
      </c>
      <c r="BD520" s="544">
        <f t="shared" si="258"/>
        <v>0</v>
      </c>
      <c r="BE520" s="545">
        <f t="shared" si="259"/>
        <v>0</v>
      </c>
      <c r="BF520" s="398">
        <f t="shared" si="260"/>
        <v>800</v>
      </c>
      <c r="BG520" s="254">
        <f t="shared" si="261"/>
        <v>0</v>
      </c>
      <c r="BH520" s="275">
        <f t="shared" si="262"/>
        <v>800</v>
      </c>
    </row>
    <row r="521" spans="1:60" s="275" customFormat="1" ht="12.75">
      <c r="A521" s="314" t="s">
        <v>1238</v>
      </c>
      <c r="B521" s="367" t="s">
        <v>1243</v>
      </c>
      <c r="C521" s="187">
        <v>91932</v>
      </c>
      <c r="D521" s="562" t="s">
        <v>123</v>
      </c>
      <c r="E521" s="234">
        <v>400</v>
      </c>
      <c r="F521" s="344">
        <v>35</v>
      </c>
      <c r="G521" s="190">
        <f t="shared" si="235"/>
        <v>14000</v>
      </c>
      <c r="H521" s="344">
        <v>47.52</v>
      </c>
      <c r="I521" s="190">
        <f t="shared" si="263"/>
        <v>19008</v>
      </c>
      <c r="J521" s="345">
        <f t="shared" si="237"/>
        <v>33008</v>
      </c>
      <c r="K521" s="420"/>
      <c r="L521" s="435"/>
      <c r="M521" s="429">
        <v>35</v>
      </c>
      <c r="N521" s="431">
        <f t="shared" si="238"/>
        <v>0</v>
      </c>
      <c r="O521" s="429">
        <v>47.52</v>
      </c>
      <c r="P521" s="431">
        <f t="shared" si="239"/>
        <v>0</v>
      </c>
      <c r="Q521" s="432">
        <f t="shared" si="240"/>
        <v>0</v>
      </c>
      <c r="R521" s="452"/>
      <c r="S521" s="446">
        <v>35</v>
      </c>
      <c r="T521" s="448">
        <f t="shared" si="241"/>
        <v>0</v>
      </c>
      <c r="U521" s="446">
        <v>47.52</v>
      </c>
      <c r="V521" s="448">
        <f t="shared" si="242"/>
        <v>0</v>
      </c>
      <c r="W521" s="449">
        <f t="shared" si="243"/>
        <v>0</v>
      </c>
      <c r="X521" s="481"/>
      <c r="Y521" s="474">
        <v>35</v>
      </c>
      <c r="Z521" s="476">
        <f t="shared" si="244"/>
        <v>0</v>
      </c>
      <c r="AA521" s="474">
        <v>47.52</v>
      </c>
      <c r="AB521" s="476">
        <f t="shared" si="245"/>
        <v>0</v>
      </c>
      <c r="AC521" s="477">
        <f t="shared" si="246"/>
        <v>0</v>
      </c>
      <c r="AD521" s="500"/>
      <c r="AE521" s="491">
        <v>35</v>
      </c>
      <c r="AF521" s="493">
        <f t="shared" si="247"/>
        <v>0</v>
      </c>
      <c r="AG521" s="491">
        <v>47.52</v>
      </c>
      <c r="AH521" s="493">
        <f t="shared" si="248"/>
        <v>0</v>
      </c>
      <c r="AI521" s="494">
        <f t="shared" si="249"/>
        <v>0</v>
      </c>
      <c r="AJ521" s="532"/>
      <c r="AK521" s="525">
        <v>35</v>
      </c>
      <c r="AL521" s="527">
        <f t="shared" si="250"/>
        <v>0</v>
      </c>
      <c r="AM521" s="525">
        <v>47.52</v>
      </c>
      <c r="AN521" s="527">
        <f t="shared" si="251"/>
        <v>0</v>
      </c>
      <c r="AO521" s="528">
        <f t="shared" si="252"/>
        <v>0</v>
      </c>
      <c r="AP521" s="549"/>
      <c r="AQ521" s="542">
        <v>35</v>
      </c>
      <c r="AR521" s="544">
        <f t="shared" si="253"/>
        <v>0</v>
      </c>
      <c r="AS521" s="542">
        <v>47.52</v>
      </c>
      <c r="AT521" s="544">
        <f t="shared" si="254"/>
        <v>0</v>
      </c>
      <c r="AU521" s="549"/>
      <c r="AV521" s="542">
        <v>35</v>
      </c>
      <c r="AW521" s="544">
        <f t="shared" si="255"/>
        <v>0</v>
      </c>
      <c r="AX521" s="542">
        <v>47.52</v>
      </c>
      <c r="AY521" s="544">
        <f t="shared" si="256"/>
        <v>0</v>
      </c>
      <c r="AZ521" s="549"/>
      <c r="BA521" s="542">
        <v>35</v>
      </c>
      <c r="BB521" s="544">
        <f t="shared" si="257"/>
        <v>0</v>
      </c>
      <c r="BC521" s="542">
        <v>47.52</v>
      </c>
      <c r="BD521" s="544">
        <f t="shared" si="258"/>
        <v>0</v>
      </c>
      <c r="BE521" s="545">
        <f t="shared" si="259"/>
        <v>0</v>
      </c>
      <c r="BF521" s="398">
        <f t="shared" si="260"/>
        <v>400</v>
      </c>
      <c r="BG521" s="254">
        <f t="shared" si="261"/>
        <v>0</v>
      </c>
      <c r="BH521" s="275">
        <f t="shared" si="262"/>
        <v>400</v>
      </c>
    </row>
    <row r="522" spans="1:60" s="275" customFormat="1" ht="12.75">
      <c r="A522" s="314" t="s">
        <v>1239</v>
      </c>
      <c r="B522" s="367" t="s">
        <v>1245</v>
      </c>
      <c r="C522" s="187">
        <v>91532</v>
      </c>
      <c r="D522" s="562" t="s">
        <v>123</v>
      </c>
      <c r="E522" s="234">
        <v>250</v>
      </c>
      <c r="F522" s="344">
        <v>35</v>
      </c>
      <c r="G522" s="190">
        <f t="shared" si="235"/>
        <v>8750</v>
      </c>
      <c r="H522" s="344">
        <v>82.01</v>
      </c>
      <c r="I522" s="190">
        <f t="shared" si="263"/>
        <v>20502.5</v>
      </c>
      <c r="J522" s="345">
        <f t="shared" si="237"/>
        <v>29252.5</v>
      </c>
      <c r="K522" s="420"/>
      <c r="L522" s="435"/>
      <c r="M522" s="429">
        <v>35</v>
      </c>
      <c r="N522" s="431">
        <f t="shared" si="238"/>
        <v>0</v>
      </c>
      <c r="O522" s="429">
        <v>82.01</v>
      </c>
      <c r="P522" s="431">
        <f t="shared" si="239"/>
        <v>0</v>
      </c>
      <c r="Q522" s="432">
        <f t="shared" si="240"/>
        <v>0</v>
      </c>
      <c r="R522" s="452"/>
      <c r="S522" s="446">
        <v>35</v>
      </c>
      <c r="T522" s="448">
        <f t="shared" si="241"/>
        <v>0</v>
      </c>
      <c r="U522" s="446">
        <v>82.01</v>
      </c>
      <c r="V522" s="448">
        <f t="shared" si="242"/>
        <v>0</v>
      </c>
      <c r="W522" s="449">
        <f t="shared" si="243"/>
        <v>0</v>
      </c>
      <c r="X522" s="481"/>
      <c r="Y522" s="474">
        <v>35</v>
      </c>
      <c r="Z522" s="476">
        <f t="shared" si="244"/>
        <v>0</v>
      </c>
      <c r="AA522" s="474">
        <v>82.01</v>
      </c>
      <c r="AB522" s="476">
        <f t="shared" si="245"/>
        <v>0</v>
      </c>
      <c r="AC522" s="477">
        <f t="shared" si="246"/>
        <v>0</v>
      </c>
      <c r="AD522" s="500"/>
      <c r="AE522" s="491">
        <v>35</v>
      </c>
      <c r="AF522" s="493">
        <f t="shared" si="247"/>
        <v>0</v>
      </c>
      <c r="AG522" s="491">
        <v>82.01</v>
      </c>
      <c r="AH522" s="493">
        <f t="shared" si="248"/>
        <v>0</v>
      </c>
      <c r="AI522" s="494">
        <f t="shared" si="249"/>
        <v>0</v>
      </c>
      <c r="AJ522" s="532"/>
      <c r="AK522" s="525">
        <v>35</v>
      </c>
      <c r="AL522" s="527">
        <f t="shared" si="250"/>
        <v>0</v>
      </c>
      <c r="AM522" s="525">
        <v>82.01</v>
      </c>
      <c r="AN522" s="527">
        <f t="shared" si="251"/>
        <v>0</v>
      </c>
      <c r="AO522" s="528">
        <f t="shared" si="252"/>
        <v>0</v>
      </c>
      <c r="AP522" s="549"/>
      <c r="AQ522" s="542">
        <v>35</v>
      </c>
      <c r="AR522" s="544">
        <f t="shared" si="253"/>
        <v>0</v>
      </c>
      <c r="AS522" s="542">
        <v>82.01</v>
      </c>
      <c r="AT522" s="544">
        <f t="shared" si="254"/>
        <v>0</v>
      </c>
      <c r="AU522" s="549"/>
      <c r="AV522" s="542">
        <v>35</v>
      </c>
      <c r="AW522" s="544">
        <f t="shared" si="255"/>
        <v>0</v>
      </c>
      <c r="AX522" s="542">
        <v>82.01</v>
      </c>
      <c r="AY522" s="544">
        <f t="shared" si="256"/>
        <v>0</v>
      </c>
      <c r="AZ522" s="549"/>
      <c r="BA522" s="542">
        <v>35</v>
      </c>
      <c r="BB522" s="544">
        <f t="shared" si="257"/>
        <v>0</v>
      </c>
      <c r="BC522" s="542">
        <v>82.01</v>
      </c>
      <c r="BD522" s="544">
        <f t="shared" si="258"/>
        <v>0</v>
      </c>
      <c r="BE522" s="545">
        <f t="shared" si="259"/>
        <v>0</v>
      </c>
      <c r="BF522" s="398">
        <f t="shared" si="260"/>
        <v>250</v>
      </c>
      <c r="BG522" s="254">
        <f t="shared" si="261"/>
        <v>0</v>
      </c>
      <c r="BH522" s="275">
        <f t="shared" si="262"/>
        <v>250</v>
      </c>
    </row>
    <row r="523" spans="1:60" s="275" customFormat="1" ht="12.75">
      <c r="A523" s="314" t="s">
        <v>1241</v>
      </c>
      <c r="B523" s="367" t="s">
        <v>1247</v>
      </c>
      <c r="C523" s="187" t="s">
        <v>1248</v>
      </c>
      <c r="D523" s="562" t="s">
        <v>123</v>
      </c>
      <c r="E523" s="234">
        <v>100</v>
      </c>
      <c r="F523" s="344">
        <v>50</v>
      </c>
      <c r="G523" s="190">
        <f t="shared" si="235"/>
        <v>5000</v>
      </c>
      <c r="H523" s="344">
        <v>182.45</v>
      </c>
      <c r="I523" s="190">
        <f t="shared" si="263"/>
        <v>18245</v>
      </c>
      <c r="J523" s="345">
        <f t="shared" si="237"/>
        <v>23245</v>
      </c>
      <c r="K523" s="420"/>
      <c r="L523" s="435"/>
      <c r="M523" s="429">
        <v>50</v>
      </c>
      <c r="N523" s="431">
        <f t="shared" si="238"/>
        <v>0</v>
      </c>
      <c r="O523" s="429">
        <v>182.45</v>
      </c>
      <c r="P523" s="431">
        <f t="shared" si="239"/>
        <v>0</v>
      </c>
      <c r="Q523" s="432">
        <f t="shared" si="240"/>
        <v>0</v>
      </c>
      <c r="R523" s="452"/>
      <c r="S523" s="446">
        <v>50</v>
      </c>
      <c r="T523" s="448">
        <f t="shared" si="241"/>
        <v>0</v>
      </c>
      <c r="U523" s="446">
        <v>182.45</v>
      </c>
      <c r="V523" s="448">
        <f t="shared" si="242"/>
        <v>0</v>
      </c>
      <c r="W523" s="449">
        <f t="shared" si="243"/>
        <v>0</v>
      </c>
      <c r="X523" s="481"/>
      <c r="Y523" s="474">
        <v>50</v>
      </c>
      <c r="Z523" s="476">
        <f t="shared" si="244"/>
        <v>0</v>
      </c>
      <c r="AA523" s="474">
        <v>182.45</v>
      </c>
      <c r="AB523" s="476">
        <f t="shared" si="245"/>
        <v>0</v>
      </c>
      <c r="AC523" s="477">
        <f t="shared" si="246"/>
        <v>0</v>
      </c>
      <c r="AD523" s="500"/>
      <c r="AE523" s="491">
        <v>50</v>
      </c>
      <c r="AF523" s="493">
        <f t="shared" si="247"/>
        <v>0</v>
      </c>
      <c r="AG523" s="491">
        <v>182.45</v>
      </c>
      <c r="AH523" s="493">
        <f t="shared" si="248"/>
        <v>0</v>
      </c>
      <c r="AI523" s="494">
        <f t="shared" si="249"/>
        <v>0</v>
      </c>
      <c r="AJ523" s="532"/>
      <c r="AK523" s="525">
        <v>50</v>
      </c>
      <c r="AL523" s="527">
        <f t="shared" si="250"/>
        <v>0</v>
      </c>
      <c r="AM523" s="525">
        <v>182.45</v>
      </c>
      <c r="AN523" s="527">
        <f t="shared" si="251"/>
        <v>0</v>
      </c>
      <c r="AO523" s="528">
        <f t="shared" si="252"/>
        <v>0</v>
      </c>
      <c r="AP523" s="549"/>
      <c r="AQ523" s="542">
        <v>50</v>
      </c>
      <c r="AR523" s="544">
        <f t="shared" si="253"/>
        <v>0</v>
      </c>
      <c r="AS523" s="542">
        <v>182.45</v>
      </c>
      <c r="AT523" s="544">
        <f t="shared" si="254"/>
        <v>0</v>
      </c>
      <c r="AU523" s="549"/>
      <c r="AV523" s="542">
        <v>50</v>
      </c>
      <c r="AW523" s="544">
        <f t="shared" si="255"/>
        <v>0</v>
      </c>
      <c r="AX523" s="542">
        <v>182.45</v>
      </c>
      <c r="AY523" s="544">
        <f t="shared" si="256"/>
        <v>0</v>
      </c>
      <c r="AZ523" s="549"/>
      <c r="BA523" s="542">
        <v>50</v>
      </c>
      <c r="BB523" s="544">
        <f t="shared" si="257"/>
        <v>0</v>
      </c>
      <c r="BC523" s="542">
        <v>182.45</v>
      </c>
      <c r="BD523" s="544">
        <f t="shared" si="258"/>
        <v>0</v>
      </c>
      <c r="BE523" s="545">
        <f t="shared" si="259"/>
        <v>0</v>
      </c>
      <c r="BF523" s="398">
        <f t="shared" si="260"/>
        <v>100</v>
      </c>
      <c r="BG523" s="254">
        <f t="shared" si="261"/>
        <v>0</v>
      </c>
      <c r="BH523" s="275">
        <f t="shared" si="262"/>
        <v>100</v>
      </c>
    </row>
    <row r="524" spans="1:60" s="275" customFormat="1" ht="13.5">
      <c r="A524" s="314" t="s">
        <v>1242</v>
      </c>
      <c r="B524" s="367" t="s">
        <v>1250</v>
      </c>
      <c r="C524" s="372" t="s">
        <v>1251</v>
      </c>
      <c r="D524" s="559" t="s">
        <v>110</v>
      </c>
      <c r="E524" s="234">
        <v>32</v>
      </c>
      <c r="F524" s="344">
        <v>100</v>
      </c>
      <c r="G524" s="190">
        <f t="shared" si="235"/>
        <v>3200</v>
      </c>
      <c r="H524" s="344">
        <v>314</v>
      </c>
      <c r="I524" s="190">
        <f t="shared" si="263"/>
        <v>10048</v>
      </c>
      <c r="J524" s="345">
        <f t="shared" si="237"/>
        <v>13248</v>
      </c>
      <c r="K524" s="421"/>
      <c r="L524" s="435"/>
      <c r="M524" s="429">
        <v>100</v>
      </c>
      <c r="N524" s="431">
        <f t="shared" si="238"/>
        <v>0</v>
      </c>
      <c r="O524" s="429">
        <v>314</v>
      </c>
      <c r="P524" s="431">
        <f t="shared" si="239"/>
        <v>0</v>
      </c>
      <c r="Q524" s="432">
        <f t="shared" si="240"/>
        <v>0</v>
      </c>
      <c r="R524" s="452"/>
      <c r="S524" s="446">
        <v>100</v>
      </c>
      <c r="T524" s="448">
        <f t="shared" si="241"/>
        <v>0</v>
      </c>
      <c r="U524" s="446">
        <v>314</v>
      </c>
      <c r="V524" s="448">
        <f t="shared" si="242"/>
        <v>0</v>
      </c>
      <c r="W524" s="449">
        <f t="shared" si="243"/>
        <v>0</v>
      </c>
      <c r="X524" s="481"/>
      <c r="Y524" s="474">
        <v>100</v>
      </c>
      <c r="Z524" s="476">
        <f t="shared" si="244"/>
        <v>0</v>
      </c>
      <c r="AA524" s="474">
        <v>314</v>
      </c>
      <c r="AB524" s="476">
        <f t="shared" si="245"/>
        <v>0</v>
      </c>
      <c r="AC524" s="477">
        <f t="shared" si="246"/>
        <v>0</v>
      </c>
      <c r="AD524" s="500"/>
      <c r="AE524" s="491">
        <v>100</v>
      </c>
      <c r="AF524" s="493">
        <f t="shared" si="247"/>
        <v>0</v>
      </c>
      <c r="AG524" s="491">
        <v>314</v>
      </c>
      <c r="AH524" s="493">
        <f t="shared" si="248"/>
        <v>0</v>
      </c>
      <c r="AI524" s="494">
        <f t="shared" si="249"/>
        <v>0</v>
      </c>
      <c r="AJ524" s="532"/>
      <c r="AK524" s="525">
        <v>100</v>
      </c>
      <c r="AL524" s="527">
        <f t="shared" si="250"/>
        <v>0</v>
      </c>
      <c r="AM524" s="525">
        <v>314</v>
      </c>
      <c r="AN524" s="527">
        <f t="shared" si="251"/>
        <v>0</v>
      </c>
      <c r="AO524" s="528">
        <f t="shared" si="252"/>
        <v>0</v>
      </c>
      <c r="AP524" s="549"/>
      <c r="AQ524" s="542">
        <v>100</v>
      </c>
      <c r="AR524" s="544">
        <f t="shared" si="253"/>
        <v>0</v>
      </c>
      <c r="AS524" s="542">
        <v>314</v>
      </c>
      <c r="AT524" s="544">
        <f t="shared" si="254"/>
        <v>0</v>
      </c>
      <c r="AU524" s="549"/>
      <c r="AV524" s="542">
        <v>100</v>
      </c>
      <c r="AW524" s="544">
        <f t="shared" si="255"/>
        <v>0</v>
      </c>
      <c r="AX524" s="542">
        <v>314</v>
      </c>
      <c r="AY524" s="544">
        <f t="shared" si="256"/>
        <v>0</v>
      </c>
      <c r="AZ524" s="549"/>
      <c r="BA524" s="542">
        <v>100</v>
      </c>
      <c r="BB524" s="544">
        <f t="shared" si="257"/>
        <v>0</v>
      </c>
      <c r="BC524" s="542">
        <v>314</v>
      </c>
      <c r="BD524" s="544">
        <f t="shared" si="258"/>
        <v>0</v>
      </c>
      <c r="BE524" s="545">
        <f t="shared" si="259"/>
        <v>0</v>
      </c>
      <c r="BF524" s="398">
        <f t="shared" si="260"/>
        <v>32</v>
      </c>
      <c r="BG524" s="254">
        <f t="shared" si="261"/>
        <v>0</v>
      </c>
      <c r="BH524" s="275">
        <f t="shared" si="262"/>
        <v>32</v>
      </c>
    </row>
    <row r="525" spans="1:60" s="275" customFormat="1" ht="12.75">
      <c r="A525" s="314" t="s">
        <v>1244</v>
      </c>
      <c r="B525" s="367" t="s">
        <v>1253</v>
      </c>
      <c r="C525" s="187" t="s">
        <v>1113</v>
      </c>
      <c r="D525" s="562" t="s">
        <v>110</v>
      </c>
      <c r="E525" s="234">
        <v>40</v>
      </c>
      <c r="F525" s="344">
        <v>0</v>
      </c>
      <c r="G525" s="190">
        <f t="shared" ref="G525:G552" si="264">E525*F525</f>
        <v>0</v>
      </c>
      <c r="H525" s="344">
        <v>28.32</v>
      </c>
      <c r="I525" s="190">
        <f t="shared" si="263"/>
        <v>1132.8</v>
      </c>
      <c r="J525" s="345">
        <f t="shared" ref="J525:J554" si="265">G525+I525</f>
        <v>1132.8</v>
      </c>
      <c r="K525" s="420"/>
      <c r="L525" s="435"/>
      <c r="M525" s="429">
        <v>0</v>
      </c>
      <c r="N525" s="431">
        <f t="shared" si="238"/>
        <v>0</v>
      </c>
      <c r="O525" s="429">
        <v>28.32</v>
      </c>
      <c r="P525" s="431">
        <f t="shared" si="239"/>
        <v>0</v>
      </c>
      <c r="Q525" s="432">
        <f t="shared" si="240"/>
        <v>0</v>
      </c>
      <c r="R525" s="452"/>
      <c r="S525" s="446">
        <v>0</v>
      </c>
      <c r="T525" s="448">
        <f t="shared" si="241"/>
        <v>0</v>
      </c>
      <c r="U525" s="446">
        <v>28.32</v>
      </c>
      <c r="V525" s="448">
        <f t="shared" si="242"/>
        <v>0</v>
      </c>
      <c r="W525" s="449">
        <f t="shared" si="243"/>
        <v>0</v>
      </c>
      <c r="X525" s="481"/>
      <c r="Y525" s="474">
        <v>0</v>
      </c>
      <c r="Z525" s="476">
        <f t="shared" si="244"/>
        <v>0</v>
      </c>
      <c r="AA525" s="474">
        <v>28.32</v>
      </c>
      <c r="AB525" s="476">
        <f t="shared" si="245"/>
        <v>0</v>
      </c>
      <c r="AC525" s="477">
        <f t="shared" si="246"/>
        <v>0</v>
      </c>
      <c r="AD525" s="500"/>
      <c r="AE525" s="491">
        <v>0</v>
      </c>
      <c r="AF525" s="493">
        <f t="shared" si="247"/>
        <v>0</v>
      </c>
      <c r="AG525" s="491">
        <v>28.32</v>
      </c>
      <c r="AH525" s="493">
        <f t="shared" si="248"/>
        <v>0</v>
      </c>
      <c r="AI525" s="494">
        <f t="shared" si="249"/>
        <v>0</v>
      </c>
      <c r="AJ525" s="532"/>
      <c r="AK525" s="525">
        <v>0</v>
      </c>
      <c r="AL525" s="527">
        <f t="shared" si="250"/>
        <v>0</v>
      </c>
      <c r="AM525" s="525">
        <v>28.32</v>
      </c>
      <c r="AN525" s="527">
        <f t="shared" si="251"/>
        <v>0</v>
      </c>
      <c r="AO525" s="528">
        <f t="shared" si="252"/>
        <v>0</v>
      </c>
      <c r="AP525" s="549"/>
      <c r="AQ525" s="542">
        <v>0</v>
      </c>
      <c r="AR525" s="544">
        <f t="shared" si="253"/>
        <v>0</v>
      </c>
      <c r="AS525" s="542">
        <v>28.32</v>
      </c>
      <c r="AT525" s="544">
        <f t="shared" si="254"/>
        <v>0</v>
      </c>
      <c r="AU525" s="549"/>
      <c r="AV525" s="542">
        <v>0</v>
      </c>
      <c r="AW525" s="544">
        <f t="shared" si="255"/>
        <v>0</v>
      </c>
      <c r="AX525" s="542">
        <v>28.32</v>
      </c>
      <c r="AY525" s="544">
        <f t="shared" si="256"/>
        <v>0</v>
      </c>
      <c r="AZ525" s="549"/>
      <c r="BA525" s="542">
        <v>0</v>
      </c>
      <c r="BB525" s="544">
        <f t="shared" si="257"/>
        <v>0</v>
      </c>
      <c r="BC525" s="542">
        <v>28.32</v>
      </c>
      <c r="BD525" s="544">
        <f t="shared" si="258"/>
        <v>0</v>
      </c>
      <c r="BE525" s="545">
        <f t="shared" si="259"/>
        <v>0</v>
      </c>
      <c r="BF525" s="398">
        <f t="shared" si="260"/>
        <v>40</v>
      </c>
      <c r="BG525" s="254">
        <f t="shared" si="261"/>
        <v>0</v>
      </c>
      <c r="BH525" s="275">
        <f t="shared" si="262"/>
        <v>40</v>
      </c>
    </row>
    <row r="526" spans="1:60" s="275" customFormat="1" ht="13.5">
      <c r="A526" s="314" t="s">
        <v>1246</v>
      </c>
      <c r="B526" s="367" t="s">
        <v>1255</v>
      </c>
      <c r="C526" s="372" t="s">
        <v>1256</v>
      </c>
      <c r="D526" s="559" t="s">
        <v>123</v>
      </c>
      <c r="E526" s="234">
        <v>10</v>
      </c>
      <c r="F526" s="344">
        <v>0</v>
      </c>
      <c r="G526" s="190">
        <f t="shared" si="264"/>
        <v>0</v>
      </c>
      <c r="H526" s="344">
        <v>131.28</v>
      </c>
      <c r="I526" s="190">
        <f t="shared" si="263"/>
        <v>1312.8</v>
      </c>
      <c r="J526" s="345">
        <f t="shared" si="265"/>
        <v>1312.8</v>
      </c>
      <c r="K526" s="421"/>
      <c r="L526" s="435"/>
      <c r="M526" s="429">
        <v>0</v>
      </c>
      <c r="N526" s="431">
        <f t="shared" si="238"/>
        <v>0</v>
      </c>
      <c r="O526" s="429">
        <v>131.28</v>
      </c>
      <c r="P526" s="431">
        <f t="shared" si="239"/>
        <v>0</v>
      </c>
      <c r="Q526" s="432">
        <f t="shared" si="240"/>
        <v>0</v>
      </c>
      <c r="R526" s="452"/>
      <c r="S526" s="446">
        <v>0</v>
      </c>
      <c r="T526" s="448">
        <f t="shared" si="241"/>
        <v>0</v>
      </c>
      <c r="U526" s="446">
        <v>131.28</v>
      </c>
      <c r="V526" s="448">
        <f t="shared" si="242"/>
        <v>0</v>
      </c>
      <c r="W526" s="449">
        <f t="shared" si="243"/>
        <v>0</v>
      </c>
      <c r="X526" s="481"/>
      <c r="Y526" s="474">
        <v>0</v>
      </c>
      <c r="Z526" s="476">
        <f t="shared" si="244"/>
        <v>0</v>
      </c>
      <c r="AA526" s="474">
        <v>131.28</v>
      </c>
      <c r="AB526" s="476">
        <f t="shared" si="245"/>
        <v>0</v>
      </c>
      <c r="AC526" s="477">
        <f t="shared" si="246"/>
        <v>0</v>
      </c>
      <c r="AD526" s="500"/>
      <c r="AE526" s="491">
        <v>0</v>
      </c>
      <c r="AF526" s="493">
        <f t="shared" si="247"/>
        <v>0</v>
      </c>
      <c r="AG526" s="491">
        <v>131.28</v>
      </c>
      <c r="AH526" s="493">
        <f t="shared" si="248"/>
        <v>0</v>
      </c>
      <c r="AI526" s="494">
        <f t="shared" si="249"/>
        <v>0</v>
      </c>
      <c r="AJ526" s="532"/>
      <c r="AK526" s="525">
        <v>0</v>
      </c>
      <c r="AL526" s="527">
        <f t="shared" si="250"/>
        <v>0</v>
      </c>
      <c r="AM526" s="525">
        <v>131.28</v>
      </c>
      <c r="AN526" s="527">
        <f t="shared" si="251"/>
        <v>0</v>
      </c>
      <c r="AO526" s="528">
        <f t="shared" si="252"/>
        <v>0</v>
      </c>
      <c r="AP526" s="549"/>
      <c r="AQ526" s="542">
        <v>0</v>
      </c>
      <c r="AR526" s="544">
        <f t="shared" si="253"/>
        <v>0</v>
      </c>
      <c r="AS526" s="542">
        <v>131.28</v>
      </c>
      <c r="AT526" s="544">
        <f t="shared" si="254"/>
        <v>0</v>
      </c>
      <c r="AU526" s="549"/>
      <c r="AV526" s="542">
        <v>0</v>
      </c>
      <c r="AW526" s="544">
        <f t="shared" si="255"/>
        <v>0</v>
      </c>
      <c r="AX526" s="542">
        <v>131.28</v>
      </c>
      <c r="AY526" s="544">
        <f t="shared" si="256"/>
        <v>0</v>
      </c>
      <c r="AZ526" s="549"/>
      <c r="BA526" s="542">
        <v>0</v>
      </c>
      <c r="BB526" s="544">
        <f t="shared" si="257"/>
        <v>0</v>
      </c>
      <c r="BC526" s="542">
        <v>131.28</v>
      </c>
      <c r="BD526" s="544">
        <f t="shared" si="258"/>
        <v>0</v>
      </c>
      <c r="BE526" s="545">
        <f t="shared" si="259"/>
        <v>0</v>
      </c>
      <c r="BF526" s="398">
        <f t="shared" si="260"/>
        <v>10</v>
      </c>
      <c r="BG526" s="254">
        <f t="shared" si="261"/>
        <v>0</v>
      </c>
      <c r="BH526" s="275">
        <f t="shared" si="262"/>
        <v>10</v>
      </c>
    </row>
    <row r="527" spans="1:60" s="275" customFormat="1" ht="13.5">
      <c r="A527" s="314" t="s">
        <v>1249</v>
      </c>
      <c r="B527" s="367" t="s">
        <v>1100</v>
      </c>
      <c r="C527" s="372" t="s">
        <v>1258</v>
      </c>
      <c r="D527" s="559" t="s">
        <v>123</v>
      </c>
      <c r="E527" s="234">
        <v>80</v>
      </c>
      <c r="F527" s="344">
        <v>124</v>
      </c>
      <c r="G527" s="190">
        <f t="shared" si="264"/>
        <v>9920</v>
      </c>
      <c r="H527" s="344">
        <v>204</v>
      </c>
      <c r="I527" s="190">
        <f t="shared" si="263"/>
        <v>16320</v>
      </c>
      <c r="J527" s="345">
        <f>G527+I527</f>
        <v>26240</v>
      </c>
      <c r="K527" s="421"/>
      <c r="L527" s="435"/>
      <c r="M527" s="429">
        <v>124</v>
      </c>
      <c r="N527" s="431">
        <f t="shared" ref="N527:N590" si="266">L527*M527</f>
        <v>0</v>
      </c>
      <c r="O527" s="429">
        <v>204</v>
      </c>
      <c r="P527" s="431">
        <f t="shared" ref="P527:P590" si="267">L527*O527</f>
        <v>0</v>
      </c>
      <c r="Q527" s="432">
        <f t="shared" ref="Q527:Q590" si="268">N527+P527</f>
        <v>0</v>
      </c>
      <c r="R527" s="452"/>
      <c r="S527" s="446">
        <v>124</v>
      </c>
      <c r="T527" s="448">
        <f t="shared" ref="T527:T590" si="269">R527*S527</f>
        <v>0</v>
      </c>
      <c r="U527" s="446">
        <v>204</v>
      </c>
      <c r="V527" s="448">
        <f t="shared" ref="V527:V590" si="270">R527*U527</f>
        <v>0</v>
      </c>
      <c r="W527" s="449">
        <f t="shared" ref="W527:W590" si="271">T527+V527</f>
        <v>0</v>
      </c>
      <c r="X527" s="481"/>
      <c r="Y527" s="474">
        <v>124</v>
      </c>
      <c r="Z527" s="476">
        <f t="shared" ref="Z527:Z590" si="272">X527*Y527</f>
        <v>0</v>
      </c>
      <c r="AA527" s="474">
        <v>204</v>
      </c>
      <c r="AB527" s="476">
        <f t="shared" ref="AB527:AB590" si="273">X527*AA527</f>
        <v>0</v>
      </c>
      <c r="AC527" s="477">
        <f t="shared" ref="AC527:AC590" si="274">Z527+AB527</f>
        <v>0</v>
      </c>
      <c r="AD527" s="500"/>
      <c r="AE527" s="491">
        <v>124</v>
      </c>
      <c r="AF527" s="493">
        <f t="shared" ref="AF527:AF590" si="275">AD527*AE527</f>
        <v>0</v>
      </c>
      <c r="AG527" s="491">
        <v>204</v>
      </c>
      <c r="AH527" s="493">
        <f t="shared" ref="AH527:AH590" si="276">AD527*AG527</f>
        <v>0</v>
      </c>
      <c r="AI527" s="494">
        <f t="shared" ref="AI527:AI590" si="277">AF527+AH527</f>
        <v>0</v>
      </c>
      <c r="AJ527" s="532"/>
      <c r="AK527" s="525">
        <v>124</v>
      </c>
      <c r="AL527" s="527">
        <f t="shared" ref="AL527:AL590" si="278">AJ527*AK527</f>
        <v>0</v>
      </c>
      <c r="AM527" s="525">
        <v>204</v>
      </c>
      <c r="AN527" s="527">
        <f t="shared" ref="AN527:AN590" si="279">AJ527*AM527</f>
        <v>0</v>
      </c>
      <c r="AO527" s="528">
        <f t="shared" ref="AO527:AO590" si="280">AL527+AN527</f>
        <v>0</v>
      </c>
      <c r="AP527" s="549"/>
      <c r="AQ527" s="542">
        <v>124</v>
      </c>
      <c r="AR527" s="544">
        <f t="shared" ref="AR527:AR590" si="281">AP527*AQ527</f>
        <v>0</v>
      </c>
      <c r="AS527" s="542">
        <v>204</v>
      </c>
      <c r="AT527" s="544">
        <f t="shared" ref="AT527:AT590" si="282">AP527*AS527</f>
        <v>0</v>
      </c>
      <c r="AU527" s="549"/>
      <c r="AV527" s="542">
        <v>124</v>
      </c>
      <c r="AW527" s="544">
        <f t="shared" ref="AW527:AW590" si="283">AU527*AV527</f>
        <v>0</v>
      </c>
      <c r="AX527" s="542">
        <v>204</v>
      </c>
      <c r="AY527" s="544">
        <f t="shared" ref="AY527:AY590" si="284">AU527*AX527</f>
        <v>0</v>
      </c>
      <c r="AZ527" s="549"/>
      <c r="BA527" s="542">
        <v>124</v>
      </c>
      <c r="BB527" s="544">
        <f t="shared" ref="BB527:BB590" si="285">AZ527*BA527</f>
        <v>0</v>
      </c>
      <c r="BC527" s="542">
        <v>204</v>
      </c>
      <c r="BD527" s="544">
        <f t="shared" ref="BD527:BD590" si="286">AZ527*BC527</f>
        <v>0</v>
      </c>
      <c r="BE527" s="545">
        <f t="shared" ref="BE527:BE590" si="287">BB527+BD527</f>
        <v>0</v>
      </c>
      <c r="BF527" s="398">
        <f t="shared" ref="BF527:BF590" si="288">E527-L527-R527-X527-AD527-AJ527-AP527-AU527-AZ527</f>
        <v>80</v>
      </c>
      <c r="BG527" s="254">
        <f t="shared" ref="BG527:BG590" si="289">L527+R527+X527+AD527+AJ527+AP527+AU527+AZ527</f>
        <v>0</v>
      </c>
      <c r="BH527" s="275">
        <f t="shared" ref="BH527:BH590" si="290">E527-BG527</f>
        <v>80</v>
      </c>
    </row>
    <row r="528" spans="1:60" s="275" customFormat="1" ht="25.5">
      <c r="A528" s="314" t="s">
        <v>1252</v>
      </c>
      <c r="B528" s="367" t="s">
        <v>1260</v>
      </c>
      <c r="C528" s="372" t="s">
        <v>1261</v>
      </c>
      <c r="D528" s="559" t="s">
        <v>110</v>
      </c>
      <c r="E528" s="234">
        <v>60</v>
      </c>
      <c r="F528" s="344">
        <v>100.8</v>
      </c>
      <c r="G528" s="190">
        <f t="shared" si="264"/>
        <v>6048</v>
      </c>
      <c r="H528" s="344">
        <v>84</v>
      </c>
      <c r="I528" s="190">
        <f t="shared" si="263"/>
        <v>5040</v>
      </c>
      <c r="J528" s="345">
        <f>G528+I528</f>
        <v>11088</v>
      </c>
      <c r="K528" s="421"/>
      <c r="L528" s="435"/>
      <c r="M528" s="429">
        <v>100.8</v>
      </c>
      <c r="N528" s="431">
        <f t="shared" si="266"/>
        <v>0</v>
      </c>
      <c r="O528" s="429">
        <v>84</v>
      </c>
      <c r="P528" s="431">
        <f t="shared" si="267"/>
        <v>0</v>
      </c>
      <c r="Q528" s="432">
        <f t="shared" si="268"/>
        <v>0</v>
      </c>
      <c r="R528" s="452"/>
      <c r="S528" s="446">
        <v>100.8</v>
      </c>
      <c r="T528" s="448">
        <f t="shared" si="269"/>
        <v>0</v>
      </c>
      <c r="U528" s="446">
        <v>84</v>
      </c>
      <c r="V528" s="448">
        <f t="shared" si="270"/>
        <v>0</v>
      </c>
      <c r="W528" s="449">
        <f t="shared" si="271"/>
        <v>0</v>
      </c>
      <c r="X528" s="481"/>
      <c r="Y528" s="474">
        <v>100.8</v>
      </c>
      <c r="Z528" s="476">
        <f t="shared" si="272"/>
        <v>0</v>
      </c>
      <c r="AA528" s="474">
        <v>84</v>
      </c>
      <c r="AB528" s="476">
        <f t="shared" si="273"/>
        <v>0</v>
      </c>
      <c r="AC528" s="477">
        <f t="shared" si="274"/>
        <v>0</v>
      </c>
      <c r="AD528" s="500"/>
      <c r="AE528" s="491">
        <v>100.8</v>
      </c>
      <c r="AF528" s="493">
        <f t="shared" si="275"/>
        <v>0</v>
      </c>
      <c r="AG528" s="491">
        <v>84</v>
      </c>
      <c r="AH528" s="493">
        <f t="shared" si="276"/>
        <v>0</v>
      </c>
      <c r="AI528" s="494">
        <f t="shared" si="277"/>
        <v>0</v>
      </c>
      <c r="AJ528" s="532"/>
      <c r="AK528" s="525">
        <v>100.8</v>
      </c>
      <c r="AL528" s="527">
        <f t="shared" si="278"/>
        <v>0</v>
      </c>
      <c r="AM528" s="525">
        <v>84</v>
      </c>
      <c r="AN528" s="527">
        <f t="shared" si="279"/>
        <v>0</v>
      </c>
      <c r="AO528" s="528">
        <f t="shared" si="280"/>
        <v>0</v>
      </c>
      <c r="AP528" s="549"/>
      <c r="AQ528" s="542">
        <v>100.8</v>
      </c>
      <c r="AR528" s="544">
        <f t="shared" si="281"/>
        <v>0</v>
      </c>
      <c r="AS528" s="542">
        <v>84</v>
      </c>
      <c r="AT528" s="544">
        <f t="shared" si="282"/>
        <v>0</v>
      </c>
      <c r="AU528" s="549"/>
      <c r="AV528" s="542">
        <v>100.8</v>
      </c>
      <c r="AW528" s="544">
        <f t="shared" si="283"/>
        <v>0</v>
      </c>
      <c r="AX528" s="542">
        <v>84</v>
      </c>
      <c r="AY528" s="544">
        <f t="shared" si="284"/>
        <v>0</v>
      </c>
      <c r="AZ528" s="549"/>
      <c r="BA528" s="542">
        <v>100.8</v>
      </c>
      <c r="BB528" s="544">
        <f t="shared" si="285"/>
        <v>0</v>
      </c>
      <c r="BC528" s="542">
        <v>84</v>
      </c>
      <c r="BD528" s="544">
        <f t="shared" si="286"/>
        <v>0</v>
      </c>
      <c r="BE528" s="545">
        <f t="shared" si="287"/>
        <v>0</v>
      </c>
      <c r="BF528" s="398">
        <f t="shared" si="288"/>
        <v>60</v>
      </c>
      <c r="BG528" s="254">
        <f t="shared" si="289"/>
        <v>0</v>
      </c>
      <c r="BH528" s="275">
        <f t="shared" si="290"/>
        <v>60</v>
      </c>
    </row>
    <row r="529" spans="1:60" s="275" customFormat="1" ht="13.5">
      <c r="A529" s="314" t="s">
        <v>1254</v>
      </c>
      <c r="B529" s="367" t="s">
        <v>1263</v>
      </c>
      <c r="C529" s="372" t="s">
        <v>1264</v>
      </c>
      <c r="D529" s="559" t="s">
        <v>110</v>
      </c>
      <c r="E529" s="234">
        <v>1</v>
      </c>
      <c r="F529" s="344">
        <v>0</v>
      </c>
      <c r="G529" s="190">
        <f t="shared" si="264"/>
        <v>0</v>
      </c>
      <c r="H529" s="344">
        <v>5382.68</v>
      </c>
      <c r="I529" s="190">
        <f t="shared" si="263"/>
        <v>5382.68</v>
      </c>
      <c r="J529" s="345">
        <f t="shared" si="265"/>
        <v>5382.68</v>
      </c>
      <c r="K529" s="421"/>
      <c r="L529" s="435"/>
      <c r="M529" s="429">
        <v>0</v>
      </c>
      <c r="N529" s="431">
        <f t="shared" si="266"/>
        <v>0</v>
      </c>
      <c r="O529" s="429">
        <v>5382.68</v>
      </c>
      <c r="P529" s="431">
        <f t="shared" si="267"/>
        <v>0</v>
      </c>
      <c r="Q529" s="432">
        <f t="shared" si="268"/>
        <v>0</v>
      </c>
      <c r="R529" s="452"/>
      <c r="S529" s="446">
        <v>0</v>
      </c>
      <c r="T529" s="448">
        <f t="shared" si="269"/>
        <v>0</v>
      </c>
      <c r="U529" s="446">
        <v>5382.68</v>
      </c>
      <c r="V529" s="448">
        <f t="shared" si="270"/>
        <v>0</v>
      </c>
      <c r="W529" s="449">
        <f t="shared" si="271"/>
        <v>0</v>
      </c>
      <c r="X529" s="481"/>
      <c r="Y529" s="474">
        <v>0</v>
      </c>
      <c r="Z529" s="476">
        <f t="shared" si="272"/>
        <v>0</v>
      </c>
      <c r="AA529" s="474">
        <v>5382.68</v>
      </c>
      <c r="AB529" s="476">
        <f t="shared" si="273"/>
        <v>0</v>
      </c>
      <c r="AC529" s="477">
        <f t="shared" si="274"/>
        <v>0</v>
      </c>
      <c r="AD529" s="500"/>
      <c r="AE529" s="491">
        <v>0</v>
      </c>
      <c r="AF529" s="493">
        <f t="shared" si="275"/>
        <v>0</v>
      </c>
      <c r="AG529" s="491">
        <v>5382.68</v>
      </c>
      <c r="AH529" s="493">
        <f t="shared" si="276"/>
        <v>0</v>
      </c>
      <c r="AI529" s="494">
        <f t="shared" si="277"/>
        <v>0</v>
      </c>
      <c r="AJ529" s="532"/>
      <c r="AK529" s="525">
        <v>0</v>
      </c>
      <c r="AL529" s="527">
        <f t="shared" si="278"/>
        <v>0</v>
      </c>
      <c r="AM529" s="525">
        <v>5382.68</v>
      </c>
      <c r="AN529" s="527">
        <f t="shared" si="279"/>
        <v>0</v>
      </c>
      <c r="AO529" s="528">
        <f t="shared" si="280"/>
        <v>0</v>
      </c>
      <c r="AP529" s="549"/>
      <c r="AQ529" s="542">
        <v>0</v>
      </c>
      <c r="AR529" s="544">
        <f t="shared" si="281"/>
        <v>0</v>
      </c>
      <c r="AS529" s="542">
        <v>5382.68</v>
      </c>
      <c r="AT529" s="544">
        <f t="shared" si="282"/>
        <v>0</v>
      </c>
      <c r="AU529" s="549"/>
      <c r="AV529" s="542">
        <v>0</v>
      </c>
      <c r="AW529" s="544">
        <f t="shared" si="283"/>
        <v>0</v>
      </c>
      <c r="AX529" s="542">
        <v>5382.68</v>
      </c>
      <c r="AY529" s="544">
        <f t="shared" si="284"/>
        <v>0</v>
      </c>
      <c r="AZ529" s="549"/>
      <c r="BA529" s="542">
        <v>0</v>
      </c>
      <c r="BB529" s="544">
        <f t="shared" si="285"/>
        <v>0</v>
      </c>
      <c r="BC529" s="542">
        <v>5382.68</v>
      </c>
      <c r="BD529" s="544">
        <f t="shared" si="286"/>
        <v>0</v>
      </c>
      <c r="BE529" s="545">
        <f t="shared" si="287"/>
        <v>0</v>
      </c>
      <c r="BF529" s="398">
        <f t="shared" si="288"/>
        <v>1</v>
      </c>
      <c r="BG529" s="254">
        <f t="shared" si="289"/>
        <v>0</v>
      </c>
      <c r="BH529" s="275">
        <f t="shared" si="290"/>
        <v>1</v>
      </c>
    </row>
    <row r="530" spans="1:60" s="275" customFormat="1" ht="12.75">
      <c r="A530" s="314" t="s">
        <v>1257</v>
      </c>
      <c r="B530" s="367" t="s">
        <v>1266</v>
      </c>
      <c r="C530" s="187" t="s">
        <v>1267</v>
      </c>
      <c r="D530" s="562" t="s">
        <v>123</v>
      </c>
      <c r="E530" s="234">
        <v>10</v>
      </c>
      <c r="F530" s="344">
        <v>50</v>
      </c>
      <c r="G530" s="190">
        <f t="shared" si="264"/>
        <v>500</v>
      </c>
      <c r="H530" s="344">
        <v>268</v>
      </c>
      <c r="I530" s="190">
        <f t="shared" si="263"/>
        <v>2680</v>
      </c>
      <c r="J530" s="345">
        <f t="shared" si="265"/>
        <v>3180</v>
      </c>
      <c r="K530" s="420"/>
      <c r="L530" s="435"/>
      <c r="M530" s="429">
        <v>50</v>
      </c>
      <c r="N530" s="431">
        <f t="shared" si="266"/>
        <v>0</v>
      </c>
      <c r="O530" s="429">
        <v>268</v>
      </c>
      <c r="P530" s="431">
        <f t="shared" si="267"/>
        <v>0</v>
      </c>
      <c r="Q530" s="432">
        <f t="shared" si="268"/>
        <v>0</v>
      </c>
      <c r="R530" s="452"/>
      <c r="S530" s="446">
        <v>50</v>
      </c>
      <c r="T530" s="448">
        <f t="shared" si="269"/>
        <v>0</v>
      </c>
      <c r="U530" s="446">
        <v>268</v>
      </c>
      <c r="V530" s="448">
        <f t="shared" si="270"/>
        <v>0</v>
      </c>
      <c r="W530" s="449">
        <f t="shared" si="271"/>
        <v>0</v>
      </c>
      <c r="X530" s="481"/>
      <c r="Y530" s="474">
        <v>50</v>
      </c>
      <c r="Z530" s="476">
        <f t="shared" si="272"/>
        <v>0</v>
      </c>
      <c r="AA530" s="474">
        <v>268</v>
      </c>
      <c r="AB530" s="476">
        <f t="shared" si="273"/>
        <v>0</v>
      </c>
      <c r="AC530" s="477">
        <f t="shared" si="274"/>
        <v>0</v>
      </c>
      <c r="AD530" s="500"/>
      <c r="AE530" s="491">
        <v>50</v>
      </c>
      <c r="AF530" s="493">
        <f t="shared" si="275"/>
        <v>0</v>
      </c>
      <c r="AG530" s="491">
        <v>268</v>
      </c>
      <c r="AH530" s="493">
        <f t="shared" si="276"/>
        <v>0</v>
      </c>
      <c r="AI530" s="494">
        <f t="shared" si="277"/>
        <v>0</v>
      </c>
      <c r="AJ530" s="532"/>
      <c r="AK530" s="525">
        <v>50</v>
      </c>
      <c r="AL530" s="527">
        <f t="shared" si="278"/>
        <v>0</v>
      </c>
      <c r="AM530" s="525">
        <v>268</v>
      </c>
      <c r="AN530" s="527">
        <f t="shared" si="279"/>
        <v>0</v>
      </c>
      <c r="AO530" s="528">
        <f t="shared" si="280"/>
        <v>0</v>
      </c>
      <c r="AP530" s="549"/>
      <c r="AQ530" s="542">
        <v>50</v>
      </c>
      <c r="AR530" s="544">
        <f t="shared" si="281"/>
        <v>0</v>
      </c>
      <c r="AS530" s="542">
        <v>268</v>
      </c>
      <c r="AT530" s="544">
        <f t="shared" si="282"/>
        <v>0</v>
      </c>
      <c r="AU530" s="549"/>
      <c r="AV530" s="542">
        <v>50</v>
      </c>
      <c r="AW530" s="544">
        <f t="shared" si="283"/>
        <v>0</v>
      </c>
      <c r="AX530" s="542">
        <v>268</v>
      </c>
      <c r="AY530" s="544">
        <f t="shared" si="284"/>
        <v>0</v>
      </c>
      <c r="AZ530" s="549"/>
      <c r="BA530" s="542">
        <v>50</v>
      </c>
      <c r="BB530" s="544">
        <f t="shared" si="285"/>
        <v>0</v>
      </c>
      <c r="BC530" s="542">
        <v>268</v>
      </c>
      <c r="BD530" s="544">
        <f t="shared" si="286"/>
        <v>0</v>
      </c>
      <c r="BE530" s="545">
        <f t="shared" si="287"/>
        <v>0</v>
      </c>
      <c r="BF530" s="398">
        <f t="shared" si="288"/>
        <v>10</v>
      </c>
      <c r="BG530" s="254">
        <f t="shared" si="289"/>
        <v>0</v>
      </c>
      <c r="BH530" s="275">
        <f t="shared" si="290"/>
        <v>10</v>
      </c>
    </row>
    <row r="531" spans="1:60" s="275" customFormat="1" ht="12.75">
      <c r="A531" s="314" t="s">
        <v>1259</v>
      </c>
      <c r="B531" s="367" t="s">
        <v>1269</v>
      </c>
      <c r="C531" s="187"/>
      <c r="D531" s="562" t="s">
        <v>110</v>
      </c>
      <c r="E531" s="234">
        <v>6</v>
      </c>
      <c r="F531" s="344">
        <v>0</v>
      </c>
      <c r="G531" s="190">
        <f t="shared" si="264"/>
        <v>0</v>
      </c>
      <c r="H531" s="344">
        <v>45.34</v>
      </c>
      <c r="I531" s="190">
        <f t="shared" si="263"/>
        <v>272.04000000000002</v>
      </c>
      <c r="J531" s="345">
        <f t="shared" si="265"/>
        <v>272.04000000000002</v>
      </c>
      <c r="K531" s="420"/>
      <c r="L531" s="435"/>
      <c r="M531" s="429">
        <v>0</v>
      </c>
      <c r="N531" s="431">
        <f t="shared" si="266"/>
        <v>0</v>
      </c>
      <c r="O531" s="429">
        <v>45.34</v>
      </c>
      <c r="P531" s="431">
        <f t="shared" si="267"/>
        <v>0</v>
      </c>
      <c r="Q531" s="432">
        <f t="shared" si="268"/>
        <v>0</v>
      </c>
      <c r="R531" s="452"/>
      <c r="S531" s="446">
        <v>0</v>
      </c>
      <c r="T531" s="448">
        <f t="shared" si="269"/>
        <v>0</v>
      </c>
      <c r="U531" s="446">
        <v>45.34</v>
      </c>
      <c r="V531" s="448">
        <f t="shared" si="270"/>
        <v>0</v>
      </c>
      <c r="W531" s="449">
        <f t="shared" si="271"/>
        <v>0</v>
      </c>
      <c r="X531" s="481"/>
      <c r="Y531" s="474">
        <v>0</v>
      </c>
      <c r="Z531" s="476">
        <f t="shared" si="272"/>
        <v>0</v>
      </c>
      <c r="AA531" s="474">
        <v>45.34</v>
      </c>
      <c r="AB531" s="476">
        <f t="shared" si="273"/>
        <v>0</v>
      </c>
      <c r="AC531" s="477">
        <f t="shared" si="274"/>
        <v>0</v>
      </c>
      <c r="AD531" s="500"/>
      <c r="AE531" s="491">
        <v>0</v>
      </c>
      <c r="AF531" s="493">
        <f t="shared" si="275"/>
        <v>0</v>
      </c>
      <c r="AG531" s="491">
        <v>45.34</v>
      </c>
      <c r="AH531" s="493">
        <f t="shared" si="276"/>
        <v>0</v>
      </c>
      <c r="AI531" s="494">
        <f t="shared" si="277"/>
        <v>0</v>
      </c>
      <c r="AJ531" s="532"/>
      <c r="AK531" s="525">
        <v>0</v>
      </c>
      <c r="AL531" s="527">
        <f t="shared" si="278"/>
        <v>0</v>
      </c>
      <c r="AM531" s="525">
        <v>45.34</v>
      </c>
      <c r="AN531" s="527">
        <f t="shared" si="279"/>
        <v>0</v>
      </c>
      <c r="AO531" s="528">
        <f t="shared" si="280"/>
        <v>0</v>
      </c>
      <c r="AP531" s="549"/>
      <c r="AQ531" s="542">
        <v>0</v>
      </c>
      <c r="AR531" s="544">
        <f t="shared" si="281"/>
        <v>0</v>
      </c>
      <c r="AS531" s="542">
        <v>45.34</v>
      </c>
      <c r="AT531" s="544">
        <f t="shared" si="282"/>
        <v>0</v>
      </c>
      <c r="AU531" s="549"/>
      <c r="AV531" s="542">
        <v>0</v>
      </c>
      <c r="AW531" s="544">
        <f t="shared" si="283"/>
        <v>0</v>
      </c>
      <c r="AX531" s="542">
        <v>45.34</v>
      </c>
      <c r="AY531" s="544">
        <f t="shared" si="284"/>
        <v>0</v>
      </c>
      <c r="AZ531" s="549"/>
      <c r="BA531" s="542">
        <v>0</v>
      </c>
      <c r="BB531" s="544">
        <f t="shared" si="285"/>
        <v>0</v>
      </c>
      <c r="BC531" s="542">
        <v>45.34</v>
      </c>
      <c r="BD531" s="544">
        <f t="shared" si="286"/>
        <v>0</v>
      </c>
      <c r="BE531" s="545">
        <f t="shared" si="287"/>
        <v>0</v>
      </c>
      <c r="BF531" s="398">
        <f t="shared" si="288"/>
        <v>6</v>
      </c>
      <c r="BG531" s="254">
        <f t="shared" si="289"/>
        <v>0</v>
      </c>
      <c r="BH531" s="275">
        <f t="shared" si="290"/>
        <v>6</v>
      </c>
    </row>
    <row r="532" spans="1:60" s="275" customFormat="1" ht="12.75">
      <c r="A532" s="314" t="s">
        <v>1262</v>
      </c>
      <c r="B532" s="367" t="s">
        <v>1271</v>
      </c>
      <c r="C532" s="187" t="s">
        <v>1272</v>
      </c>
      <c r="D532" s="562" t="s">
        <v>110</v>
      </c>
      <c r="E532" s="234">
        <v>6</v>
      </c>
      <c r="F532" s="344">
        <v>720</v>
      </c>
      <c r="G532" s="190">
        <f t="shared" si="264"/>
        <v>4320</v>
      </c>
      <c r="H532" s="344">
        <v>256.8</v>
      </c>
      <c r="I532" s="190">
        <f t="shared" si="263"/>
        <v>1540.8000000000002</v>
      </c>
      <c r="J532" s="345">
        <f t="shared" si="265"/>
        <v>5860.8</v>
      </c>
      <c r="K532" s="420"/>
      <c r="L532" s="435"/>
      <c r="M532" s="429">
        <v>720</v>
      </c>
      <c r="N532" s="431">
        <f t="shared" si="266"/>
        <v>0</v>
      </c>
      <c r="O532" s="429">
        <v>256.8</v>
      </c>
      <c r="P532" s="431">
        <f t="shared" si="267"/>
        <v>0</v>
      </c>
      <c r="Q532" s="432">
        <f t="shared" si="268"/>
        <v>0</v>
      </c>
      <c r="R532" s="452"/>
      <c r="S532" s="446">
        <v>720</v>
      </c>
      <c r="T532" s="448">
        <f t="shared" si="269"/>
        <v>0</v>
      </c>
      <c r="U532" s="446">
        <v>256.8</v>
      </c>
      <c r="V532" s="448">
        <f t="shared" si="270"/>
        <v>0</v>
      </c>
      <c r="W532" s="449">
        <f t="shared" si="271"/>
        <v>0</v>
      </c>
      <c r="X532" s="481"/>
      <c r="Y532" s="474">
        <v>720</v>
      </c>
      <c r="Z532" s="476">
        <f t="shared" si="272"/>
        <v>0</v>
      </c>
      <c r="AA532" s="474">
        <v>256.8</v>
      </c>
      <c r="AB532" s="476">
        <f t="shared" si="273"/>
        <v>0</v>
      </c>
      <c r="AC532" s="477">
        <f t="shared" si="274"/>
        <v>0</v>
      </c>
      <c r="AD532" s="500"/>
      <c r="AE532" s="491">
        <v>720</v>
      </c>
      <c r="AF532" s="493">
        <f t="shared" si="275"/>
        <v>0</v>
      </c>
      <c r="AG532" s="491">
        <v>256.8</v>
      </c>
      <c r="AH532" s="493">
        <f t="shared" si="276"/>
        <v>0</v>
      </c>
      <c r="AI532" s="494">
        <f t="shared" si="277"/>
        <v>0</v>
      </c>
      <c r="AJ532" s="532"/>
      <c r="AK532" s="525">
        <v>720</v>
      </c>
      <c r="AL532" s="527">
        <f t="shared" si="278"/>
        <v>0</v>
      </c>
      <c r="AM532" s="525">
        <v>256.8</v>
      </c>
      <c r="AN532" s="527">
        <f t="shared" si="279"/>
        <v>0</v>
      </c>
      <c r="AO532" s="528">
        <f t="shared" si="280"/>
        <v>0</v>
      </c>
      <c r="AP532" s="549"/>
      <c r="AQ532" s="542">
        <v>720</v>
      </c>
      <c r="AR532" s="544">
        <f t="shared" si="281"/>
        <v>0</v>
      </c>
      <c r="AS532" s="542">
        <v>256.8</v>
      </c>
      <c r="AT532" s="544">
        <f t="shared" si="282"/>
        <v>0</v>
      </c>
      <c r="AU532" s="549"/>
      <c r="AV532" s="542">
        <v>720</v>
      </c>
      <c r="AW532" s="544">
        <f t="shared" si="283"/>
        <v>0</v>
      </c>
      <c r="AX532" s="542">
        <v>256.8</v>
      </c>
      <c r="AY532" s="544">
        <f t="shared" si="284"/>
        <v>0</v>
      </c>
      <c r="AZ532" s="549"/>
      <c r="BA532" s="542">
        <v>720</v>
      </c>
      <c r="BB532" s="544">
        <f t="shared" si="285"/>
        <v>0</v>
      </c>
      <c r="BC532" s="542">
        <v>256.8</v>
      </c>
      <c r="BD532" s="544">
        <f t="shared" si="286"/>
        <v>0</v>
      </c>
      <c r="BE532" s="545">
        <f t="shared" si="287"/>
        <v>0</v>
      </c>
      <c r="BF532" s="398">
        <f t="shared" si="288"/>
        <v>6</v>
      </c>
      <c r="BG532" s="254">
        <f t="shared" si="289"/>
        <v>0</v>
      </c>
      <c r="BH532" s="275">
        <f t="shared" si="290"/>
        <v>6</v>
      </c>
    </row>
    <row r="533" spans="1:60" s="275" customFormat="1" ht="12.75">
      <c r="A533" s="314" t="s">
        <v>1265</v>
      </c>
      <c r="B533" s="367" t="s">
        <v>998</v>
      </c>
      <c r="C533" s="187" t="s">
        <v>999</v>
      </c>
      <c r="D533" s="562" t="s">
        <v>110</v>
      </c>
      <c r="E533" s="234">
        <v>6</v>
      </c>
      <c r="F533" s="344">
        <v>300</v>
      </c>
      <c r="G533" s="190">
        <f t="shared" si="264"/>
        <v>1800</v>
      </c>
      <c r="H533" s="344">
        <v>170.52</v>
      </c>
      <c r="I533" s="190">
        <f t="shared" si="263"/>
        <v>1023.1200000000001</v>
      </c>
      <c r="J533" s="345">
        <f t="shared" si="265"/>
        <v>2823.12</v>
      </c>
      <c r="K533" s="420"/>
      <c r="L533" s="435"/>
      <c r="M533" s="429">
        <v>300</v>
      </c>
      <c r="N533" s="431">
        <f t="shared" si="266"/>
        <v>0</v>
      </c>
      <c r="O533" s="429">
        <v>170.52</v>
      </c>
      <c r="P533" s="431">
        <f t="shared" si="267"/>
        <v>0</v>
      </c>
      <c r="Q533" s="432">
        <f t="shared" si="268"/>
        <v>0</v>
      </c>
      <c r="R533" s="452"/>
      <c r="S533" s="446">
        <v>300</v>
      </c>
      <c r="T533" s="448">
        <f t="shared" si="269"/>
        <v>0</v>
      </c>
      <c r="U533" s="446">
        <v>170.52</v>
      </c>
      <c r="V533" s="448">
        <f t="shared" si="270"/>
        <v>0</v>
      </c>
      <c r="W533" s="449">
        <f t="shared" si="271"/>
        <v>0</v>
      </c>
      <c r="X533" s="481"/>
      <c r="Y533" s="474">
        <v>300</v>
      </c>
      <c r="Z533" s="476">
        <f t="shared" si="272"/>
        <v>0</v>
      </c>
      <c r="AA533" s="474">
        <v>170.52</v>
      </c>
      <c r="AB533" s="476">
        <f t="shared" si="273"/>
        <v>0</v>
      </c>
      <c r="AC533" s="477">
        <f t="shared" si="274"/>
        <v>0</v>
      </c>
      <c r="AD533" s="500"/>
      <c r="AE533" s="491">
        <v>300</v>
      </c>
      <c r="AF533" s="493">
        <f t="shared" si="275"/>
        <v>0</v>
      </c>
      <c r="AG533" s="491">
        <v>170.52</v>
      </c>
      <c r="AH533" s="493">
        <f t="shared" si="276"/>
        <v>0</v>
      </c>
      <c r="AI533" s="494">
        <f t="shared" si="277"/>
        <v>0</v>
      </c>
      <c r="AJ533" s="532"/>
      <c r="AK533" s="525">
        <v>300</v>
      </c>
      <c r="AL533" s="527">
        <f t="shared" si="278"/>
        <v>0</v>
      </c>
      <c r="AM533" s="525">
        <v>170.52</v>
      </c>
      <c r="AN533" s="527">
        <f t="shared" si="279"/>
        <v>0</v>
      </c>
      <c r="AO533" s="528">
        <f t="shared" si="280"/>
        <v>0</v>
      </c>
      <c r="AP533" s="549"/>
      <c r="AQ533" s="542">
        <v>300</v>
      </c>
      <c r="AR533" s="544">
        <f t="shared" si="281"/>
        <v>0</v>
      </c>
      <c r="AS533" s="542">
        <v>170.52</v>
      </c>
      <c r="AT533" s="544">
        <f t="shared" si="282"/>
        <v>0</v>
      </c>
      <c r="AU533" s="549"/>
      <c r="AV533" s="542">
        <v>300</v>
      </c>
      <c r="AW533" s="544">
        <f t="shared" si="283"/>
        <v>0</v>
      </c>
      <c r="AX533" s="542">
        <v>170.52</v>
      </c>
      <c r="AY533" s="544">
        <f t="shared" si="284"/>
        <v>0</v>
      </c>
      <c r="AZ533" s="549"/>
      <c r="BA533" s="542">
        <v>300</v>
      </c>
      <c r="BB533" s="544">
        <f t="shared" si="285"/>
        <v>0</v>
      </c>
      <c r="BC533" s="542">
        <v>170.52</v>
      </c>
      <c r="BD533" s="544">
        <f t="shared" si="286"/>
        <v>0</v>
      </c>
      <c r="BE533" s="545">
        <f t="shared" si="287"/>
        <v>0</v>
      </c>
      <c r="BF533" s="398">
        <f t="shared" si="288"/>
        <v>6</v>
      </c>
      <c r="BG533" s="254">
        <f t="shared" si="289"/>
        <v>0</v>
      </c>
      <c r="BH533" s="275">
        <f t="shared" si="290"/>
        <v>6</v>
      </c>
    </row>
    <row r="534" spans="1:60" s="275" customFormat="1" ht="12.75">
      <c r="A534" s="314" t="s">
        <v>1268</v>
      </c>
      <c r="B534" s="367" t="s">
        <v>1275</v>
      </c>
      <c r="C534" s="187"/>
      <c r="D534" s="562" t="s">
        <v>140</v>
      </c>
      <c r="E534" s="234">
        <v>1.2</v>
      </c>
      <c r="F534" s="344">
        <v>1162</v>
      </c>
      <c r="G534" s="190">
        <f t="shared" si="264"/>
        <v>1394.3999999999999</v>
      </c>
      <c r="H534" s="344">
        <v>840</v>
      </c>
      <c r="I534" s="190">
        <f t="shared" si="263"/>
        <v>1008</v>
      </c>
      <c r="J534" s="345">
        <f t="shared" si="265"/>
        <v>2402.3999999999996</v>
      </c>
      <c r="K534" s="420"/>
      <c r="L534" s="435"/>
      <c r="M534" s="429">
        <v>1162</v>
      </c>
      <c r="N534" s="431">
        <f t="shared" si="266"/>
        <v>0</v>
      </c>
      <c r="O534" s="429">
        <v>840</v>
      </c>
      <c r="P534" s="431">
        <f t="shared" si="267"/>
        <v>0</v>
      </c>
      <c r="Q534" s="432">
        <f t="shared" si="268"/>
        <v>0</v>
      </c>
      <c r="R534" s="452"/>
      <c r="S534" s="446">
        <v>1162</v>
      </c>
      <c r="T534" s="448">
        <f t="shared" si="269"/>
        <v>0</v>
      </c>
      <c r="U534" s="446">
        <v>840</v>
      </c>
      <c r="V534" s="448">
        <f t="shared" si="270"/>
        <v>0</v>
      </c>
      <c r="W534" s="449">
        <f t="shared" si="271"/>
        <v>0</v>
      </c>
      <c r="X534" s="481"/>
      <c r="Y534" s="474">
        <v>1162</v>
      </c>
      <c r="Z534" s="476">
        <f t="shared" si="272"/>
        <v>0</v>
      </c>
      <c r="AA534" s="474">
        <v>840</v>
      </c>
      <c r="AB534" s="476">
        <f t="shared" si="273"/>
        <v>0</v>
      </c>
      <c r="AC534" s="477">
        <f t="shared" si="274"/>
        <v>0</v>
      </c>
      <c r="AD534" s="500"/>
      <c r="AE534" s="491">
        <v>1162</v>
      </c>
      <c r="AF534" s="493">
        <f t="shared" si="275"/>
        <v>0</v>
      </c>
      <c r="AG534" s="491">
        <v>840</v>
      </c>
      <c r="AH534" s="493">
        <f t="shared" si="276"/>
        <v>0</v>
      </c>
      <c r="AI534" s="494">
        <f t="shared" si="277"/>
        <v>0</v>
      </c>
      <c r="AJ534" s="532"/>
      <c r="AK534" s="525">
        <v>1162</v>
      </c>
      <c r="AL534" s="527">
        <f t="shared" si="278"/>
        <v>0</v>
      </c>
      <c r="AM534" s="525">
        <v>840</v>
      </c>
      <c r="AN534" s="527">
        <f t="shared" si="279"/>
        <v>0</v>
      </c>
      <c r="AO534" s="528">
        <f t="shared" si="280"/>
        <v>0</v>
      </c>
      <c r="AP534" s="549"/>
      <c r="AQ534" s="542">
        <v>1162</v>
      </c>
      <c r="AR534" s="544">
        <f t="shared" si="281"/>
        <v>0</v>
      </c>
      <c r="AS534" s="542">
        <v>840</v>
      </c>
      <c r="AT534" s="544">
        <f t="shared" si="282"/>
        <v>0</v>
      </c>
      <c r="AU534" s="549"/>
      <c r="AV534" s="542">
        <v>1162</v>
      </c>
      <c r="AW534" s="544">
        <f t="shared" si="283"/>
        <v>0</v>
      </c>
      <c r="AX534" s="542">
        <v>840</v>
      </c>
      <c r="AY534" s="544">
        <f t="shared" si="284"/>
        <v>0</v>
      </c>
      <c r="AZ534" s="549"/>
      <c r="BA534" s="542">
        <v>1162</v>
      </c>
      <c r="BB534" s="544">
        <f t="shared" si="285"/>
        <v>0</v>
      </c>
      <c r="BC534" s="542">
        <v>840</v>
      </c>
      <c r="BD534" s="544">
        <f t="shared" si="286"/>
        <v>0</v>
      </c>
      <c r="BE534" s="545">
        <f t="shared" si="287"/>
        <v>0</v>
      </c>
      <c r="BF534" s="398">
        <f t="shared" si="288"/>
        <v>1.2</v>
      </c>
      <c r="BG534" s="254">
        <f t="shared" si="289"/>
        <v>0</v>
      </c>
      <c r="BH534" s="275">
        <f t="shared" si="290"/>
        <v>1.2</v>
      </c>
    </row>
    <row r="535" spans="1:60" s="275" customFormat="1" ht="12.75">
      <c r="A535" s="314" t="s">
        <v>1270</v>
      </c>
      <c r="B535" s="367" t="s">
        <v>1277</v>
      </c>
      <c r="C535" s="187" t="s">
        <v>1278</v>
      </c>
      <c r="D535" s="562" t="s">
        <v>1279</v>
      </c>
      <c r="E535" s="234">
        <v>40</v>
      </c>
      <c r="F535" s="344">
        <v>0</v>
      </c>
      <c r="G535" s="190">
        <f t="shared" si="264"/>
        <v>0</v>
      </c>
      <c r="H535" s="344">
        <v>268.8</v>
      </c>
      <c r="I535" s="190">
        <f t="shared" si="263"/>
        <v>10752</v>
      </c>
      <c r="J535" s="345">
        <f t="shared" si="265"/>
        <v>10752</v>
      </c>
      <c r="K535" s="420"/>
      <c r="L535" s="435"/>
      <c r="M535" s="429">
        <v>0</v>
      </c>
      <c r="N535" s="431">
        <f t="shared" si="266"/>
        <v>0</v>
      </c>
      <c r="O535" s="429">
        <v>268.8</v>
      </c>
      <c r="P535" s="431">
        <f t="shared" si="267"/>
        <v>0</v>
      </c>
      <c r="Q535" s="432">
        <f t="shared" si="268"/>
        <v>0</v>
      </c>
      <c r="R535" s="452"/>
      <c r="S535" s="446">
        <v>0</v>
      </c>
      <c r="T535" s="448">
        <f t="shared" si="269"/>
        <v>0</v>
      </c>
      <c r="U535" s="446">
        <v>268.8</v>
      </c>
      <c r="V535" s="448">
        <f t="shared" si="270"/>
        <v>0</v>
      </c>
      <c r="W535" s="449">
        <f t="shared" si="271"/>
        <v>0</v>
      </c>
      <c r="X535" s="481"/>
      <c r="Y535" s="474">
        <v>0</v>
      </c>
      <c r="Z535" s="476">
        <f t="shared" si="272"/>
        <v>0</v>
      </c>
      <c r="AA535" s="474">
        <v>268.8</v>
      </c>
      <c r="AB535" s="476">
        <f t="shared" si="273"/>
        <v>0</v>
      </c>
      <c r="AC535" s="477">
        <f t="shared" si="274"/>
        <v>0</v>
      </c>
      <c r="AD535" s="500"/>
      <c r="AE535" s="491">
        <v>0</v>
      </c>
      <c r="AF535" s="493">
        <f t="shared" si="275"/>
        <v>0</v>
      </c>
      <c r="AG535" s="491">
        <v>268.8</v>
      </c>
      <c r="AH535" s="493">
        <f t="shared" si="276"/>
        <v>0</v>
      </c>
      <c r="AI535" s="494">
        <f t="shared" si="277"/>
        <v>0</v>
      </c>
      <c r="AJ535" s="532"/>
      <c r="AK535" s="525">
        <v>0</v>
      </c>
      <c r="AL535" s="527">
        <f t="shared" si="278"/>
        <v>0</v>
      </c>
      <c r="AM535" s="525">
        <v>268.8</v>
      </c>
      <c r="AN535" s="527">
        <f t="shared" si="279"/>
        <v>0</v>
      </c>
      <c r="AO535" s="528">
        <f t="shared" si="280"/>
        <v>0</v>
      </c>
      <c r="AP535" s="549"/>
      <c r="AQ535" s="542">
        <v>0</v>
      </c>
      <c r="AR535" s="544">
        <f t="shared" si="281"/>
        <v>0</v>
      </c>
      <c r="AS535" s="542">
        <v>268.8</v>
      </c>
      <c r="AT535" s="544">
        <f t="shared" si="282"/>
        <v>0</v>
      </c>
      <c r="AU535" s="549"/>
      <c r="AV535" s="542">
        <v>0</v>
      </c>
      <c r="AW535" s="544">
        <f t="shared" si="283"/>
        <v>0</v>
      </c>
      <c r="AX535" s="542">
        <v>268.8</v>
      </c>
      <c r="AY535" s="544">
        <f t="shared" si="284"/>
        <v>0</v>
      </c>
      <c r="AZ535" s="549"/>
      <c r="BA535" s="542">
        <v>0</v>
      </c>
      <c r="BB535" s="544">
        <f t="shared" si="285"/>
        <v>0</v>
      </c>
      <c r="BC535" s="542">
        <v>268.8</v>
      </c>
      <c r="BD535" s="544">
        <f t="shared" si="286"/>
        <v>0</v>
      </c>
      <c r="BE535" s="545">
        <f t="shared" si="287"/>
        <v>0</v>
      </c>
      <c r="BF535" s="398">
        <f t="shared" si="288"/>
        <v>40</v>
      </c>
      <c r="BG535" s="254">
        <f t="shared" si="289"/>
        <v>0</v>
      </c>
      <c r="BH535" s="275">
        <f t="shared" si="290"/>
        <v>40</v>
      </c>
    </row>
    <row r="536" spans="1:60" s="275" customFormat="1" ht="25.5">
      <c r="A536" s="314" t="s">
        <v>1273</v>
      </c>
      <c r="B536" s="367" t="s">
        <v>121</v>
      </c>
      <c r="C536" s="372" t="s">
        <v>122</v>
      </c>
      <c r="D536" s="559" t="s">
        <v>123</v>
      </c>
      <c r="E536" s="234">
        <v>1420</v>
      </c>
      <c r="F536" s="344">
        <v>350</v>
      </c>
      <c r="G536" s="190">
        <f t="shared" si="264"/>
        <v>497000</v>
      </c>
      <c r="H536" s="344">
        <v>284</v>
      </c>
      <c r="I536" s="190">
        <f t="shared" si="263"/>
        <v>403280</v>
      </c>
      <c r="J536" s="345">
        <f t="shared" si="265"/>
        <v>900280</v>
      </c>
      <c r="K536" s="421"/>
      <c r="L536" s="435"/>
      <c r="M536" s="429">
        <v>350</v>
      </c>
      <c r="N536" s="431">
        <f t="shared" si="266"/>
        <v>0</v>
      </c>
      <c r="O536" s="429">
        <v>284</v>
      </c>
      <c r="P536" s="431">
        <f t="shared" si="267"/>
        <v>0</v>
      </c>
      <c r="Q536" s="432">
        <f t="shared" si="268"/>
        <v>0</v>
      </c>
      <c r="R536" s="452">
        <v>300</v>
      </c>
      <c r="S536" s="446">
        <v>350</v>
      </c>
      <c r="T536" s="448">
        <f t="shared" si="269"/>
        <v>105000</v>
      </c>
      <c r="U536" s="446">
        <v>284</v>
      </c>
      <c r="V536" s="448">
        <f t="shared" si="270"/>
        <v>85200</v>
      </c>
      <c r="W536" s="449">
        <f t="shared" si="271"/>
        <v>190200</v>
      </c>
      <c r="X536" s="481">
        <v>600</v>
      </c>
      <c r="Y536" s="474">
        <v>350</v>
      </c>
      <c r="Z536" s="476">
        <f t="shared" si="272"/>
        <v>210000</v>
      </c>
      <c r="AA536" s="474">
        <v>284</v>
      </c>
      <c r="AB536" s="476">
        <f t="shared" si="273"/>
        <v>170400</v>
      </c>
      <c r="AC536" s="477">
        <f t="shared" si="274"/>
        <v>380400</v>
      </c>
      <c r="AD536" s="500"/>
      <c r="AE536" s="491">
        <v>350</v>
      </c>
      <c r="AF536" s="493">
        <f t="shared" si="275"/>
        <v>0</v>
      </c>
      <c r="AG536" s="491">
        <v>284</v>
      </c>
      <c r="AH536" s="493">
        <f t="shared" si="276"/>
        <v>0</v>
      </c>
      <c r="AI536" s="494">
        <f t="shared" si="277"/>
        <v>0</v>
      </c>
      <c r="AJ536" s="532">
        <v>200</v>
      </c>
      <c r="AK536" s="525">
        <v>350</v>
      </c>
      <c r="AL536" s="527">
        <f t="shared" si="278"/>
        <v>70000</v>
      </c>
      <c r="AM536" s="525">
        <v>284</v>
      </c>
      <c r="AN536" s="527">
        <f t="shared" si="279"/>
        <v>56800</v>
      </c>
      <c r="AO536" s="528">
        <f t="shared" si="280"/>
        <v>126800</v>
      </c>
      <c r="AP536" s="549"/>
      <c r="AQ536" s="542">
        <v>350</v>
      </c>
      <c r="AR536" s="544">
        <f t="shared" si="281"/>
        <v>0</v>
      </c>
      <c r="AS536" s="542">
        <v>284</v>
      </c>
      <c r="AT536" s="544">
        <f t="shared" si="282"/>
        <v>0</v>
      </c>
      <c r="AU536" s="549"/>
      <c r="AV536" s="542">
        <v>350</v>
      </c>
      <c r="AW536" s="544">
        <f t="shared" si="283"/>
        <v>0</v>
      </c>
      <c r="AX536" s="542">
        <v>284</v>
      </c>
      <c r="AY536" s="544">
        <f t="shared" si="284"/>
        <v>0</v>
      </c>
      <c r="AZ536" s="549"/>
      <c r="BA536" s="542">
        <v>350</v>
      </c>
      <c r="BB536" s="544">
        <f t="shared" si="285"/>
        <v>0</v>
      </c>
      <c r="BC536" s="542">
        <v>284</v>
      </c>
      <c r="BD536" s="544">
        <f t="shared" si="286"/>
        <v>0</v>
      </c>
      <c r="BE536" s="545">
        <f t="shared" si="287"/>
        <v>0</v>
      </c>
      <c r="BF536" s="398">
        <f t="shared" si="288"/>
        <v>320</v>
      </c>
      <c r="BG536" s="254">
        <f t="shared" si="289"/>
        <v>1100</v>
      </c>
      <c r="BH536" s="275">
        <f t="shared" si="290"/>
        <v>320</v>
      </c>
    </row>
    <row r="537" spans="1:60" s="275" customFormat="1" ht="12.75">
      <c r="A537" s="314" t="s">
        <v>1274</v>
      </c>
      <c r="B537" s="367" t="s">
        <v>1281</v>
      </c>
      <c r="C537" s="187"/>
      <c r="D537" s="562" t="s">
        <v>110</v>
      </c>
      <c r="E537" s="234">
        <v>1</v>
      </c>
      <c r="F537" s="344">
        <v>5000</v>
      </c>
      <c r="G537" s="190">
        <f t="shared" si="264"/>
        <v>5000</v>
      </c>
      <c r="H537" s="344">
        <v>4337.04</v>
      </c>
      <c r="I537" s="190">
        <f t="shared" si="263"/>
        <v>4337.04</v>
      </c>
      <c r="J537" s="345">
        <f t="shared" si="265"/>
        <v>9337.0400000000009</v>
      </c>
      <c r="K537" s="420"/>
      <c r="L537" s="435"/>
      <c r="M537" s="429">
        <v>5000</v>
      </c>
      <c r="N537" s="431">
        <f t="shared" si="266"/>
        <v>0</v>
      </c>
      <c r="O537" s="429">
        <v>4337.04</v>
      </c>
      <c r="P537" s="431">
        <f t="shared" si="267"/>
        <v>0</v>
      </c>
      <c r="Q537" s="432">
        <f t="shared" si="268"/>
        <v>0</v>
      </c>
      <c r="R537" s="452"/>
      <c r="S537" s="446">
        <v>5000</v>
      </c>
      <c r="T537" s="448">
        <f t="shared" si="269"/>
        <v>0</v>
      </c>
      <c r="U537" s="446">
        <v>4337.04</v>
      </c>
      <c r="V537" s="448">
        <f t="shared" si="270"/>
        <v>0</v>
      </c>
      <c r="W537" s="449">
        <f t="shared" si="271"/>
        <v>0</v>
      </c>
      <c r="X537" s="481"/>
      <c r="Y537" s="474">
        <v>5000</v>
      </c>
      <c r="Z537" s="476">
        <f t="shared" si="272"/>
        <v>0</v>
      </c>
      <c r="AA537" s="474">
        <v>4337.04</v>
      </c>
      <c r="AB537" s="476">
        <f t="shared" si="273"/>
        <v>0</v>
      </c>
      <c r="AC537" s="477">
        <f t="shared" si="274"/>
        <v>0</v>
      </c>
      <c r="AD537" s="500"/>
      <c r="AE537" s="491">
        <v>5000</v>
      </c>
      <c r="AF537" s="493">
        <f t="shared" si="275"/>
        <v>0</v>
      </c>
      <c r="AG537" s="491">
        <v>4337.04</v>
      </c>
      <c r="AH537" s="493">
        <f t="shared" si="276"/>
        <v>0</v>
      </c>
      <c r="AI537" s="494">
        <f t="shared" si="277"/>
        <v>0</v>
      </c>
      <c r="AJ537" s="532"/>
      <c r="AK537" s="525">
        <v>5000</v>
      </c>
      <c r="AL537" s="527">
        <f t="shared" si="278"/>
        <v>0</v>
      </c>
      <c r="AM537" s="525">
        <v>4337.04</v>
      </c>
      <c r="AN537" s="527">
        <f t="shared" si="279"/>
        <v>0</v>
      </c>
      <c r="AO537" s="528">
        <f t="shared" si="280"/>
        <v>0</v>
      </c>
      <c r="AP537" s="549"/>
      <c r="AQ537" s="542">
        <v>5000</v>
      </c>
      <c r="AR537" s="544">
        <f t="shared" si="281"/>
        <v>0</v>
      </c>
      <c r="AS537" s="542">
        <v>4337.04</v>
      </c>
      <c r="AT537" s="544">
        <f t="shared" si="282"/>
        <v>0</v>
      </c>
      <c r="AU537" s="549"/>
      <c r="AV537" s="542">
        <v>5000</v>
      </c>
      <c r="AW537" s="544">
        <f t="shared" si="283"/>
        <v>0</v>
      </c>
      <c r="AX537" s="542">
        <v>4337.04</v>
      </c>
      <c r="AY537" s="544">
        <f t="shared" si="284"/>
        <v>0</v>
      </c>
      <c r="AZ537" s="549"/>
      <c r="BA537" s="542">
        <v>5000</v>
      </c>
      <c r="BB537" s="544">
        <f t="shared" si="285"/>
        <v>0</v>
      </c>
      <c r="BC537" s="542">
        <v>4337.04</v>
      </c>
      <c r="BD537" s="544">
        <f t="shared" si="286"/>
        <v>0</v>
      </c>
      <c r="BE537" s="545">
        <f t="shared" si="287"/>
        <v>0</v>
      </c>
      <c r="BF537" s="398">
        <f t="shared" si="288"/>
        <v>1</v>
      </c>
      <c r="BG537" s="254">
        <f t="shared" si="289"/>
        <v>0</v>
      </c>
      <c r="BH537" s="275">
        <f t="shared" si="290"/>
        <v>1</v>
      </c>
    </row>
    <row r="538" spans="1:60" s="275" customFormat="1" ht="12.75">
      <c r="A538" s="314" t="s">
        <v>1276</v>
      </c>
      <c r="B538" s="367" t="s">
        <v>1283</v>
      </c>
      <c r="C538" s="187" t="s">
        <v>1284</v>
      </c>
      <c r="D538" s="562" t="s">
        <v>110</v>
      </c>
      <c r="E538" s="234">
        <v>400</v>
      </c>
      <c r="F538" s="344">
        <v>102</v>
      </c>
      <c r="G538" s="190">
        <f t="shared" si="264"/>
        <v>40800</v>
      </c>
      <c r="H538" s="344">
        <v>41.28</v>
      </c>
      <c r="I538" s="190">
        <f t="shared" si="263"/>
        <v>16512</v>
      </c>
      <c r="J538" s="345">
        <f>G538+I538</f>
        <v>57312</v>
      </c>
      <c r="K538" s="420"/>
      <c r="L538" s="435"/>
      <c r="M538" s="429">
        <v>102</v>
      </c>
      <c r="N538" s="431">
        <f t="shared" si="266"/>
        <v>0</v>
      </c>
      <c r="O538" s="429">
        <v>41.28</v>
      </c>
      <c r="P538" s="431">
        <f t="shared" si="267"/>
        <v>0</v>
      </c>
      <c r="Q538" s="432">
        <f t="shared" si="268"/>
        <v>0</v>
      </c>
      <c r="R538" s="452"/>
      <c r="S538" s="446">
        <v>102</v>
      </c>
      <c r="T538" s="448">
        <f t="shared" si="269"/>
        <v>0</v>
      </c>
      <c r="U538" s="446">
        <v>41.28</v>
      </c>
      <c r="V538" s="448">
        <f t="shared" si="270"/>
        <v>0</v>
      </c>
      <c r="W538" s="449">
        <f t="shared" si="271"/>
        <v>0</v>
      </c>
      <c r="X538" s="481"/>
      <c r="Y538" s="474">
        <v>102</v>
      </c>
      <c r="Z538" s="476">
        <f t="shared" si="272"/>
        <v>0</v>
      </c>
      <c r="AA538" s="474">
        <v>41.28</v>
      </c>
      <c r="AB538" s="476">
        <f t="shared" si="273"/>
        <v>0</v>
      </c>
      <c r="AC538" s="477">
        <f t="shared" si="274"/>
        <v>0</v>
      </c>
      <c r="AD538" s="500"/>
      <c r="AE538" s="491">
        <v>102</v>
      </c>
      <c r="AF538" s="493">
        <f t="shared" si="275"/>
        <v>0</v>
      </c>
      <c r="AG538" s="491">
        <v>41.28</v>
      </c>
      <c r="AH538" s="493">
        <f t="shared" si="276"/>
        <v>0</v>
      </c>
      <c r="AI538" s="494">
        <f t="shared" si="277"/>
        <v>0</v>
      </c>
      <c r="AJ538" s="532"/>
      <c r="AK538" s="525">
        <v>102</v>
      </c>
      <c r="AL538" s="527">
        <f t="shared" si="278"/>
        <v>0</v>
      </c>
      <c r="AM538" s="525">
        <v>41.28</v>
      </c>
      <c r="AN538" s="527">
        <f t="shared" si="279"/>
        <v>0</v>
      </c>
      <c r="AO538" s="528">
        <f t="shared" si="280"/>
        <v>0</v>
      </c>
      <c r="AP538" s="549"/>
      <c r="AQ538" s="542">
        <v>102</v>
      </c>
      <c r="AR538" s="544">
        <f t="shared" si="281"/>
        <v>0</v>
      </c>
      <c r="AS538" s="542">
        <v>41.28</v>
      </c>
      <c r="AT538" s="544">
        <f t="shared" si="282"/>
        <v>0</v>
      </c>
      <c r="AU538" s="549"/>
      <c r="AV538" s="542">
        <v>102</v>
      </c>
      <c r="AW538" s="544">
        <f t="shared" si="283"/>
        <v>0</v>
      </c>
      <c r="AX538" s="542">
        <v>41.28</v>
      </c>
      <c r="AY538" s="544">
        <f t="shared" si="284"/>
        <v>0</v>
      </c>
      <c r="AZ538" s="549"/>
      <c r="BA538" s="542">
        <v>102</v>
      </c>
      <c r="BB538" s="544">
        <f t="shared" si="285"/>
        <v>0</v>
      </c>
      <c r="BC538" s="542">
        <v>41.28</v>
      </c>
      <c r="BD538" s="544">
        <f t="shared" si="286"/>
        <v>0</v>
      </c>
      <c r="BE538" s="545">
        <f t="shared" si="287"/>
        <v>0</v>
      </c>
      <c r="BF538" s="398">
        <f t="shared" si="288"/>
        <v>400</v>
      </c>
      <c r="BG538" s="254">
        <f t="shared" si="289"/>
        <v>0</v>
      </c>
      <c r="BH538" s="275">
        <f t="shared" si="290"/>
        <v>400</v>
      </c>
    </row>
    <row r="539" spans="1:60" s="275" customFormat="1" ht="12.75">
      <c r="A539" s="314" t="s">
        <v>126</v>
      </c>
      <c r="B539" s="367" t="s">
        <v>1286</v>
      </c>
      <c r="C539" s="187" t="s">
        <v>1287</v>
      </c>
      <c r="D539" s="562" t="s">
        <v>110</v>
      </c>
      <c r="E539" s="234">
        <v>51</v>
      </c>
      <c r="F539" s="344">
        <v>1080</v>
      </c>
      <c r="G539" s="190">
        <f t="shared" si="264"/>
        <v>55080</v>
      </c>
      <c r="H539" s="344">
        <v>1750.01</v>
      </c>
      <c r="I539" s="190">
        <f t="shared" si="263"/>
        <v>89250.51</v>
      </c>
      <c r="J539" s="345">
        <f t="shared" si="265"/>
        <v>144330.51</v>
      </c>
      <c r="K539" s="420"/>
      <c r="L539" s="435"/>
      <c r="M539" s="429">
        <v>1080</v>
      </c>
      <c r="N539" s="431">
        <f t="shared" si="266"/>
        <v>0</v>
      </c>
      <c r="O539" s="429">
        <v>1750.01</v>
      </c>
      <c r="P539" s="431">
        <f t="shared" si="267"/>
        <v>0</v>
      </c>
      <c r="Q539" s="432">
        <f t="shared" si="268"/>
        <v>0</v>
      </c>
      <c r="R539" s="452"/>
      <c r="S539" s="446">
        <v>1080</v>
      </c>
      <c r="T539" s="448">
        <f t="shared" si="269"/>
        <v>0</v>
      </c>
      <c r="U539" s="446">
        <v>1750.01</v>
      </c>
      <c r="V539" s="448">
        <f t="shared" si="270"/>
        <v>0</v>
      </c>
      <c r="W539" s="449">
        <f t="shared" si="271"/>
        <v>0</v>
      </c>
      <c r="X539" s="481"/>
      <c r="Y539" s="474">
        <v>1080</v>
      </c>
      <c r="Z539" s="476">
        <f t="shared" si="272"/>
        <v>0</v>
      </c>
      <c r="AA539" s="474">
        <v>1750.01</v>
      </c>
      <c r="AB539" s="476">
        <f t="shared" si="273"/>
        <v>0</v>
      </c>
      <c r="AC539" s="477">
        <f t="shared" si="274"/>
        <v>0</v>
      </c>
      <c r="AD539" s="500"/>
      <c r="AE539" s="491">
        <v>1080</v>
      </c>
      <c r="AF539" s="493">
        <f t="shared" si="275"/>
        <v>0</v>
      </c>
      <c r="AG539" s="491">
        <v>1750.01</v>
      </c>
      <c r="AH539" s="493">
        <f t="shared" si="276"/>
        <v>0</v>
      </c>
      <c r="AI539" s="494">
        <f t="shared" si="277"/>
        <v>0</v>
      </c>
      <c r="AJ539" s="532">
        <v>20</v>
      </c>
      <c r="AK539" s="525">
        <v>1080</v>
      </c>
      <c r="AL539" s="527">
        <f t="shared" si="278"/>
        <v>21600</v>
      </c>
      <c r="AM539" s="525">
        <v>1750.01</v>
      </c>
      <c r="AN539" s="527">
        <f t="shared" si="279"/>
        <v>35000.199999999997</v>
      </c>
      <c r="AO539" s="528">
        <f t="shared" si="280"/>
        <v>56600.2</v>
      </c>
      <c r="AP539" s="549"/>
      <c r="AQ539" s="542">
        <v>1080</v>
      </c>
      <c r="AR539" s="544">
        <f t="shared" si="281"/>
        <v>0</v>
      </c>
      <c r="AS539" s="542">
        <v>1750.01</v>
      </c>
      <c r="AT539" s="544">
        <f t="shared" si="282"/>
        <v>0</v>
      </c>
      <c r="AU539" s="549"/>
      <c r="AV539" s="542">
        <v>1080</v>
      </c>
      <c r="AW539" s="544">
        <f t="shared" si="283"/>
        <v>0</v>
      </c>
      <c r="AX539" s="542">
        <v>1750.01</v>
      </c>
      <c r="AY539" s="544">
        <f t="shared" si="284"/>
        <v>0</v>
      </c>
      <c r="AZ539" s="549"/>
      <c r="BA539" s="542">
        <v>1080</v>
      </c>
      <c r="BB539" s="544">
        <f t="shared" si="285"/>
        <v>0</v>
      </c>
      <c r="BC539" s="542">
        <v>1750.01</v>
      </c>
      <c r="BD539" s="544">
        <f t="shared" si="286"/>
        <v>0</v>
      </c>
      <c r="BE539" s="545">
        <f t="shared" si="287"/>
        <v>0</v>
      </c>
      <c r="BF539" s="398">
        <f t="shared" si="288"/>
        <v>31</v>
      </c>
      <c r="BG539" s="254">
        <f t="shared" si="289"/>
        <v>20</v>
      </c>
      <c r="BH539" s="275">
        <f t="shared" si="290"/>
        <v>31</v>
      </c>
    </row>
    <row r="540" spans="1:60" s="275" customFormat="1" ht="12.75">
      <c r="A540" s="314" t="s">
        <v>1280</v>
      </c>
      <c r="B540" s="367" t="s">
        <v>1289</v>
      </c>
      <c r="C540" s="187" t="s">
        <v>1290</v>
      </c>
      <c r="D540" s="562" t="s">
        <v>110</v>
      </c>
      <c r="E540" s="234">
        <v>34</v>
      </c>
      <c r="F540" s="344">
        <v>360</v>
      </c>
      <c r="G540" s="190">
        <f t="shared" si="264"/>
        <v>12240</v>
      </c>
      <c r="H540" s="344">
        <v>650.02</v>
      </c>
      <c r="I540" s="190">
        <f t="shared" si="263"/>
        <v>22100.68</v>
      </c>
      <c r="J540" s="345">
        <f t="shared" si="265"/>
        <v>34340.68</v>
      </c>
      <c r="K540" s="420"/>
      <c r="L540" s="435"/>
      <c r="M540" s="429">
        <v>360</v>
      </c>
      <c r="N540" s="431">
        <f t="shared" si="266"/>
        <v>0</v>
      </c>
      <c r="O540" s="429">
        <v>650.02</v>
      </c>
      <c r="P540" s="431">
        <f t="shared" si="267"/>
        <v>0</v>
      </c>
      <c r="Q540" s="432">
        <f t="shared" si="268"/>
        <v>0</v>
      </c>
      <c r="R540" s="452"/>
      <c r="S540" s="446">
        <v>360</v>
      </c>
      <c r="T540" s="448">
        <f t="shared" si="269"/>
        <v>0</v>
      </c>
      <c r="U540" s="446">
        <v>650.02</v>
      </c>
      <c r="V540" s="448">
        <f t="shared" si="270"/>
        <v>0</v>
      </c>
      <c r="W540" s="449">
        <f t="shared" si="271"/>
        <v>0</v>
      </c>
      <c r="X540" s="481"/>
      <c r="Y540" s="474">
        <v>360</v>
      </c>
      <c r="Z540" s="476">
        <f t="shared" si="272"/>
        <v>0</v>
      </c>
      <c r="AA540" s="474">
        <v>650.02</v>
      </c>
      <c r="AB540" s="476">
        <f t="shared" si="273"/>
        <v>0</v>
      </c>
      <c r="AC540" s="477">
        <f t="shared" si="274"/>
        <v>0</v>
      </c>
      <c r="AD540" s="500"/>
      <c r="AE540" s="491">
        <v>360</v>
      </c>
      <c r="AF540" s="493">
        <f t="shared" si="275"/>
        <v>0</v>
      </c>
      <c r="AG540" s="491">
        <v>650.02</v>
      </c>
      <c r="AH540" s="493">
        <f t="shared" si="276"/>
        <v>0</v>
      </c>
      <c r="AI540" s="494">
        <f t="shared" si="277"/>
        <v>0</v>
      </c>
      <c r="AJ540" s="532">
        <v>10</v>
      </c>
      <c r="AK540" s="525">
        <v>360</v>
      </c>
      <c r="AL540" s="527">
        <f t="shared" si="278"/>
        <v>3600</v>
      </c>
      <c r="AM540" s="525">
        <v>650.02</v>
      </c>
      <c r="AN540" s="527">
        <f t="shared" si="279"/>
        <v>6500.2</v>
      </c>
      <c r="AO540" s="528">
        <f t="shared" si="280"/>
        <v>10100.200000000001</v>
      </c>
      <c r="AP540" s="549"/>
      <c r="AQ540" s="542">
        <v>360</v>
      </c>
      <c r="AR540" s="544">
        <f t="shared" si="281"/>
        <v>0</v>
      </c>
      <c r="AS540" s="542">
        <v>650.02</v>
      </c>
      <c r="AT540" s="544">
        <f t="shared" si="282"/>
        <v>0</v>
      </c>
      <c r="AU540" s="549"/>
      <c r="AV540" s="542">
        <v>360</v>
      </c>
      <c r="AW540" s="544">
        <f t="shared" si="283"/>
        <v>0</v>
      </c>
      <c r="AX540" s="542">
        <v>650.02</v>
      </c>
      <c r="AY540" s="544">
        <f t="shared" si="284"/>
        <v>0</v>
      </c>
      <c r="AZ540" s="549"/>
      <c r="BA540" s="542">
        <v>360</v>
      </c>
      <c r="BB540" s="544">
        <f t="shared" si="285"/>
        <v>0</v>
      </c>
      <c r="BC540" s="542">
        <v>650.02</v>
      </c>
      <c r="BD540" s="544">
        <f t="shared" si="286"/>
        <v>0</v>
      </c>
      <c r="BE540" s="545">
        <f t="shared" si="287"/>
        <v>0</v>
      </c>
      <c r="BF540" s="398">
        <f t="shared" si="288"/>
        <v>24</v>
      </c>
      <c r="BG540" s="254">
        <f t="shared" si="289"/>
        <v>10</v>
      </c>
      <c r="BH540" s="275">
        <f t="shared" si="290"/>
        <v>24</v>
      </c>
    </row>
    <row r="541" spans="1:60" s="275" customFormat="1" ht="12.75">
      <c r="A541" s="314" t="s">
        <v>1282</v>
      </c>
      <c r="B541" s="367" t="s">
        <v>1292</v>
      </c>
      <c r="C541" s="187" t="s">
        <v>1293</v>
      </c>
      <c r="D541" s="562" t="s">
        <v>110</v>
      </c>
      <c r="E541" s="234">
        <v>17</v>
      </c>
      <c r="F541" s="344">
        <v>360</v>
      </c>
      <c r="G541" s="190">
        <f t="shared" si="264"/>
        <v>6120</v>
      </c>
      <c r="H541" s="344">
        <v>320.06</v>
      </c>
      <c r="I541" s="190">
        <f t="shared" si="263"/>
        <v>5441.02</v>
      </c>
      <c r="J541" s="345">
        <f t="shared" si="265"/>
        <v>11561.02</v>
      </c>
      <c r="K541" s="420"/>
      <c r="L541" s="435"/>
      <c r="M541" s="429">
        <v>360</v>
      </c>
      <c r="N541" s="431">
        <f t="shared" si="266"/>
        <v>0</v>
      </c>
      <c r="O541" s="429">
        <v>320.06</v>
      </c>
      <c r="P541" s="431">
        <f t="shared" si="267"/>
        <v>0</v>
      </c>
      <c r="Q541" s="432">
        <f t="shared" si="268"/>
        <v>0</v>
      </c>
      <c r="R541" s="452"/>
      <c r="S541" s="446">
        <v>360</v>
      </c>
      <c r="T541" s="448">
        <f t="shared" si="269"/>
        <v>0</v>
      </c>
      <c r="U541" s="446">
        <v>320.06</v>
      </c>
      <c r="V541" s="448">
        <f t="shared" si="270"/>
        <v>0</v>
      </c>
      <c r="W541" s="449">
        <f t="shared" si="271"/>
        <v>0</v>
      </c>
      <c r="X541" s="481"/>
      <c r="Y541" s="474">
        <v>360</v>
      </c>
      <c r="Z541" s="476">
        <f t="shared" si="272"/>
        <v>0</v>
      </c>
      <c r="AA541" s="474">
        <v>320.06</v>
      </c>
      <c r="AB541" s="476">
        <f t="shared" si="273"/>
        <v>0</v>
      </c>
      <c r="AC541" s="477">
        <f t="shared" si="274"/>
        <v>0</v>
      </c>
      <c r="AD541" s="500"/>
      <c r="AE541" s="491">
        <v>360</v>
      </c>
      <c r="AF541" s="493">
        <f t="shared" si="275"/>
        <v>0</v>
      </c>
      <c r="AG541" s="491">
        <v>320.06</v>
      </c>
      <c r="AH541" s="493">
        <f t="shared" si="276"/>
        <v>0</v>
      </c>
      <c r="AI541" s="494">
        <f t="shared" si="277"/>
        <v>0</v>
      </c>
      <c r="AJ541" s="532">
        <v>10</v>
      </c>
      <c r="AK541" s="525">
        <v>360</v>
      </c>
      <c r="AL541" s="527">
        <f t="shared" si="278"/>
        <v>3600</v>
      </c>
      <c r="AM541" s="525">
        <v>320.06</v>
      </c>
      <c r="AN541" s="527">
        <f t="shared" si="279"/>
        <v>3200.6</v>
      </c>
      <c r="AO541" s="528">
        <f t="shared" si="280"/>
        <v>6800.6</v>
      </c>
      <c r="AP541" s="549"/>
      <c r="AQ541" s="542">
        <v>360</v>
      </c>
      <c r="AR541" s="544">
        <f t="shared" si="281"/>
        <v>0</v>
      </c>
      <c r="AS541" s="542">
        <v>320.06</v>
      </c>
      <c r="AT541" s="544">
        <f t="shared" si="282"/>
        <v>0</v>
      </c>
      <c r="AU541" s="549"/>
      <c r="AV541" s="542">
        <v>360</v>
      </c>
      <c r="AW541" s="544">
        <f t="shared" si="283"/>
        <v>0</v>
      </c>
      <c r="AX541" s="542">
        <v>320.06</v>
      </c>
      <c r="AY541" s="544">
        <f t="shared" si="284"/>
        <v>0</v>
      </c>
      <c r="AZ541" s="549"/>
      <c r="BA541" s="542">
        <v>360</v>
      </c>
      <c r="BB541" s="544">
        <f t="shared" si="285"/>
        <v>0</v>
      </c>
      <c r="BC541" s="542">
        <v>320.06</v>
      </c>
      <c r="BD541" s="544">
        <f t="shared" si="286"/>
        <v>0</v>
      </c>
      <c r="BE541" s="545">
        <f t="shared" si="287"/>
        <v>0</v>
      </c>
      <c r="BF541" s="398">
        <f t="shared" si="288"/>
        <v>7</v>
      </c>
      <c r="BG541" s="254">
        <f t="shared" si="289"/>
        <v>10</v>
      </c>
      <c r="BH541" s="275">
        <f t="shared" si="290"/>
        <v>7</v>
      </c>
    </row>
    <row r="542" spans="1:60" s="275" customFormat="1" ht="12.75">
      <c r="A542" s="314" t="s">
        <v>1285</v>
      </c>
      <c r="B542" s="367" t="s">
        <v>1295</v>
      </c>
      <c r="C542" s="187" t="s">
        <v>1296</v>
      </c>
      <c r="D542" s="562" t="s">
        <v>110</v>
      </c>
      <c r="E542" s="234">
        <v>17</v>
      </c>
      <c r="F542" s="344">
        <v>720</v>
      </c>
      <c r="G542" s="190">
        <f t="shared" si="264"/>
        <v>12240</v>
      </c>
      <c r="H542" s="344">
        <v>680.21</v>
      </c>
      <c r="I542" s="190">
        <f t="shared" si="263"/>
        <v>11563.57</v>
      </c>
      <c r="J542" s="345">
        <f t="shared" si="265"/>
        <v>23803.57</v>
      </c>
      <c r="K542" s="420"/>
      <c r="L542" s="435"/>
      <c r="M542" s="429">
        <v>720</v>
      </c>
      <c r="N542" s="431">
        <f t="shared" si="266"/>
        <v>0</v>
      </c>
      <c r="O542" s="429">
        <v>680.21</v>
      </c>
      <c r="P542" s="431">
        <f t="shared" si="267"/>
        <v>0</v>
      </c>
      <c r="Q542" s="432">
        <f t="shared" si="268"/>
        <v>0</v>
      </c>
      <c r="R542" s="452"/>
      <c r="S542" s="446">
        <v>720</v>
      </c>
      <c r="T542" s="448">
        <f t="shared" si="269"/>
        <v>0</v>
      </c>
      <c r="U542" s="446">
        <v>680.21</v>
      </c>
      <c r="V542" s="448">
        <f t="shared" si="270"/>
        <v>0</v>
      </c>
      <c r="W542" s="449">
        <f t="shared" si="271"/>
        <v>0</v>
      </c>
      <c r="X542" s="481"/>
      <c r="Y542" s="474">
        <v>720</v>
      </c>
      <c r="Z542" s="476">
        <f t="shared" si="272"/>
        <v>0</v>
      </c>
      <c r="AA542" s="474">
        <v>680.21</v>
      </c>
      <c r="AB542" s="476">
        <f t="shared" si="273"/>
        <v>0</v>
      </c>
      <c r="AC542" s="477">
        <f t="shared" si="274"/>
        <v>0</v>
      </c>
      <c r="AD542" s="500"/>
      <c r="AE542" s="491">
        <v>720</v>
      </c>
      <c r="AF542" s="493">
        <f t="shared" si="275"/>
        <v>0</v>
      </c>
      <c r="AG542" s="491">
        <v>680.21</v>
      </c>
      <c r="AH542" s="493">
        <f t="shared" si="276"/>
        <v>0</v>
      </c>
      <c r="AI542" s="494">
        <f t="shared" si="277"/>
        <v>0</v>
      </c>
      <c r="AJ542" s="532">
        <v>10</v>
      </c>
      <c r="AK542" s="525">
        <v>720</v>
      </c>
      <c r="AL542" s="527">
        <f t="shared" si="278"/>
        <v>7200</v>
      </c>
      <c r="AM542" s="525">
        <v>680.21</v>
      </c>
      <c r="AN542" s="527">
        <f t="shared" si="279"/>
        <v>6802.1</v>
      </c>
      <c r="AO542" s="528">
        <f t="shared" si="280"/>
        <v>14002.1</v>
      </c>
      <c r="AP542" s="549"/>
      <c r="AQ542" s="542">
        <v>720</v>
      </c>
      <c r="AR542" s="544">
        <f t="shared" si="281"/>
        <v>0</v>
      </c>
      <c r="AS542" s="542">
        <v>680.21</v>
      </c>
      <c r="AT542" s="544">
        <f t="shared" si="282"/>
        <v>0</v>
      </c>
      <c r="AU542" s="549"/>
      <c r="AV542" s="542">
        <v>720</v>
      </c>
      <c r="AW542" s="544">
        <f t="shared" si="283"/>
        <v>0</v>
      </c>
      <c r="AX542" s="542">
        <v>680.21</v>
      </c>
      <c r="AY542" s="544">
        <f t="shared" si="284"/>
        <v>0</v>
      </c>
      <c r="AZ542" s="549"/>
      <c r="BA542" s="542">
        <v>720</v>
      </c>
      <c r="BB542" s="544">
        <f t="shared" si="285"/>
        <v>0</v>
      </c>
      <c r="BC542" s="542">
        <v>680.21</v>
      </c>
      <c r="BD542" s="544">
        <f t="shared" si="286"/>
        <v>0</v>
      </c>
      <c r="BE542" s="545">
        <f t="shared" si="287"/>
        <v>0</v>
      </c>
      <c r="BF542" s="398">
        <f t="shared" si="288"/>
        <v>7</v>
      </c>
      <c r="BG542" s="254">
        <f t="shared" si="289"/>
        <v>10</v>
      </c>
      <c r="BH542" s="275">
        <f t="shared" si="290"/>
        <v>7</v>
      </c>
    </row>
    <row r="543" spans="1:60" s="275" customFormat="1" ht="12.75">
      <c r="A543" s="314" t="s">
        <v>1288</v>
      </c>
      <c r="B543" s="367" t="s">
        <v>1298</v>
      </c>
      <c r="C543" s="187" t="s">
        <v>1299</v>
      </c>
      <c r="D543" s="562" t="s">
        <v>110</v>
      </c>
      <c r="E543" s="234">
        <v>5</v>
      </c>
      <c r="F543" s="344">
        <v>480</v>
      </c>
      <c r="G543" s="190">
        <f t="shared" si="264"/>
        <v>2400</v>
      </c>
      <c r="H543" s="344">
        <v>230.18</v>
      </c>
      <c r="I543" s="190">
        <f t="shared" si="263"/>
        <v>1150.9000000000001</v>
      </c>
      <c r="J543" s="345">
        <f t="shared" si="265"/>
        <v>3550.9</v>
      </c>
      <c r="K543" s="420"/>
      <c r="L543" s="435"/>
      <c r="M543" s="429">
        <v>480</v>
      </c>
      <c r="N543" s="431">
        <f t="shared" si="266"/>
        <v>0</v>
      </c>
      <c r="O543" s="429">
        <v>230.18</v>
      </c>
      <c r="P543" s="431">
        <f t="shared" si="267"/>
        <v>0</v>
      </c>
      <c r="Q543" s="432">
        <f t="shared" si="268"/>
        <v>0</v>
      </c>
      <c r="R543" s="452"/>
      <c r="S543" s="446">
        <v>480</v>
      </c>
      <c r="T543" s="448">
        <f t="shared" si="269"/>
        <v>0</v>
      </c>
      <c r="U543" s="446">
        <v>230.18</v>
      </c>
      <c r="V543" s="448">
        <f t="shared" si="270"/>
        <v>0</v>
      </c>
      <c r="W543" s="449">
        <f t="shared" si="271"/>
        <v>0</v>
      </c>
      <c r="X543" s="481"/>
      <c r="Y543" s="474">
        <v>480</v>
      </c>
      <c r="Z543" s="476">
        <f t="shared" si="272"/>
        <v>0</v>
      </c>
      <c r="AA543" s="474">
        <v>230.18</v>
      </c>
      <c r="AB543" s="476">
        <f t="shared" si="273"/>
        <v>0</v>
      </c>
      <c r="AC543" s="477">
        <f t="shared" si="274"/>
        <v>0</v>
      </c>
      <c r="AD543" s="500"/>
      <c r="AE543" s="491">
        <v>480</v>
      </c>
      <c r="AF543" s="493">
        <f t="shared" si="275"/>
        <v>0</v>
      </c>
      <c r="AG543" s="491">
        <v>230.18</v>
      </c>
      <c r="AH543" s="493">
        <f t="shared" si="276"/>
        <v>0</v>
      </c>
      <c r="AI543" s="494">
        <f t="shared" si="277"/>
        <v>0</v>
      </c>
      <c r="AJ543" s="532">
        <v>5</v>
      </c>
      <c r="AK543" s="525">
        <v>480</v>
      </c>
      <c r="AL543" s="527">
        <f t="shared" si="278"/>
        <v>2400</v>
      </c>
      <c r="AM543" s="525">
        <v>230.18</v>
      </c>
      <c r="AN543" s="527">
        <f t="shared" si="279"/>
        <v>1150.9000000000001</v>
      </c>
      <c r="AO543" s="528">
        <f t="shared" si="280"/>
        <v>3550.9</v>
      </c>
      <c r="AP543" s="549"/>
      <c r="AQ543" s="542">
        <v>480</v>
      </c>
      <c r="AR543" s="544">
        <f t="shared" si="281"/>
        <v>0</v>
      </c>
      <c r="AS543" s="542">
        <v>230.18</v>
      </c>
      <c r="AT543" s="544">
        <f t="shared" si="282"/>
        <v>0</v>
      </c>
      <c r="AU543" s="549"/>
      <c r="AV543" s="542">
        <v>480</v>
      </c>
      <c r="AW543" s="544">
        <f t="shared" si="283"/>
        <v>0</v>
      </c>
      <c r="AX543" s="542">
        <v>230.18</v>
      </c>
      <c r="AY543" s="544">
        <f t="shared" si="284"/>
        <v>0</v>
      </c>
      <c r="AZ543" s="549"/>
      <c r="BA543" s="542">
        <v>480</v>
      </c>
      <c r="BB543" s="544">
        <f t="shared" si="285"/>
        <v>0</v>
      </c>
      <c r="BC543" s="542">
        <v>230.18</v>
      </c>
      <c r="BD543" s="544">
        <f t="shared" si="286"/>
        <v>0</v>
      </c>
      <c r="BE543" s="545">
        <f t="shared" si="287"/>
        <v>0</v>
      </c>
      <c r="BF543" s="398">
        <f t="shared" si="288"/>
        <v>0</v>
      </c>
      <c r="BG543" s="254">
        <f t="shared" si="289"/>
        <v>5</v>
      </c>
      <c r="BH543" s="275">
        <f t="shared" si="290"/>
        <v>0</v>
      </c>
    </row>
    <row r="544" spans="1:60" s="275" customFormat="1" ht="12.75">
      <c r="A544" s="314" t="s">
        <v>1291</v>
      </c>
      <c r="B544" s="367" t="s">
        <v>1301</v>
      </c>
      <c r="C544" s="187" t="s">
        <v>1302</v>
      </c>
      <c r="D544" s="562" t="s">
        <v>110</v>
      </c>
      <c r="E544" s="234">
        <v>4</v>
      </c>
      <c r="F544" s="344">
        <v>960</v>
      </c>
      <c r="G544" s="190">
        <f t="shared" si="264"/>
        <v>3840</v>
      </c>
      <c r="H544" s="344">
        <v>1700.02</v>
      </c>
      <c r="I544" s="190">
        <f t="shared" si="263"/>
        <v>6800.08</v>
      </c>
      <c r="J544" s="345">
        <f t="shared" si="265"/>
        <v>10640.08</v>
      </c>
      <c r="K544" s="420"/>
      <c r="L544" s="435"/>
      <c r="M544" s="429">
        <v>960</v>
      </c>
      <c r="N544" s="431">
        <f t="shared" si="266"/>
        <v>0</v>
      </c>
      <c r="O544" s="429">
        <v>1700.02</v>
      </c>
      <c r="P544" s="431">
        <f t="shared" si="267"/>
        <v>0</v>
      </c>
      <c r="Q544" s="432">
        <f t="shared" si="268"/>
        <v>0</v>
      </c>
      <c r="R544" s="452"/>
      <c r="S544" s="446">
        <v>960</v>
      </c>
      <c r="T544" s="448">
        <f t="shared" si="269"/>
        <v>0</v>
      </c>
      <c r="U544" s="446">
        <v>1700.02</v>
      </c>
      <c r="V544" s="448">
        <f t="shared" si="270"/>
        <v>0</v>
      </c>
      <c r="W544" s="449">
        <f t="shared" si="271"/>
        <v>0</v>
      </c>
      <c r="X544" s="481"/>
      <c r="Y544" s="474">
        <v>960</v>
      </c>
      <c r="Z544" s="476">
        <f t="shared" si="272"/>
        <v>0</v>
      </c>
      <c r="AA544" s="474">
        <v>1700.02</v>
      </c>
      <c r="AB544" s="476">
        <f t="shared" si="273"/>
        <v>0</v>
      </c>
      <c r="AC544" s="477">
        <f t="shared" si="274"/>
        <v>0</v>
      </c>
      <c r="AD544" s="500"/>
      <c r="AE544" s="491">
        <v>960</v>
      </c>
      <c r="AF544" s="493">
        <f t="shared" si="275"/>
        <v>0</v>
      </c>
      <c r="AG544" s="491">
        <v>1700.02</v>
      </c>
      <c r="AH544" s="493">
        <f t="shared" si="276"/>
        <v>0</v>
      </c>
      <c r="AI544" s="494">
        <f t="shared" si="277"/>
        <v>0</v>
      </c>
      <c r="AJ544" s="532">
        <v>4</v>
      </c>
      <c r="AK544" s="525">
        <v>960</v>
      </c>
      <c r="AL544" s="527">
        <f t="shared" si="278"/>
        <v>3840</v>
      </c>
      <c r="AM544" s="525">
        <v>1700.02</v>
      </c>
      <c r="AN544" s="527">
        <f t="shared" si="279"/>
        <v>6800.08</v>
      </c>
      <c r="AO544" s="528">
        <f t="shared" si="280"/>
        <v>10640.08</v>
      </c>
      <c r="AP544" s="549"/>
      <c r="AQ544" s="542">
        <v>960</v>
      </c>
      <c r="AR544" s="544">
        <f t="shared" si="281"/>
        <v>0</v>
      </c>
      <c r="AS544" s="542">
        <v>1700.02</v>
      </c>
      <c r="AT544" s="544">
        <f t="shared" si="282"/>
        <v>0</v>
      </c>
      <c r="AU544" s="549"/>
      <c r="AV544" s="542">
        <v>960</v>
      </c>
      <c r="AW544" s="544">
        <f t="shared" si="283"/>
        <v>0</v>
      </c>
      <c r="AX544" s="542">
        <v>1700.02</v>
      </c>
      <c r="AY544" s="544">
        <f t="shared" si="284"/>
        <v>0</v>
      </c>
      <c r="AZ544" s="549"/>
      <c r="BA544" s="542">
        <v>960</v>
      </c>
      <c r="BB544" s="544">
        <f t="shared" si="285"/>
        <v>0</v>
      </c>
      <c r="BC544" s="542">
        <v>1700.02</v>
      </c>
      <c r="BD544" s="544">
        <f t="shared" si="286"/>
        <v>0</v>
      </c>
      <c r="BE544" s="545">
        <f t="shared" si="287"/>
        <v>0</v>
      </c>
      <c r="BF544" s="398">
        <f t="shared" si="288"/>
        <v>0</v>
      </c>
      <c r="BG544" s="254">
        <f t="shared" si="289"/>
        <v>4</v>
      </c>
      <c r="BH544" s="275">
        <f t="shared" si="290"/>
        <v>0</v>
      </c>
    </row>
    <row r="545" spans="1:60" s="275" customFormat="1" ht="12.75">
      <c r="A545" s="314" t="s">
        <v>1294</v>
      </c>
      <c r="B545" s="367" t="s">
        <v>1304</v>
      </c>
      <c r="C545" s="187" t="s">
        <v>1305</v>
      </c>
      <c r="D545" s="562" t="s">
        <v>110</v>
      </c>
      <c r="E545" s="234">
        <v>4</v>
      </c>
      <c r="F545" s="344">
        <v>240</v>
      </c>
      <c r="G545" s="190">
        <f t="shared" si="264"/>
        <v>960</v>
      </c>
      <c r="H545" s="344">
        <v>230.04</v>
      </c>
      <c r="I545" s="190">
        <f t="shared" si="263"/>
        <v>920.16</v>
      </c>
      <c r="J545" s="345">
        <f>G545+I545</f>
        <v>1880.1599999999999</v>
      </c>
      <c r="K545" s="420"/>
      <c r="L545" s="435"/>
      <c r="M545" s="429">
        <v>240</v>
      </c>
      <c r="N545" s="431">
        <f t="shared" si="266"/>
        <v>0</v>
      </c>
      <c r="O545" s="429">
        <v>230.04</v>
      </c>
      <c r="P545" s="431">
        <f t="shared" si="267"/>
        <v>0</v>
      </c>
      <c r="Q545" s="432">
        <f t="shared" si="268"/>
        <v>0</v>
      </c>
      <c r="R545" s="452"/>
      <c r="S545" s="446">
        <v>240</v>
      </c>
      <c r="T545" s="448">
        <f t="shared" si="269"/>
        <v>0</v>
      </c>
      <c r="U545" s="446">
        <v>230.04</v>
      </c>
      <c r="V545" s="448">
        <f t="shared" si="270"/>
        <v>0</v>
      </c>
      <c r="W545" s="449">
        <f t="shared" si="271"/>
        <v>0</v>
      </c>
      <c r="X545" s="481"/>
      <c r="Y545" s="474">
        <v>240</v>
      </c>
      <c r="Z545" s="476">
        <f t="shared" si="272"/>
        <v>0</v>
      </c>
      <c r="AA545" s="474">
        <v>230.04</v>
      </c>
      <c r="AB545" s="476">
        <f t="shared" si="273"/>
        <v>0</v>
      </c>
      <c r="AC545" s="477">
        <f t="shared" si="274"/>
        <v>0</v>
      </c>
      <c r="AD545" s="500"/>
      <c r="AE545" s="491">
        <v>240</v>
      </c>
      <c r="AF545" s="493">
        <f t="shared" si="275"/>
        <v>0</v>
      </c>
      <c r="AG545" s="491">
        <v>230.04</v>
      </c>
      <c r="AH545" s="493">
        <f t="shared" si="276"/>
        <v>0</v>
      </c>
      <c r="AI545" s="494">
        <f t="shared" si="277"/>
        <v>0</v>
      </c>
      <c r="AJ545" s="532">
        <v>4</v>
      </c>
      <c r="AK545" s="525">
        <v>240</v>
      </c>
      <c r="AL545" s="527">
        <f t="shared" si="278"/>
        <v>960</v>
      </c>
      <c r="AM545" s="525">
        <v>230.04</v>
      </c>
      <c r="AN545" s="527">
        <f t="shared" si="279"/>
        <v>920.16</v>
      </c>
      <c r="AO545" s="528">
        <f t="shared" si="280"/>
        <v>1880.1599999999999</v>
      </c>
      <c r="AP545" s="549"/>
      <c r="AQ545" s="542">
        <v>240</v>
      </c>
      <c r="AR545" s="544">
        <f t="shared" si="281"/>
        <v>0</v>
      </c>
      <c r="AS545" s="542">
        <v>230.04</v>
      </c>
      <c r="AT545" s="544">
        <f t="shared" si="282"/>
        <v>0</v>
      </c>
      <c r="AU545" s="549"/>
      <c r="AV545" s="542">
        <v>240</v>
      </c>
      <c r="AW545" s="544">
        <f t="shared" si="283"/>
        <v>0</v>
      </c>
      <c r="AX545" s="542">
        <v>230.04</v>
      </c>
      <c r="AY545" s="544">
        <f t="shared" si="284"/>
        <v>0</v>
      </c>
      <c r="AZ545" s="549"/>
      <c r="BA545" s="542">
        <v>240</v>
      </c>
      <c r="BB545" s="544">
        <f t="shared" si="285"/>
        <v>0</v>
      </c>
      <c r="BC545" s="542">
        <v>230.04</v>
      </c>
      <c r="BD545" s="544">
        <f t="shared" si="286"/>
        <v>0</v>
      </c>
      <c r="BE545" s="545">
        <f t="shared" si="287"/>
        <v>0</v>
      </c>
      <c r="BF545" s="398">
        <f t="shared" si="288"/>
        <v>0</v>
      </c>
      <c r="BG545" s="254">
        <f t="shared" si="289"/>
        <v>4</v>
      </c>
      <c r="BH545" s="275">
        <f t="shared" si="290"/>
        <v>0</v>
      </c>
    </row>
    <row r="546" spans="1:60" s="275" customFormat="1" ht="25.5">
      <c r="A546" s="314" t="s">
        <v>1297</v>
      </c>
      <c r="B546" s="367" t="s">
        <v>1307</v>
      </c>
      <c r="C546" s="187" t="s">
        <v>1308</v>
      </c>
      <c r="D546" s="562" t="s">
        <v>123</v>
      </c>
      <c r="E546" s="234">
        <v>30</v>
      </c>
      <c r="F546" s="344">
        <v>980</v>
      </c>
      <c r="G546" s="190">
        <f t="shared" si="264"/>
        <v>29400</v>
      </c>
      <c r="H546" s="344">
        <v>1724</v>
      </c>
      <c r="I546" s="190">
        <f t="shared" si="263"/>
        <v>51720</v>
      </c>
      <c r="J546" s="345">
        <f t="shared" si="265"/>
        <v>81120</v>
      </c>
      <c r="K546" s="420"/>
      <c r="L546" s="435"/>
      <c r="M546" s="429">
        <v>980</v>
      </c>
      <c r="N546" s="431">
        <f t="shared" si="266"/>
        <v>0</v>
      </c>
      <c r="O546" s="429">
        <v>1724</v>
      </c>
      <c r="P546" s="431">
        <f t="shared" si="267"/>
        <v>0</v>
      </c>
      <c r="Q546" s="432">
        <f t="shared" si="268"/>
        <v>0</v>
      </c>
      <c r="R546" s="452"/>
      <c r="S546" s="446">
        <v>980</v>
      </c>
      <c r="T546" s="448">
        <f t="shared" si="269"/>
        <v>0</v>
      </c>
      <c r="U546" s="446">
        <v>1724</v>
      </c>
      <c r="V546" s="448">
        <f t="shared" si="270"/>
        <v>0</v>
      </c>
      <c r="W546" s="449">
        <f t="shared" si="271"/>
        <v>0</v>
      </c>
      <c r="X546" s="481"/>
      <c r="Y546" s="474">
        <v>980</v>
      </c>
      <c r="Z546" s="476">
        <f t="shared" si="272"/>
        <v>0</v>
      </c>
      <c r="AA546" s="474">
        <v>1724</v>
      </c>
      <c r="AB546" s="476">
        <f t="shared" si="273"/>
        <v>0</v>
      </c>
      <c r="AC546" s="477">
        <f t="shared" si="274"/>
        <v>0</v>
      </c>
      <c r="AD546" s="500"/>
      <c r="AE546" s="491">
        <v>980</v>
      </c>
      <c r="AF546" s="493">
        <f t="shared" si="275"/>
        <v>0</v>
      </c>
      <c r="AG546" s="491">
        <v>1724</v>
      </c>
      <c r="AH546" s="493">
        <f t="shared" si="276"/>
        <v>0</v>
      </c>
      <c r="AI546" s="494">
        <f t="shared" si="277"/>
        <v>0</v>
      </c>
      <c r="AJ546" s="532"/>
      <c r="AK546" s="525">
        <v>980</v>
      </c>
      <c r="AL546" s="527">
        <f t="shared" si="278"/>
        <v>0</v>
      </c>
      <c r="AM546" s="525">
        <v>1724</v>
      </c>
      <c r="AN546" s="527">
        <f t="shared" si="279"/>
        <v>0</v>
      </c>
      <c r="AO546" s="528">
        <f t="shared" si="280"/>
        <v>0</v>
      </c>
      <c r="AP546" s="549"/>
      <c r="AQ546" s="542">
        <v>980</v>
      </c>
      <c r="AR546" s="544">
        <f t="shared" si="281"/>
        <v>0</v>
      </c>
      <c r="AS546" s="542">
        <v>1724</v>
      </c>
      <c r="AT546" s="544">
        <f t="shared" si="282"/>
        <v>0</v>
      </c>
      <c r="AU546" s="549"/>
      <c r="AV546" s="542">
        <v>980</v>
      </c>
      <c r="AW546" s="544">
        <f t="shared" si="283"/>
        <v>0</v>
      </c>
      <c r="AX546" s="542">
        <v>1724</v>
      </c>
      <c r="AY546" s="544">
        <f t="shared" si="284"/>
        <v>0</v>
      </c>
      <c r="AZ546" s="549"/>
      <c r="BA546" s="542">
        <v>980</v>
      </c>
      <c r="BB546" s="544">
        <f t="shared" si="285"/>
        <v>0</v>
      </c>
      <c r="BC546" s="542">
        <v>1724</v>
      </c>
      <c r="BD546" s="544">
        <f t="shared" si="286"/>
        <v>0</v>
      </c>
      <c r="BE546" s="545">
        <f t="shared" si="287"/>
        <v>0</v>
      </c>
      <c r="BF546" s="398">
        <f t="shared" si="288"/>
        <v>30</v>
      </c>
      <c r="BG546" s="254">
        <f t="shared" si="289"/>
        <v>0</v>
      </c>
      <c r="BH546" s="275">
        <f t="shared" si="290"/>
        <v>30</v>
      </c>
    </row>
    <row r="547" spans="1:60" s="275" customFormat="1" ht="25.5">
      <c r="A547" s="314" t="s">
        <v>1300</v>
      </c>
      <c r="B547" s="367" t="s">
        <v>1310</v>
      </c>
      <c r="C547" s="187" t="s">
        <v>1311</v>
      </c>
      <c r="D547" s="562" t="s">
        <v>123</v>
      </c>
      <c r="E547" s="234">
        <v>50</v>
      </c>
      <c r="F547" s="344">
        <v>800</v>
      </c>
      <c r="G547" s="190">
        <f t="shared" si="264"/>
        <v>40000</v>
      </c>
      <c r="H547" s="344">
        <v>650.57000000000005</v>
      </c>
      <c r="I547" s="190">
        <f t="shared" si="263"/>
        <v>32528.500000000004</v>
      </c>
      <c r="J547" s="345">
        <f t="shared" si="265"/>
        <v>72528.5</v>
      </c>
      <c r="K547" s="420"/>
      <c r="L547" s="435"/>
      <c r="M547" s="429">
        <v>800</v>
      </c>
      <c r="N547" s="431">
        <f t="shared" si="266"/>
        <v>0</v>
      </c>
      <c r="O547" s="429">
        <v>650.57000000000005</v>
      </c>
      <c r="P547" s="431">
        <f t="shared" si="267"/>
        <v>0</v>
      </c>
      <c r="Q547" s="432">
        <f t="shared" si="268"/>
        <v>0</v>
      </c>
      <c r="R547" s="452"/>
      <c r="S547" s="446">
        <v>800</v>
      </c>
      <c r="T547" s="448">
        <f t="shared" si="269"/>
        <v>0</v>
      </c>
      <c r="U547" s="446">
        <v>650.57000000000005</v>
      </c>
      <c r="V547" s="448">
        <f t="shared" si="270"/>
        <v>0</v>
      </c>
      <c r="W547" s="449">
        <f t="shared" si="271"/>
        <v>0</v>
      </c>
      <c r="X547" s="481"/>
      <c r="Y547" s="474">
        <v>800</v>
      </c>
      <c r="Z547" s="476">
        <f t="shared" si="272"/>
        <v>0</v>
      </c>
      <c r="AA547" s="474">
        <v>650.57000000000005</v>
      </c>
      <c r="AB547" s="476">
        <f t="shared" si="273"/>
        <v>0</v>
      </c>
      <c r="AC547" s="477">
        <f t="shared" si="274"/>
        <v>0</v>
      </c>
      <c r="AD547" s="500"/>
      <c r="AE547" s="491">
        <v>800</v>
      </c>
      <c r="AF547" s="493">
        <f t="shared" si="275"/>
        <v>0</v>
      </c>
      <c r="AG547" s="491">
        <v>650.57000000000005</v>
      </c>
      <c r="AH547" s="493">
        <f t="shared" si="276"/>
        <v>0</v>
      </c>
      <c r="AI547" s="494">
        <f t="shared" si="277"/>
        <v>0</v>
      </c>
      <c r="AJ547" s="532"/>
      <c r="AK547" s="525">
        <v>800</v>
      </c>
      <c r="AL547" s="527">
        <f t="shared" si="278"/>
        <v>0</v>
      </c>
      <c r="AM547" s="525">
        <v>650.57000000000005</v>
      </c>
      <c r="AN547" s="527">
        <f t="shared" si="279"/>
        <v>0</v>
      </c>
      <c r="AO547" s="528">
        <f t="shared" si="280"/>
        <v>0</v>
      </c>
      <c r="AP547" s="549"/>
      <c r="AQ547" s="542">
        <v>800</v>
      </c>
      <c r="AR547" s="544">
        <f t="shared" si="281"/>
        <v>0</v>
      </c>
      <c r="AS547" s="542">
        <v>650.57000000000005</v>
      </c>
      <c r="AT547" s="544">
        <f t="shared" si="282"/>
        <v>0</v>
      </c>
      <c r="AU547" s="549"/>
      <c r="AV547" s="542">
        <v>800</v>
      </c>
      <c r="AW547" s="544">
        <f t="shared" si="283"/>
        <v>0</v>
      </c>
      <c r="AX547" s="542">
        <v>650.57000000000005</v>
      </c>
      <c r="AY547" s="544">
        <f t="shared" si="284"/>
        <v>0</v>
      </c>
      <c r="AZ547" s="549"/>
      <c r="BA547" s="542">
        <v>800</v>
      </c>
      <c r="BB547" s="544">
        <f t="shared" si="285"/>
        <v>0</v>
      </c>
      <c r="BC547" s="542">
        <v>650.57000000000005</v>
      </c>
      <c r="BD547" s="544">
        <f t="shared" si="286"/>
        <v>0</v>
      </c>
      <c r="BE547" s="545">
        <f t="shared" si="287"/>
        <v>0</v>
      </c>
      <c r="BF547" s="398">
        <f t="shared" si="288"/>
        <v>50</v>
      </c>
      <c r="BG547" s="254">
        <f t="shared" si="289"/>
        <v>0</v>
      </c>
      <c r="BH547" s="275">
        <f t="shared" si="290"/>
        <v>50</v>
      </c>
    </row>
    <row r="548" spans="1:60" s="278" customFormat="1" ht="12.75">
      <c r="A548" s="314" t="s">
        <v>1303</v>
      </c>
      <c r="B548" s="366" t="s">
        <v>1313</v>
      </c>
      <c r="C548" s="187"/>
      <c r="D548" s="562" t="s">
        <v>140</v>
      </c>
      <c r="E548" s="187">
        <v>32.299999999999997</v>
      </c>
      <c r="F548" s="344">
        <v>954</v>
      </c>
      <c r="G548" s="190">
        <f t="shared" si="264"/>
        <v>30814.199999999997</v>
      </c>
      <c r="H548" s="344">
        <v>0</v>
      </c>
      <c r="I548" s="190">
        <f t="shared" si="263"/>
        <v>0</v>
      </c>
      <c r="J548" s="345">
        <f t="shared" si="265"/>
        <v>30814.199999999997</v>
      </c>
      <c r="K548" s="419"/>
      <c r="L548" s="435"/>
      <c r="M548" s="429">
        <v>954</v>
      </c>
      <c r="N548" s="431">
        <f t="shared" si="266"/>
        <v>0</v>
      </c>
      <c r="O548" s="429">
        <v>0</v>
      </c>
      <c r="P548" s="431">
        <f t="shared" si="267"/>
        <v>0</v>
      </c>
      <c r="Q548" s="432">
        <f t="shared" si="268"/>
        <v>0</v>
      </c>
      <c r="R548" s="452"/>
      <c r="S548" s="446">
        <v>954</v>
      </c>
      <c r="T548" s="448">
        <f t="shared" si="269"/>
        <v>0</v>
      </c>
      <c r="U548" s="446">
        <v>0</v>
      </c>
      <c r="V548" s="448">
        <f t="shared" si="270"/>
        <v>0</v>
      </c>
      <c r="W548" s="449">
        <f t="shared" si="271"/>
        <v>0</v>
      </c>
      <c r="X548" s="481"/>
      <c r="Y548" s="474">
        <v>954</v>
      </c>
      <c r="Z548" s="476">
        <f t="shared" si="272"/>
        <v>0</v>
      </c>
      <c r="AA548" s="474">
        <v>0</v>
      </c>
      <c r="AB548" s="476">
        <f t="shared" si="273"/>
        <v>0</v>
      </c>
      <c r="AC548" s="477">
        <f t="shared" si="274"/>
        <v>0</v>
      </c>
      <c r="AD548" s="500"/>
      <c r="AE548" s="491">
        <v>954</v>
      </c>
      <c r="AF548" s="493">
        <f t="shared" si="275"/>
        <v>0</v>
      </c>
      <c r="AG548" s="491">
        <v>0</v>
      </c>
      <c r="AH548" s="493">
        <f t="shared" si="276"/>
        <v>0</v>
      </c>
      <c r="AI548" s="494">
        <f t="shared" si="277"/>
        <v>0</v>
      </c>
      <c r="AJ548" s="532">
        <v>18</v>
      </c>
      <c r="AK548" s="525">
        <v>954</v>
      </c>
      <c r="AL548" s="527">
        <f t="shared" si="278"/>
        <v>17172</v>
      </c>
      <c r="AM548" s="525">
        <v>0</v>
      </c>
      <c r="AN548" s="527">
        <f t="shared" si="279"/>
        <v>0</v>
      </c>
      <c r="AO548" s="528">
        <f t="shared" si="280"/>
        <v>17172</v>
      </c>
      <c r="AP548" s="549"/>
      <c r="AQ548" s="542">
        <v>954</v>
      </c>
      <c r="AR548" s="544">
        <f t="shared" si="281"/>
        <v>0</v>
      </c>
      <c r="AS548" s="542">
        <v>0</v>
      </c>
      <c r="AT548" s="544">
        <f t="shared" si="282"/>
        <v>0</v>
      </c>
      <c r="AU548" s="549"/>
      <c r="AV548" s="542">
        <v>954</v>
      </c>
      <c r="AW548" s="544">
        <f t="shared" si="283"/>
        <v>0</v>
      </c>
      <c r="AX548" s="542">
        <v>0</v>
      </c>
      <c r="AY548" s="544">
        <f t="shared" si="284"/>
        <v>0</v>
      </c>
      <c r="AZ548" s="549"/>
      <c r="BA548" s="542">
        <v>954</v>
      </c>
      <c r="BB548" s="544">
        <f t="shared" si="285"/>
        <v>0</v>
      </c>
      <c r="BC548" s="542">
        <v>0</v>
      </c>
      <c r="BD548" s="544">
        <f t="shared" si="286"/>
        <v>0</v>
      </c>
      <c r="BE548" s="545">
        <f t="shared" si="287"/>
        <v>0</v>
      </c>
      <c r="BF548" s="398">
        <f t="shared" si="288"/>
        <v>14.299999999999997</v>
      </c>
      <c r="BG548" s="254">
        <f t="shared" si="289"/>
        <v>18</v>
      </c>
      <c r="BH548" s="275">
        <f t="shared" si="290"/>
        <v>14.299999999999997</v>
      </c>
    </row>
    <row r="549" spans="1:60" s="278" customFormat="1" ht="12.75">
      <c r="A549" s="314" t="s">
        <v>1306</v>
      </c>
      <c r="B549" s="366" t="s">
        <v>1275</v>
      </c>
      <c r="C549" s="187"/>
      <c r="D549" s="562" t="s">
        <v>140</v>
      </c>
      <c r="E549" s="187">
        <v>18.3</v>
      </c>
      <c r="F549" s="344">
        <v>1162</v>
      </c>
      <c r="G549" s="190">
        <f t="shared" si="264"/>
        <v>21264.600000000002</v>
      </c>
      <c r="H549" s="344">
        <v>840</v>
      </c>
      <c r="I549" s="190">
        <f t="shared" si="263"/>
        <v>15372</v>
      </c>
      <c r="J549" s="345">
        <f t="shared" si="265"/>
        <v>36636.600000000006</v>
      </c>
      <c r="K549" s="419"/>
      <c r="L549" s="435"/>
      <c r="M549" s="429">
        <v>1162</v>
      </c>
      <c r="N549" s="431">
        <f t="shared" si="266"/>
        <v>0</v>
      </c>
      <c r="O549" s="429">
        <v>840</v>
      </c>
      <c r="P549" s="431">
        <f t="shared" si="267"/>
        <v>0</v>
      </c>
      <c r="Q549" s="432">
        <f t="shared" si="268"/>
        <v>0</v>
      </c>
      <c r="R549" s="452"/>
      <c r="S549" s="446">
        <v>1162</v>
      </c>
      <c r="T549" s="448">
        <f t="shared" si="269"/>
        <v>0</v>
      </c>
      <c r="U549" s="446">
        <v>840</v>
      </c>
      <c r="V549" s="448">
        <f t="shared" si="270"/>
        <v>0</v>
      </c>
      <c r="W549" s="449">
        <f t="shared" si="271"/>
        <v>0</v>
      </c>
      <c r="X549" s="481"/>
      <c r="Y549" s="474">
        <v>1162</v>
      </c>
      <c r="Z549" s="476">
        <f t="shared" si="272"/>
        <v>0</v>
      </c>
      <c r="AA549" s="474">
        <v>840</v>
      </c>
      <c r="AB549" s="476">
        <f t="shared" si="273"/>
        <v>0</v>
      </c>
      <c r="AC549" s="477">
        <f t="shared" si="274"/>
        <v>0</v>
      </c>
      <c r="AD549" s="500"/>
      <c r="AE549" s="491">
        <v>1162</v>
      </c>
      <c r="AF549" s="493">
        <f t="shared" si="275"/>
        <v>0</v>
      </c>
      <c r="AG549" s="491">
        <v>840</v>
      </c>
      <c r="AH549" s="493">
        <f t="shared" si="276"/>
        <v>0</v>
      </c>
      <c r="AI549" s="494">
        <f t="shared" si="277"/>
        <v>0</v>
      </c>
      <c r="AJ549" s="532"/>
      <c r="AK549" s="525">
        <v>1162</v>
      </c>
      <c r="AL549" s="527">
        <f t="shared" si="278"/>
        <v>0</v>
      </c>
      <c r="AM549" s="525">
        <v>840</v>
      </c>
      <c r="AN549" s="527">
        <f t="shared" si="279"/>
        <v>0</v>
      </c>
      <c r="AO549" s="528">
        <f t="shared" si="280"/>
        <v>0</v>
      </c>
      <c r="AP549" s="549"/>
      <c r="AQ549" s="542">
        <v>1162</v>
      </c>
      <c r="AR549" s="544">
        <f t="shared" si="281"/>
        <v>0</v>
      </c>
      <c r="AS549" s="542">
        <v>840</v>
      </c>
      <c r="AT549" s="544">
        <f t="shared" si="282"/>
        <v>0</v>
      </c>
      <c r="AU549" s="549"/>
      <c r="AV549" s="542">
        <v>1162</v>
      </c>
      <c r="AW549" s="544">
        <f t="shared" si="283"/>
        <v>0</v>
      </c>
      <c r="AX549" s="542">
        <v>840</v>
      </c>
      <c r="AY549" s="544">
        <f t="shared" si="284"/>
        <v>0</v>
      </c>
      <c r="AZ549" s="549"/>
      <c r="BA549" s="542">
        <v>1162</v>
      </c>
      <c r="BB549" s="544">
        <f t="shared" si="285"/>
        <v>0</v>
      </c>
      <c r="BC549" s="542">
        <v>840</v>
      </c>
      <c r="BD549" s="544">
        <f t="shared" si="286"/>
        <v>0</v>
      </c>
      <c r="BE549" s="545">
        <f t="shared" si="287"/>
        <v>0</v>
      </c>
      <c r="BF549" s="398">
        <f t="shared" si="288"/>
        <v>18.3</v>
      </c>
      <c r="BG549" s="254">
        <f t="shared" si="289"/>
        <v>0</v>
      </c>
      <c r="BH549" s="275">
        <f t="shared" si="290"/>
        <v>18.3</v>
      </c>
    </row>
    <row r="550" spans="1:60" s="278" customFormat="1" ht="12.75">
      <c r="A550" s="314" t="s">
        <v>1309</v>
      </c>
      <c r="B550" s="366" t="s">
        <v>1316</v>
      </c>
      <c r="C550" s="187"/>
      <c r="D550" s="562" t="s">
        <v>140</v>
      </c>
      <c r="E550" s="187">
        <v>14</v>
      </c>
      <c r="F550" s="344">
        <v>954</v>
      </c>
      <c r="G550" s="190">
        <f t="shared" si="264"/>
        <v>13356</v>
      </c>
      <c r="H550" s="344">
        <v>0</v>
      </c>
      <c r="I550" s="190">
        <f t="shared" si="263"/>
        <v>0</v>
      </c>
      <c r="J550" s="345">
        <f t="shared" si="265"/>
        <v>13356</v>
      </c>
      <c r="K550" s="419"/>
      <c r="L550" s="435"/>
      <c r="M550" s="429">
        <v>954</v>
      </c>
      <c r="N550" s="431">
        <f t="shared" si="266"/>
        <v>0</v>
      </c>
      <c r="O550" s="429">
        <v>0</v>
      </c>
      <c r="P550" s="431">
        <f t="shared" si="267"/>
        <v>0</v>
      </c>
      <c r="Q550" s="432">
        <f t="shared" si="268"/>
        <v>0</v>
      </c>
      <c r="R550" s="452"/>
      <c r="S550" s="446">
        <v>954</v>
      </c>
      <c r="T550" s="448">
        <f t="shared" si="269"/>
        <v>0</v>
      </c>
      <c r="U550" s="446">
        <v>0</v>
      </c>
      <c r="V550" s="448">
        <f t="shared" si="270"/>
        <v>0</v>
      </c>
      <c r="W550" s="449">
        <f t="shared" si="271"/>
        <v>0</v>
      </c>
      <c r="X550" s="481"/>
      <c r="Y550" s="474">
        <v>954</v>
      </c>
      <c r="Z550" s="476">
        <f t="shared" si="272"/>
        <v>0</v>
      </c>
      <c r="AA550" s="474">
        <v>0</v>
      </c>
      <c r="AB550" s="476">
        <f t="shared" si="273"/>
        <v>0</v>
      </c>
      <c r="AC550" s="477">
        <f t="shared" si="274"/>
        <v>0</v>
      </c>
      <c r="AD550" s="500"/>
      <c r="AE550" s="491">
        <v>954</v>
      </c>
      <c r="AF550" s="493">
        <f t="shared" si="275"/>
        <v>0</v>
      </c>
      <c r="AG550" s="491">
        <v>0</v>
      </c>
      <c r="AH550" s="493">
        <f t="shared" si="276"/>
        <v>0</v>
      </c>
      <c r="AI550" s="494">
        <f t="shared" si="277"/>
        <v>0</v>
      </c>
      <c r="AJ550" s="532">
        <v>14</v>
      </c>
      <c r="AK550" s="525">
        <v>954</v>
      </c>
      <c r="AL550" s="527">
        <f t="shared" si="278"/>
        <v>13356</v>
      </c>
      <c r="AM550" s="525">
        <v>0</v>
      </c>
      <c r="AN550" s="527">
        <f t="shared" si="279"/>
        <v>0</v>
      </c>
      <c r="AO550" s="528">
        <f t="shared" si="280"/>
        <v>13356</v>
      </c>
      <c r="AP550" s="549"/>
      <c r="AQ550" s="542">
        <v>954</v>
      </c>
      <c r="AR550" s="544">
        <f t="shared" si="281"/>
        <v>0</v>
      </c>
      <c r="AS550" s="542">
        <v>0</v>
      </c>
      <c r="AT550" s="544">
        <f t="shared" si="282"/>
        <v>0</v>
      </c>
      <c r="AU550" s="549"/>
      <c r="AV550" s="542">
        <v>954</v>
      </c>
      <c r="AW550" s="544">
        <f t="shared" si="283"/>
        <v>0</v>
      </c>
      <c r="AX550" s="542">
        <v>0</v>
      </c>
      <c r="AY550" s="544">
        <f t="shared" si="284"/>
        <v>0</v>
      </c>
      <c r="AZ550" s="549"/>
      <c r="BA550" s="542">
        <v>954</v>
      </c>
      <c r="BB550" s="544">
        <f t="shared" si="285"/>
        <v>0</v>
      </c>
      <c r="BC550" s="542">
        <v>0</v>
      </c>
      <c r="BD550" s="544">
        <f t="shared" si="286"/>
        <v>0</v>
      </c>
      <c r="BE550" s="545">
        <f t="shared" si="287"/>
        <v>0</v>
      </c>
      <c r="BF550" s="398">
        <f t="shared" si="288"/>
        <v>0</v>
      </c>
      <c r="BG550" s="254">
        <f t="shared" si="289"/>
        <v>14</v>
      </c>
      <c r="BH550" s="275">
        <f t="shared" si="290"/>
        <v>0</v>
      </c>
    </row>
    <row r="551" spans="1:60" s="278" customFormat="1" ht="12.75">
      <c r="A551" s="314" t="s">
        <v>1312</v>
      </c>
      <c r="B551" s="366" t="s">
        <v>1318</v>
      </c>
      <c r="C551" s="187"/>
      <c r="D551" s="562" t="s">
        <v>140</v>
      </c>
      <c r="E551" s="187">
        <v>1.2</v>
      </c>
      <c r="F551" s="344">
        <v>2400</v>
      </c>
      <c r="G551" s="190">
        <f t="shared" si="264"/>
        <v>2880</v>
      </c>
      <c r="H551" s="344">
        <v>0</v>
      </c>
      <c r="I551" s="190">
        <f t="shared" si="263"/>
        <v>0</v>
      </c>
      <c r="J551" s="345">
        <f t="shared" si="265"/>
        <v>2880</v>
      </c>
      <c r="K551" s="419"/>
      <c r="L551" s="435"/>
      <c r="M551" s="429">
        <v>2400</v>
      </c>
      <c r="N551" s="431">
        <f t="shared" si="266"/>
        <v>0</v>
      </c>
      <c r="O551" s="429">
        <v>0</v>
      </c>
      <c r="P551" s="431">
        <f t="shared" si="267"/>
        <v>0</v>
      </c>
      <c r="Q551" s="432">
        <f t="shared" si="268"/>
        <v>0</v>
      </c>
      <c r="R551" s="452"/>
      <c r="S551" s="446">
        <v>2400</v>
      </c>
      <c r="T551" s="448">
        <f t="shared" si="269"/>
        <v>0</v>
      </c>
      <c r="U551" s="446">
        <v>0</v>
      </c>
      <c r="V551" s="448">
        <f t="shared" si="270"/>
        <v>0</v>
      </c>
      <c r="W551" s="449">
        <f t="shared" si="271"/>
        <v>0</v>
      </c>
      <c r="X551" s="481"/>
      <c r="Y551" s="474">
        <v>2400</v>
      </c>
      <c r="Z551" s="476">
        <f t="shared" si="272"/>
        <v>0</v>
      </c>
      <c r="AA551" s="474">
        <v>0</v>
      </c>
      <c r="AB551" s="476">
        <f t="shared" si="273"/>
        <v>0</v>
      </c>
      <c r="AC551" s="477">
        <f t="shared" si="274"/>
        <v>0</v>
      </c>
      <c r="AD551" s="500"/>
      <c r="AE551" s="491">
        <v>2400</v>
      </c>
      <c r="AF551" s="493">
        <f t="shared" si="275"/>
        <v>0</v>
      </c>
      <c r="AG551" s="491">
        <v>0</v>
      </c>
      <c r="AH551" s="493">
        <f t="shared" si="276"/>
        <v>0</v>
      </c>
      <c r="AI551" s="494">
        <f t="shared" si="277"/>
        <v>0</v>
      </c>
      <c r="AJ551" s="532"/>
      <c r="AK551" s="525">
        <v>2400</v>
      </c>
      <c r="AL551" s="527">
        <f t="shared" si="278"/>
        <v>0</v>
      </c>
      <c r="AM551" s="525">
        <v>0</v>
      </c>
      <c r="AN551" s="527">
        <f t="shared" si="279"/>
        <v>0</v>
      </c>
      <c r="AO551" s="528">
        <f t="shared" si="280"/>
        <v>0</v>
      </c>
      <c r="AP551" s="549"/>
      <c r="AQ551" s="542">
        <v>2400</v>
      </c>
      <c r="AR551" s="544">
        <f t="shared" si="281"/>
        <v>0</v>
      </c>
      <c r="AS551" s="542">
        <v>0</v>
      </c>
      <c r="AT551" s="544">
        <f t="shared" si="282"/>
        <v>0</v>
      </c>
      <c r="AU551" s="549"/>
      <c r="AV551" s="542">
        <v>2400</v>
      </c>
      <c r="AW551" s="544">
        <f t="shared" si="283"/>
        <v>0</v>
      </c>
      <c r="AX551" s="542">
        <v>0</v>
      </c>
      <c r="AY551" s="544">
        <f t="shared" si="284"/>
        <v>0</v>
      </c>
      <c r="AZ551" s="549"/>
      <c r="BA551" s="542">
        <v>2400</v>
      </c>
      <c r="BB551" s="544">
        <f t="shared" si="285"/>
        <v>0</v>
      </c>
      <c r="BC551" s="542">
        <v>0</v>
      </c>
      <c r="BD551" s="544">
        <f t="shared" si="286"/>
        <v>0</v>
      </c>
      <c r="BE551" s="545">
        <f t="shared" si="287"/>
        <v>0</v>
      </c>
      <c r="BF551" s="398">
        <f t="shared" si="288"/>
        <v>1.2</v>
      </c>
      <c r="BG551" s="254">
        <f t="shared" si="289"/>
        <v>0</v>
      </c>
      <c r="BH551" s="275">
        <f t="shared" si="290"/>
        <v>1.2</v>
      </c>
    </row>
    <row r="552" spans="1:60" s="275" customFormat="1" ht="12.75">
      <c r="A552" s="314" t="s">
        <v>1314</v>
      </c>
      <c r="B552" s="367" t="s">
        <v>388</v>
      </c>
      <c r="C552" s="187"/>
      <c r="D552" s="562" t="s">
        <v>117</v>
      </c>
      <c r="E552" s="234">
        <v>1</v>
      </c>
      <c r="F552" s="344">
        <v>0</v>
      </c>
      <c r="G552" s="190">
        <f t="shared" si="264"/>
        <v>0</v>
      </c>
      <c r="H552" s="344">
        <v>14880</v>
      </c>
      <c r="I552" s="190">
        <f t="shared" ref="I552:I557" si="291">ROUND(E552*H552,2)</f>
        <v>14880</v>
      </c>
      <c r="J552" s="345">
        <f t="shared" si="265"/>
        <v>14880</v>
      </c>
      <c r="K552" s="420"/>
      <c r="L552" s="435"/>
      <c r="M552" s="429">
        <v>0</v>
      </c>
      <c r="N552" s="431">
        <f t="shared" si="266"/>
        <v>0</v>
      </c>
      <c r="O552" s="429">
        <v>14880</v>
      </c>
      <c r="P552" s="431">
        <f t="shared" si="267"/>
        <v>0</v>
      </c>
      <c r="Q552" s="432">
        <f t="shared" si="268"/>
        <v>0</v>
      </c>
      <c r="R552" s="452"/>
      <c r="S552" s="446">
        <v>0</v>
      </c>
      <c r="T552" s="448">
        <f t="shared" si="269"/>
        <v>0</v>
      </c>
      <c r="U552" s="446">
        <v>14880</v>
      </c>
      <c r="V552" s="448">
        <f t="shared" si="270"/>
        <v>0</v>
      </c>
      <c r="W552" s="449">
        <f t="shared" si="271"/>
        <v>0</v>
      </c>
      <c r="X552" s="481"/>
      <c r="Y552" s="474">
        <v>0</v>
      </c>
      <c r="Z552" s="476">
        <f t="shared" si="272"/>
        <v>0</v>
      </c>
      <c r="AA552" s="474">
        <v>14880</v>
      </c>
      <c r="AB552" s="476">
        <f t="shared" si="273"/>
        <v>0</v>
      </c>
      <c r="AC552" s="477">
        <f t="shared" si="274"/>
        <v>0</v>
      </c>
      <c r="AD552" s="500"/>
      <c r="AE552" s="491">
        <v>0</v>
      </c>
      <c r="AF552" s="493">
        <f t="shared" si="275"/>
        <v>0</v>
      </c>
      <c r="AG552" s="491">
        <v>14880</v>
      </c>
      <c r="AH552" s="493">
        <f t="shared" si="276"/>
        <v>0</v>
      </c>
      <c r="AI552" s="494">
        <f t="shared" si="277"/>
        <v>0</v>
      </c>
      <c r="AJ552" s="532">
        <v>1</v>
      </c>
      <c r="AK552" s="525">
        <v>0</v>
      </c>
      <c r="AL552" s="527">
        <f t="shared" si="278"/>
        <v>0</v>
      </c>
      <c r="AM552" s="525">
        <v>14880</v>
      </c>
      <c r="AN552" s="527">
        <f t="shared" si="279"/>
        <v>14880</v>
      </c>
      <c r="AO552" s="528">
        <f t="shared" si="280"/>
        <v>14880</v>
      </c>
      <c r="AP552" s="549"/>
      <c r="AQ552" s="542">
        <v>0</v>
      </c>
      <c r="AR552" s="544">
        <f t="shared" si="281"/>
        <v>0</v>
      </c>
      <c r="AS552" s="542">
        <v>14880</v>
      </c>
      <c r="AT552" s="544">
        <f t="shared" si="282"/>
        <v>0</v>
      </c>
      <c r="AU552" s="549"/>
      <c r="AV552" s="542">
        <v>0</v>
      </c>
      <c r="AW552" s="544">
        <f t="shared" si="283"/>
        <v>0</v>
      </c>
      <c r="AX552" s="542">
        <v>14880</v>
      </c>
      <c r="AY552" s="544">
        <f t="shared" si="284"/>
        <v>0</v>
      </c>
      <c r="AZ552" s="549"/>
      <c r="BA552" s="542">
        <v>0</v>
      </c>
      <c r="BB552" s="544">
        <f t="shared" si="285"/>
        <v>0</v>
      </c>
      <c r="BC552" s="542">
        <v>14880</v>
      </c>
      <c r="BD552" s="544">
        <f t="shared" si="286"/>
        <v>0</v>
      </c>
      <c r="BE552" s="545">
        <f t="shared" si="287"/>
        <v>0</v>
      </c>
      <c r="BF552" s="398">
        <f t="shared" si="288"/>
        <v>0</v>
      </c>
      <c r="BG552" s="254">
        <f t="shared" si="289"/>
        <v>1</v>
      </c>
      <c r="BH552" s="275">
        <f t="shared" si="290"/>
        <v>0</v>
      </c>
    </row>
    <row r="553" spans="1:60" s="275" customFormat="1" ht="12.75">
      <c r="A553" s="314" t="s">
        <v>1315</v>
      </c>
      <c r="B553" s="367" t="s">
        <v>788</v>
      </c>
      <c r="C553" s="187"/>
      <c r="D553" s="562" t="s">
        <v>117</v>
      </c>
      <c r="E553" s="234">
        <v>1</v>
      </c>
      <c r="F553" s="344">
        <v>76800</v>
      </c>
      <c r="G553" s="190">
        <f>E553*F553</f>
        <v>76800</v>
      </c>
      <c r="H553" s="344">
        <v>0</v>
      </c>
      <c r="I553" s="190">
        <f t="shared" si="291"/>
        <v>0</v>
      </c>
      <c r="J553" s="345">
        <f t="shared" si="265"/>
        <v>76800</v>
      </c>
      <c r="K553" s="420"/>
      <c r="L553" s="435"/>
      <c r="M553" s="429">
        <v>76800</v>
      </c>
      <c r="N553" s="431">
        <f t="shared" si="266"/>
        <v>0</v>
      </c>
      <c r="O553" s="429">
        <v>0</v>
      </c>
      <c r="P553" s="431">
        <f t="shared" si="267"/>
        <v>0</v>
      </c>
      <c r="Q553" s="432">
        <f t="shared" si="268"/>
        <v>0</v>
      </c>
      <c r="R553" s="452"/>
      <c r="S553" s="446">
        <v>76800</v>
      </c>
      <c r="T553" s="448">
        <f t="shared" si="269"/>
        <v>0</v>
      </c>
      <c r="U553" s="446">
        <v>0</v>
      </c>
      <c r="V553" s="448">
        <f t="shared" si="270"/>
        <v>0</v>
      </c>
      <c r="W553" s="449">
        <f t="shared" si="271"/>
        <v>0</v>
      </c>
      <c r="X553" s="481"/>
      <c r="Y553" s="474">
        <v>76800</v>
      </c>
      <c r="Z553" s="476">
        <f t="shared" si="272"/>
        <v>0</v>
      </c>
      <c r="AA553" s="474">
        <v>0</v>
      </c>
      <c r="AB553" s="476">
        <f t="shared" si="273"/>
        <v>0</v>
      </c>
      <c r="AC553" s="477">
        <f t="shared" si="274"/>
        <v>0</v>
      </c>
      <c r="AD553" s="500"/>
      <c r="AE553" s="491">
        <v>76800</v>
      </c>
      <c r="AF553" s="493">
        <f t="shared" si="275"/>
        <v>0</v>
      </c>
      <c r="AG553" s="491">
        <v>0</v>
      </c>
      <c r="AH553" s="493">
        <f t="shared" si="276"/>
        <v>0</v>
      </c>
      <c r="AI553" s="494">
        <f t="shared" si="277"/>
        <v>0</v>
      </c>
      <c r="AJ553" s="532">
        <v>1</v>
      </c>
      <c r="AK553" s="525">
        <v>76800</v>
      </c>
      <c r="AL553" s="527">
        <f t="shared" si="278"/>
        <v>76800</v>
      </c>
      <c r="AM553" s="525">
        <v>0</v>
      </c>
      <c r="AN553" s="527">
        <f t="shared" si="279"/>
        <v>0</v>
      </c>
      <c r="AO553" s="528">
        <f t="shared" si="280"/>
        <v>76800</v>
      </c>
      <c r="AP553" s="549"/>
      <c r="AQ553" s="542">
        <v>76800</v>
      </c>
      <c r="AR553" s="544">
        <f t="shared" si="281"/>
        <v>0</v>
      </c>
      <c r="AS553" s="542">
        <v>0</v>
      </c>
      <c r="AT553" s="544">
        <f t="shared" si="282"/>
        <v>0</v>
      </c>
      <c r="AU553" s="549"/>
      <c r="AV553" s="542">
        <v>76800</v>
      </c>
      <c r="AW553" s="544">
        <f t="shared" si="283"/>
        <v>0</v>
      </c>
      <c r="AX553" s="542">
        <v>0</v>
      </c>
      <c r="AY553" s="544">
        <f t="shared" si="284"/>
        <v>0</v>
      </c>
      <c r="AZ553" s="549"/>
      <c r="BA553" s="542">
        <v>76800</v>
      </c>
      <c r="BB553" s="544">
        <f t="shared" si="285"/>
        <v>0</v>
      </c>
      <c r="BC553" s="542">
        <v>0</v>
      </c>
      <c r="BD553" s="544">
        <f t="shared" si="286"/>
        <v>0</v>
      </c>
      <c r="BE553" s="545">
        <f t="shared" si="287"/>
        <v>0</v>
      </c>
      <c r="BF553" s="398">
        <f t="shared" si="288"/>
        <v>0</v>
      </c>
      <c r="BG553" s="254">
        <f t="shared" si="289"/>
        <v>1</v>
      </c>
      <c r="BH553" s="275">
        <f t="shared" si="290"/>
        <v>0</v>
      </c>
    </row>
    <row r="554" spans="1:60" s="275" customFormat="1" ht="12.75">
      <c r="A554" s="314" t="s">
        <v>1317</v>
      </c>
      <c r="B554" s="367" t="s">
        <v>1322</v>
      </c>
      <c r="C554" s="187"/>
      <c r="D554" s="562" t="s">
        <v>117</v>
      </c>
      <c r="E554" s="234">
        <v>1</v>
      </c>
      <c r="F554" s="344">
        <v>81600</v>
      </c>
      <c r="G554" s="190">
        <f>E554*F554</f>
        <v>81600</v>
      </c>
      <c r="H554" s="344">
        <v>0</v>
      </c>
      <c r="I554" s="190">
        <f t="shared" si="291"/>
        <v>0</v>
      </c>
      <c r="J554" s="345">
        <f t="shared" si="265"/>
        <v>81600</v>
      </c>
      <c r="K554" s="420"/>
      <c r="L554" s="435"/>
      <c r="M554" s="429">
        <v>81600</v>
      </c>
      <c r="N554" s="431">
        <f t="shared" si="266"/>
        <v>0</v>
      </c>
      <c r="O554" s="429">
        <v>0</v>
      </c>
      <c r="P554" s="431">
        <f t="shared" si="267"/>
        <v>0</v>
      </c>
      <c r="Q554" s="432">
        <f t="shared" si="268"/>
        <v>0</v>
      </c>
      <c r="R554" s="452"/>
      <c r="S554" s="446">
        <v>81600</v>
      </c>
      <c r="T554" s="448">
        <f t="shared" si="269"/>
        <v>0</v>
      </c>
      <c r="U554" s="446">
        <v>0</v>
      </c>
      <c r="V554" s="448">
        <f t="shared" si="270"/>
        <v>0</v>
      </c>
      <c r="W554" s="449">
        <f t="shared" si="271"/>
        <v>0</v>
      </c>
      <c r="X554" s="481"/>
      <c r="Y554" s="474">
        <v>81600</v>
      </c>
      <c r="Z554" s="476">
        <f t="shared" si="272"/>
        <v>0</v>
      </c>
      <c r="AA554" s="474">
        <v>0</v>
      </c>
      <c r="AB554" s="476">
        <f t="shared" si="273"/>
        <v>0</v>
      </c>
      <c r="AC554" s="477">
        <f t="shared" si="274"/>
        <v>0</v>
      </c>
      <c r="AD554" s="500"/>
      <c r="AE554" s="491">
        <v>81600</v>
      </c>
      <c r="AF554" s="493">
        <f t="shared" si="275"/>
        <v>0</v>
      </c>
      <c r="AG554" s="491">
        <v>0</v>
      </c>
      <c r="AH554" s="493">
        <f t="shared" si="276"/>
        <v>0</v>
      </c>
      <c r="AI554" s="494">
        <f t="shared" si="277"/>
        <v>0</v>
      </c>
      <c r="AJ554" s="532">
        <v>1</v>
      </c>
      <c r="AK554" s="525">
        <v>81600</v>
      </c>
      <c r="AL554" s="527">
        <f t="shared" si="278"/>
        <v>81600</v>
      </c>
      <c r="AM554" s="525">
        <v>0</v>
      </c>
      <c r="AN554" s="527">
        <f t="shared" si="279"/>
        <v>0</v>
      </c>
      <c r="AO554" s="528">
        <f t="shared" si="280"/>
        <v>81600</v>
      </c>
      <c r="AP554" s="549"/>
      <c r="AQ554" s="542">
        <v>81600</v>
      </c>
      <c r="AR554" s="544">
        <f t="shared" si="281"/>
        <v>0</v>
      </c>
      <c r="AS554" s="542">
        <v>0</v>
      </c>
      <c r="AT554" s="544">
        <f t="shared" si="282"/>
        <v>0</v>
      </c>
      <c r="AU554" s="549"/>
      <c r="AV554" s="542">
        <v>81600</v>
      </c>
      <c r="AW554" s="544">
        <f t="shared" si="283"/>
        <v>0</v>
      </c>
      <c r="AX554" s="542">
        <v>0</v>
      </c>
      <c r="AY554" s="544">
        <f t="shared" si="284"/>
        <v>0</v>
      </c>
      <c r="AZ554" s="549"/>
      <c r="BA554" s="542">
        <v>81600</v>
      </c>
      <c r="BB554" s="544">
        <f t="shared" si="285"/>
        <v>0</v>
      </c>
      <c r="BC554" s="542">
        <v>0</v>
      </c>
      <c r="BD554" s="544">
        <f t="shared" si="286"/>
        <v>0</v>
      </c>
      <c r="BE554" s="545">
        <f t="shared" si="287"/>
        <v>0</v>
      </c>
      <c r="BF554" s="398">
        <f t="shared" si="288"/>
        <v>0</v>
      </c>
      <c r="BG554" s="254">
        <f t="shared" si="289"/>
        <v>1</v>
      </c>
      <c r="BH554" s="275">
        <f t="shared" si="290"/>
        <v>0</v>
      </c>
    </row>
    <row r="555" spans="1:60" s="275" customFormat="1" ht="12.75">
      <c r="A555" s="314" t="s">
        <v>1319</v>
      </c>
      <c r="B555" s="367" t="s">
        <v>374</v>
      </c>
      <c r="C555" s="187"/>
      <c r="D555" s="562" t="s">
        <v>110</v>
      </c>
      <c r="E555" s="234">
        <v>38</v>
      </c>
      <c r="F555" s="344">
        <v>6600</v>
      </c>
      <c r="G555" s="190">
        <f>E555*F555</f>
        <v>250800</v>
      </c>
      <c r="H555" s="344">
        <v>0</v>
      </c>
      <c r="I555" s="190">
        <f t="shared" si="291"/>
        <v>0</v>
      </c>
      <c r="J555" s="345">
        <f>G555+I555</f>
        <v>250800</v>
      </c>
      <c r="K555" s="420"/>
      <c r="L555" s="435"/>
      <c r="M555" s="429">
        <v>6600</v>
      </c>
      <c r="N555" s="431">
        <f t="shared" si="266"/>
        <v>0</v>
      </c>
      <c r="O555" s="429">
        <v>0</v>
      </c>
      <c r="P555" s="431">
        <f t="shared" si="267"/>
        <v>0</v>
      </c>
      <c r="Q555" s="432">
        <f t="shared" si="268"/>
        <v>0</v>
      </c>
      <c r="R555" s="452"/>
      <c r="S555" s="446">
        <v>6600</v>
      </c>
      <c r="T555" s="448">
        <f t="shared" si="269"/>
        <v>0</v>
      </c>
      <c r="U555" s="446">
        <v>0</v>
      </c>
      <c r="V555" s="448">
        <f t="shared" si="270"/>
        <v>0</v>
      </c>
      <c r="W555" s="449">
        <f t="shared" si="271"/>
        <v>0</v>
      </c>
      <c r="X555" s="481">
        <v>36</v>
      </c>
      <c r="Y555" s="474">
        <v>6600</v>
      </c>
      <c r="Z555" s="476">
        <f t="shared" si="272"/>
        <v>237600</v>
      </c>
      <c r="AA555" s="474">
        <v>0</v>
      </c>
      <c r="AB555" s="476">
        <f t="shared" si="273"/>
        <v>0</v>
      </c>
      <c r="AC555" s="477">
        <f t="shared" si="274"/>
        <v>237600</v>
      </c>
      <c r="AD555" s="500"/>
      <c r="AE555" s="491">
        <v>6600</v>
      </c>
      <c r="AF555" s="493">
        <f t="shared" si="275"/>
        <v>0</v>
      </c>
      <c r="AG555" s="491">
        <v>0</v>
      </c>
      <c r="AH555" s="493">
        <f t="shared" si="276"/>
        <v>0</v>
      </c>
      <c r="AI555" s="494">
        <f t="shared" si="277"/>
        <v>0</v>
      </c>
      <c r="AJ555" s="532"/>
      <c r="AK555" s="525">
        <v>6600</v>
      </c>
      <c r="AL555" s="527">
        <f t="shared" si="278"/>
        <v>0</v>
      </c>
      <c r="AM555" s="525">
        <v>0</v>
      </c>
      <c r="AN555" s="527">
        <f t="shared" si="279"/>
        <v>0</v>
      </c>
      <c r="AO555" s="528">
        <f t="shared" si="280"/>
        <v>0</v>
      </c>
      <c r="AP555" s="549"/>
      <c r="AQ555" s="542">
        <v>6600</v>
      </c>
      <c r="AR555" s="544">
        <f t="shared" si="281"/>
        <v>0</v>
      </c>
      <c r="AS555" s="542">
        <v>0</v>
      </c>
      <c r="AT555" s="544">
        <f t="shared" si="282"/>
        <v>0</v>
      </c>
      <c r="AU555" s="549"/>
      <c r="AV555" s="542">
        <v>6600</v>
      </c>
      <c r="AW555" s="544">
        <f t="shared" si="283"/>
        <v>0</v>
      </c>
      <c r="AX555" s="542">
        <v>0</v>
      </c>
      <c r="AY555" s="544">
        <f t="shared" si="284"/>
        <v>0</v>
      </c>
      <c r="AZ555" s="549"/>
      <c r="BA555" s="542">
        <v>6600</v>
      </c>
      <c r="BB555" s="544">
        <f t="shared" si="285"/>
        <v>0</v>
      </c>
      <c r="BC555" s="542">
        <v>0</v>
      </c>
      <c r="BD555" s="544">
        <f t="shared" si="286"/>
        <v>0</v>
      </c>
      <c r="BE555" s="545">
        <f t="shared" si="287"/>
        <v>0</v>
      </c>
      <c r="BF555" s="398">
        <f t="shared" si="288"/>
        <v>2</v>
      </c>
      <c r="BG555" s="254">
        <f t="shared" si="289"/>
        <v>36</v>
      </c>
      <c r="BH555" s="275">
        <f t="shared" si="290"/>
        <v>2</v>
      </c>
    </row>
    <row r="556" spans="1:60" s="275" customFormat="1" ht="12.75">
      <c r="A556" s="314" t="s">
        <v>1320</v>
      </c>
      <c r="B556" s="367" t="s">
        <v>1123</v>
      </c>
      <c r="C556" s="187"/>
      <c r="D556" s="562" t="s">
        <v>123</v>
      </c>
      <c r="E556" s="234">
        <v>200</v>
      </c>
      <c r="F556" s="344">
        <v>552</v>
      </c>
      <c r="G556" s="190">
        <f>E556*F556</f>
        <v>110400</v>
      </c>
      <c r="H556" s="344">
        <v>0</v>
      </c>
      <c r="I556" s="190">
        <f t="shared" si="291"/>
        <v>0</v>
      </c>
      <c r="J556" s="345">
        <f>G556+I556</f>
        <v>110400</v>
      </c>
      <c r="K556" s="420"/>
      <c r="L556" s="435"/>
      <c r="M556" s="429">
        <v>552</v>
      </c>
      <c r="N556" s="431">
        <f t="shared" si="266"/>
        <v>0</v>
      </c>
      <c r="O556" s="429">
        <v>0</v>
      </c>
      <c r="P556" s="431">
        <f t="shared" si="267"/>
        <v>0</v>
      </c>
      <c r="Q556" s="432">
        <f t="shared" si="268"/>
        <v>0</v>
      </c>
      <c r="R556" s="452"/>
      <c r="S556" s="446">
        <v>552</v>
      </c>
      <c r="T556" s="448">
        <f t="shared" si="269"/>
        <v>0</v>
      </c>
      <c r="U556" s="446">
        <v>0</v>
      </c>
      <c r="V556" s="448">
        <f t="shared" si="270"/>
        <v>0</v>
      </c>
      <c r="W556" s="449">
        <f t="shared" si="271"/>
        <v>0</v>
      </c>
      <c r="X556" s="481"/>
      <c r="Y556" s="474">
        <v>552</v>
      </c>
      <c r="Z556" s="476">
        <f t="shared" si="272"/>
        <v>0</v>
      </c>
      <c r="AA556" s="474">
        <v>0</v>
      </c>
      <c r="AB556" s="476">
        <f t="shared" si="273"/>
        <v>0</v>
      </c>
      <c r="AC556" s="477">
        <f t="shared" si="274"/>
        <v>0</v>
      </c>
      <c r="AD556" s="500"/>
      <c r="AE556" s="491">
        <v>552</v>
      </c>
      <c r="AF556" s="493">
        <f t="shared" si="275"/>
        <v>0</v>
      </c>
      <c r="AG556" s="491">
        <v>0</v>
      </c>
      <c r="AH556" s="493">
        <f t="shared" si="276"/>
        <v>0</v>
      </c>
      <c r="AI556" s="494">
        <f t="shared" si="277"/>
        <v>0</v>
      </c>
      <c r="AJ556" s="532"/>
      <c r="AK556" s="525">
        <v>552</v>
      </c>
      <c r="AL556" s="527">
        <f t="shared" si="278"/>
        <v>0</v>
      </c>
      <c r="AM556" s="525">
        <v>0</v>
      </c>
      <c r="AN556" s="527">
        <f t="shared" si="279"/>
        <v>0</v>
      </c>
      <c r="AO556" s="528">
        <f t="shared" si="280"/>
        <v>0</v>
      </c>
      <c r="AP556" s="549"/>
      <c r="AQ556" s="542">
        <v>552</v>
      </c>
      <c r="AR556" s="544">
        <f t="shared" si="281"/>
        <v>0</v>
      </c>
      <c r="AS556" s="542">
        <v>0</v>
      </c>
      <c r="AT556" s="544">
        <f t="shared" si="282"/>
        <v>0</v>
      </c>
      <c r="AU556" s="549"/>
      <c r="AV556" s="542">
        <v>552</v>
      </c>
      <c r="AW556" s="544">
        <f t="shared" si="283"/>
        <v>0</v>
      </c>
      <c r="AX556" s="542">
        <v>0</v>
      </c>
      <c r="AY556" s="544">
        <f t="shared" si="284"/>
        <v>0</v>
      </c>
      <c r="AZ556" s="549"/>
      <c r="BA556" s="542">
        <v>552</v>
      </c>
      <c r="BB556" s="544">
        <f t="shared" si="285"/>
        <v>0</v>
      </c>
      <c r="BC556" s="542">
        <v>0</v>
      </c>
      <c r="BD556" s="544">
        <f t="shared" si="286"/>
        <v>0</v>
      </c>
      <c r="BE556" s="545">
        <f t="shared" si="287"/>
        <v>0</v>
      </c>
      <c r="BF556" s="398">
        <f t="shared" si="288"/>
        <v>200</v>
      </c>
      <c r="BG556" s="254">
        <f t="shared" si="289"/>
        <v>0</v>
      </c>
      <c r="BH556" s="275">
        <f t="shared" si="290"/>
        <v>200</v>
      </c>
    </row>
    <row r="557" spans="1:60" s="275" customFormat="1" ht="12.75">
      <c r="A557" s="314" t="s">
        <v>1321</v>
      </c>
      <c r="B557" s="367" t="s">
        <v>1125</v>
      </c>
      <c r="C557" s="187"/>
      <c r="D557" s="562" t="s">
        <v>123</v>
      </c>
      <c r="E557" s="234">
        <v>200</v>
      </c>
      <c r="F557" s="344">
        <v>211.2</v>
      </c>
      <c r="G557" s="190">
        <f>E557*F557</f>
        <v>42240</v>
      </c>
      <c r="H557" s="344">
        <v>0</v>
      </c>
      <c r="I557" s="190">
        <f t="shared" si="291"/>
        <v>0</v>
      </c>
      <c r="J557" s="345">
        <f>G557+I557</f>
        <v>42240</v>
      </c>
      <c r="K557" s="420"/>
      <c r="L557" s="435"/>
      <c r="M557" s="429">
        <v>211.2</v>
      </c>
      <c r="N557" s="431">
        <f t="shared" si="266"/>
        <v>0</v>
      </c>
      <c r="O557" s="429">
        <v>0</v>
      </c>
      <c r="P557" s="431">
        <f t="shared" si="267"/>
        <v>0</v>
      </c>
      <c r="Q557" s="432">
        <f t="shared" si="268"/>
        <v>0</v>
      </c>
      <c r="R557" s="452"/>
      <c r="S557" s="446">
        <v>211.2</v>
      </c>
      <c r="T557" s="448">
        <f t="shared" si="269"/>
        <v>0</v>
      </c>
      <c r="U557" s="446">
        <v>0</v>
      </c>
      <c r="V557" s="448">
        <f t="shared" si="270"/>
        <v>0</v>
      </c>
      <c r="W557" s="449">
        <f t="shared" si="271"/>
        <v>0</v>
      </c>
      <c r="X557" s="481"/>
      <c r="Y557" s="474">
        <v>211.2</v>
      </c>
      <c r="Z557" s="476">
        <f t="shared" si="272"/>
        <v>0</v>
      </c>
      <c r="AA557" s="474">
        <v>0</v>
      </c>
      <c r="AB557" s="476">
        <f t="shared" si="273"/>
        <v>0</v>
      </c>
      <c r="AC557" s="477">
        <f t="shared" si="274"/>
        <v>0</v>
      </c>
      <c r="AD557" s="500"/>
      <c r="AE557" s="491">
        <v>211.2</v>
      </c>
      <c r="AF557" s="493">
        <f t="shared" si="275"/>
        <v>0</v>
      </c>
      <c r="AG557" s="491">
        <v>0</v>
      </c>
      <c r="AH557" s="493">
        <f t="shared" si="276"/>
        <v>0</v>
      </c>
      <c r="AI557" s="494">
        <f t="shared" si="277"/>
        <v>0</v>
      </c>
      <c r="AJ557" s="532"/>
      <c r="AK557" s="525">
        <v>211.2</v>
      </c>
      <c r="AL557" s="527">
        <f t="shared" si="278"/>
        <v>0</v>
      </c>
      <c r="AM557" s="525">
        <v>0</v>
      </c>
      <c r="AN557" s="527">
        <f t="shared" si="279"/>
        <v>0</v>
      </c>
      <c r="AO557" s="528">
        <f t="shared" si="280"/>
        <v>0</v>
      </c>
      <c r="AP557" s="549"/>
      <c r="AQ557" s="542">
        <v>211.2</v>
      </c>
      <c r="AR557" s="544">
        <f t="shared" si="281"/>
        <v>0</v>
      </c>
      <c r="AS557" s="542">
        <v>0</v>
      </c>
      <c r="AT557" s="544">
        <f t="shared" si="282"/>
        <v>0</v>
      </c>
      <c r="AU557" s="549"/>
      <c r="AV557" s="542">
        <v>211.2</v>
      </c>
      <c r="AW557" s="544">
        <f t="shared" si="283"/>
        <v>0</v>
      </c>
      <c r="AX557" s="542">
        <v>0</v>
      </c>
      <c r="AY557" s="544">
        <f t="shared" si="284"/>
        <v>0</v>
      </c>
      <c r="AZ557" s="549"/>
      <c r="BA557" s="542">
        <v>211.2</v>
      </c>
      <c r="BB557" s="544">
        <f t="shared" si="285"/>
        <v>0</v>
      </c>
      <c r="BC557" s="542">
        <v>0</v>
      </c>
      <c r="BD557" s="544">
        <f t="shared" si="286"/>
        <v>0</v>
      </c>
      <c r="BE557" s="545">
        <f t="shared" si="287"/>
        <v>0</v>
      </c>
      <c r="BF557" s="398">
        <f t="shared" si="288"/>
        <v>200</v>
      </c>
      <c r="BG557" s="254">
        <f t="shared" si="289"/>
        <v>0</v>
      </c>
      <c r="BH557" s="275">
        <f t="shared" si="290"/>
        <v>200</v>
      </c>
    </row>
    <row r="558" spans="1:60" s="275" customFormat="1" ht="12.75">
      <c r="A558" s="314"/>
      <c r="B558" s="367"/>
      <c r="C558" s="187"/>
      <c r="D558" s="562"/>
      <c r="E558" s="234"/>
      <c r="F558" s="344"/>
      <c r="G558" s="190"/>
      <c r="H558" s="344"/>
      <c r="I558" s="190"/>
      <c r="J558" s="345"/>
      <c r="K558" s="420"/>
      <c r="L558" s="435"/>
      <c r="M558" s="429"/>
      <c r="N558" s="431">
        <f t="shared" si="266"/>
        <v>0</v>
      </c>
      <c r="O558" s="429"/>
      <c r="P558" s="431">
        <f t="shared" si="267"/>
        <v>0</v>
      </c>
      <c r="Q558" s="432">
        <f t="shared" si="268"/>
        <v>0</v>
      </c>
      <c r="R558" s="452"/>
      <c r="S558" s="446"/>
      <c r="T558" s="448">
        <f t="shared" si="269"/>
        <v>0</v>
      </c>
      <c r="U558" s="446"/>
      <c r="V558" s="448">
        <f t="shared" si="270"/>
        <v>0</v>
      </c>
      <c r="W558" s="449">
        <f t="shared" si="271"/>
        <v>0</v>
      </c>
      <c r="X558" s="481"/>
      <c r="Y558" s="474"/>
      <c r="Z558" s="476">
        <f t="shared" si="272"/>
        <v>0</v>
      </c>
      <c r="AA558" s="474"/>
      <c r="AB558" s="476">
        <f t="shared" si="273"/>
        <v>0</v>
      </c>
      <c r="AC558" s="477">
        <f t="shared" si="274"/>
        <v>0</v>
      </c>
      <c r="AD558" s="500"/>
      <c r="AE558" s="491"/>
      <c r="AF558" s="493">
        <f t="shared" si="275"/>
        <v>0</v>
      </c>
      <c r="AG558" s="491"/>
      <c r="AH558" s="493">
        <f t="shared" si="276"/>
        <v>0</v>
      </c>
      <c r="AI558" s="494">
        <f t="shared" si="277"/>
        <v>0</v>
      </c>
      <c r="AJ558" s="532"/>
      <c r="AK558" s="525"/>
      <c r="AL558" s="527">
        <f t="shared" si="278"/>
        <v>0</v>
      </c>
      <c r="AM558" s="525"/>
      <c r="AN558" s="527">
        <f t="shared" si="279"/>
        <v>0</v>
      </c>
      <c r="AO558" s="528">
        <f t="shared" si="280"/>
        <v>0</v>
      </c>
      <c r="AP558" s="549"/>
      <c r="AQ558" s="542"/>
      <c r="AR558" s="544">
        <f t="shared" si="281"/>
        <v>0</v>
      </c>
      <c r="AS558" s="542"/>
      <c r="AT558" s="544">
        <f t="shared" si="282"/>
        <v>0</v>
      </c>
      <c r="AU558" s="549"/>
      <c r="AV558" s="542"/>
      <c r="AW558" s="544">
        <f t="shared" si="283"/>
        <v>0</v>
      </c>
      <c r="AX558" s="542"/>
      <c r="AY558" s="544">
        <f t="shared" si="284"/>
        <v>0</v>
      </c>
      <c r="AZ558" s="549"/>
      <c r="BA558" s="542"/>
      <c r="BB558" s="544">
        <f t="shared" si="285"/>
        <v>0</v>
      </c>
      <c r="BC558" s="542"/>
      <c r="BD558" s="544">
        <f t="shared" si="286"/>
        <v>0</v>
      </c>
      <c r="BE558" s="545">
        <f t="shared" si="287"/>
        <v>0</v>
      </c>
      <c r="BF558" s="398">
        <f t="shared" si="288"/>
        <v>0</v>
      </c>
      <c r="BG558" s="254">
        <f t="shared" si="289"/>
        <v>0</v>
      </c>
      <c r="BH558" s="275">
        <f t="shared" si="290"/>
        <v>0</v>
      </c>
    </row>
    <row r="559" spans="1:60" s="275" customFormat="1" ht="12.75">
      <c r="A559" s="314"/>
      <c r="B559" s="366"/>
      <c r="C559" s="187"/>
      <c r="D559" s="562"/>
      <c r="E559" s="234"/>
      <c r="F559" s="344"/>
      <c r="G559" s="190"/>
      <c r="H559" s="344"/>
      <c r="I559" s="190"/>
      <c r="J559" s="345"/>
      <c r="K559" s="420"/>
      <c r="L559" s="435"/>
      <c r="M559" s="429"/>
      <c r="N559" s="431">
        <f t="shared" si="266"/>
        <v>0</v>
      </c>
      <c r="O559" s="429"/>
      <c r="P559" s="431">
        <f t="shared" si="267"/>
        <v>0</v>
      </c>
      <c r="Q559" s="432">
        <f t="shared" si="268"/>
        <v>0</v>
      </c>
      <c r="R559" s="452"/>
      <c r="S559" s="446"/>
      <c r="T559" s="448">
        <f t="shared" si="269"/>
        <v>0</v>
      </c>
      <c r="U559" s="446"/>
      <c r="V559" s="448">
        <f t="shared" si="270"/>
        <v>0</v>
      </c>
      <c r="W559" s="449">
        <f t="shared" si="271"/>
        <v>0</v>
      </c>
      <c r="X559" s="481"/>
      <c r="Y559" s="474"/>
      <c r="Z559" s="476">
        <f t="shared" si="272"/>
        <v>0</v>
      </c>
      <c r="AA559" s="474"/>
      <c r="AB559" s="476">
        <f t="shared" si="273"/>
        <v>0</v>
      </c>
      <c r="AC559" s="477">
        <f t="shared" si="274"/>
        <v>0</v>
      </c>
      <c r="AD559" s="500"/>
      <c r="AE559" s="491"/>
      <c r="AF559" s="493">
        <f t="shared" si="275"/>
        <v>0</v>
      </c>
      <c r="AG559" s="491"/>
      <c r="AH559" s="493">
        <f t="shared" si="276"/>
        <v>0</v>
      </c>
      <c r="AI559" s="494">
        <f t="shared" si="277"/>
        <v>0</v>
      </c>
      <c r="AJ559" s="532"/>
      <c r="AK559" s="525"/>
      <c r="AL559" s="527">
        <f t="shared" si="278"/>
        <v>0</v>
      </c>
      <c r="AM559" s="525"/>
      <c r="AN559" s="527">
        <f t="shared" si="279"/>
        <v>0</v>
      </c>
      <c r="AO559" s="528">
        <f t="shared" si="280"/>
        <v>0</v>
      </c>
      <c r="AP559" s="549"/>
      <c r="AQ559" s="542"/>
      <c r="AR559" s="544">
        <f t="shared" si="281"/>
        <v>0</v>
      </c>
      <c r="AS559" s="542"/>
      <c r="AT559" s="544">
        <f t="shared" si="282"/>
        <v>0</v>
      </c>
      <c r="AU559" s="549"/>
      <c r="AV559" s="542"/>
      <c r="AW559" s="544">
        <f t="shared" si="283"/>
        <v>0</v>
      </c>
      <c r="AX559" s="542"/>
      <c r="AY559" s="544">
        <f t="shared" si="284"/>
        <v>0</v>
      </c>
      <c r="AZ559" s="549"/>
      <c r="BA559" s="542"/>
      <c r="BB559" s="544">
        <f t="shared" si="285"/>
        <v>0</v>
      </c>
      <c r="BC559" s="542"/>
      <c r="BD559" s="544">
        <f t="shared" si="286"/>
        <v>0</v>
      </c>
      <c r="BE559" s="545">
        <f t="shared" si="287"/>
        <v>0</v>
      </c>
      <c r="BF559" s="398">
        <f t="shared" si="288"/>
        <v>0</v>
      </c>
      <c r="BG559" s="254">
        <f t="shared" si="289"/>
        <v>0</v>
      </c>
      <c r="BH559" s="275">
        <f t="shared" si="290"/>
        <v>0</v>
      </c>
    </row>
    <row r="560" spans="1:60" s="459" customFormat="1" ht="12.75">
      <c r="A560" s="313">
        <v>9</v>
      </c>
      <c r="B560" s="250" t="s">
        <v>1323</v>
      </c>
      <c r="C560" s="556"/>
      <c r="D560" s="252"/>
      <c r="E560" s="253"/>
      <c r="F560" s="252"/>
      <c r="G560" s="252"/>
      <c r="H560" s="252"/>
      <c r="I560" s="252"/>
      <c r="J560" s="311">
        <f>SUM(J562:J583)</f>
        <v>1283910.6999999997</v>
      </c>
      <c r="K560" s="412"/>
      <c r="L560" s="461"/>
      <c r="M560" s="438"/>
      <c r="N560" s="431">
        <f t="shared" si="266"/>
        <v>0</v>
      </c>
      <c r="O560" s="438"/>
      <c r="P560" s="431">
        <f t="shared" si="267"/>
        <v>0</v>
      </c>
      <c r="Q560" s="462">
        <f t="shared" si="268"/>
        <v>0</v>
      </c>
      <c r="R560" s="461"/>
      <c r="S560" s="252"/>
      <c r="T560" s="463">
        <f t="shared" si="269"/>
        <v>0</v>
      </c>
      <c r="U560" s="252"/>
      <c r="V560" s="463">
        <f t="shared" si="270"/>
        <v>0</v>
      </c>
      <c r="W560" s="464">
        <f t="shared" si="271"/>
        <v>0</v>
      </c>
      <c r="X560" s="461"/>
      <c r="Y560" s="480"/>
      <c r="Z560" s="476">
        <f t="shared" si="272"/>
        <v>0</v>
      </c>
      <c r="AA560" s="480"/>
      <c r="AB560" s="476">
        <f t="shared" si="273"/>
        <v>0</v>
      </c>
      <c r="AC560" s="464">
        <f>SUM(AC562:AC583)</f>
        <v>0</v>
      </c>
      <c r="AD560" s="461"/>
      <c r="AE560" s="499"/>
      <c r="AF560" s="493">
        <f t="shared" si="275"/>
        <v>0</v>
      </c>
      <c r="AG560" s="499"/>
      <c r="AH560" s="493">
        <f t="shared" si="276"/>
        <v>0</v>
      </c>
      <c r="AI560" s="462">
        <f t="shared" si="277"/>
        <v>0</v>
      </c>
      <c r="AJ560" s="574"/>
      <c r="AK560" s="531"/>
      <c r="AL560" s="527">
        <f t="shared" si="278"/>
        <v>0</v>
      </c>
      <c r="AM560" s="531"/>
      <c r="AN560" s="527">
        <f t="shared" si="279"/>
        <v>0</v>
      </c>
      <c r="AO560" s="462">
        <f>SUM(AO562:AO583)</f>
        <v>218179.34</v>
      </c>
      <c r="AP560" s="461"/>
      <c r="AQ560" s="548"/>
      <c r="AR560" s="544">
        <f t="shared" si="281"/>
        <v>0</v>
      </c>
      <c r="AS560" s="548"/>
      <c r="AT560" s="544">
        <f t="shared" si="282"/>
        <v>0</v>
      </c>
      <c r="AU560" s="461"/>
      <c r="AV560" s="548"/>
      <c r="AW560" s="544">
        <f t="shared" si="283"/>
        <v>0</v>
      </c>
      <c r="AX560" s="548"/>
      <c r="AY560" s="544">
        <f t="shared" si="284"/>
        <v>0</v>
      </c>
      <c r="AZ560" s="461"/>
      <c r="BA560" s="548"/>
      <c r="BB560" s="544">
        <f t="shared" si="285"/>
        <v>0</v>
      </c>
      <c r="BC560" s="548"/>
      <c r="BD560" s="544">
        <f t="shared" si="286"/>
        <v>0</v>
      </c>
      <c r="BE560" s="462">
        <f>SUM(BE562:BE583)</f>
        <v>0</v>
      </c>
      <c r="BF560" s="398">
        <f t="shared" si="288"/>
        <v>0</v>
      </c>
      <c r="BG560" s="254">
        <f t="shared" si="289"/>
        <v>0</v>
      </c>
      <c r="BH560" s="275">
        <f t="shared" si="290"/>
        <v>0</v>
      </c>
    </row>
    <row r="561" spans="1:60" s="275" customFormat="1" ht="12.75">
      <c r="A561" s="314"/>
      <c r="B561" s="366"/>
      <c r="C561" s="187"/>
      <c r="D561" s="562"/>
      <c r="E561" s="187"/>
      <c r="F561" s="344"/>
      <c r="G561" s="190"/>
      <c r="H561" s="344"/>
      <c r="I561" s="190"/>
      <c r="J561" s="345"/>
      <c r="K561" s="420"/>
      <c r="L561" s="435"/>
      <c r="M561" s="429"/>
      <c r="N561" s="431">
        <f t="shared" si="266"/>
        <v>0</v>
      </c>
      <c r="O561" s="429"/>
      <c r="P561" s="431">
        <f t="shared" si="267"/>
        <v>0</v>
      </c>
      <c r="Q561" s="432">
        <f t="shared" si="268"/>
        <v>0</v>
      </c>
      <c r="R561" s="452"/>
      <c r="S561" s="446"/>
      <c r="T561" s="448">
        <f t="shared" si="269"/>
        <v>0</v>
      </c>
      <c r="U561" s="446"/>
      <c r="V561" s="448">
        <f t="shared" si="270"/>
        <v>0</v>
      </c>
      <c r="W561" s="449">
        <f t="shared" si="271"/>
        <v>0</v>
      </c>
      <c r="X561" s="481"/>
      <c r="Y561" s="474"/>
      <c r="Z561" s="476">
        <f t="shared" si="272"/>
        <v>0</v>
      </c>
      <c r="AA561" s="474"/>
      <c r="AB561" s="476">
        <f t="shared" si="273"/>
        <v>0</v>
      </c>
      <c r="AC561" s="477">
        <f t="shared" si="274"/>
        <v>0</v>
      </c>
      <c r="AD561" s="500"/>
      <c r="AE561" s="491"/>
      <c r="AF561" s="493">
        <f t="shared" si="275"/>
        <v>0</v>
      </c>
      <c r="AG561" s="491"/>
      <c r="AH561" s="493">
        <f t="shared" si="276"/>
        <v>0</v>
      </c>
      <c r="AI561" s="494">
        <f t="shared" si="277"/>
        <v>0</v>
      </c>
      <c r="AJ561" s="532"/>
      <c r="AK561" s="525"/>
      <c r="AL561" s="527">
        <f t="shared" si="278"/>
        <v>0</v>
      </c>
      <c r="AM561" s="525"/>
      <c r="AN561" s="527">
        <f t="shared" si="279"/>
        <v>0</v>
      </c>
      <c r="AO561" s="528">
        <f t="shared" si="280"/>
        <v>0</v>
      </c>
      <c r="AP561" s="549"/>
      <c r="AQ561" s="542"/>
      <c r="AR561" s="544">
        <f t="shared" si="281"/>
        <v>0</v>
      </c>
      <c r="AS561" s="542"/>
      <c r="AT561" s="544">
        <f t="shared" si="282"/>
        <v>0</v>
      </c>
      <c r="AU561" s="549"/>
      <c r="AV561" s="542"/>
      <c r="AW561" s="544">
        <f t="shared" si="283"/>
        <v>0</v>
      </c>
      <c r="AX561" s="542"/>
      <c r="AY561" s="544">
        <f t="shared" si="284"/>
        <v>0</v>
      </c>
      <c r="AZ561" s="549"/>
      <c r="BA561" s="542"/>
      <c r="BB561" s="544">
        <f t="shared" si="285"/>
        <v>0</v>
      </c>
      <c r="BC561" s="542"/>
      <c r="BD561" s="544">
        <f t="shared" si="286"/>
        <v>0</v>
      </c>
      <c r="BE561" s="545">
        <f t="shared" si="287"/>
        <v>0</v>
      </c>
      <c r="BF561" s="398">
        <f t="shared" si="288"/>
        <v>0</v>
      </c>
      <c r="BG561" s="254">
        <f t="shared" si="289"/>
        <v>0</v>
      </c>
      <c r="BH561" s="275">
        <f t="shared" si="290"/>
        <v>0</v>
      </c>
    </row>
    <row r="562" spans="1:60" s="275" customFormat="1" ht="12.75">
      <c r="A562" s="314" t="s">
        <v>1324</v>
      </c>
      <c r="B562" s="367" t="s">
        <v>1015</v>
      </c>
      <c r="C562" s="187" t="s">
        <v>1325</v>
      </c>
      <c r="D562" s="562" t="s">
        <v>110</v>
      </c>
      <c r="E562" s="234">
        <v>1</v>
      </c>
      <c r="F562" s="344">
        <v>4200</v>
      </c>
      <c r="G562" s="190">
        <f t="shared" ref="G562:G583" si="292">E562*F562</f>
        <v>4200</v>
      </c>
      <c r="H562" s="344">
        <v>49519.34</v>
      </c>
      <c r="I562" s="190">
        <f t="shared" ref="I562:I581" si="293">H562*E562</f>
        <v>49519.34</v>
      </c>
      <c r="J562" s="345">
        <f t="shared" ref="J562:J583" si="294">G562+I562</f>
        <v>53719.34</v>
      </c>
      <c r="K562" s="420"/>
      <c r="L562" s="435"/>
      <c r="M562" s="429">
        <v>4200</v>
      </c>
      <c r="N562" s="431">
        <f t="shared" si="266"/>
        <v>0</v>
      </c>
      <c r="O562" s="429">
        <v>49519.34</v>
      </c>
      <c r="P562" s="431">
        <f t="shared" si="267"/>
        <v>0</v>
      </c>
      <c r="Q562" s="432">
        <f t="shared" si="268"/>
        <v>0</v>
      </c>
      <c r="R562" s="452"/>
      <c r="S562" s="446">
        <v>4200</v>
      </c>
      <c r="T562" s="448">
        <f t="shared" si="269"/>
        <v>0</v>
      </c>
      <c r="U562" s="446">
        <v>49519.34</v>
      </c>
      <c r="V562" s="448">
        <f t="shared" si="270"/>
        <v>0</v>
      </c>
      <c r="W562" s="449">
        <f t="shared" si="271"/>
        <v>0</v>
      </c>
      <c r="X562" s="481"/>
      <c r="Y562" s="474">
        <v>4200</v>
      </c>
      <c r="Z562" s="476">
        <f t="shared" si="272"/>
        <v>0</v>
      </c>
      <c r="AA562" s="474">
        <v>49519.34</v>
      </c>
      <c r="AB562" s="476">
        <f t="shared" si="273"/>
        <v>0</v>
      </c>
      <c r="AC562" s="477">
        <f t="shared" si="274"/>
        <v>0</v>
      </c>
      <c r="AD562" s="500"/>
      <c r="AE562" s="491">
        <v>4200</v>
      </c>
      <c r="AF562" s="493">
        <f t="shared" si="275"/>
        <v>0</v>
      </c>
      <c r="AG562" s="491">
        <v>49519.34</v>
      </c>
      <c r="AH562" s="493">
        <f t="shared" si="276"/>
        <v>0</v>
      </c>
      <c r="AI562" s="494">
        <f t="shared" si="277"/>
        <v>0</v>
      </c>
      <c r="AJ562" s="532">
        <v>1</v>
      </c>
      <c r="AK562" s="525">
        <v>4200</v>
      </c>
      <c r="AL562" s="527">
        <f t="shared" si="278"/>
        <v>4200</v>
      </c>
      <c r="AM562" s="525">
        <v>49519.34</v>
      </c>
      <c r="AN562" s="527">
        <f t="shared" si="279"/>
        <v>49519.34</v>
      </c>
      <c r="AO562" s="528">
        <f t="shared" si="280"/>
        <v>53719.34</v>
      </c>
      <c r="AP562" s="549"/>
      <c r="AQ562" s="542">
        <v>4200</v>
      </c>
      <c r="AR562" s="544">
        <f t="shared" si="281"/>
        <v>0</v>
      </c>
      <c r="AS562" s="542">
        <v>49519.34</v>
      </c>
      <c r="AT562" s="544">
        <f t="shared" si="282"/>
        <v>0</v>
      </c>
      <c r="AU562" s="549"/>
      <c r="AV562" s="542">
        <v>4200</v>
      </c>
      <c r="AW562" s="544">
        <f t="shared" si="283"/>
        <v>0</v>
      </c>
      <c r="AX562" s="542">
        <v>49519.34</v>
      </c>
      <c r="AY562" s="544">
        <f t="shared" si="284"/>
        <v>0</v>
      </c>
      <c r="AZ562" s="549"/>
      <c r="BA562" s="542">
        <v>4200</v>
      </c>
      <c r="BB562" s="544">
        <f t="shared" si="285"/>
        <v>0</v>
      </c>
      <c r="BC562" s="542">
        <v>49519.34</v>
      </c>
      <c r="BD562" s="544">
        <f t="shared" si="286"/>
        <v>0</v>
      </c>
      <c r="BE562" s="545">
        <f t="shared" si="287"/>
        <v>0</v>
      </c>
      <c r="BF562" s="398">
        <f t="shared" si="288"/>
        <v>0</v>
      </c>
      <c r="BG562" s="254">
        <f t="shared" si="289"/>
        <v>1</v>
      </c>
      <c r="BH562" s="275">
        <f t="shared" si="290"/>
        <v>0</v>
      </c>
    </row>
    <row r="563" spans="1:60" s="275" customFormat="1" ht="12.75">
      <c r="A563" s="314" t="s">
        <v>1326</v>
      </c>
      <c r="B563" s="367" t="s">
        <v>1327</v>
      </c>
      <c r="C563" s="187" t="s">
        <v>1328</v>
      </c>
      <c r="D563" s="562" t="s">
        <v>123</v>
      </c>
      <c r="E563" s="234">
        <v>70</v>
      </c>
      <c r="F563" s="344">
        <v>240</v>
      </c>
      <c r="G563" s="190">
        <f t="shared" si="292"/>
        <v>16800</v>
      </c>
      <c r="H563" s="344">
        <v>1938</v>
      </c>
      <c r="I563" s="190">
        <f t="shared" si="293"/>
        <v>135660</v>
      </c>
      <c r="J563" s="345">
        <f t="shared" si="294"/>
        <v>152460</v>
      </c>
      <c r="K563" s="420"/>
      <c r="L563" s="435"/>
      <c r="M563" s="429">
        <v>240</v>
      </c>
      <c r="N563" s="431">
        <f t="shared" si="266"/>
        <v>0</v>
      </c>
      <c r="O563" s="429">
        <v>1938</v>
      </c>
      <c r="P563" s="431">
        <f t="shared" si="267"/>
        <v>0</v>
      </c>
      <c r="Q563" s="432">
        <f t="shared" si="268"/>
        <v>0</v>
      </c>
      <c r="R563" s="452"/>
      <c r="S563" s="446">
        <v>240</v>
      </c>
      <c r="T563" s="448">
        <f t="shared" si="269"/>
        <v>0</v>
      </c>
      <c r="U563" s="446">
        <v>1938</v>
      </c>
      <c r="V563" s="448">
        <f t="shared" si="270"/>
        <v>0</v>
      </c>
      <c r="W563" s="449">
        <f t="shared" si="271"/>
        <v>0</v>
      </c>
      <c r="X563" s="481"/>
      <c r="Y563" s="474">
        <v>240</v>
      </c>
      <c r="Z563" s="476">
        <f t="shared" si="272"/>
        <v>0</v>
      </c>
      <c r="AA563" s="474">
        <v>1938</v>
      </c>
      <c r="AB563" s="476">
        <f t="shared" si="273"/>
        <v>0</v>
      </c>
      <c r="AC563" s="477">
        <f t="shared" si="274"/>
        <v>0</v>
      </c>
      <c r="AD563" s="500"/>
      <c r="AE563" s="491">
        <v>240</v>
      </c>
      <c r="AF563" s="493">
        <f t="shared" si="275"/>
        <v>0</v>
      </c>
      <c r="AG563" s="491">
        <v>1938</v>
      </c>
      <c r="AH563" s="493">
        <f t="shared" si="276"/>
        <v>0</v>
      </c>
      <c r="AI563" s="494">
        <f t="shared" si="277"/>
        <v>0</v>
      </c>
      <c r="AJ563" s="532">
        <v>70</v>
      </c>
      <c r="AK563" s="525">
        <v>240</v>
      </c>
      <c r="AL563" s="527">
        <f t="shared" si="278"/>
        <v>16800</v>
      </c>
      <c r="AM563" s="525">
        <v>1938</v>
      </c>
      <c r="AN563" s="527">
        <f t="shared" si="279"/>
        <v>135660</v>
      </c>
      <c r="AO563" s="528">
        <f t="shared" si="280"/>
        <v>152460</v>
      </c>
      <c r="AP563" s="549"/>
      <c r="AQ563" s="542">
        <v>240</v>
      </c>
      <c r="AR563" s="544">
        <f t="shared" si="281"/>
        <v>0</v>
      </c>
      <c r="AS563" s="542">
        <v>1938</v>
      </c>
      <c r="AT563" s="544">
        <f t="shared" si="282"/>
        <v>0</v>
      </c>
      <c r="AU563" s="549"/>
      <c r="AV563" s="542">
        <v>240</v>
      </c>
      <c r="AW563" s="544">
        <f t="shared" si="283"/>
        <v>0</v>
      </c>
      <c r="AX563" s="542">
        <v>1938</v>
      </c>
      <c r="AY563" s="544">
        <f t="shared" si="284"/>
        <v>0</v>
      </c>
      <c r="AZ563" s="549"/>
      <c r="BA563" s="542">
        <v>240</v>
      </c>
      <c r="BB563" s="544">
        <f t="shared" si="285"/>
        <v>0</v>
      </c>
      <c r="BC563" s="542">
        <v>1938</v>
      </c>
      <c r="BD563" s="544">
        <f t="shared" si="286"/>
        <v>0</v>
      </c>
      <c r="BE563" s="545">
        <f t="shared" si="287"/>
        <v>0</v>
      </c>
      <c r="BF563" s="398">
        <f t="shared" si="288"/>
        <v>0</v>
      </c>
      <c r="BG563" s="254">
        <f t="shared" si="289"/>
        <v>70</v>
      </c>
      <c r="BH563" s="275">
        <f t="shared" si="290"/>
        <v>0</v>
      </c>
    </row>
    <row r="564" spans="1:60" s="275" customFormat="1" ht="12.75">
      <c r="A564" s="314" t="s">
        <v>1329</v>
      </c>
      <c r="B564" s="367" t="s">
        <v>1018</v>
      </c>
      <c r="C564" s="187" t="s">
        <v>1180</v>
      </c>
      <c r="D564" s="562" t="s">
        <v>123</v>
      </c>
      <c r="E564" s="234">
        <v>15</v>
      </c>
      <c r="F564" s="344">
        <v>124</v>
      </c>
      <c r="G564" s="190">
        <f t="shared" si="292"/>
        <v>1860</v>
      </c>
      <c r="H564" s="344">
        <v>382</v>
      </c>
      <c r="I564" s="190">
        <f t="shared" si="293"/>
        <v>5730</v>
      </c>
      <c r="J564" s="345">
        <f t="shared" si="294"/>
        <v>7590</v>
      </c>
      <c r="K564" s="420"/>
      <c r="L564" s="435"/>
      <c r="M564" s="429">
        <v>124</v>
      </c>
      <c r="N564" s="431">
        <f t="shared" si="266"/>
        <v>0</v>
      </c>
      <c r="O564" s="429">
        <v>382</v>
      </c>
      <c r="P564" s="431">
        <f t="shared" si="267"/>
        <v>0</v>
      </c>
      <c r="Q564" s="432">
        <f t="shared" si="268"/>
        <v>0</v>
      </c>
      <c r="R564" s="452"/>
      <c r="S564" s="446">
        <v>124</v>
      </c>
      <c r="T564" s="448">
        <f t="shared" si="269"/>
        <v>0</v>
      </c>
      <c r="U564" s="446">
        <v>382</v>
      </c>
      <c r="V564" s="448">
        <f t="shared" si="270"/>
        <v>0</v>
      </c>
      <c r="W564" s="449">
        <f t="shared" si="271"/>
        <v>0</v>
      </c>
      <c r="X564" s="481"/>
      <c r="Y564" s="474">
        <v>124</v>
      </c>
      <c r="Z564" s="476">
        <f t="shared" si="272"/>
        <v>0</v>
      </c>
      <c r="AA564" s="474">
        <v>382</v>
      </c>
      <c r="AB564" s="476">
        <f t="shared" si="273"/>
        <v>0</v>
      </c>
      <c r="AC564" s="477">
        <f t="shared" si="274"/>
        <v>0</v>
      </c>
      <c r="AD564" s="500"/>
      <c r="AE564" s="491">
        <v>124</v>
      </c>
      <c r="AF564" s="493">
        <f t="shared" si="275"/>
        <v>0</v>
      </c>
      <c r="AG564" s="491">
        <v>382</v>
      </c>
      <c r="AH564" s="493">
        <f t="shared" si="276"/>
        <v>0</v>
      </c>
      <c r="AI564" s="494">
        <f t="shared" si="277"/>
        <v>0</v>
      </c>
      <c r="AJ564" s="532"/>
      <c r="AK564" s="525">
        <v>124</v>
      </c>
      <c r="AL564" s="527">
        <f t="shared" si="278"/>
        <v>0</v>
      </c>
      <c r="AM564" s="525">
        <v>382</v>
      </c>
      <c r="AN564" s="527">
        <f t="shared" si="279"/>
        <v>0</v>
      </c>
      <c r="AO564" s="528">
        <f t="shared" si="280"/>
        <v>0</v>
      </c>
      <c r="AP564" s="549"/>
      <c r="AQ564" s="542">
        <v>124</v>
      </c>
      <c r="AR564" s="544">
        <f t="shared" si="281"/>
        <v>0</v>
      </c>
      <c r="AS564" s="542">
        <v>382</v>
      </c>
      <c r="AT564" s="544">
        <f t="shared" si="282"/>
        <v>0</v>
      </c>
      <c r="AU564" s="549"/>
      <c r="AV564" s="542">
        <v>124</v>
      </c>
      <c r="AW564" s="544">
        <f t="shared" si="283"/>
        <v>0</v>
      </c>
      <c r="AX564" s="542">
        <v>382</v>
      </c>
      <c r="AY564" s="544">
        <f t="shared" si="284"/>
        <v>0</v>
      </c>
      <c r="AZ564" s="549"/>
      <c r="BA564" s="542">
        <v>124</v>
      </c>
      <c r="BB564" s="544">
        <f t="shared" si="285"/>
        <v>0</v>
      </c>
      <c r="BC564" s="542">
        <v>382</v>
      </c>
      <c r="BD564" s="544">
        <f t="shared" si="286"/>
        <v>0</v>
      </c>
      <c r="BE564" s="545">
        <f t="shared" si="287"/>
        <v>0</v>
      </c>
      <c r="BF564" s="398">
        <f t="shared" si="288"/>
        <v>15</v>
      </c>
      <c r="BG564" s="254">
        <f t="shared" si="289"/>
        <v>0</v>
      </c>
      <c r="BH564" s="275">
        <f t="shared" si="290"/>
        <v>15</v>
      </c>
    </row>
    <row r="565" spans="1:60" s="275" customFormat="1" ht="12.75">
      <c r="A565" s="314" t="s">
        <v>1330</v>
      </c>
      <c r="B565" s="367" t="s">
        <v>1018</v>
      </c>
      <c r="C565" s="187" t="s">
        <v>1331</v>
      </c>
      <c r="D565" s="562" t="s">
        <v>123</v>
      </c>
      <c r="E565" s="234">
        <v>350</v>
      </c>
      <c r="F565" s="344">
        <v>124</v>
      </c>
      <c r="G565" s="190">
        <f t="shared" si="292"/>
        <v>43400</v>
      </c>
      <c r="H565" s="344">
        <v>334</v>
      </c>
      <c r="I565" s="190">
        <f t="shared" si="293"/>
        <v>116900</v>
      </c>
      <c r="J565" s="345">
        <f t="shared" si="294"/>
        <v>160300</v>
      </c>
      <c r="K565" s="420"/>
      <c r="L565" s="435"/>
      <c r="M565" s="429">
        <v>124</v>
      </c>
      <c r="N565" s="431">
        <f t="shared" si="266"/>
        <v>0</v>
      </c>
      <c r="O565" s="429">
        <v>334</v>
      </c>
      <c r="P565" s="431">
        <f t="shared" si="267"/>
        <v>0</v>
      </c>
      <c r="Q565" s="432">
        <f t="shared" si="268"/>
        <v>0</v>
      </c>
      <c r="R565" s="452"/>
      <c r="S565" s="446">
        <v>124</v>
      </c>
      <c r="T565" s="448">
        <f t="shared" si="269"/>
        <v>0</v>
      </c>
      <c r="U565" s="446">
        <v>334</v>
      </c>
      <c r="V565" s="448">
        <f t="shared" si="270"/>
        <v>0</v>
      </c>
      <c r="W565" s="449">
        <f t="shared" si="271"/>
        <v>0</v>
      </c>
      <c r="X565" s="481"/>
      <c r="Y565" s="474">
        <v>124</v>
      </c>
      <c r="Z565" s="476">
        <f t="shared" si="272"/>
        <v>0</v>
      </c>
      <c r="AA565" s="474">
        <v>334</v>
      </c>
      <c r="AB565" s="476">
        <f t="shared" si="273"/>
        <v>0</v>
      </c>
      <c r="AC565" s="477">
        <f t="shared" si="274"/>
        <v>0</v>
      </c>
      <c r="AD565" s="500"/>
      <c r="AE565" s="491">
        <v>124</v>
      </c>
      <c r="AF565" s="493">
        <f t="shared" si="275"/>
        <v>0</v>
      </c>
      <c r="AG565" s="491">
        <v>334</v>
      </c>
      <c r="AH565" s="493">
        <f t="shared" si="276"/>
        <v>0</v>
      </c>
      <c r="AI565" s="494">
        <f t="shared" si="277"/>
        <v>0</v>
      </c>
      <c r="AJ565" s="532"/>
      <c r="AK565" s="525">
        <v>124</v>
      </c>
      <c r="AL565" s="527">
        <f t="shared" si="278"/>
        <v>0</v>
      </c>
      <c r="AM565" s="525">
        <v>334</v>
      </c>
      <c r="AN565" s="527">
        <f t="shared" si="279"/>
        <v>0</v>
      </c>
      <c r="AO565" s="528">
        <f t="shared" si="280"/>
        <v>0</v>
      </c>
      <c r="AP565" s="549"/>
      <c r="AQ565" s="542">
        <v>124</v>
      </c>
      <c r="AR565" s="544">
        <f t="shared" si="281"/>
        <v>0</v>
      </c>
      <c r="AS565" s="542">
        <v>334</v>
      </c>
      <c r="AT565" s="544">
        <f t="shared" si="282"/>
        <v>0</v>
      </c>
      <c r="AU565" s="549"/>
      <c r="AV565" s="542">
        <v>124</v>
      </c>
      <c r="AW565" s="544">
        <f t="shared" si="283"/>
        <v>0</v>
      </c>
      <c r="AX565" s="542">
        <v>334</v>
      </c>
      <c r="AY565" s="544">
        <f t="shared" si="284"/>
        <v>0</v>
      </c>
      <c r="AZ565" s="549"/>
      <c r="BA565" s="542">
        <v>124</v>
      </c>
      <c r="BB565" s="544">
        <f t="shared" si="285"/>
        <v>0</v>
      </c>
      <c r="BC565" s="542">
        <v>334</v>
      </c>
      <c r="BD565" s="544">
        <f t="shared" si="286"/>
        <v>0</v>
      </c>
      <c r="BE565" s="545">
        <f t="shared" si="287"/>
        <v>0</v>
      </c>
      <c r="BF565" s="398">
        <f t="shared" si="288"/>
        <v>350</v>
      </c>
      <c r="BG565" s="254">
        <f t="shared" si="289"/>
        <v>0</v>
      </c>
      <c r="BH565" s="275">
        <f t="shared" si="290"/>
        <v>350</v>
      </c>
    </row>
    <row r="566" spans="1:60" s="275" customFormat="1" ht="12.75">
      <c r="A566" s="314" t="s">
        <v>1332</v>
      </c>
      <c r="B566" s="367" t="s">
        <v>1018</v>
      </c>
      <c r="C566" s="187" t="s">
        <v>1333</v>
      </c>
      <c r="D566" s="562" t="s">
        <v>123</v>
      </c>
      <c r="E566" s="234">
        <v>210</v>
      </c>
      <c r="F566" s="344">
        <v>124</v>
      </c>
      <c r="G566" s="190">
        <f t="shared" si="292"/>
        <v>26040</v>
      </c>
      <c r="H566" s="344">
        <v>142</v>
      </c>
      <c r="I566" s="190">
        <f t="shared" si="293"/>
        <v>29820</v>
      </c>
      <c r="J566" s="345">
        <f t="shared" si="294"/>
        <v>55860</v>
      </c>
      <c r="K566" s="420"/>
      <c r="L566" s="435"/>
      <c r="M566" s="429">
        <v>124</v>
      </c>
      <c r="N566" s="431">
        <f t="shared" si="266"/>
        <v>0</v>
      </c>
      <c r="O566" s="429">
        <v>142</v>
      </c>
      <c r="P566" s="431">
        <f t="shared" si="267"/>
        <v>0</v>
      </c>
      <c r="Q566" s="432">
        <f t="shared" si="268"/>
        <v>0</v>
      </c>
      <c r="R566" s="452"/>
      <c r="S566" s="446">
        <v>124</v>
      </c>
      <c r="T566" s="448">
        <f t="shared" si="269"/>
        <v>0</v>
      </c>
      <c r="U566" s="446">
        <v>142</v>
      </c>
      <c r="V566" s="448">
        <f t="shared" si="270"/>
        <v>0</v>
      </c>
      <c r="W566" s="449">
        <f t="shared" si="271"/>
        <v>0</v>
      </c>
      <c r="X566" s="481"/>
      <c r="Y566" s="474">
        <v>124</v>
      </c>
      <c r="Z566" s="476">
        <f t="shared" si="272"/>
        <v>0</v>
      </c>
      <c r="AA566" s="474">
        <v>142</v>
      </c>
      <c r="AB566" s="476">
        <f t="shared" si="273"/>
        <v>0</v>
      </c>
      <c r="AC566" s="477">
        <f t="shared" si="274"/>
        <v>0</v>
      </c>
      <c r="AD566" s="500"/>
      <c r="AE566" s="491">
        <v>124</v>
      </c>
      <c r="AF566" s="493">
        <f t="shared" si="275"/>
        <v>0</v>
      </c>
      <c r="AG566" s="491">
        <v>142</v>
      </c>
      <c r="AH566" s="493">
        <f t="shared" si="276"/>
        <v>0</v>
      </c>
      <c r="AI566" s="494">
        <f t="shared" si="277"/>
        <v>0</v>
      </c>
      <c r="AJ566" s="532"/>
      <c r="AK566" s="525">
        <v>124</v>
      </c>
      <c r="AL566" s="527">
        <f t="shared" si="278"/>
        <v>0</v>
      </c>
      <c r="AM566" s="525">
        <v>142</v>
      </c>
      <c r="AN566" s="527">
        <f t="shared" si="279"/>
        <v>0</v>
      </c>
      <c r="AO566" s="528">
        <f t="shared" si="280"/>
        <v>0</v>
      </c>
      <c r="AP566" s="549"/>
      <c r="AQ566" s="542">
        <v>124</v>
      </c>
      <c r="AR566" s="544">
        <f t="shared" si="281"/>
        <v>0</v>
      </c>
      <c r="AS566" s="542">
        <v>142</v>
      </c>
      <c r="AT566" s="544">
        <f t="shared" si="282"/>
        <v>0</v>
      </c>
      <c r="AU566" s="549"/>
      <c r="AV566" s="542">
        <v>124</v>
      </c>
      <c r="AW566" s="544">
        <f t="shared" si="283"/>
        <v>0</v>
      </c>
      <c r="AX566" s="542">
        <v>142</v>
      </c>
      <c r="AY566" s="544">
        <f t="shared" si="284"/>
        <v>0</v>
      </c>
      <c r="AZ566" s="549"/>
      <c r="BA566" s="542">
        <v>124</v>
      </c>
      <c r="BB566" s="544">
        <f t="shared" si="285"/>
        <v>0</v>
      </c>
      <c r="BC566" s="542">
        <v>142</v>
      </c>
      <c r="BD566" s="544">
        <f t="shared" si="286"/>
        <v>0</v>
      </c>
      <c r="BE566" s="545">
        <f t="shared" si="287"/>
        <v>0</v>
      </c>
      <c r="BF566" s="398">
        <f t="shared" si="288"/>
        <v>210</v>
      </c>
      <c r="BG566" s="254">
        <f t="shared" si="289"/>
        <v>0</v>
      </c>
      <c r="BH566" s="275">
        <f t="shared" si="290"/>
        <v>210</v>
      </c>
    </row>
    <row r="567" spans="1:60" s="275" customFormat="1" ht="25.5">
      <c r="A567" s="314" t="s">
        <v>1334</v>
      </c>
      <c r="B567" s="367" t="s">
        <v>775</v>
      </c>
      <c r="C567" s="187" t="s">
        <v>1090</v>
      </c>
      <c r="D567" s="562" t="s">
        <v>123</v>
      </c>
      <c r="E567" s="234">
        <v>270</v>
      </c>
      <c r="F567" s="344">
        <v>124</v>
      </c>
      <c r="G567" s="190">
        <f t="shared" si="292"/>
        <v>33480</v>
      </c>
      <c r="H567" s="344">
        <v>82.94</v>
      </c>
      <c r="I567" s="190">
        <f t="shared" si="293"/>
        <v>22393.8</v>
      </c>
      <c r="J567" s="345">
        <f t="shared" si="294"/>
        <v>55873.8</v>
      </c>
      <c r="K567" s="420"/>
      <c r="L567" s="435"/>
      <c r="M567" s="429">
        <v>124</v>
      </c>
      <c r="N567" s="431">
        <f t="shared" si="266"/>
        <v>0</v>
      </c>
      <c r="O567" s="429">
        <v>82.94</v>
      </c>
      <c r="P567" s="431">
        <f t="shared" si="267"/>
        <v>0</v>
      </c>
      <c r="Q567" s="432">
        <f t="shared" si="268"/>
        <v>0</v>
      </c>
      <c r="R567" s="452"/>
      <c r="S567" s="446">
        <v>124</v>
      </c>
      <c r="T567" s="448">
        <f t="shared" si="269"/>
        <v>0</v>
      </c>
      <c r="U567" s="446">
        <v>82.94</v>
      </c>
      <c r="V567" s="448">
        <f t="shared" si="270"/>
        <v>0</v>
      </c>
      <c r="W567" s="449">
        <f t="shared" si="271"/>
        <v>0</v>
      </c>
      <c r="X567" s="481"/>
      <c r="Y567" s="474">
        <v>124</v>
      </c>
      <c r="Z567" s="476">
        <f t="shared" si="272"/>
        <v>0</v>
      </c>
      <c r="AA567" s="474">
        <v>82.94</v>
      </c>
      <c r="AB567" s="476">
        <f t="shared" si="273"/>
        <v>0</v>
      </c>
      <c r="AC567" s="477">
        <f t="shared" si="274"/>
        <v>0</v>
      </c>
      <c r="AD567" s="500"/>
      <c r="AE567" s="491">
        <v>124</v>
      </c>
      <c r="AF567" s="493">
        <f t="shared" si="275"/>
        <v>0</v>
      </c>
      <c r="AG567" s="491">
        <v>82.94</v>
      </c>
      <c r="AH567" s="493">
        <f t="shared" si="276"/>
        <v>0</v>
      </c>
      <c r="AI567" s="494">
        <f t="shared" si="277"/>
        <v>0</v>
      </c>
      <c r="AJ567" s="532"/>
      <c r="AK567" s="525">
        <v>124</v>
      </c>
      <c r="AL567" s="527">
        <f t="shared" si="278"/>
        <v>0</v>
      </c>
      <c r="AM567" s="525">
        <v>82.94</v>
      </c>
      <c r="AN567" s="527">
        <f t="shared" si="279"/>
        <v>0</v>
      </c>
      <c r="AO567" s="528">
        <f t="shared" si="280"/>
        <v>0</v>
      </c>
      <c r="AP567" s="549"/>
      <c r="AQ567" s="542">
        <v>124</v>
      </c>
      <c r="AR567" s="544">
        <f t="shared" si="281"/>
        <v>0</v>
      </c>
      <c r="AS567" s="542">
        <v>82.94</v>
      </c>
      <c r="AT567" s="544">
        <f t="shared" si="282"/>
        <v>0</v>
      </c>
      <c r="AU567" s="549"/>
      <c r="AV567" s="542">
        <v>124</v>
      </c>
      <c r="AW567" s="544">
        <f t="shared" si="283"/>
        <v>0</v>
      </c>
      <c r="AX567" s="542">
        <v>82.94</v>
      </c>
      <c r="AY567" s="544">
        <f t="shared" si="284"/>
        <v>0</v>
      </c>
      <c r="AZ567" s="549"/>
      <c r="BA567" s="542">
        <v>124</v>
      </c>
      <c r="BB567" s="544">
        <f t="shared" si="285"/>
        <v>0</v>
      </c>
      <c r="BC567" s="542">
        <v>82.94</v>
      </c>
      <c r="BD567" s="544">
        <f t="shared" si="286"/>
        <v>0</v>
      </c>
      <c r="BE567" s="545">
        <f t="shared" si="287"/>
        <v>0</v>
      </c>
      <c r="BF567" s="398">
        <f t="shared" si="288"/>
        <v>270</v>
      </c>
      <c r="BG567" s="254">
        <f t="shared" si="289"/>
        <v>0</v>
      </c>
      <c r="BH567" s="275">
        <f t="shared" si="290"/>
        <v>270</v>
      </c>
    </row>
    <row r="568" spans="1:60" s="275" customFormat="1" ht="12.75">
      <c r="A568" s="314" t="s">
        <v>1335</v>
      </c>
      <c r="B568" s="367" t="s">
        <v>903</v>
      </c>
      <c r="C568" s="187">
        <v>35262</v>
      </c>
      <c r="D568" s="562" t="s">
        <v>123</v>
      </c>
      <c r="E568" s="234">
        <v>300</v>
      </c>
      <c r="F568" s="344">
        <v>640</v>
      </c>
      <c r="G568" s="190">
        <f t="shared" si="292"/>
        <v>192000</v>
      </c>
      <c r="H568" s="344">
        <v>538</v>
      </c>
      <c r="I568" s="190">
        <f t="shared" si="293"/>
        <v>161400</v>
      </c>
      <c r="J568" s="345">
        <f t="shared" si="294"/>
        <v>353400</v>
      </c>
      <c r="K568" s="420"/>
      <c r="L568" s="435"/>
      <c r="M568" s="429">
        <v>640</v>
      </c>
      <c r="N568" s="431">
        <f t="shared" si="266"/>
        <v>0</v>
      </c>
      <c r="O568" s="429">
        <v>538</v>
      </c>
      <c r="P568" s="431">
        <f t="shared" si="267"/>
        <v>0</v>
      </c>
      <c r="Q568" s="432">
        <f t="shared" si="268"/>
        <v>0</v>
      </c>
      <c r="R568" s="452"/>
      <c r="S568" s="446">
        <v>640</v>
      </c>
      <c r="T568" s="448">
        <f t="shared" si="269"/>
        <v>0</v>
      </c>
      <c r="U568" s="446">
        <v>538</v>
      </c>
      <c r="V568" s="448">
        <f t="shared" si="270"/>
        <v>0</v>
      </c>
      <c r="W568" s="449">
        <f t="shared" si="271"/>
        <v>0</v>
      </c>
      <c r="X568" s="481"/>
      <c r="Y568" s="474">
        <v>640</v>
      </c>
      <c r="Z568" s="476">
        <f t="shared" si="272"/>
        <v>0</v>
      </c>
      <c r="AA568" s="474">
        <v>538</v>
      </c>
      <c r="AB568" s="476">
        <f t="shared" si="273"/>
        <v>0</v>
      </c>
      <c r="AC568" s="477">
        <f t="shared" si="274"/>
        <v>0</v>
      </c>
      <c r="AD568" s="500"/>
      <c r="AE568" s="491">
        <v>640</v>
      </c>
      <c r="AF568" s="493">
        <f t="shared" si="275"/>
        <v>0</v>
      </c>
      <c r="AG568" s="491">
        <v>538</v>
      </c>
      <c r="AH568" s="493">
        <f t="shared" si="276"/>
        <v>0</v>
      </c>
      <c r="AI568" s="494">
        <f t="shared" si="277"/>
        <v>0</v>
      </c>
      <c r="AJ568" s="532"/>
      <c r="AK568" s="525">
        <v>640</v>
      </c>
      <c r="AL568" s="527">
        <f t="shared" si="278"/>
        <v>0</v>
      </c>
      <c r="AM568" s="525">
        <v>538</v>
      </c>
      <c r="AN568" s="527">
        <f t="shared" si="279"/>
        <v>0</v>
      </c>
      <c r="AO568" s="528">
        <f t="shared" si="280"/>
        <v>0</v>
      </c>
      <c r="AP568" s="549"/>
      <c r="AQ568" s="542">
        <v>640</v>
      </c>
      <c r="AR568" s="544">
        <f t="shared" si="281"/>
        <v>0</v>
      </c>
      <c r="AS568" s="542">
        <v>538</v>
      </c>
      <c r="AT568" s="544">
        <f t="shared" si="282"/>
        <v>0</v>
      </c>
      <c r="AU568" s="549"/>
      <c r="AV568" s="542">
        <v>640</v>
      </c>
      <c r="AW568" s="544">
        <f t="shared" si="283"/>
        <v>0</v>
      </c>
      <c r="AX568" s="542">
        <v>538</v>
      </c>
      <c r="AY568" s="544">
        <f t="shared" si="284"/>
        <v>0</v>
      </c>
      <c r="AZ568" s="549"/>
      <c r="BA568" s="542">
        <v>640</v>
      </c>
      <c r="BB568" s="544">
        <f t="shared" si="285"/>
        <v>0</v>
      </c>
      <c r="BC568" s="542">
        <v>538</v>
      </c>
      <c r="BD568" s="544">
        <f t="shared" si="286"/>
        <v>0</v>
      </c>
      <c r="BE568" s="545">
        <f t="shared" si="287"/>
        <v>0</v>
      </c>
      <c r="BF568" s="398">
        <f t="shared" si="288"/>
        <v>300</v>
      </c>
      <c r="BG568" s="254">
        <f t="shared" si="289"/>
        <v>0</v>
      </c>
      <c r="BH568" s="275">
        <f t="shared" si="290"/>
        <v>300</v>
      </c>
    </row>
    <row r="569" spans="1:60" s="275" customFormat="1" ht="12.75">
      <c r="A569" s="314" t="s">
        <v>1336</v>
      </c>
      <c r="B569" s="367" t="s">
        <v>1093</v>
      </c>
      <c r="C569" s="187">
        <v>35522</v>
      </c>
      <c r="D569" s="562" t="s">
        <v>123</v>
      </c>
      <c r="E569" s="234">
        <v>300</v>
      </c>
      <c r="F569" s="344">
        <v>120</v>
      </c>
      <c r="G569" s="190">
        <f t="shared" si="292"/>
        <v>36000</v>
      </c>
      <c r="H569" s="344">
        <v>209.22</v>
      </c>
      <c r="I569" s="190">
        <f t="shared" si="293"/>
        <v>62766</v>
      </c>
      <c r="J569" s="345">
        <f t="shared" si="294"/>
        <v>98766</v>
      </c>
      <c r="K569" s="420"/>
      <c r="L569" s="435"/>
      <c r="M569" s="429">
        <v>120</v>
      </c>
      <c r="N569" s="431">
        <f t="shared" si="266"/>
        <v>0</v>
      </c>
      <c r="O569" s="429">
        <v>209.22</v>
      </c>
      <c r="P569" s="431">
        <f t="shared" si="267"/>
        <v>0</v>
      </c>
      <c r="Q569" s="432">
        <f t="shared" si="268"/>
        <v>0</v>
      </c>
      <c r="R569" s="452"/>
      <c r="S569" s="446">
        <v>120</v>
      </c>
      <c r="T569" s="448">
        <f t="shared" si="269"/>
        <v>0</v>
      </c>
      <c r="U569" s="446">
        <v>209.22</v>
      </c>
      <c r="V569" s="448">
        <f t="shared" si="270"/>
        <v>0</v>
      </c>
      <c r="W569" s="449">
        <f t="shared" si="271"/>
        <v>0</v>
      </c>
      <c r="X569" s="481"/>
      <c r="Y569" s="474">
        <v>120</v>
      </c>
      <c r="Z569" s="476">
        <f t="shared" si="272"/>
        <v>0</v>
      </c>
      <c r="AA569" s="474">
        <v>209.22</v>
      </c>
      <c r="AB569" s="476">
        <f t="shared" si="273"/>
        <v>0</v>
      </c>
      <c r="AC569" s="477">
        <f t="shared" si="274"/>
        <v>0</v>
      </c>
      <c r="AD569" s="500"/>
      <c r="AE569" s="491">
        <v>120</v>
      </c>
      <c r="AF569" s="493">
        <f t="shared" si="275"/>
        <v>0</v>
      </c>
      <c r="AG569" s="491">
        <v>209.22</v>
      </c>
      <c r="AH569" s="493">
        <f t="shared" si="276"/>
        <v>0</v>
      </c>
      <c r="AI569" s="494">
        <f t="shared" si="277"/>
        <v>0</v>
      </c>
      <c r="AJ569" s="532"/>
      <c r="AK569" s="525">
        <v>120</v>
      </c>
      <c r="AL569" s="527">
        <f t="shared" si="278"/>
        <v>0</v>
      </c>
      <c r="AM569" s="525">
        <v>209.22</v>
      </c>
      <c r="AN569" s="527">
        <f t="shared" si="279"/>
        <v>0</v>
      </c>
      <c r="AO569" s="528">
        <f t="shared" si="280"/>
        <v>0</v>
      </c>
      <c r="AP569" s="549"/>
      <c r="AQ569" s="542">
        <v>120</v>
      </c>
      <c r="AR569" s="544">
        <f t="shared" si="281"/>
        <v>0</v>
      </c>
      <c r="AS569" s="542">
        <v>209.22</v>
      </c>
      <c r="AT569" s="544">
        <f t="shared" si="282"/>
        <v>0</v>
      </c>
      <c r="AU569" s="549"/>
      <c r="AV569" s="542">
        <v>120</v>
      </c>
      <c r="AW569" s="544">
        <f t="shared" si="283"/>
        <v>0</v>
      </c>
      <c r="AX569" s="542">
        <v>209.22</v>
      </c>
      <c r="AY569" s="544">
        <f t="shared" si="284"/>
        <v>0</v>
      </c>
      <c r="AZ569" s="549"/>
      <c r="BA569" s="542">
        <v>120</v>
      </c>
      <c r="BB569" s="544">
        <f t="shared" si="285"/>
        <v>0</v>
      </c>
      <c r="BC569" s="542">
        <v>209.22</v>
      </c>
      <c r="BD569" s="544">
        <f t="shared" si="286"/>
        <v>0</v>
      </c>
      <c r="BE569" s="545">
        <f t="shared" si="287"/>
        <v>0</v>
      </c>
      <c r="BF569" s="398">
        <f t="shared" si="288"/>
        <v>300</v>
      </c>
      <c r="BG569" s="254">
        <f t="shared" si="289"/>
        <v>0</v>
      </c>
      <c r="BH569" s="275">
        <f t="shared" si="290"/>
        <v>300</v>
      </c>
    </row>
    <row r="570" spans="1:60" s="275" customFormat="1" ht="12.75">
      <c r="A570" s="314" t="s">
        <v>1337</v>
      </c>
      <c r="B570" s="281" t="s">
        <v>995</v>
      </c>
      <c r="C570" s="372" t="s">
        <v>996</v>
      </c>
      <c r="D570" s="559" t="s">
        <v>110</v>
      </c>
      <c r="E570" s="560">
        <v>800</v>
      </c>
      <c r="F570" s="344">
        <v>0</v>
      </c>
      <c r="G570" s="190">
        <f t="shared" si="292"/>
        <v>0</v>
      </c>
      <c r="H570" s="344">
        <v>56.92</v>
      </c>
      <c r="I570" s="190">
        <f t="shared" si="293"/>
        <v>45536</v>
      </c>
      <c r="J570" s="345">
        <f t="shared" si="294"/>
        <v>45536</v>
      </c>
      <c r="K570" s="420"/>
      <c r="L570" s="435"/>
      <c r="M570" s="429">
        <v>0</v>
      </c>
      <c r="N570" s="431">
        <f t="shared" si="266"/>
        <v>0</v>
      </c>
      <c r="O570" s="429">
        <v>56.92</v>
      </c>
      <c r="P570" s="431">
        <f t="shared" si="267"/>
        <v>0</v>
      </c>
      <c r="Q570" s="432">
        <f t="shared" si="268"/>
        <v>0</v>
      </c>
      <c r="R570" s="452"/>
      <c r="S570" s="446">
        <v>0</v>
      </c>
      <c r="T570" s="448">
        <f t="shared" si="269"/>
        <v>0</v>
      </c>
      <c r="U570" s="446">
        <v>56.92</v>
      </c>
      <c r="V570" s="448">
        <f t="shared" si="270"/>
        <v>0</v>
      </c>
      <c r="W570" s="449">
        <f t="shared" si="271"/>
        <v>0</v>
      </c>
      <c r="X570" s="481"/>
      <c r="Y570" s="474">
        <v>0</v>
      </c>
      <c r="Z570" s="476">
        <f t="shared" si="272"/>
        <v>0</v>
      </c>
      <c r="AA570" s="474">
        <v>56.92</v>
      </c>
      <c r="AB570" s="476">
        <f t="shared" si="273"/>
        <v>0</v>
      </c>
      <c r="AC570" s="477">
        <f t="shared" si="274"/>
        <v>0</v>
      </c>
      <c r="AD570" s="500"/>
      <c r="AE570" s="491">
        <v>0</v>
      </c>
      <c r="AF570" s="493">
        <f t="shared" si="275"/>
        <v>0</v>
      </c>
      <c r="AG570" s="491">
        <v>56.92</v>
      </c>
      <c r="AH570" s="493">
        <f t="shared" si="276"/>
        <v>0</v>
      </c>
      <c r="AI570" s="494">
        <f t="shared" si="277"/>
        <v>0</v>
      </c>
      <c r="AJ570" s="532"/>
      <c r="AK570" s="525">
        <v>0</v>
      </c>
      <c r="AL570" s="527">
        <f t="shared" si="278"/>
        <v>0</v>
      </c>
      <c r="AM570" s="525">
        <v>56.92</v>
      </c>
      <c r="AN570" s="527">
        <f t="shared" si="279"/>
        <v>0</v>
      </c>
      <c r="AO570" s="528">
        <f t="shared" si="280"/>
        <v>0</v>
      </c>
      <c r="AP570" s="549"/>
      <c r="AQ570" s="542">
        <v>0</v>
      </c>
      <c r="AR570" s="544">
        <f t="shared" si="281"/>
        <v>0</v>
      </c>
      <c r="AS570" s="542">
        <v>56.92</v>
      </c>
      <c r="AT570" s="544">
        <f t="shared" si="282"/>
        <v>0</v>
      </c>
      <c r="AU570" s="549"/>
      <c r="AV570" s="542">
        <v>0</v>
      </c>
      <c r="AW570" s="544">
        <f t="shared" si="283"/>
        <v>0</v>
      </c>
      <c r="AX570" s="542">
        <v>56.92</v>
      </c>
      <c r="AY570" s="544">
        <f t="shared" si="284"/>
        <v>0</v>
      </c>
      <c r="AZ570" s="549"/>
      <c r="BA570" s="542">
        <v>0</v>
      </c>
      <c r="BB570" s="544">
        <f t="shared" si="285"/>
        <v>0</v>
      </c>
      <c r="BC570" s="542">
        <v>56.92</v>
      </c>
      <c r="BD570" s="544">
        <f t="shared" si="286"/>
        <v>0</v>
      </c>
      <c r="BE570" s="545">
        <f t="shared" si="287"/>
        <v>0</v>
      </c>
      <c r="BF570" s="398">
        <f t="shared" si="288"/>
        <v>800</v>
      </c>
      <c r="BG570" s="254">
        <f t="shared" si="289"/>
        <v>0</v>
      </c>
      <c r="BH570" s="275">
        <f t="shared" si="290"/>
        <v>800</v>
      </c>
    </row>
    <row r="571" spans="1:60" s="275" customFormat="1" ht="12.75">
      <c r="A571" s="314" t="s">
        <v>1338</v>
      </c>
      <c r="B571" s="281" t="s">
        <v>998</v>
      </c>
      <c r="C571" s="372" t="s">
        <v>999</v>
      </c>
      <c r="D571" s="559" t="s">
        <v>110</v>
      </c>
      <c r="E571" s="560">
        <v>126</v>
      </c>
      <c r="F571" s="344">
        <v>300</v>
      </c>
      <c r="G571" s="190">
        <f t="shared" si="292"/>
        <v>37800</v>
      </c>
      <c r="H571" s="344">
        <v>170.52</v>
      </c>
      <c r="I571" s="190">
        <f t="shared" si="293"/>
        <v>21485.52</v>
      </c>
      <c r="J571" s="345">
        <f t="shared" si="294"/>
        <v>59285.520000000004</v>
      </c>
      <c r="K571" s="420"/>
      <c r="L571" s="435"/>
      <c r="M571" s="429">
        <v>300</v>
      </c>
      <c r="N571" s="431">
        <f t="shared" si="266"/>
        <v>0</v>
      </c>
      <c r="O571" s="429">
        <v>170.52</v>
      </c>
      <c r="P571" s="431">
        <f t="shared" si="267"/>
        <v>0</v>
      </c>
      <c r="Q571" s="432">
        <f t="shared" si="268"/>
        <v>0</v>
      </c>
      <c r="R571" s="452"/>
      <c r="S571" s="446">
        <v>300</v>
      </c>
      <c r="T571" s="448">
        <f t="shared" si="269"/>
        <v>0</v>
      </c>
      <c r="U571" s="446">
        <v>170.52</v>
      </c>
      <c r="V571" s="448">
        <f t="shared" si="270"/>
        <v>0</v>
      </c>
      <c r="W571" s="449">
        <f t="shared" si="271"/>
        <v>0</v>
      </c>
      <c r="X571" s="481"/>
      <c r="Y571" s="474">
        <v>300</v>
      </c>
      <c r="Z571" s="476">
        <f t="shared" si="272"/>
        <v>0</v>
      </c>
      <c r="AA571" s="474">
        <v>170.52</v>
      </c>
      <c r="AB571" s="476">
        <f t="shared" si="273"/>
        <v>0</v>
      </c>
      <c r="AC571" s="477">
        <f t="shared" si="274"/>
        <v>0</v>
      </c>
      <c r="AD571" s="500"/>
      <c r="AE571" s="491">
        <v>300</v>
      </c>
      <c r="AF571" s="493">
        <f t="shared" si="275"/>
        <v>0</v>
      </c>
      <c r="AG571" s="491">
        <v>170.52</v>
      </c>
      <c r="AH571" s="493">
        <f t="shared" si="276"/>
        <v>0</v>
      </c>
      <c r="AI571" s="494">
        <f t="shared" si="277"/>
        <v>0</v>
      </c>
      <c r="AJ571" s="532"/>
      <c r="AK571" s="525">
        <v>300</v>
      </c>
      <c r="AL571" s="527">
        <f t="shared" si="278"/>
        <v>0</v>
      </c>
      <c r="AM571" s="525">
        <v>170.52</v>
      </c>
      <c r="AN571" s="527">
        <f t="shared" si="279"/>
        <v>0</v>
      </c>
      <c r="AO571" s="528">
        <f t="shared" si="280"/>
        <v>0</v>
      </c>
      <c r="AP571" s="549"/>
      <c r="AQ571" s="542">
        <v>300</v>
      </c>
      <c r="AR571" s="544">
        <f t="shared" si="281"/>
        <v>0</v>
      </c>
      <c r="AS571" s="542">
        <v>170.52</v>
      </c>
      <c r="AT571" s="544">
        <f t="shared" si="282"/>
        <v>0</v>
      </c>
      <c r="AU571" s="549"/>
      <c r="AV571" s="542">
        <v>300</v>
      </c>
      <c r="AW571" s="544">
        <f t="shared" si="283"/>
        <v>0</v>
      </c>
      <c r="AX571" s="542">
        <v>170.52</v>
      </c>
      <c r="AY571" s="544">
        <f t="shared" si="284"/>
        <v>0</v>
      </c>
      <c r="AZ571" s="549"/>
      <c r="BA571" s="542">
        <v>300</v>
      </c>
      <c r="BB571" s="544">
        <f t="shared" si="285"/>
        <v>0</v>
      </c>
      <c r="BC571" s="542">
        <v>170.52</v>
      </c>
      <c r="BD571" s="544">
        <f t="shared" si="286"/>
        <v>0</v>
      </c>
      <c r="BE571" s="545">
        <f t="shared" si="287"/>
        <v>0</v>
      </c>
      <c r="BF571" s="398">
        <f t="shared" si="288"/>
        <v>126</v>
      </c>
      <c r="BG571" s="254">
        <f t="shared" si="289"/>
        <v>0</v>
      </c>
      <c r="BH571" s="275">
        <f t="shared" si="290"/>
        <v>126</v>
      </c>
    </row>
    <row r="572" spans="1:60" s="275" customFormat="1" ht="12.75">
      <c r="A572" s="314" t="s">
        <v>1339</v>
      </c>
      <c r="B572" s="281" t="s">
        <v>1001</v>
      </c>
      <c r="C572" s="372" t="s">
        <v>1002</v>
      </c>
      <c r="D572" s="559" t="s">
        <v>110</v>
      </c>
      <c r="E572" s="560">
        <v>400</v>
      </c>
      <c r="F572" s="344">
        <v>0</v>
      </c>
      <c r="G572" s="190">
        <f t="shared" si="292"/>
        <v>0</v>
      </c>
      <c r="H572" s="344">
        <v>6.77</v>
      </c>
      <c r="I572" s="190">
        <f t="shared" si="293"/>
        <v>2708</v>
      </c>
      <c r="J572" s="345">
        <f t="shared" si="294"/>
        <v>2708</v>
      </c>
      <c r="K572" s="420"/>
      <c r="L572" s="435"/>
      <c r="M572" s="429">
        <v>0</v>
      </c>
      <c r="N572" s="431">
        <f t="shared" si="266"/>
        <v>0</v>
      </c>
      <c r="O572" s="429">
        <v>6.77</v>
      </c>
      <c r="P572" s="431">
        <f t="shared" si="267"/>
        <v>0</v>
      </c>
      <c r="Q572" s="432">
        <f t="shared" si="268"/>
        <v>0</v>
      </c>
      <c r="R572" s="452"/>
      <c r="S572" s="446">
        <v>0</v>
      </c>
      <c r="T572" s="448">
        <f t="shared" si="269"/>
        <v>0</v>
      </c>
      <c r="U572" s="446">
        <v>6.77</v>
      </c>
      <c r="V572" s="448">
        <f t="shared" si="270"/>
        <v>0</v>
      </c>
      <c r="W572" s="449">
        <f t="shared" si="271"/>
        <v>0</v>
      </c>
      <c r="X572" s="481"/>
      <c r="Y572" s="474">
        <v>0</v>
      </c>
      <c r="Z572" s="476">
        <f t="shared" si="272"/>
        <v>0</v>
      </c>
      <c r="AA572" s="474">
        <v>6.77</v>
      </c>
      <c r="AB572" s="476">
        <f t="shared" si="273"/>
        <v>0</v>
      </c>
      <c r="AC572" s="477">
        <f t="shared" si="274"/>
        <v>0</v>
      </c>
      <c r="AD572" s="500"/>
      <c r="AE572" s="491">
        <v>0</v>
      </c>
      <c r="AF572" s="493">
        <f t="shared" si="275"/>
        <v>0</v>
      </c>
      <c r="AG572" s="491">
        <v>6.77</v>
      </c>
      <c r="AH572" s="493">
        <f t="shared" si="276"/>
        <v>0</v>
      </c>
      <c r="AI572" s="494">
        <f t="shared" si="277"/>
        <v>0</v>
      </c>
      <c r="AJ572" s="532"/>
      <c r="AK572" s="525">
        <v>0</v>
      </c>
      <c r="AL572" s="527">
        <f t="shared" si="278"/>
        <v>0</v>
      </c>
      <c r="AM572" s="525">
        <v>6.77</v>
      </c>
      <c r="AN572" s="527">
        <f t="shared" si="279"/>
        <v>0</v>
      </c>
      <c r="AO572" s="528">
        <f t="shared" si="280"/>
        <v>0</v>
      </c>
      <c r="AP572" s="549"/>
      <c r="AQ572" s="542">
        <v>0</v>
      </c>
      <c r="AR572" s="544">
        <f t="shared" si="281"/>
        <v>0</v>
      </c>
      <c r="AS572" s="542">
        <v>6.77</v>
      </c>
      <c r="AT572" s="544">
        <f t="shared" si="282"/>
        <v>0</v>
      </c>
      <c r="AU572" s="549"/>
      <c r="AV572" s="542">
        <v>0</v>
      </c>
      <c r="AW572" s="544">
        <f t="shared" si="283"/>
        <v>0</v>
      </c>
      <c r="AX572" s="542">
        <v>6.77</v>
      </c>
      <c r="AY572" s="544">
        <f t="shared" si="284"/>
        <v>0</v>
      </c>
      <c r="AZ572" s="549"/>
      <c r="BA572" s="542">
        <v>0</v>
      </c>
      <c r="BB572" s="544">
        <f t="shared" si="285"/>
        <v>0</v>
      </c>
      <c r="BC572" s="542">
        <v>6.77</v>
      </c>
      <c r="BD572" s="544">
        <f t="shared" si="286"/>
        <v>0</v>
      </c>
      <c r="BE572" s="545">
        <f t="shared" si="287"/>
        <v>0</v>
      </c>
      <c r="BF572" s="398">
        <f t="shared" si="288"/>
        <v>400</v>
      </c>
      <c r="BG572" s="254">
        <f t="shared" si="289"/>
        <v>0</v>
      </c>
      <c r="BH572" s="275">
        <f t="shared" si="290"/>
        <v>400</v>
      </c>
    </row>
    <row r="573" spans="1:60" s="275" customFormat="1" ht="12.75">
      <c r="A573" s="314" t="s">
        <v>1340</v>
      </c>
      <c r="B573" s="281" t="s">
        <v>1004</v>
      </c>
      <c r="C573" s="372" t="s">
        <v>1005</v>
      </c>
      <c r="D573" s="559" t="s">
        <v>110</v>
      </c>
      <c r="E573" s="560">
        <v>800</v>
      </c>
      <c r="F573" s="344">
        <v>0</v>
      </c>
      <c r="G573" s="190">
        <f t="shared" si="292"/>
        <v>0</v>
      </c>
      <c r="H573" s="344">
        <v>3.07</v>
      </c>
      <c r="I573" s="190">
        <f t="shared" si="293"/>
        <v>2456</v>
      </c>
      <c r="J573" s="345">
        <f t="shared" si="294"/>
        <v>2456</v>
      </c>
      <c r="K573" s="420"/>
      <c r="L573" s="435"/>
      <c r="M573" s="429">
        <v>0</v>
      </c>
      <c r="N573" s="431">
        <f t="shared" si="266"/>
        <v>0</v>
      </c>
      <c r="O573" s="429">
        <v>3.07</v>
      </c>
      <c r="P573" s="431">
        <f t="shared" si="267"/>
        <v>0</v>
      </c>
      <c r="Q573" s="432">
        <f t="shared" si="268"/>
        <v>0</v>
      </c>
      <c r="R573" s="452"/>
      <c r="S573" s="446">
        <v>0</v>
      </c>
      <c r="T573" s="448">
        <f t="shared" si="269"/>
        <v>0</v>
      </c>
      <c r="U573" s="446">
        <v>3.07</v>
      </c>
      <c r="V573" s="448">
        <f t="shared" si="270"/>
        <v>0</v>
      </c>
      <c r="W573" s="449">
        <f t="shared" si="271"/>
        <v>0</v>
      </c>
      <c r="X573" s="481"/>
      <c r="Y573" s="474">
        <v>0</v>
      </c>
      <c r="Z573" s="476">
        <f t="shared" si="272"/>
        <v>0</v>
      </c>
      <c r="AA573" s="474">
        <v>3.07</v>
      </c>
      <c r="AB573" s="476">
        <f t="shared" si="273"/>
        <v>0</v>
      </c>
      <c r="AC573" s="477">
        <f t="shared" si="274"/>
        <v>0</v>
      </c>
      <c r="AD573" s="500"/>
      <c r="AE573" s="491">
        <v>0</v>
      </c>
      <c r="AF573" s="493">
        <f t="shared" si="275"/>
        <v>0</v>
      </c>
      <c r="AG573" s="491">
        <v>3.07</v>
      </c>
      <c r="AH573" s="493">
        <f t="shared" si="276"/>
        <v>0</v>
      </c>
      <c r="AI573" s="494">
        <f t="shared" si="277"/>
        <v>0</v>
      </c>
      <c r="AJ573" s="532"/>
      <c r="AK573" s="525">
        <v>0</v>
      </c>
      <c r="AL573" s="527">
        <f t="shared" si="278"/>
        <v>0</v>
      </c>
      <c r="AM573" s="525">
        <v>3.07</v>
      </c>
      <c r="AN573" s="527">
        <f t="shared" si="279"/>
        <v>0</v>
      </c>
      <c r="AO573" s="528">
        <f t="shared" si="280"/>
        <v>0</v>
      </c>
      <c r="AP573" s="549"/>
      <c r="AQ573" s="542">
        <v>0</v>
      </c>
      <c r="AR573" s="544">
        <f t="shared" si="281"/>
        <v>0</v>
      </c>
      <c r="AS573" s="542">
        <v>3.07</v>
      </c>
      <c r="AT573" s="544">
        <f t="shared" si="282"/>
        <v>0</v>
      </c>
      <c r="AU573" s="549"/>
      <c r="AV573" s="542">
        <v>0</v>
      </c>
      <c r="AW573" s="544">
        <f t="shared" si="283"/>
        <v>0</v>
      </c>
      <c r="AX573" s="542">
        <v>3.07</v>
      </c>
      <c r="AY573" s="544">
        <f t="shared" si="284"/>
        <v>0</v>
      </c>
      <c r="AZ573" s="549"/>
      <c r="BA573" s="542">
        <v>0</v>
      </c>
      <c r="BB573" s="544">
        <f t="shared" si="285"/>
        <v>0</v>
      </c>
      <c r="BC573" s="542">
        <v>3.07</v>
      </c>
      <c r="BD573" s="544">
        <f t="shared" si="286"/>
        <v>0</v>
      </c>
      <c r="BE573" s="545">
        <f t="shared" si="287"/>
        <v>0</v>
      </c>
      <c r="BF573" s="398">
        <f t="shared" si="288"/>
        <v>800</v>
      </c>
      <c r="BG573" s="254">
        <f t="shared" si="289"/>
        <v>0</v>
      </c>
      <c r="BH573" s="275">
        <f t="shared" si="290"/>
        <v>800</v>
      </c>
    </row>
    <row r="574" spans="1:60" s="275" customFormat="1" ht="12.75">
      <c r="A574" s="314" t="s">
        <v>1341</v>
      </c>
      <c r="B574" s="281" t="s">
        <v>1007</v>
      </c>
      <c r="C574" s="372" t="s">
        <v>1008</v>
      </c>
      <c r="D574" s="559" t="s">
        <v>110</v>
      </c>
      <c r="E574" s="560">
        <v>44</v>
      </c>
      <c r="F574" s="344">
        <v>300</v>
      </c>
      <c r="G574" s="190">
        <f t="shared" si="292"/>
        <v>13200</v>
      </c>
      <c r="H574" s="344">
        <v>1577.76</v>
      </c>
      <c r="I574" s="190">
        <f t="shared" si="293"/>
        <v>69421.440000000002</v>
      </c>
      <c r="J574" s="345">
        <f t="shared" si="294"/>
        <v>82621.440000000002</v>
      </c>
      <c r="K574" s="420"/>
      <c r="L574" s="435"/>
      <c r="M574" s="429">
        <v>300</v>
      </c>
      <c r="N574" s="431">
        <f t="shared" si="266"/>
        <v>0</v>
      </c>
      <c r="O574" s="429">
        <v>1577.76</v>
      </c>
      <c r="P574" s="431">
        <f t="shared" si="267"/>
        <v>0</v>
      </c>
      <c r="Q574" s="432">
        <f t="shared" si="268"/>
        <v>0</v>
      </c>
      <c r="R574" s="452"/>
      <c r="S574" s="446">
        <v>300</v>
      </c>
      <c r="T574" s="448">
        <f t="shared" si="269"/>
        <v>0</v>
      </c>
      <c r="U574" s="446">
        <v>1577.76</v>
      </c>
      <c r="V574" s="448">
        <f t="shared" si="270"/>
        <v>0</v>
      </c>
      <c r="W574" s="449">
        <f t="shared" si="271"/>
        <v>0</v>
      </c>
      <c r="X574" s="481"/>
      <c r="Y574" s="474">
        <v>300</v>
      </c>
      <c r="Z574" s="476">
        <f t="shared" si="272"/>
        <v>0</v>
      </c>
      <c r="AA574" s="474">
        <v>1577.76</v>
      </c>
      <c r="AB574" s="476">
        <f t="shared" si="273"/>
        <v>0</v>
      </c>
      <c r="AC574" s="477">
        <f t="shared" si="274"/>
        <v>0</v>
      </c>
      <c r="AD574" s="500"/>
      <c r="AE574" s="491">
        <v>300</v>
      </c>
      <c r="AF574" s="493">
        <f t="shared" si="275"/>
        <v>0</v>
      </c>
      <c r="AG574" s="491">
        <v>1577.76</v>
      </c>
      <c r="AH574" s="493">
        <f t="shared" si="276"/>
        <v>0</v>
      </c>
      <c r="AI574" s="494">
        <f t="shared" si="277"/>
        <v>0</v>
      </c>
      <c r="AJ574" s="532"/>
      <c r="AK574" s="525">
        <v>300</v>
      </c>
      <c r="AL574" s="527">
        <f t="shared" si="278"/>
        <v>0</v>
      </c>
      <c r="AM574" s="525">
        <v>1577.76</v>
      </c>
      <c r="AN574" s="527">
        <f t="shared" si="279"/>
        <v>0</v>
      </c>
      <c r="AO574" s="528">
        <f t="shared" si="280"/>
        <v>0</v>
      </c>
      <c r="AP574" s="549"/>
      <c r="AQ574" s="542">
        <v>300</v>
      </c>
      <c r="AR574" s="544">
        <f t="shared" si="281"/>
        <v>0</v>
      </c>
      <c r="AS574" s="542">
        <v>1577.76</v>
      </c>
      <c r="AT574" s="544">
        <f t="shared" si="282"/>
        <v>0</v>
      </c>
      <c r="AU574" s="549"/>
      <c r="AV574" s="542">
        <v>300</v>
      </c>
      <c r="AW574" s="544">
        <f t="shared" si="283"/>
        <v>0</v>
      </c>
      <c r="AX574" s="542">
        <v>1577.76</v>
      </c>
      <c r="AY574" s="544">
        <f t="shared" si="284"/>
        <v>0</v>
      </c>
      <c r="AZ574" s="549"/>
      <c r="BA574" s="542">
        <v>300</v>
      </c>
      <c r="BB574" s="544">
        <f t="shared" si="285"/>
        <v>0</v>
      </c>
      <c r="BC574" s="542">
        <v>1577.76</v>
      </c>
      <c r="BD574" s="544">
        <f t="shared" si="286"/>
        <v>0</v>
      </c>
      <c r="BE574" s="545">
        <f t="shared" si="287"/>
        <v>0</v>
      </c>
      <c r="BF574" s="398">
        <f t="shared" si="288"/>
        <v>44</v>
      </c>
      <c r="BG574" s="254">
        <f t="shared" si="289"/>
        <v>0</v>
      </c>
      <c r="BH574" s="275">
        <f t="shared" si="290"/>
        <v>44</v>
      </c>
    </row>
    <row r="575" spans="1:60" s="275" customFormat="1" ht="12.75">
      <c r="A575" s="314" t="s">
        <v>1342</v>
      </c>
      <c r="B575" s="367" t="s">
        <v>1100</v>
      </c>
      <c r="C575" s="566" t="s">
        <v>1258</v>
      </c>
      <c r="D575" s="559" t="s">
        <v>123</v>
      </c>
      <c r="E575" s="560">
        <v>25</v>
      </c>
      <c r="F575" s="344">
        <v>124</v>
      </c>
      <c r="G575" s="190">
        <f t="shared" si="292"/>
        <v>3100</v>
      </c>
      <c r="H575" s="344">
        <v>204</v>
      </c>
      <c r="I575" s="190">
        <f t="shared" si="293"/>
        <v>5100</v>
      </c>
      <c r="J575" s="345">
        <f>G575+I575</f>
        <v>8200</v>
      </c>
      <c r="K575" s="420"/>
      <c r="L575" s="435"/>
      <c r="M575" s="429">
        <v>124</v>
      </c>
      <c r="N575" s="431">
        <f t="shared" si="266"/>
        <v>0</v>
      </c>
      <c r="O575" s="429">
        <v>204</v>
      </c>
      <c r="P575" s="431">
        <f t="shared" si="267"/>
        <v>0</v>
      </c>
      <c r="Q575" s="432">
        <f t="shared" si="268"/>
        <v>0</v>
      </c>
      <c r="R575" s="452"/>
      <c r="S575" s="446">
        <v>124</v>
      </c>
      <c r="T575" s="448">
        <f t="shared" si="269"/>
        <v>0</v>
      </c>
      <c r="U575" s="446">
        <v>204</v>
      </c>
      <c r="V575" s="448">
        <f t="shared" si="270"/>
        <v>0</v>
      </c>
      <c r="W575" s="449">
        <f t="shared" si="271"/>
        <v>0</v>
      </c>
      <c r="X575" s="481"/>
      <c r="Y575" s="474">
        <v>124</v>
      </c>
      <c r="Z575" s="476">
        <f t="shared" si="272"/>
        <v>0</v>
      </c>
      <c r="AA575" s="474">
        <v>204</v>
      </c>
      <c r="AB575" s="476">
        <f t="shared" si="273"/>
        <v>0</v>
      </c>
      <c r="AC575" s="477">
        <f t="shared" si="274"/>
        <v>0</v>
      </c>
      <c r="AD575" s="500"/>
      <c r="AE575" s="491">
        <v>124</v>
      </c>
      <c r="AF575" s="493">
        <f t="shared" si="275"/>
        <v>0</v>
      </c>
      <c r="AG575" s="491">
        <v>204</v>
      </c>
      <c r="AH575" s="493">
        <f t="shared" si="276"/>
        <v>0</v>
      </c>
      <c r="AI575" s="494">
        <f t="shared" si="277"/>
        <v>0</v>
      </c>
      <c r="AJ575" s="532"/>
      <c r="AK575" s="525">
        <v>124</v>
      </c>
      <c r="AL575" s="527">
        <f t="shared" si="278"/>
        <v>0</v>
      </c>
      <c r="AM575" s="525">
        <v>204</v>
      </c>
      <c r="AN575" s="527">
        <f t="shared" si="279"/>
        <v>0</v>
      </c>
      <c r="AO575" s="528">
        <f t="shared" si="280"/>
        <v>0</v>
      </c>
      <c r="AP575" s="549"/>
      <c r="AQ575" s="542">
        <v>124</v>
      </c>
      <c r="AR575" s="544">
        <f t="shared" si="281"/>
        <v>0</v>
      </c>
      <c r="AS575" s="542">
        <v>204</v>
      </c>
      <c r="AT575" s="544">
        <f t="shared" si="282"/>
        <v>0</v>
      </c>
      <c r="AU575" s="549"/>
      <c r="AV575" s="542">
        <v>124</v>
      </c>
      <c r="AW575" s="544">
        <f t="shared" si="283"/>
        <v>0</v>
      </c>
      <c r="AX575" s="542">
        <v>204</v>
      </c>
      <c r="AY575" s="544">
        <f t="shared" si="284"/>
        <v>0</v>
      </c>
      <c r="AZ575" s="549"/>
      <c r="BA575" s="542">
        <v>124</v>
      </c>
      <c r="BB575" s="544">
        <f t="shared" si="285"/>
        <v>0</v>
      </c>
      <c r="BC575" s="542">
        <v>204</v>
      </c>
      <c r="BD575" s="544">
        <f t="shared" si="286"/>
        <v>0</v>
      </c>
      <c r="BE575" s="545">
        <f t="shared" si="287"/>
        <v>0</v>
      </c>
      <c r="BF575" s="398">
        <f t="shared" si="288"/>
        <v>25</v>
      </c>
      <c r="BG575" s="254">
        <f t="shared" si="289"/>
        <v>0</v>
      </c>
      <c r="BH575" s="275">
        <f t="shared" si="290"/>
        <v>25</v>
      </c>
    </row>
    <row r="576" spans="1:60" s="275" customFormat="1" ht="25.5">
      <c r="A576" s="314" t="s">
        <v>1343</v>
      </c>
      <c r="B576" s="367" t="s">
        <v>1103</v>
      </c>
      <c r="C576" s="187" t="s">
        <v>1104</v>
      </c>
      <c r="D576" s="559" t="s">
        <v>110</v>
      </c>
      <c r="E576" s="560">
        <v>220</v>
      </c>
      <c r="F576" s="344">
        <v>100.8</v>
      </c>
      <c r="G576" s="190">
        <f t="shared" si="292"/>
        <v>22176</v>
      </c>
      <c r="H576" s="344">
        <v>47.64</v>
      </c>
      <c r="I576" s="190">
        <f t="shared" si="293"/>
        <v>10480.799999999999</v>
      </c>
      <c r="J576" s="345">
        <f>G576+I576</f>
        <v>32656.799999999999</v>
      </c>
      <c r="K576" s="420"/>
      <c r="L576" s="435"/>
      <c r="M576" s="429">
        <v>100.8</v>
      </c>
      <c r="N576" s="431">
        <f t="shared" si="266"/>
        <v>0</v>
      </c>
      <c r="O576" s="429">
        <v>47.64</v>
      </c>
      <c r="P576" s="431">
        <f t="shared" si="267"/>
        <v>0</v>
      </c>
      <c r="Q576" s="432">
        <f t="shared" si="268"/>
        <v>0</v>
      </c>
      <c r="R576" s="452"/>
      <c r="S576" s="446">
        <v>100.8</v>
      </c>
      <c r="T576" s="448">
        <f t="shared" si="269"/>
        <v>0</v>
      </c>
      <c r="U576" s="446">
        <v>47.64</v>
      </c>
      <c r="V576" s="448">
        <f t="shared" si="270"/>
        <v>0</v>
      </c>
      <c r="W576" s="449">
        <f t="shared" si="271"/>
        <v>0</v>
      </c>
      <c r="X576" s="481"/>
      <c r="Y576" s="474">
        <v>100.8</v>
      </c>
      <c r="Z576" s="476">
        <f t="shared" si="272"/>
        <v>0</v>
      </c>
      <c r="AA576" s="474">
        <v>47.64</v>
      </c>
      <c r="AB576" s="476">
        <f t="shared" si="273"/>
        <v>0</v>
      </c>
      <c r="AC576" s="477">
        <f t="shared" si="274"/>
        <v>0</v>
      </c>
      <c r="AD576" s="500"/>
      <c r="AE576" s="491">
        <v>100.8</v>
      </c>
      <c r="AF576" s="493">
        <f t="shared" si="275"/>
        <v>0</v>
      </c>
      <c r="AG576" s="491">
        <v>47.64</v>
      </c>
      <c r="AH576" s="493">
        <f t="shared" si="276"/>
        <v>0</v>
      </c>
      <c r="AI576" s="494">
        <f t="shared" si="277"/>
        <v>0</v>
      </c>
      <c r="AJ576" s="532"/>
      <c r="AK576" s="525">
        <v>100.8</v>
      </c>
      <c r="AL576" s="527">
        <f t="shared" si="278"/>
        <v>0</v>
      </c>
      <c r="AM576" s="525">
        <v>47.64</v>
      </c>
      <c r="AN576" s="527">
        <f t="shared" si="279"/>
        <v>0</v>
      </c>
      <c r="AO576" s="528">
        <f t="shared" si="280"/>
        <v>0</v>
      </c>
      <c r="AP576" s="549"/>
      <c r="AQ576" s="542">
        <v>100.8</v>
      </c>
      <c r="AR576" s="544">
        <f t="shared" si="281"/>
        <v>0</v>
      </c>
      <c r="AS576" s="542">
        <v>47.64</v>
      </c>
      <c r="AT576" s="544">
        <f t="shared" si="282"/>
        <v>0</v>
      </c>
      <c r="AU576" s="549"/>
      <c r="AV576" s="542">
        <v>100.8</v>
      </c>
      <c r="AW576" s="544">
        <f t="shared" si="283"/>
        <v>0</v>
      </c>
      <c r="AX576" s="542">
        <v>47.64</v>
      </c>
      <c r="AY576" s="544">
        <f t="shared" si="284"/>
        <v>0</v>
      </c>
      <c r="AZ576" s="549"/>
      <c r="BA576" s="542">
        <v>100.8</v>
      </c>
      <c r="BB576" s="544">
        <f t="shared" si="285"/>
        <v>0</v>
      </c>
      <c r="BC576" s="542">
        <v>47.64</v>
      </c>
      <c r="BD576" s="544">
        <f t="shared" si="286"/>
        <v>0</v>
      </c>
      <c r="BE576" s="545">
        <f t="shared" si="287"/>
        <v>0</v>
      </c>
      <c r="BF576" s="398">
        <f t="shared" si="288"/>
        <v>220</v>
      </c>
      <c r="BG576" s="254">
        <f t="shared" si="289"/>
        <v>0</v>
      </c>
      <c r="BH576" s="275">
        <f t="shared" si="290"/>
        <v>220</v>
      </c>
    </row>
    <row r="577" spans="1:60" s="275" customFormat="1" ht="12.75">
      <c r="A577" s="314" t="s">
        <v>1344</v>
      </c>
      <c r="B577" s="367" t="s">
        <v>1243</v>
      </c>
      <c r="C577" s="187">
        <v>91932</v>
      </c>
      <c r="D577" s="559" t="s">
        <v>123</v>
      </c>
      <c r="E577" s="560">
        <v>100</v>
      </c>
      <c r="F577" s="344">
        <v>35</v>
      </c>
      <c r="G577" s="190">
        <f t="shared" si="292"/>
        <v>3500</v>
      </c>
      <c r="H577" s="344">
        <v>45</v>
      </c>
      <c r="I577" s="190">
        <f t="shared" si="293"/>
        <v>4500</v>
      </c>
      <c r="J577" s="345">
        <f t="shared" si="294"/>
        <v>8000</v>
      </c>
      <c r="K577" s="420"/>
      <c r="L577" s="435"/>
      <c r="M577" s="429">
        <v>35</v>
      </c>
      <c r="N577" s="431">
        <f t="shared" si="266"/>
        <v>0</v>
      </c>
      <c r="O577" s="429">
        <v>45</v>
      </c>
      <c r="P577" s="431">
        <f t="shared" si="267"/>
        <v>0</v>
      </c>
      <c r="Q577" s="432">
        <f t="shared" si="268"/>
        <v>0</v>
      </c>
      <c r="R577" s="452"/>
      <c r="S577" s="446">
        <v>35</v>
      </c>
      <c r="T577" s="448">
        <f t="shared" si="269"/>
        <v>0</v>
      </c>
      <c r="U577" s="446">
        <v>45</v>
      </c>
      <c r="V577" s="448">
        <f t="shared" si="270"/>
        <v>0</v>
      </c>
      <c r="W577" s="449">
        <f t="shared" si="271"/>
        <v>0</v>
      </c>
      <c r="X577" s="481"/>
      <c r="Y577" s="474">
        <v>35</v>
      </c>
      <c r="Z577" s="476">
        <f t="shared" si="272"/>
        <v>0</v>
      </c>
      <c r="AA577" s="474">
        <v>45</v>
      </c>
      <c r="AB577" s="476">
        <f t="shared" si="273"/>
        <v>0</v>
      </c>
      <c r="AC577" s="477">
        <f t="shared" si="274"/>
        <v>0</v>
      </c>
      <c r="AD577" s="500"/>
      <c r="AE577" s="491">
        <v>35</v>
      </c>
      <c r="AF577" s="493">
        <f t="shared" si="275"/>
        <v>0</v>
      </c>
      <c r="AG577" s="491">
        <v>45</v>
      </c>
      <c r="AH577" s="493">
        <f t="shared" si="276"/>
        <v>0</v>
      </c>
      <c r="AI577" s="494">
        <f t="shared" si="277"/>
        <v>0</v>
      </c>
      <c r="AJ577" s="532"/>
      <c r="AK577" s="525">
        <v>35</v>
      </c>
      <c r="AL577" s="527">
        <f t="shared" si="278"/>
        <v>0</v>
      </c>
      <c r="AM577" s="525">
        <v>45</v>
      </c>
      <c r="AN577" s="527">
        <f t="shared" si="279"/>
        <v>0</v>
      </c>
      <c r="AO577" s="528">
        <f t="shared" si="280"/>
        <v>0</v>
      </c>
      <c r="AP577" s="549"/>
      <c r="AQ577" s="542">
        <v>35</v>
      </c>
      <c r="AR577" s="544">
        <f t="shared" si="281"/>
        <v>0</v>
      </c>
      <c r="AS577" s="542">
        <v>45</v>
      </c>
      <c r="AT577" s="544">
        <f t="shared" si="282"/>
        <v>0</v>
      </c>
      <c r="AU577" s="549"/>
      <c r="AV577" s="542">
        <v>35</v>
      </c>
      <c r="AW577" s="544">
        <f t="shared" si="283"/>
        <v>0</v>
      </c>
      <c r="AX577" s="542">
        <v>45</v>
      </c>
      <c r="AY577" s="544">
        <f t="shared" si="284"/>
        <v>0</v>
      </c>
      <c r="AZ577" s="549"/>
      <c r="BA577" s="542">
        <v>35</v>
      </c>
      <c r="BB577" s="544">
        <f t="shared" si="285"/>
        <v>0</v>
      </c>
      <c r="BC577" s="542">
        <v>45</v>
      </c>
      <c r="BD577" s="544">
        <f t="shared" si="286"/>
        <v>0</v>
      </c>
      <c r="BE577" s="545">
        <f t="shared" si="287"/>
        <v>0</v>
      </c>
      <c r="BF577" s="398">
        <f t="shared" si="288"/>
        <v>100</v>
      </c>
      <c r="BG577" s="254">
        <f t="shared" si="289"/>
        <v>0</v>
      </c>
      <c r="BH577" s="275">
        <f t="shared" si="290"/>
        <v>100</v>
      </c>
    </row>
    <row r="578" spans="1:60" s="275" customFormat="1" ht="12.75">
      <c r="A578" s="314" t="s">
        <v>1345</v>
      </c>
      <c r="B578" s="281" t="s">
        <v>1346</v>
      </c>
      <c r="C578" s="372" t="s">
        <v>1347</v>
      </c>
      <c r="D578" s="559" t="s">
        <v>123</v>
      </c>
      <c r="E578" s="560">
        <v>50</v>
      </c>
      <c r="F578" s="344">
        <v>50</v>
      </c>
      <c r="G578" s="190">
        <f t="shared" si="292"/>
        <v>2500</v>
      </c>
      <c r="H578" s="344">
        <v>128.24</v>
      </c>
      <c r="I578" s="190">
        <f t="shared" si="293"/>
        <v>6412</v>
      </c>
      <c r="J578" s="345">
        <f t="shared" si="294"/>
        <v>8912</v>
      </c>
      <c r="K578" s="420"/>
      <c r="L578" s="435"/>
      <c r="M578" s="429">
        <v>50</v>
      </c>
      <c r="N578" s="431">
        <f t="shared" si="266"/>
        <v>0</v>
      </c>
      <c r="O578" s="429">
        <v>128.24</v>
      </c>
      <c r="P578" s="431">
        <f t="shared" si="267"/>
        <v>0</v>
      </c>
      <c r="Q578" s="432">
        <f t="shared" si="268"/>
        <v>0</v>
      </c>
      <c r="R578" s="452"/>
      <c r="S578" s="446">
        <v>50</v>
      </c>
      <c r="T578" s="448">
        <f t="shared" si="269"/>
        <v>0</v>
      </c>
      <c r="U578" s="446">
        <v>128.24</v>
      </c>
      <c r="V578" s="448">
        <f t="shared" si="270"/>
        <v>0</v>
      </c>
      <c r="W578" s="449">
        <f t="shared" si="271"/>
        <v>0</v>
      </c>
      <c r="X578" s="481"/>
      <c r="Y578" s="474">
        <v>50</v>
      </c>
      <c r="Z578" s="476">
        <f t="shared" si="272"/>
        <v>0</v>
      </c>
      <c r="AA578" s="474">
        <v>128.24</v>
      </c>
      <c r="AB578" s="476">
        <f t="shared" si="273"/>
        <v>0</v>
      </c>
      <c r="AC578" s="477">
        <f t="shared" si="274"/>
        <v>0</v>
      </c>
      <c r="AD578" s="500"/>
      <c r="AE578" s="491">
        <v>50</v>
      </c>
      <c r="AF578" s="493">
        <f t="shared" si="275"/>
        <v>0</v>
      </c>
      <c r="AG578" s="491">
        <v>128.24</v>
      </c>
      <c r="AH578" s="493">
        <f t="shared" si="276"/>
        <v>0</v>
      </c>
      <c r="AI578" s="494">
        <f t="shared" si="277"/>
        <v>0</v>
      </c>
      <c r="AJ578" s="532"/>
      <c r="AK578" s="525">
        <v>50</v>
      </c>
      <c r="AL578" s="527">
        <f t="shared" si="278"/>
        <v>0</v>
      </c>
      <c r="AM578" s="525">
        <v>128.24</v>
      </c>
      <c r="AN578" s="527">
        <f t="shared" si="279"/>
        <v>0</v>
      </c>
      <c r="AO578" s="528">
        <f t="shared" si="280"/>
        <v>0</v>
      </c>
      <c r="AP578" s="549"/>
      <c r="AQ578" s="542">
        <v>50</v>
      </c>
      <c r="AR578" s="544">
        <f t="shared" si="281"/>
        <v>0</v>
      </c>
      <c r="AS578" s="542">
        <v>128.24</v>
      </c>
      <c r="AT578" s="544">
        <f t="shared" si="282"/>
        <v>0</v>
      </c>
      <c r="AU578" s="549"/>
      <c r="AV578" s="542">
        <v>50</v>
      </c>
      <c r="AW578" s="544">
        <f t="shared" si="283"/>
        <v>0</v>
      </c>
      <c r="AX578" s="542">
        <v>128.24</v>
      </c>
      <c r="AY578" s="544">
        <f t="shared" si="284"/>
        <v>0</v>
      </c>
      <c r="AZ578" s="549"/>
      <c r="BA578" s="542">
        <v>50</v>
      </c>
      <c r="BB578" s="544">
        <f t="shared" si="285"/>
        <v>0</v>
      </c>
      <c r="BC578" s="542">
        <v>128.24</v>
      </c>
      <c r="BD578" s="544">
        <f t="shared" si="286"/>
        <v>0</v>
      </c>
      <c r="BE578" s="545">
        <f t="shared" si="287"/>
        <v>0</v>
      </c>
      <c r="BF578" s="398">
        <f t="shared" si="288"/>
        <v>50</v>
      </c>
      <c r="BG578" s="254">
        <f t="shared" si="289"/>
        <v>0</v>
      </c>
      <c r="BH578" s="275">
        <f t="shared" si="290"/>
        <v>50</v>
      </c>
    </row>
    <row r="579" spans="1:60" s="275" customFormat="1" ht="12.75">
      <c r="A579" s="314" t="s">
        <v>1348</v>
      </c>
      <c r="B579" s="281" t="s">
        <v>1253</v>
      </c>
      <c r="C579" s="372" t="s">
        <v>1113</v>
      </c>
      <c r="D579" s="559" t="s">
        <v>110</v>
      </c>
      <c r="E579" s="560">
        <v>420</v>
      </c>
      <c r="F579" s="344">
        <v>0</v>
      </c>
      <c r="G579" s="190">
        <f t="shared" si="292"/>
        <v>0</v>
      </c>
      <c r="H579" s="344">
        <v>28.32</v>
      </c>
      <c r="I579" s="190">
        <f t="shared" si="293"/>
        <v>11894.4</v>
      </c>
      <c r="J579" s="345">
        <f t="shared" si="294"/>
        <v>11894.4</v>
      </c>
      <c r="K579" s="420"/>
      <c r="L579" s="435"/>
      <c r="M579" s="429">
        <v>0</v>
      </c>
      <c r="N579" s="431">
        <f t="shared" si="266"/>
        <v>0</v>
      </c>
      <c r="O579" s="429">
        <v>28.32</v>
      </c>
      <c r="P579" s="431">
        <f t="shared" si="267"/>
        <v>0</v>
      </c>
      <c r="Q579" s="432">
        <f t="shared" si="268"/>
        <v>0</v>
      </c>
      <c r="R579" s="452"/>
      <c r="S579" s="446">
        <v>0</v>
      </c>
      <c r="T579" s="448">
        <f t="shared" si="269"/>
        <v>0</v>
      </c>
      <c r="U579" s="446">
        <v>28.32</v>
      </c>
      <c r="V579" s="448">
        <f t="shared" si="270"/>
        <v>0</v>
      </c>
      <c r="W579" s="449">
        <f t="shared" si="271"/>
        <v>0</v>
      </c>
      <c r="X579" s="481"/>
      <c r="Y579" s="474">
        <v>0</v>
      </c>
      <c r="Z579" s="476">
        <f t="shared" si="272"/>
        <v>0</v>
      </c>
      <c r="AA579" s="474">
        <v>28.32</v>
      </c>
      <c r="AB579" s="476">
        <f t="shared" si="273"/>
        <v>0</v>
      </c>
      <c r="AC579" s="477">
        <f t="shared" si="274"/>
        <v>0</v>
      </c>
      <c r="AD579" s="500"/>
      <c r="AE579" s="491">
        <v>0</v>
      </c>
      <c r="AF579" s="493">
        <f t="shared" si="275"/>
        <v>0</v>
      </c>
      <c r="AG579" s="491">
        <v>28.32</v>
      </c>
      <c r="AH579" s="493">
        <f>AD579*AG579</f>
        <v>0</v>
      </c>
      <c r="AI579" s="494">
        <f t="shared" si="277"/>
        <v>0</v>
      </c>
      <c r="AJ579" s="532"/>
      <c r="AK579" s="525">
        <v>0</v>
      </c>
      <c r="AL579" s="527">
        <f t="shared" si="278"/>
        <v>0</v>
      </c>
      <c r="AM579" s="525">
        <v>28.32</v>
      </c>
      <c r="AN579" s="527">
        <f t="shared" si="279"/>
        <v>0</v>
      </c>
      <c r="AO579" s="528">
        <f t="shared" si="280"/>
        <v>0</v>
      </c>
      <c r="AP579" s="549"/>
      <c r="AQ579" s="542">
        <v>0</v>
      </c>
      <c r="AR579" s="544">
        <f t="shared" si="281"/>
        <v>0</v>
      </c>
      <c r="AS579" s="542">
        <v>28.32</v>
      </c>
      <c r="AT579" s="544">
        <f t="shared" si="282"/>
        <v>0</v>
      </c>
      <c r="AU579" s="549"/>
      <c r="AV579" s="542">
        <v>0</v>
      </c>
      <c r="AW579" s="544">
        <f t="shared" si="283"/>
        <v>0</v>
      </c>
      <c r="AX579" s="542">
        <v>28.32</v>
      </c>
      <c r="AY579" s="544">
        <f t="shared" si="284"/>
        <v>0</v>
      </c>
      <c r="AZ579" s="549"/>
      <c r="BA579" s="542">
        <v>0</v>
      </c>
      <c r="BB579" s="544">
        <f t="shared" si="285"/>
        <v>0</v>
      </c>
      <c r="BC579" s="542">
        <v>28.32</v>
      </c>
      <c r="BD579" s="544">
        <f t="shared" si="286"/>
        <v>0</v>
      </c>
      <c r="BE579" s="545">
        <f t="shared" si="287"/>
        <v>0</v>
      </c>
      <c r="BF579" s="398">
        <f t="shared" si="288"/>
        <v>420</v>
      </c>
      <c r="BG579" s="254">
        <f t="shared" si="289"/>
        <v>0</v>
      </c>
      <c r="BH579" s="275">
        <f t="shared" si="290"/>
        <v>420</v>
      </c>
    </row>
    <row r="580" spans="1:60" s="275" customFormat="1" ht="12.75">
      <c r="A580" s="314" t="s">
        <v>1349</v>
      </c>
      <c r="B580" s="281" t="s">
        <v>1118</v>
      </c>
      <c r="C580" s="372" t="s">
        <v>1350</v>
      </c>
      <c r="D580" s="559" t="s">
        <v>110</v>
      </c>
      <c r="E580" s="560">
        <v>15</v>
      </c>
      <c r="F580" s="344">
        <v>200</v>
      </c>
      <c r="G580" s="190">
        <f t="shared" si="292"/>
        <v>3000</v>
      </c>
      <c r="H580" s="344">
        <v>84</v>
      </c>
      <c r="I580" s="190">
        <f t="shared" si="293"/>
        <v>1260</v>
      </c>
      <c r="J580" s="345">
        <f t="shared" si="294"/>
        <v>4260</v>
      </c>
      <c r="K580" s="420"/>
      <c r="L580" s="435"/>
      <c r="M580" s="429">
        <v>200</v>
      </c>
      <c r="N580" s="431">
        <f t="shared" si="266"/>
        <v>0</v>
      </c>
      <c r="O580" s="429">
        <v>84</v>
      </c>
      <c r="P580" s="431">
        <f t="shared" si="267"/>
        <v>0</v>
      </c>
      <c r="Q580" s="432">
        <f t="shared" si="268"/>
        <v>0</v>
      </c>
      <c r="R580" s="452"/>
      <c r="S580" s="446">
        <v>200</v>
      </c>
      <c r="T580" s="448">
        <f t="shared" si="269"/>
        <v>0</v>
      </c>
      <c r="U580" s="446">
        <v>84</v>
      </c>
      <c r="V580" s="448">
        <f t="shared" si="270"/>
        <v>0</v>
      </c>
      <c r="W580" s="449">
        <f t="shared" si="271"/>
        <v>0</v>
      </c>
      <c r="X580" s="481"/>
      <c r="Y580" s="474">
        <v>200</v>
      </c>
      <c r="Z580" s="476">
        <f t="shared" si="272"/>
        <v>0</v>
      </c>
      <c r="AA580" s="474">
        <v>84</v>
      </c>
      <c r="AB580" s="476">
        <f t="shared" si="273"/>
        <v>0</v>
      </c>
      <c r="AC580" s="477">
        <f t="shared" si="274"/>
        <v>0</v>
      </c>
      <c r="AD580" s="500"/>
      <c r="AE580" s="491">
        <v>200</v>
      </c>
      <c r="AF580" s="493">
        <f t="shared" si="275"/>
        <v>0</v>
      </c>
      <c r="AG580" s="491">
        <v>84</v>
      </c>
      <c r="AH580" s="493">
        <f t="shared" si="276"/>
        <v>0</v>
      </c>
      <c r="AI580" s="494">
        <f t="shared" si="277"/>
        <v>0</v>
      </c>
      <c r="AJ580" s="532"/>
      <c r="AK580" s="525">
        <v>200</v>
      </c>
      <c r="AL580" s="527">
        <f t="shared" si="278"/>
        <v>0</v>
      </c>
      <c r="AM580" s="525">
        <v>84</v>
      </c>
      <c r="AN580" s="527">
        <f t="shared" si="279"/>
        <v>0</v>
      </c>
      <c r="AO580" s="528">
        <f t="shared" si="280"/>
        <v>0</v>
      </c>
      <c r="AP580" s="549"/>
      <c r="AQ580" s="542">
        <v>200</v>
      </c>
      <c r="AR580" s="544">
        <f t="shared" si="281"/>
        <v>0</v>
      </c>
      <c r="AS580" s="542">
        <v>84</v>
      </c>
      <c r="AT580" s="544">
        <f t="shared" si="282"/>
        <v>0</v>
      </c>
      <c r="AU580" s="549"/>
      <c r="AV580" s="542">
        <v>200</v>
      </c>
      <c r="AW580" s="544">
        <f t="shared" si="283"/>
        <v>0</v>
      </c>
      <c r="AX580" s="542">
        <v>84</v>
      </c>
      <c r="AY580" s="544">
        <f t="shared" si="284"/>
        <v>0</v>
      </c>
      <c r="AZ580" s="549"/>
      <c r="BA580" s="542">
        <v>200</v>
      </c>
      <c r="BB580" s="544">
        <f t="shared" si="285"/>
        <v>0</v>
      </c>
      <c r="BC580" s="542">
        <v>84</v>
      </c>
      <c r="BD580" s="544">
        <f t="shared" si="286"/>
        <v>0</v>
      </c>
      <c r="BE580" s="545">
        <f t="shared" si="287"/>
        <v>0</v>
      </c>
      <c r="BF580" s="398">
        <f t="shared" si="288"/>
        <v>15</v>
      </c>
      <c r="BG580" s="254">
        <f t="shared" si="289"/>
        <v>0</v>
      </c>
      <c r="BH580" s="275">
        <f t="shared" si="290"/>
        <v>15</v>
      </c>
    </row>
    <row r="581" spans="1:60" s="275" customFormat="1" ht="25.5">
      <c r="A581" s="314" t="s">
        <v>1351</v>
      </c>
      <c r="B581" s="281" t="s">
        <v>1352</v>
      </c>
      <c r="C581" s="372" t="s">
        <v>1353</v>
      </c>
      <c r="D581" s="559" t="s">
        <v>123</v>
      </c>
      <c r="E581" s="560">
        <v>20</v>
      </c>
      <c r="F581" s="344">
        <v>800</v>
      </c>
      <c r="G581" s="190">
        <f t="shared" si="292"/>
        <v>16000</v>
      </c>
      <c r="H581" s="344">
        <v>650.57000000000005</v>
      </c>
      <c r="I581" s="190">
        <f t="shared" si="293"/>
        <v>13011.400000000001</v>
      </c>
      <c r="J581" s="345">
        <f t="shared" si="294"/>
        <v>29011.4</v>
      </c>
      <c r="K581" s="420"/>
      <c r="L581" s="435"/>
      <c r="M581" s="429">
        <v>800</v>
      </c>
      <c r="N581" s="431">
        <f t="shared" si="266"/>
        <v>0</v>
      </c>
      <c r="O581" s="429">
        <v>650.57000000000005</v>
      </c>
      <c r="P581" s="431">
        <f t="shared" si="267"/>
        <v>0</v>
      </c>
      <c r="Q581" s="432">
        <f t="shared" si="268"/>
        <v>0</v>
      </c>
      <c r="R581" s="452"/>
      <c r="S581" s="446">
        <v>800</v>
      </c>
      <c r="T581" s="448">
        <f t="shared" si="269"/>
        <v>0</v>
      </c>
      <c r="U581" s="446">
        <v>650.57000000000005</v>
      </c>
      <c r="V581" s="448">
        <f t="shared" si="270"/>
        <v>0</v>
      </c>
      <c r="W581" s="449">
        <f t="shared" si="271"/>
        <v>0</v>
      </c>
      <c r="X581" s="481"/>
      <c r="Y581" s="474">
        <v>800</v>
      </c>
      <c r="Z581" s="476">
        <f t="shared" si="272"/>
        <v>0</v>
      </c>
      <c r="AA581" s="474">
        <v>650.57000000000005</v>
      </c>
      <c r="AB581" s="476">
        <f t="shared" si="273"/>
        <v>0</v>
      </c>
      <c r="AC581" s="477">
        <f t="shared" si="274"/>
        <v>0</v>
      </c>
      <c r="AD581" s="500"/>
      <c r="AE581" s="491">
        <v>800</v>
      </c>
      <c r="AF581" s="493">
        <f t="shared" si="275"/>
        <v>0</v>
      </c>
      <c r="AG581" s="491">
        <v>650.57000000000005</v>
      </c>
      <c r="AH581" s="493">
        <f t="shared" si="276"/>
        <v>0</v>
      </c>
      <c r="AI581" s="494">
        <f t="shared" si="277"/>
        <v>0</v>
      </c>
      <c r="AJ581" s="532"/>
      <c r="AK581" s="525">
        <v>800</v>
      </c>
      <c r="AL581" s="527">
        <f t="shared" si="278"/>
        <v>0</v>
      </c>
      <c r="AM581" s="525">
        <v>650.57000000000005</v>
      </c>
      <c r="AN581" s="527">
        <f t="shared" si="279"/>
        <v>0</v>
      </c>
      <c r="AO581" s="528">
        <f t="shared" si="280"/>
        <v>0</v>
      </c>
      <c r="AP581" s="549"/>
      <c r="AQ581" s="542">
        <v>800</v>
      </c>
      <c r="AR581" s="544">
        <f t="shared" si="281"/>
        <v>0</v>
      </c>
      <c r="AS581" s="542">
        <v>650.57000000000005</v>
      </c>
      <c r="AT581" s="544">
        <f t="shared" si="282"/>
        <v>0</v>
      </c>
      <c r="AU581" s="549"/>
      <c r="AV581" s="542">
        <v>800</v>
      </c>
      <c r="AW581" s="544">
        <f t="shared" si="283"/>
        <v>0</v>
      </c>
      <c r="AX581" s="542">
        <v>650.57000000000005</v>
      </c>
      <c r="AY581" s="544">
        <f t="shared" si="284"/>
        <v>0</v>
      </c>
      <c r="AZ581" s="549"/>
      <c r="BA581" s="542">
        <v>800</v>
      </c>
      <c r="BB581" s="544">
        <f t="shared" si="285"/>
        <v>0</v>
      </c>
      <c r="BC581" s="542">
        <v>650.57000000000005</v>
      </c>
      <c r="BD581" s="544">
        <f t="shared" si="286"/>
        <v>0</v>
      </c>
      <c r="BE581" s="545">
        <f t="shared" si="287"/>
        <v>0</v>
      </c>
      <c r="BF581" s="398">
        <f t="shared" si="288"/>
        <v>20</v>
      </c>
      <c r="BG581" s="254">
        <f t="shared" si="289"/>
        <v>0</v>
      </c>
      <c r="BH581" s="275">
        <f t="shared" si="290"/>
        <v>20</v>
      </c>
    </row>
    <row r="582" spans="1:60" s="275" customFormat="1" ht="12.75">
      <c r="A582" s="314" t="s">
        <v>1354</v>
      </c>
      <c r="B582" s="367" t="s">
        <v>388</v>
      </c>
      <c r="C582" s="187"/>
      <c r="D582" s="562" t="s">
        <v>117</v>
      </c>
      <c r="E582" s="234">
        <v>1</v>
      </c>
      <c r="F582" s="344">
        <v>0</v>
      </c>
      <c r="G582" s="190">
        <f t="shared" si="292"/>
        <v>0</v>
      </c>
      <c r="H582" s="344">
        <v>12000</v>
      </c>
      <c r="I582" s="190">
        <f>ROUND(E582*H582,2)</f>
        <v>12000</v>
      </c>
      <c r="J582" s="345">
        <f t="shared" si="294"/>
        <v>12000</v>
      </c>
      <c r="K582" s="420"/>
      <c r="L582" s="435"/>
      <c r="M582" s="429">
        <v>0</v>
      </c>
      <c r="N582" s="431">
        <f t="shared" si="266"/>
        <v>0</v>
      </c>
      <c r="O582" s="429">
        <v>12000</v>
      </c>
      <c r="P582" s="431">
        <f t="shared" si="267"/>
        <v>0</v>
      </c>
      <c r="Q582" s="432">
        <f t="shared" si="268"/>
        <v>0</v>
      </c>
      <c r="R582" s="452"/>
      <c r="S582" s="446">
        <v>0</v>
      </c>
      <c r="T582" s="448">
        <f t="shared" si="269"/>
        <v>0</v>
      </c>
      <c r="U582" s="446">
        <v>12000</v>
      </c>
      <c r="V582" s="448">
        <f t="shared" si="270"/>
        <v>0</v>
      </c>
      <c r="W582" s="449">
        <f t="shared" si="271"/>
        <v>0</v>
      </c>
      <c r="X582" s="481"/>
      <c r="Y582" s="474">
        <v>0</v>
      </c>
      <c r="Z582" s="476">
        <f t="shared" si="272"/>
        <v>0</v>
      </c>
      <c r="AA582" s="474">
        <v>12000</v>
      </c>
      <c r="AB582" s="476">
        <f t="shared" si="273"/>
        <v>0</v>
      </c>
      <c r="AC582" s="477">
        <f t="shared" si="274"/>
        <v>0</v>
      </c>
      <c r="AD582" s="500"/>
      <c r="AE582" s="491">
        <v>0</v>
      </c>
      <c r="AF582" s="493">
        <f t="shared" si="275"/>
        <v>0</v>
      </c>
      <c r="AG582" s="491">
        <v>12000</v>
      </c>
      <c r="AH582" s="493">
        <f t="shared" si="276"/>
        <v>0</v>
      </c>
      <c r="AI582" s="494">
        <f t="shared" si="277"/>
        <v>0</v>
      </c>
      <c r="AJ582" s="532">
        <v>1</v>
      </c>
      <c r="AK582" s="525">
        <v>0</v>
      </c>
      <c r="AL582" s="527">
        <f t="shared" si="278"/>
        <v>0</v>
      </c>
      <c r="AM582" s="525">
        <v>12000</v>
      </c>
      <c r="AN582" s="527">
        <f t="shared" si="279"/>
        <v>12000</v>
      </c>
      <c r="AO582" s="528">
        <f t="shared" si="280"/>
        <v>12000</v>
      </c>
      <c r="AP582" s="549"/>
      <c r="AQ582" s="542">
        <v>0</v>
      </c>
      <c r="AR582" s="544">
        <f t="shared" si="281"/>
        <v>0</v>
      </c>
      <c r="AS582" s="542">
        <v>12000</v>
      </c>
      <c r="AT582" s="544">
        <f t="shared" si="282"/>
        <v>0</v>
      </c>
      <c r="AU582" s="549"/>
      <c r="AV582" s="542">
        <v>0</v>
      </c>
      <c r="AW582" s="544">
        <f t="shared" si="283"/>
        <v>0</v>
      </c>
      <c r="AX582" s="542">
        <v>12000</v>
      </c>
      <c r="AY582" s="544">
        <f t="shared" si="284"/>
        <v>0</v>
      </c>
      <c r="AZ582" s="549"/>
      <c r="BA582" s="542">
        <v>0</v>
      </c>
      <c r="BB582" s="544">
        <f t="shared" si="285"/>
        <v>0</v>
      </c>
      <c r="BC582" s="542">
        <v>12000</v>
      </c>
      <c r="BD582" s="544">
        <f t="shared" si="286"/>
        <v>0</v>
      </c>
      <c r="BE582" s="545">
        <f t="shared" si="287"/>
        <v>0</v>
      </c>
      <c r="BF582" s="398">
        <f t="shared" si="288"/>
        <v>0</v>
      </c>
      <c r="BG582" s="254">
        <f t="shared" si="289"/>
        <v>1</v>
      </c>
      <c r="BH582" s="275">
        <f t="shared" si="290"/>
        <v>0</v>
      </c>
    </row>
    <row r="583" spans="1:60" s="275" customFormat="1" ht="12.75">
      <c r="A583" s="314" t="s">
        <v>1355</v>
      </c>
      <c r="B583" s="367" t="s">
        <v>788</v>
      </c>
      <c r="C583" s="187"/>
      <c r="D583" s="562" t="s">
        <v>117</v>
      </c>
      <c r="E583" s="234">
        <v>1</v>
      </c>
      <c r="F583" s="344">
        <v>38400</v>
      </c>
      <c r="G583" s="190">
        <f t="shared" si="292"/>
        <v>38400</v>
      </c>
      <c r="H583" s="344">
        <v>0</v>
      </c>
      <c r="I583" s="190">
        <f>ROUND(E583*H583,2)</f>
        <v>0</v>
      </c>
      <c r="J583" s="345">
        <f t="shared" si="294"/>
        <v>38400</v>
      </c>
      <c r="K583" s="420"/>
      <c r="L583" s="435"/>
      <c r="M583" s="429">
        <v>38400</v>
      </c>
      <c r="N583" s="431">
        <f t="shared" si="266"/>
        <v>0</v>
      </c>
      <c r="O583" s="429">
        <v>0</v>
      </c>
      <c r="P583" s="431">
        <f t="shared" si="267"/>
        <v>0</v>
      </c>
      <c r="Q583" s="432">
        <f t="shared" si="268"/>
        <v>0</v>
      </c>
      <c r="R583" s="452"/>
      <c r="S583" s="446">
        <v>38400</v>
      </c>
      <c r="T583" s="448">
        <f t="shared" si="269"/>
        <v>0</v>
      </c>
      <c r="U583" s="446">
        <v>0</v>
      </c>
      <c r="V583" s="448">
        <f t="shared" si="270"/>
        <v>0</v>
      </c>
      <c r="W583" s="449">
        <f t="shared" si="271"/>
        <v>0</v>
      </c>
      <c r="X583" s="481"/>
      <c r="Y583" s="474">
        <v>38400</v>
      </c>
      <c r="Z583" s="476">
        <f t="shared" si="272"/>
        <v>0</v>
      </c>
      <c r="AA583" s="474">
        <v>0</v>
      </c>
      <c r="AB583" s="476">
        <f t="shared" si="273"/>
        <v>0</v>
      </c>
      <c r="AC583" s="477">
        <f t="shared" si="274"/>
        <v>0</v>
      </c>
      <c r="AD583" s="500"/>
      <c r="AE583" s="491">
        <v>38400</v>
      </c>
      <c r="AF583" s="493">
        <f t="shared" si="275"/>
        <v>0</v>
      </c>
      <c r="AG583" s="491">
        <v>0</v>
      </c>
      <c r="AH583" s="493">
        <f t="shared" si="276"/>
        <v>0</v>
      </c>
      <c r="AI583" s="494">
        <f t="shared" si="277"/>
        <v>0</v>
      </c>
      <c r="AJ583" s="532"/>
      <c r="AK583" s="525">
        <v>38400</v>
      </c>
      <c r="AL583" s="527">
        <f t="shared" si="278"/>
        <v>0</v>
      </c>
      <c r="AM583" s="525">
        <v>0</v>
      </c>
      <c r="AN583" s="527">
        <f t="shared" si="279"/>
        <v>0</v>
      </c>
      <c r="AO583" s="528">
        <f t="shared" si="280"/>
        <v>0</v>
      </c>
      <c r="AP583" s="549"/>
      <c r="AQ583" s="542">
        <v>38400</v>
      </c>
      <c r="AR583" s="544">
        <f t="shared" si="281"/>
        <v>0</v>
      </c>
      <c r="AS583" s="542">
        <v>0</v>
      </c>
      <c r="AT583" s="544">
        <f t="shared" si="282"/>
        <v>0</v>
      </c>
      <c r="AU583" s="549"/>
      <c r="AV583" s="542">
        <v>38400</v>
      </c>
      <c r="AW583" s="544">
        <f t="shared" si="283"/>
        <v>0</v>
      </c>
      <c r="AX583" s="542">
        <v>0</v>
      </c>
      <c r="AY583" s="544">
        <f t="shared" si="284"/>
        <v>0</v>
      </c>
      <c r="AZ583" s="549"/>
      <c r="BA583" s="542">
        <v>38400</v>
      </c>
      <c r="BB583" s="544">
        <f t="shared" si="285"/>
        <v>0</v>
      </c>
      <c r="BC583" s="542">
        <v>0</v>
      </c>
      <c r="BD583" s="544">
        <f t="shared" si="286"/>
        <v>0</v>
      </c>
      <c r="BE583" s="545">
        <f t="shared" si="287"/>
        <v>0</v>
      </c>
      <c r="BF583" s="398">
        <f t="shared" si="288"/>
        <v>1</v>
      </c>
      <c r="BG583" s="254">
        <f t="shared" si="289"/>
        <v>0</v>
      </c>
      <c r="BH583" s="275">
        <f t="shared" si="290"/>
        <v>1</v>
      </c>
    </row>
    <row r="584" spans="1:60" s="275" customFormat="1" ht="12.75">
      <c r="A584" s="314"/>
      <c r="B584" s="366"/>
      <c r="C584" s="187"/>
      <c r="D584" s="562"/>
      <c r="E584" s="234"/>
      <c r="F584" s="344"/>
      <c r="G584" s="190"/>
      <c r="H584" s="344"/>
      <c r="I584" s="190"/>
      <c r="J584" s="345"/>
      <c r="K584" s="420"/>
      <c r="L584" s="435"/>
      <c r="M584" s="429"/>
      <c r="N584" s="431">
        <f t="shared" si="266"/>
        <v>0</v>
      </c>
      <c r="O584" s="429"/>
      <c r="P584" s="431">
        <f t="shared" si="267"/>
        <v>0</v>
      </c>
      <c r="Q584" s="432">
        <f t="shared" si="268"/>
        <v>0</v>
      </c>
      <c r="R584" s="452"/>
      <c r="S584" s="446"/>
      <c r="T584" s="448">
        <f t="shared" si="269"/>
        <v>0</v>
      </c>
      <c r="U584" s="446"/>
      <c r="V584" s="448">
        <f t="shared" si="270"/>
        <v>0</v>
      </c>
      <c r="W584" s="449">
        <f t="shared" si="271"/>
        <v>0</v>
      </c>
      <c r="X584" s="481"/>
      <c r="Y584" s="474"/>
      <c r="Z584" s="476">
        <f t="shared" si="272"/>
        <v>0</v>
      </c>
      <c r="AA584" s="474"/>
      <c r="AB584" s="476">
        <f t="shared" si="273"/>
        <v>0</v>
      </c>
      <c r="AC584" s="477">
        <f t="shared" si="274"/>
        <v>0</v>
      </c>
      <c r="AD584" s="500"/>
      <c r="AE584" s="491"/>
      <c r="AF584" s="493">
        <f t="shared" si="275"/>
        <v>0</v>
      </c>
      <c r="AG584" s="491"/>
      <c r="AH584" s="493">
        <f t="shared" si="276"/>
        <v>0</v>
      </c>
      <c r="AI584" s="494">
        <f t="shared" si="277"/>
        <v>0</v>
      </c>
      <c r="AJ584" s="532"/>
      <c r="AK584" s="525"/>
      <c r="AL584" s="527">
        <f t="shared" si="278"/>
        <v>0</v>
      </c>
      <c r="AM584" s="525"/>
      <c r="AN584" s="527">
        <f t="shared" si="279"/>
        <v>0</v>
      </c>
      <c r="AO584" s="528">
        <f t="shared" si="280"/>
        <v>0</v>
      </c>
      <c r="AP584" s="549"/>
      <c r="AQ584" s="542"/>
      <c r="AR584" s="544">
        <f t="shared" si="281"/>
        <v>0</v>
      </c>
      <c r="AS584" s="542"/>
      <c r="AT584" s="544">
        <f t="shared" si="282"/>
        <v>0</v>
      </c>
      <c r="AU584" s="549"/>
      <c r="AV584" s="542"/>
      <c r="AW584" s="544">
        <f t="shared" si="283"/>
        <v>0</v>
      </c>
      <c r="AX584" s="542"/>
      <c r="AY584" s="544">
        <f t="shared" si="284"/>
        <v>0</v>
      </c>
      <c r="AZ584" s="549"/>
      <c r="BA584" s="542"/>
      <c r="BB584" s="544">
        <f t="shared" si="285"/>
        <v>0</v>
      </c>
      <c r="BC584" s="542"/>
      <c r="BD584" s="544">
        <f t="shared" si="286"/>
        <v>0</v>
      </c>
      <c r="BE584" s="545">
        <f t="shared" si="287"/>
        <v>0</v>
      </c>
      <c r="BF584" s="398">
        <f t="shared" si="288"/>
        <v>0</v>
      </c>
      <c r="BG584" s="254">
        <f t="shared" si="289"/>
        <v>0</v>
      </c>
      <c r="BH584" s="275">
        <f t="shared" si="290"/>
        <v>0</v>
      </c>
    </row>
    <row r="585" spans="1:60" s="459" customFormat="1" ht="12.75">
      <c r="A585" s="313">
        <v>10</v>
      </c>
      <c r="B585" s="250" t="s">
        <v>380</v>
      </c>
      <c r="C585" s="556"/>
      <c r="D585" s="252"/>
      <c r="E585" s="253"/>
      <c r="F585" s="252"/>
      <c r="G585" s="252"/>
      <c r="H585" s="252"/>
      <c r="I585" s="252"/>
      <c r="J585" s="311">
        <f>SUM(J587:J598)</f>
        <v>429902.43999999994</v>
      </c>
      <c r="K585" s="412"/>
      <c r="L585" s="461"/>
      <c r="M585" s="438"/>
      <c r="N585" s="431">
        <f t="shared" si="266"/>
        <v>0</v>
      </c>
      <c r="O585" s="438"/>
      <c r="P585" s="431">
        <f t="shared" si="267"/>
        <v>0</v>
      </c>
      <c r="Q585" s="462">
        <f t="shared" si="268"/>
        <v>0</v>
      </c>
      <c r="R585" s="461"/>
      <c r="S585" s="252"/>
      <c r="T585" s="463">
        <f t="shared" si="269"/>
        <v>0</v>
      </c>
      <c r="U585" s="252"/>
      <c r="V585" s="463">
        <f t="shared" si="270"/>
        <v>0</v>
      </c>
      <c r="W585" s="464">
        <f t="shared" si="271"/>
        <v>0</v>
      </c>
      <c r="X585" s="461"/>
      <c r="Y585" s="480"/>
      <c r="Z585" s="476">
        <f t="shared" si="272"/>
        <v>0</v>
      </c>
      <c r="AA585" s="480"/>
      <c r="AB585" s="476">
        <f t="shared" si="273"/>
        <v>0</v>
      </c>
      <c r="AC585" s="311">
        <f>SUM(AC587:AC598)</f>
        <v>157849.96</v>
      </c>
      <c r="AD585" s="461"/>
      <c r="AE585" s="499"/>
      <c r="AF585" s="493">
        <f t="shared" si="275"/>
        <v>0</v>
      </c>
      <c r="AG585" s="499"/>
      <c r="AH585" s="493">
        <f t="shared" si="276"/>
        <v>0</v>
      </c>
      <c r="AI585" s="462">
        <f>SUM(AI587:AI598)</f>
        <v>0</v>
      </c>
      <c r="AJ585" s="574"/>
      <c r="AK585" s="531"/>
      <c r="AL585" s="527">
        <f t="shared" si="278"/>
        <v>0</v>
      </c>
      <c r="AM585" s="531"/>
      <c r="AN585" s="527">
        <f t="shared" si="279"/>
        <v>0</v>
      </c>
      <c r="AO585" s="462">
        <f>SUM(AO587:AO598)</f>
        <v>203184.8</v>
      </c>
      <c r="AP585" s="461"/>
      <c r="AQ585" s="548"/>
      <c r="AR585" s="544">
        <f t="shared" si="281"/>
        <v>0</v>
      </c>
      <c r="AS585" s="548"/>
      <c r="AT585" s="544">
        <f t="shared" si="282"/>
        <v>0</v>
      </c>
      <c r="AU585" s="461"/>
      <c r="AV585" s="548"/>
      <c r="AW585" s="544">
        <f t="shared" si="283"/>
        <v>0</v>
      </c>
      <c r="AX585" s="548"/>
      <c r="AY585" s="544">
        <f t="shared" si="284"/>
        <v>0</v>
      </c>
      <c r="AZ585" s="461"/>
      <c r="BA585" s="548"/>
      <c r="BB585" s="544">
        <f t="shared" si="285"/>
        <v>0</v>
      </c>
      <c r="BC585" s="548"/>
      <c r="BD585" s="544">
        <f t="shared" si="286"/>
        <v>0</v>
      </c>
      <c r="BE585" s="462">
        <f>SUM(BE587:BE598)</f>
        <v>0</v>
      </c>
      <c r="BF585" s="398">
        <f t="shared" si="288"/>
        <v>0</v>
      </c>
      <c r="BG585" s="254">
        <f t="shared" si="289"/>
        <v>0</v>
      </c>
      <c r="BH585" s="275">
        <f t="shared" si="290"/>
        <v>0</v>
      </c>
    </row>
    <row r="586" spans="1:60" s="275" customFormat="1" ht="12.75">
      <c r="A586" s="308"/>
      <c r="B586" s="366"/>
      <c r="C586" s="565"/>
      <c r="D586" s="562"/>
      <c r="E586" s="234"/>
      <c r="F586" s="344"/>
      <c r="G586" s="190"/>
      <c r="H586" s="344"/>
      <c r="I586" s="190"/>
      <c r="J586" s="345"/>
      <c r="K586" s="420"/>
      <c r="L586" s="435"/>
      <c r="M586" s="429"/>
      <c r="N586" s="431">
        <f t="shared" si="266"/>
        <v>0</v>
      </c>
      <c r="O586" s="429"/>
      <c r="P586" s="431">
        <f t="shared" si="267"/>
        <v>0</v>
      </c>
      <c r="Q586" s="432">
        <f t="shared" si="268"/>
        <v>0</v>
      </c>
      <c r="R586" s="452"/>
      <c r="S586" s="446"/>
      <c r="T586" s="448">
        <f t="shared" si="269"/>
        <v>0</v>
      </c>
      <c r="U586" s="446"/>
      <c r="V586" s="448">
        <f t="shared" si="270"/>
        <v>0</v>
      </c>
      <c r="W586" s="449">
        <f t="shared" si="271"/>
        <v>0</v>
      </c>
      <c r="X586" s="481"/>
      <c r="Y586" s="474"/>
      <c r="Z586" s="476">
        <f t="shared" si="272"/>
        <v>0</v>
      </c>
      <c r="AA586" s="474"/>
      <c r="AB586" s="476">
        <f t="shared" si="273"/>
        <v>0</v>
      </c>
      <c r="AC586" s="477">
        <f t="shared" si="274"/>
        <v>0</v>
      </c>
      <c r="AD586" s="500"/>
      <c r="AE586" s="491"/>
      <c r="AF586" s="493">
        <f t="shared" si="275"/>
        <v>0</v>
      </c>
      <c r="AG586" s="491"/>
      <c r="AH586" s="493">
        <f t="shared" si="276"/>
        <v>0</v>
      </c>
      <c r="AI586" s="494">
        <f t="shared" si="277"/>
        <v>0</v>
      </c>
      <c r="AJ586" s="532"/>
      <c r="AK586" s="525"/>
      <c r="AL586" s="527">
        <f t="shared" si="278"/>
        <v>0</v>
      </c>
      <c r="AM586" s="525"/>
      <c r="AN586" s="527">
        <f t="shared" si="279"/>
        <v>0</v>
      </c>
      <c r="AO586" s="528">
        <f t="shared" si="280"/>
        <v>0</v>
      </c>
      <c r="AP586" s="549"/>
      <c r="AQ586" s="542"/>
      <c r="AR586" s="544">
        <f t="shared" si="281"/>
        <v>0</v>
      </c>
      <c r="AS586" s="542"/>
      <c r="AT586" s="544">
        <f t="shared" si="282"/>
        <v>0</v>
      </c>
      <c r="AU586" s="549"/>
      <c r="AV586" s="542"/>
      <c r="AW586" s="544">
        <f t="shared" si="283"/>
        <v>0</v>
      </c>
      <c r="AX586" s="542"/>
      <c r="AY586" s="544">
        <f t="shared" si="284"/>
        <v>0</v>
      </c>
      <c r="AZ586" s="549"/>
      <c r="BA586" s="542"/>
      <c r="BB586" s="544">
        <f t="shared" si="285"/>
        <v>0</v>
      </c>
      <c r="BC586" s="542"/>
      <c r="BD586" s="544">
        <f t="shared" si="286"/>
        <v>0</v>
      </c>
      <c r="BE586" s="545">
        <f t="shared" si="287"/>
        <v>0</v>
      </c>
      <c r="BF586" s="398">
        <f t="shared" si="288"/>
        <v>0</v>
      </c>
      <c r="BG586" s="254">
        <f t="shared" si="289"/>
        <v>0</v>
      </c>
      <c r="BH586" s="275">
        <f t="shared" si="290"/>
        <v>0</v>
      </c>
    </row>
    <row r="587" spans="1:60" s="275" customFormat="1" ht="12.75">
      <c r="A587" s="314" t="s">
        <v>381</v>
      </c>
      <c r="B587" s="367" t="s">
        <v>382</v>
      </c>
      <c r="C587" s="187" t="s">
        <v>383</v>
      </c>
      <c r="D587" s="562" t="s">
        <v>110</v>
      </c>
      <c r="E587" s="234">
        <v>2</v>
      </c>
      <c r="F587" s="344">
        <v>4200</v>
      </c>
      <c r="G587" s="190">
        <f t="shared" ref="G587:G598" si="295">E587*F587</f>
        <v>8400</v>
      </c>
      <c r="H587" s="344">
        <v>29482.98</v>
      </c>
      <c r="I587" s="190">
        <f t="shared" ref="I587:I596" si="296">H587*E587</f>
        <v>58965.96</v>
      </c>
      <c r="J587" s="345">
        <f t="shared" ref="J587:J598" si="297">G587+I587</f>
        <v>67365.959999999992</v>
      </c>
      <c r="K587" s="420"/>
      <c r="L587" s="435"/>
      <c r="M587" s="429">
        <v>4200</v>
      </c>
      <c r="N587" s="431">
        <f t="shared" si="266"/>
        <v>0</v>
      </c>
      <c r="O587" s="429">
        <v>29482.98</v>
      </c>
      <c r="P587" s="431">
        <f t="shared" si="267"/>
        <v>0</v>
      </c>
      <c r="Q587" s="432">
        <f t="shared" si="268"/>
        <v>0</v>
      </c>
      <c r="R587" s="452"/>
      <c r="S587" s="446">
        <v>4200</v>
      </c>
      <c r="T587" s="448">
        <f t="shared" si="269"/>
        <v>0</v>
      </c>
      <c r="U587" s="446">
        <v>29482.98</v>
      </c>
      <c r="V587" s="448">
        <f t="shared" si="270"/>
        <v>0</v>
      </c>
      <c r="W587" s="449">
        <f t="shared" si="271"/>
        <v>0</v>
      </c>
      <c r="X587" s="481">
        <v>2</v>
      </c>
      <c r="Y587" s="474">
        <v>4200</v>
      </c>
      <c r="Z587" s="476">
        <f t="shared" si="272"/>
        <v>8400</v>
      </c>
      <c r="AA587" s="474">
        <v>29482.98</v>
      </c>
      <c r="AB587" s="476">
        <f t="shared" si="273"/>
        <v>58965.96</v>
      </c>
      <c r="AC587" s="477">
        <f t="shared" si="274"/>
        <v>67365.959999999992</v>
      </c>
      <c r="AD587" s="500"/>
      <c r="AE587" s="491">
        <v>4200</v>
      </c>
      <c r="AF587" s="493">
        <f t="shared" si="275"/>
        <v>0</v>
      </c>
      <c r="AG587" s="491">
        <v>29482.98</v>
      </c>
      <c r="AH587" s="493">
        <f t="shared" si="276"/>
        <v>0</v>
      </c>
      <c r="AI587" s="494">
        <f t="shared" si="277"/>
        <v>0</v>
      </c>
      <c r="AJ587" s="532"/>
      <c r="AK587" s="525">
        <v>4200</v>
      </c>
      <c r="AL587" s="527">
        <f t="shared" si="278"/>
        <v>0</v>
      </c>
      <c r="AM587" s="525">
        <v>29482.98</v>
      </c>
      <c r="AN587" s="527">
        <f t="shared" si="279"/>
        <v>0</v>
      </c>
      <c r="AO587" s="528">
        <f t="shared" si="280"/>
        <v>0</v>
      </c>
      <c r="AP587" s="549"/>
      <c r="AQ587" s="542">
        <v>4200</v>
      </c>
      <c r="AR587" s="544">
        <f t="shared" si="281"/>
        <v>0</v>
      </c>
      <c r="AS587" s="542">
        <v>29482.98</v>
      </c>
      <c r="AT587" s="544">
        <f t="shared" si="282"/>
        <v>0</v>
      </c>
      <c r="AU587" s="549"/>
      <c r="AV587" s="542">
        <v>4200</v>
      </c>
      <c r="AW587" s="544">
        <f t="shared" si="283"/>
        <v>0</v>
      </c>
      <c r="AX587" s="542">
        <v>29482.98</v>
      </c>
      <c r="AY587" s="544">
        <f t="shared" si="284"/>
        <v>0</v>
      </c>
      <c r="AZ587" s="549"/>
      <c r="BA587" s="542">
        <v>4200</v>
      </c>
      <c r="BB587" s="544">
        <f t="shared" si="285"/>
        <v>0</v>
      </c>
      <c r="BC587" s="542">
        <v>29482.98</v>
      </c>
      <c r="BD587" s="544">
        <f t="shared" si="286"/>
        <v>0</v>
      </c>
      <c r="BE587" s="545">
        <f t="shared" si="287"/>
        <v>0</v>
      </c>
      <c r="BF587" s="398">
        <f t="shared" si="288"/>
        <v>0</v>
      </c>
      <c r="BG587" s="254">
        <f t="shared" si="289"/>
        <v>2</v>
      </c>
      <c r="BH587" s="275">
        <f t="shared" si="290"/>
        <v>0</v>
      </c>
    </row>
    <row r="588" spans="1:60" s="275" customFormat="1" ht="12.75">
      <c r="A588" s="314" t="s">
        <v>1356</v>
      </c>
      <c r="B588" s="367" t="s">
        <v>1018</v>
      </c>
      <c r="C588" s="187" t="s">
        <v>1085</v>
      </c>
      <c r="D588" s="562" t="s">
        <v>123</v>
      </c>
      <c r="E588" s="234">
        <v>350</v>
      </c>
      <c r="F588" s="344">
        <v>124</v>
      </c>
      <c r="G588" s="190">
        <f t="shared" si="295"/>
        <v>43400</v>
      </c>
      <c r="H588" s="344">
        <v>277.52</v>
      </c>
      <c r="I588" s="190">
        <f t="shared" si="296"/>
        <v>97132</v>
      </c>
      <c r="J588" s="345">
        <f t="shared" si="297"/>
        <v>140532</v>
      </c>
      <c r="K588" s="420"/>
      <c r="L588" s="435"/>
      <c r="M588" s="429">
        <v>124</v>
      </c>
      <c r="N588" s="431">
        <f t="shared" si="266"/>
        <v>0</v>
      </c>
      <c r="O588" s="429">
        <v>277.52</v>
      </c>
      <c r="P588" s="431">
        <f t="shared" si="267"/>
        <v>0</v>
      </c>
      <c r="Q588" s="432">
        <f t="shared" si="268"/>
        <v>0</v>
      </c>
      <c r="R588" s="452"/>
      <c r="S588" s="446">
        <v>124</v>
      </c>
      <c r="T588" s="448">
        <f t="shared" si="269"/>
        <v>0</v>
      </c>
      <c r="U588" s="446">
        <v>277.52</v>
      </c>
      <c r="V588" s="448">
        <f t="shared" si="270"/>
        <v>0</v>
      </c>
      <c r="W588" s="449">
        <f t="shared" si="271"/>
        <v>0</v>
      </c>
      <c r="X588" s="481"/>
      <c r="Y588" s="474">
        <v>124</v>
      </c>
      <c r="Z588" s="476">
        <f t="shared" si="272"/>
        <v>0</v>
      </c>
      <c r="AA588" s="474">
        <v>277.52</v>
      </c>
      <c r="AB588" s="476">
        <f t="shared" si="273"/>
        <v>0</v>
      </c>
      <c r="AC588" s="477">
        <f t="shared" si="274"/>
        <v>0</v>
      </c>
      <c r="AD588" s="500"/>
      <c r="AE588" s="491">
        <v>124</v>
      </c>
      <c r="AF588" s="493">
        <f t="shared" si="275"/>
        <v>0</v>
      </c>
      <c r="AG588" s="491">
        <v>277.52</v>
      </c>
      <c r="AH588" s="493">
        <f t="shared" si="276"/>
        <v>0</v>
      </c>
      <c r="AI588" s="494">
        <f t="shared" si="277"/>
        <v>0</v>
      </c>
      <c r="AJ588" s="532">
        <v>280</v>
      </c>
      <c r="AK588" s="525">
        <v>124</v>
      </c>
      <c r="AL588" s="527">
        <f t="shared" si="278"/>
        <v>34720</v>
      </c>
      <c r="AM588" s="525">
        <v>277.52</v>
      </c>
      <c r="AN588" s="527">
        <f t="shared" si="279"/>
        <v>77705.599999999991</v>
      </c>
      <c r="AO588" s="528">
        <f t="shared" si="280"/>
        <v>112425.59999999999</v>
      </c>
      <c r="AP588" s="549"/>
      <c r="AQ588" s="542">
        <v>124</v>
      </c>
      <c r="AR588" s="544">
        <f t="shared" si="281"/>
        <v>0</v>
      </c>
      <c r="AS588" s="542">
        <v>277.52</v>
      </c>
      <c r="AT588" s="544">
        <f t="shared" si="282"/>
        <v>0</v>
      </c>
      <c r="AU588" s="549"/>
      <c r="AV588" s="542">
        <v>124</v>
      </c>
      <c r="AW588" s="544">
        <f t="shared" si="283"/>
        <v>0</v>
      </c>
      <c r="AX588" s="542">
        <v>277.52</v>
      </c>
      <c r="AY588" s="544">
        <f t="shared" si="284"/>
        <v>0</v>
      </c>
      <c r="AZ588" s="549"/>
      <c r="BA588" s="542">
        <v>124</v>
      </c>
      <c r="BB588" s="544">
        <f t="shared" si="285"/>
        <v>0</v>
      </c>
      <c r="BC588" s="542">
        <v>277.52</v>
      </c>
      <c r="BD588" s="544">
        <f t="shared" si="286"/>
        <v>0</v>
      </c>
      <c r="BE588" s="545">
        <f t="shared" si="287"/>
        <v>0</v>
      </c>
      <c r="BF588" s="398">
        <f t="shared" si="288"/>
        <v>70</v>
      </c>
      <c r="BG588" s="254">
        <f t="shared" si="289"/>
        <v>280</v>
      </c>
      <c r="BH588" s="275">
        <f t="shared" si="290"/>
        <v>70</v>
      </c>
    </row>
    <row r="589" spans="1:60" s="275" customFormat="1" ht="12.75">
      <c r="A589" s="314" t="s">
        <v>1357</v>
      </c>
      <c r="B589" s="367" t="s">
        <v>1018</v>
      </c>
      <c r="C589" s="187" t="s">
        <v>1023</v>
      </c>
      <c r="D589" s="562" t="s">
        <v>123</v>
      </c>
      <c r="E589" s="234">
        <v>150</v>
      </c>
      <c r="F589" s="344">
        <v>124</v>
      </c>
      <c r="G589" s="190">
        <f t="shared" si="295"/>
        <v>18600</v>
      </c>
      <c r="H589" s="344">
        <v>92.52</v>
      </c>
      <c r="I589" s="190">
        <f t="shared" si="296"/>
        <v>13878</v>
      </c>
      <c r="J589" s="345">
        <f t="shared" si="297"/>
        <v>32478</v>
      </c>
      <c r="K589" s="420"/>
      <c r="L589" s="435"/>
      <c r="M589" s="429">
        <v>124</v>
      </c>
      <c r="N589" s="431">
        <f t="shared" si="266"/>
        <v>0</v>
      </c>
      <c r="O589" s="429">
        <v>92.52</v>
      </c>
      <c r="P589" s="431">
        <f t="shared" si="267"/>
        <v>0</v>
      </c>
      <c r="Q589" s="432">
        <f t="shared" si="268"/>
        <v>0</v>
      </c>
      <c r="R589" s="452"/>
      <c r="S589" s="446">
        <v>124</v>
      </c>
      <c r="T589" s="448">
        <f t="shared" si="269"/>
        <v>0</v>
      </c>
      <c r="U589" s="446">
        <v>92.52</v>
      </c>
      <c r="V589" s="448">
        <f t="shared" si="270"/>
        <v>0</v>
      </c>
      <c r="W589" s="449">
        <f t="shared" si="271"/>
        <v>0</v>
      </c>
      <c r="X589" s="481"/>
      <c r="Y589" s="474">
        <v>124</v>
      </c>
      <c r="Z589" s="476">
        <f t="shared" si="272"/>
        <v>0</v>
      </c>
      <c r="AA589" s="474">
        <v>92.52</v>
      </c>
      <c r="AB589" s="476">
        <f t="shared" si="273"/>
        <v>0</v>
      </c>
      <c r="AC589" s="477">
        <f t="shared" si="274"/>
        <v>0</v>
      </c>
      <c r="AD589" s="500"/>
      <c r="AE589" s="491">
        <v>124</v>
      </c>
      <c r="AF589" s="493">
        <f t="shared" si="275"/>
        <v>0</v>
      </c>
      <c r="AG589" s="491">
        <v>92.52</v>
      </c>
      <c r="AH589" s="493">
        <f t="shared" si="276"/>
        <v>0</v>
      </c>
      <c r="AI589" s="494">
        <f t="shared" si="277"/>
        <v>0</v>
      </c>
      <c r="AJ589" s="532">
        <v>136</v>
      </c>
      <c r="AK589" s="525">
        <v>124</v>
      </c>
      <c r="AL589" s="527">
        <f t="shared" si="278"/>
        <v>16864</v>
      </c>
      <c r="AM589" s="525">
        <v>92.52</v>
      </c>
      <c r="AN589" s="527">
        <f t="shared" si="279"/>
        <v>12582.72</v>
      </c>
      <c r="AO589" s="528">
        <f t="shared" si="280"/>
        <v>29446.720000000001</v>
      </c>
      <c r="AP589" s="549"/>
      <c r="AQ589" s="542">
        <v>124</v>
      </c>
      <c r="AR589" s="544">
        <f t="shared" si="281"/>
        <v>0</v>
      </c>
      <c r="AS589" s="542">
        <v>92.52</v>
      </c>
      <c r="AT589" s="544">
        <f t="shared" si="282"/>
        <v>0</v>
      </c>
      <c r="AU589" s="549"/>
      <c r="AV589" s="542">
        <v>124</v>
      </c>
      <c r="AW589" s="544">
        <f t="shared" si="283"/>
        <v>0</v>
      </c>
      <c r="AX589" s="542">
        <v>92.52</v>
      </c>
      <c r="AY589" s="544">
        <f t="shared" si="284"/>
        <v>0</v>
      </c>
      <c r="AZ589" s="549"/>
      <c r="BA589" s="542">
        <v>124</v>
      </c>
      <c r="BB589" s="544">
        <f t="shared" si="285"/>
        <v>0</v>
      </c>
      <c r="BC589" s="542">
        <v>92.52</v>
      </c>
      <c r="BD589" s="544">
        <f t="shared" si="286"/>
        <v>0</v>
      </c>
      <c r="BE589" s="545">
        <f t="shared" si="287"/>
        <v>0</v>
      </c>
      <c r="BF589" s="398">
        <f t="shared" si="288"/>
        <v>14</v>
      </c>
      <c r="BG589" s="254">
        <f t="shared" si="289"/>
        <v>136</v>
      </c>
      <c r="BH589" s="275">
        <f t="shared" si="290"/>
        <v>14</v>
      </c>
    </row>
    <row r="590" spans="1:60" s="275" customFormat="1" ht="25.5">
      <c r="A590" s="314" t="s">
        <v>384</v>
      </c>
      <c r="B590" s="367" t="s">
        <v>1358</v>
      </c>
      <c r="C590" s="187" t="s">
        <v>386</v>
      </c>
      <c r="D590" s="562" t="s">
        <v>110</v>
      </c>
      <c r="E590" s="234">
        <v>23</v>
      </c>
      <c r="F590" s="344">
        <v>3500</v>
      </c>
      <c r="G590" s="190">
        <f t="shared" si="295"/>
        <v>80500</v>
      </c>
      <c r="H590" s="344">
        <v>0</v>
      </c>
      <c r="I590" s="190">
        <f t="shared" si="296"/>
        <v>0</v>
      </c>
      <c r="J590" s="345">
        <f t="shared" si="297"/>
        <v>80500</v>
      </c>
      <c r="K590" s="421" t="s">
        <v>977</v>
      </c>
      <c r="L590" s="435"/>
      <c r="M590" s="429">
        <v>3500</v>
      </c>
      <c r="N590" s="431">
        <f t="shared" si="266"/>
        <v>0</v>
      </c>
      <c r="O590" s="429">
        <v>0</v>
      </c>
      <c r="P590" s="431">
        <f t="shared" si="267"/>
        <v>0</v>
      </c>
      <c r="Q590" s="432">
        <f t="shared" si="268"/>
        <v>0</v>
      </c>
      <c r="R590" s="452"/>
      <c r="S590" s="446">
        <v>3500</v>
      </c>
      <c r="T590" s="448">
        <f t="shared" si="269"/>
        <v>0</v>
      </c>
      <c r="U590" s="446">
        <v>0</v>
      </c>
      <c r="V590" s="448">
        <f t="shared" si="270"/>
        <v>0</v>
      </c>
      <c r="W590" s="449">
        <f t="shared" si="271"/>
        <v>0</v>
      </c>
      <c r="X590" s="481">
        <v>23</v>
      </c>
      <c r="Y590" s="474">
        <v>3500</v>
      </c>
      <c r="Z590" s="476">
        <f t="shared" si="272"/>
        <v>80500</v>
      </c>
      <c r="AA590" s="474">
        <v>0</v>
      </c>
      <c r="AB590" s="476">
        <f t="shared" si="273"/>
        <v>0</v>
      </c>
      <c r="AC590" s="477">
        <f t="shared" si="274"/>
        <v>80500</v>
      </c>
      <c r="AD590" s="500"/>
      <c r="AE590" s="491">
        <v>3500</v>
      </c>
      <c r="AF590" s="493">
        <f t="shared" si="275"/>
        <v>0</v>
      </c>
      <c r="AG590" s="491">
        <v>0</v>
      </c>
      <c r="AH590" s="493">
        <f t="shared" si="276"/>
        <v>0</v>
      </c>
      <c r="AI590" s="494">
        <f t="shared" si="277"/>
        <v>0</v>
      </c>
      <c r="AJ590" s="532"/>
      <c r="AK590" s="525">
        <v>3500</v>
      </c>
      <c r="AL590" s="527">
        <f t="shared" si="278"/>
        <v>0</v>
      </c>
      <c r="AM590" s="525">
        <v>0</v>
      </c>
      <c r="AN590" s="527">
        <f t="shared" si="279"/>
        <v>0</v>
      </c>
      <c r="AO590" s="528">
        <f t="shared" si="280"/>
        <v>0</v>
      </c>
      <c r="AP590" s="549"/>
      <c r="AQ590" s="542">
        <v>3500</v>
      </c>
      <c r="AR590" s="544">
        <f t="shared" si="281"/>
        <v>0</v>
      </c>
      <c r="AS590" s="542">
        <v>0</v>
      </c>
      <c r="AT590" s="544">
        <f t="shared" si="282"/>
        <v>0</v>
      </c>
      <c r="AU590" s="549"/>
      <c r="AV590" s="542">
        <v>3500</v>
      </c>
      <c r="AW590" s="544">
        <f t="shared" si="283"/>
        <v>0</v>
      </c>
      <c r="AX590" s="542">
        <v>0</v>
      </c>
      <c r="AY590" s="544">
        <f t="shared" si="284"/>
        <v>0</v>
      </c>
      <c r="AZ590" s="549"/>
      <c r="BA590" s="542">
        <v>3500</v>
      </c>
      <c r="BB590" s="544">
        <f t="shared" si="285"/>
        <v>0</v>
      </c>
      <c r="BC590" s="542">
        <v>0</v>
      </c>
      <c r="BD590" s="544">
        <f t="shared" si="286"/>
        <v>0</v>
      </c>
      <c r="BE590" s="545">
        <f t="shared" si="287"/>
        <v>0</v>
      </c>
      <c r="BF590" s="398">
        <f t="shared" si="288"/>
        <v>0</v>
      </c>
      <c r="BG590" s="254">
        <f t="shared" si="289"/>
        <v>23</v>
      </c>
      <c r="BH590" s="275">
        <f t="shared" si="290"/>
        <v>0</v>
      </c>
    </row>
    <row r="591" spans="1:60" s="275" customFormat="1" ht="12.75">
      <c r="A591" s="314" t="s">
        <v>1359</v>
      </c>
      <c r="B591" s="367" t="s">
        <v>1360</v>
      </c>
      <c r="C591" s="187">
        <v>2007029</v>
      </c>
      <c r="D591" s="562" t="s">
        <v>110</v>
      </c>
      <c r="E591" s="234">
        <v>24</v>
      </c>
      <c r="F591" s="344">
        <v>500</v>
      </c>
      <c r="G591" s="190">
        <f t="shared" si="295"/>
        <v>12000</v>
      </c>
      <c r="H591" s="344">
        <v>104</v>
      </c>
      <c r="I591" s="190">
        <f t="shared" si="296"/>
        <v>2496</v>
      </c>
      <c r="J591" s="345">
        <f>G591+I591</f>
        <v>14496</v>
      </c>
      <c r="K591" s="420"/>
      <c r="L591" s="435"/>
      <c r="M591" s="429">
        <v>500</v>
      </c>
      <c r="N591" s="431">
        <f t="shared" ref="N591:N598" si="298">L591*M591</f>
        <v>0</v>
      </c>
      <c r="O591" s="429">
        <v>104</v>
      </c>
      <c r="P591" s="431">
        <f t="shared" ref="P591:P599" si="299">L591*O591</f>
        <v>0</v>
      </c>
      <c r="Q591" s="432">
        <f t="shared" ref="Q591:Q599" si="300">N591+P591</f>
        <v>0</v>
      </c>
      <c r="R591" s="452"/>
      <c r="S591" s="446">
        <v>500</v>
      </c>
      <c r="T591" s="448">
        <f t="shared" ref="T591:T598" si="301">R591*S591</f>
        <v>0</v>
      </c>
      <c r="U591" s="446">
        <v>104</v>
      </c>
      <c r="V591" s="448">
        <f t="shared" ref="V591:V599" si="302">R591*U591</f>
        <v>0</v>
      </c>
      <c r="W591" s="449">
        <f t="shared" ref="W591:W599" si="303">T591+V591</f>
        <v>0</v>
      </c>
      <c r="X591" s="481"/>
      <c r="Y591" s="474">
        <v>500</v>
      </c>
      <c r="Z591" s="476">
        <f t="shared" ref="Z591:Z598" si="304">X591*Y591</f>
        <v>0</v>
      </c>
      <c r="AA591" s="474">
        <v>104</v>
      </c>
      <c r="AB591" s="476">
        <f t="shared" ref="AB591:AB599" si="305">X591*AA591</f>
        <v>0</v>
      </c>
      <c r="AC591" s="477">
        <f t="shared" ref="AC591:AC599" si="306">Z591+AB591</f>
        <v>0</v>
      </c>
      <c r="AD591" s="500"/>
      <c r="AE591" s="491">
        <v>500</v>
      </c>
      <c r="AF591" s="493">
        <f t="shared" ref="AF591:AF598" si="307">AD591*AE591</f>
        <v>0</v>
      </c>
      <c r="AG591" s="491">
        <v>104</v>
      </c>
      <c r="AH591" s="493">
        <f t="shared" ref="AH591:AH599" si="308">AD591*AG591</f>
        <v>0</v>
      </c>
      <c r="AI591" s="494">
        <f t="shared" ref="AI591:AI599" si="309">AF591+AH591</f>
        <v>0</v>
      </c>
      <c r="AJ591" s="532"/>
      <c r="AK591" s="525">
        <v>500</v>
      </c>
      <c r="AL591" s="527">
        <f t="shared" ref="AL591:AL598" si="310">AJ591*AK591</f>
        <v>0</v>
      </c>
      <c r="AM591" s="525">
        <v>104</v>
      </c>
      <c r="AN591" s="527">
        <f t="shared" ref="AN591:AN599" si="311">AJ591*AM591</f>
        <v>0</v>
      </c>
      <c r="AO591" s="528">
        <f t="shared" ref="AO591:AO599" si="312">AL591+AN591</f>
        <v>0</v>
      </c>
      <c r="AP591" s="549"/>
      <c r="AQ591" s="542">
        <v>500</v>
      </c>
      <c r="AR591" s="544">
        <f t="shared" ref="AR591:AR598" si="313">AP591*AQ591</f>
        <v>0</v>
      </c>
      <c r="AS591" s="542">
        <v>104</v>
      </c>
      <c r="AT591" s="544">
        <f t="shared" ref="AT591:AT599" si="314">AP591*AS591</f>
        <v>0</v>
      </c>
      <c r="AU591" s="549"/>
      <c r="AV591" s="542">
        <v>500</v>
      </c>
      <c r="AW591" s="544">
        <f t="shared" ref="AW591:AW598" si="315">AU591*AV591</f>
        <v>0</v>
      </c>
      <c r="AX591" s="542">
        <v>104</v>
      </c>
      <c r="AY591" s="544">
        <f t="shared" ref="AY591:AY599" si="316">AU591*AX591</f>
        <v>0</v>
      </c>
      <c r="AZ591" s="549"/>
      <c r="BA591" s="542">
        <v>500</v>
      </c>
      <c r="BB591" s="544">
        <f t="shared" ref="BB591:BB598" si="317">AZ591*BA591</f>
        <v>0</v>
      </c>
      <c r="BC591" s="542">
        <v>104</v>
      </c>
      <c r="BD591" s="544">
        <f t="shared" ref="BD591:BD599" si="318">AZ591*BC591</f>
        <v>0</v>
      </c>
      <c r="BE591" s="545">
        <f t="shared" ref="BE591:BE599" si="319">BB591+BD591</f>
        <v>0</v>
      </c>
      <c r="BF591" s="398">
        <f t="shared" ref="BF591:BF599" si="320">E591-L591-R591-X591-AD591-AJ591-AP591-AU591-AZ591</f>
        <v>24</v>
      </c>
      <c r="BG591" s="254">
        <f t="shared" ref="BG591:BG599" si="321">L591+R591+X591+AD591+AJ591+AP591+AU591+AZ591</f>
        <v>0</v>
      </c>
      <c r="BH591" s="275">
        <f t="shared" ref="BH591:BH599" si="322">E591-BG591</f>
        <v>24</v>
      </c>
    </row>
    <row r="592" spans="1:60" s="275" customFormat="1" ht="12.75">
      <c r="A592" s="314" t="s">
        <v>1361</v>
      </c>
      <c r="B592" s="367" t="s">
        <v>333</v>
      </c>
      <c r="C592" s="187">
        <v>53800</v>
      </c>
      <c r="D592" s="562" t="s">
        <v>110</v>
      </c>
      <c r="E592" s="234">
        <v>25</v>
      </c>
      <c r="F592" s="344">
        <v>500</v>
      </c>
      <c r="G592" s="190">
        <f t="shared" si="295"/>
        <v>12500</v>
      </c>
      <c r="H592" s="344">
        <v>109.68</v>
      </c>
      <c r="I592" s="190">
        <f t="shared" si="296"/>
        <v>2742</v>
      </c>
      <c r="J592" s="345">
        <f>G592+I592</f>
        <v>15242</v>
      </c>
      <c r="K592" s="420"/>
      <c r="L592" s="435"/>
      <c r="M592" s="429">
        <v>500</v>
      </c>
      <c r="N592" s="431">
        <f t="shared" si="298"/>
        <v>0</v>
      </c>
      <c r="O592" s="429">
        <v>109.68</v>
      </c>
      <c r="P592" s="431">
        <f t="shared" si="299"/>
        <v>0</v>
      </c>
      <c r="Q592" s="432">
        <f t="shared" si="300"/>
        <v>0</v>
      </c>
      <c r="R592" s="452"/>
      <c r="S592" s="446">
        <v>500</v>
      </c>
      <c r="T592" s="448">
        <f t="shared" si="301"/>
        <v>0</v>
      </c>
      <c r="U592" s="446">
        <v>109.68</v>
      </c>
      <c r="V592" s="448">
        <f t="shared" si="302"/>
        <v>0</v>
      </c>
      <c r="W592" s="449">
        <f t="shared" si="303"/>
        <v>0</v>
      </c>
      <c r="X592" s="481"/>
      <c r="Y592" s="474">
        <v>500</v>
      </c>
      <c r="Z592" s="476">
        <f t="shared" si="304"/>
        <v>0</v>
      </c>
      <c r="AA592" s="474">
        <v>109.68</v>
      </c>
      <c r="AB592" s="476">
        <f t="shared" si="305"/>
        <v>0</v>
      </c>
      <c r="AC592" s="477">
        <f t="shared" si="306"/>
        <v>0</v>
      </c>
      <c r="AD592" s="500"/>
      <c r="AE592" s="491">
        <v>500</v>
      </c>
      <c r="AF592" s="493">
        <f t="shared" si="307"/>
        <v>0</v>
      </c>
      <c r="AG592" s="491">
        <v>109.68</v>
      </c>
      <c r="AH592" s="493">
        <f t="shared" si="308"/>
        <v>0</v>
      </c>
      <c r="AI592" s="494">
        <f t="shared" si="309"/>
        <v>0</v>
      </c>
      <c r="AJ592" s="532"/>
      <c r="AK592" s="525">
        <v>500</v>
      </c>
      <c r="AL592" s="527">
        <f t="shared" si="310"/>
        <v>0</v>
      </c>
      <c r="AM592" s="525">
        <v>109.68</v>
      </c>
      <c r="AN592" s="527">
        <f t="shared" si="311"/>
        <v>0</v>
      </c>
      <c r="AO592" s="528">
        <f t="shared" si="312"/>
        <v>0</v>
      </c>
      <c r="AP592" s="549"/>
      <c r="AQ592" s="542">
        <v>500</v>
      </c>
      <c r="AR592" s="544">
        <f t="shared" si="313"/>
        <v>0</v>
      </c>
      <c r="AS592" s="542">
        <v>109.68</v>
      </c>
      <c r="AT592" s="544">
        <f t="shared" si="314"/>
        <v>0</v>
      </c>
      <c r="AU592" s="549"/>
      <c r="AV592" s="542">
        <v>500</v>
      </c>
      <c r="AW592" s="544">
        <f t="shared" si="315"/>
        <v>0</v>
      </c>
      <c r="AX592" s="542">
        <v>109.68</v>
      </c>
      <c r="AY592" s="544">
        <f t="shared" si="316"/>
        <v>0</v>
      </c>
      <c r="AZ592" s="549"/>
      <c r="BA592" s="542">
        <v>500</v>
      </c>
      <c r="BB592" s="544">
        <f t="shared" si="317"/>
        <v>0</v>
      </c>
      <c r="BC592" s="542">
        <v>109.68</v>
      </c>
      <c r="BD592" s="544">
        <f t="shared" si="318"/>
        <v>0</v>
      </c>
      <c r="BE592" s="545">
        <f t="shared" si="319"/>
        <v>0</v>
      </c>
      <c r="BF592" s="398">
        <f t="shared" si="320"/>
        <v>25</v>
      </c>
      <c r="BG592" s="254">
        <f t="shared" si="321"/>
        <v>0</v>
      </c>
      <c r="BH592" s="275">
        <f t="shared" si="322"/>
        <v>25</v>
      </c>
    </row>
    <row r="593" spans="1:60" s="275" customFormat="1" ht="12.75">
      <c r="A593" s="314" t="s">
        <v>1362</v>
      </c>
      <c r="B593" s="367" t="s">
        <v>1363</v>
      </c>
      <c r="C593" s="187" t="s">
        <v>1364</v>
      </c>
      <c r="D593" s="562" t="s">
        <v>110</v>
      </c>
      <c r="E593" s="234">
        <v>120</v>
      </c>
      <c r="F593" s="344">
        <v>0</v>
      </c>
      <c r="G593" s="190">
        <f t="shared" si="295"/>
        <v>0</v>
      </c>
      <c r="H593" s="344">
        <v>11.04</v>
      </c>
      <c r="I593" s="190">
        <f t="shared" si="296"/>
        <v>1324.8</v>
      </c>
      <c r="J593" s="345">
        <f>G593+I593</f>
        <v>1324.8</v>
      </c>
      <c r="K593" s="420"/>
      <c r="L593" s="435"/>
      <c r="M593" s="429">
        <v>0</v>
      </c>
      <c r="N593" s="431">
        <f t="shared" si="298"/>
        <v>0</v>
      </c>
      <c r="O593" s="429">
        <v>11.04</v>
      </c>
      <c r="P593" s="431">
        <f t="shared" si="299"/>
        <v>0</v>
      </c>
      <c r="Q593" s="432">
        <f t="shared" si="300"/>
        <v>0</v>
      </c>
      <c r="R593" s="452"/>
      <c r="S593" s="446">
        <v>0</v>
      </c>
      <c r="T593" s="448">
        <f t="shared" si="301"/>
        <v>0</v>
      </c>
      <c r="U593" s="446">
        <v>11.04</v>
      </c>
      <c r="V593" s="448">
        <f t="shared" si="302"/>
        <v>0</v>
      </c>
      <c r="W593" s="449">
        <f t="shared" si="303"/>
        <v>0</v>
      </c>
      <c r="X593" s="481"/>
      <c r="Y593" s="474">
        <v>0</v>
      </c>
      <c r="Z593" s="476">
        <f t="shared" si="304"/>
        <v>0</v>
      </c>
      <c r="AA593" s="474">
        <v>11.04</v>
      </c>
      <c r="AB593" s="476">
        <f t="shared" si="305"/>
        <v>0</v>
      </c>
      <c r="AC593" s="477">
        <f t="shared" si="306"/>
        <v>0</v>
      </c>
      <c r="AD593" s="500"/>
      <c r="AE593" s="491">
        <v>0</v>
      </c>
      <c r="AF593" s="493">
        <f t="shared" si="307"/>
        <v>0</v>
      </c>
      <c r="AG593" s="491">
        <v>11.04</v>
      </c>
      <c r="AH593" s="493">
        <f t="shared" si="308"/>
        <v>0</v>
      </c>
      <c r="AI593" s="494">
        <f t="shared" si="309"/>
        <v>0</v>
      </c>
      <c r="AJ593" s="532">
        <v>120</v>
      </c>
      <c r="AK593" s="525">
        <v>0</v>
      </c>
      <c r="AL593" s="527">
        <f t="shared" si="310"/>
        <v>0</v>
      </c>
      <c r="AM593" s="525">
        <v>11.04</v>
      </c>
      <c r="AN593" s="527">
        <f t="shared" si="311"/>
        <v>1324.8</v>
      </c>
      <c r="AO593" s="528">
        <f t="shared" si="312"/>
        <v>1324.8</v>
      </c>
      <c r="AP593" s="549"/>
      <c r="AQ593" s="542">
        <v>0</v>
      </c>
      <c r="AR593" s="544">
        <f t="shared" si="313"/>
        <v>0</v>
      </c>
      <c r="AS593" s="542">
        <v>11.04</v>
      </c>
      <c r="AT593" s="544">
        <f t="shared" si="314"/>
        <v>0</v>
      </c>
      <c r="AU593" s="549"/>
      <c r="AV593" s="542">
        <v>0</v>
      </c>
      <c r="AW593" s="544">
        <f t="shared" si="315"/>
        <v>0</v>
      </c>
      <c r="AX593" s="542">
        <v>11.04</v>
      </c>
      <c r="AY593" s="544">
        <f t="shared" si="316"/>
        <v>0</v>
      </c>
      <c r="AZ593" s="549"/>
      <c r="BA593" s="542">
        <v>0</v>
      </c>
      <c r="BB593" s="544">
        <f t="shared" si="317"/>
        <v>0</v>
      </c>
      <c r="BC593" s="542">
        <v>11.04</v>
      </c>
      <c r="BD593" s="544">
        <f t="shared" si="318"/>
        <v>0</v>
      </c>
      <c r="BE593" s="545">
        <f t="shared" si="319"/>
        <v>0</v>
      </c>
      <c r="BF593" s="398">
        <f t="shared" si="320"/>
        <v>0</v>
      </c>
      <c r="BG593" s="254">
        <f t="shared" si="321"/>
        <v>120</v>
      </c>
      <c r="BH593" s="275">
        <f t="shared" si="322"/>
        <v>0</v>
      </c>
    </row>
    <row r="594" spans="1:60" s="275" customFormat="1" ht="12.75">
      <c r="A594" s="314" t="s">
        <v>1365</v>
      </c>
      <c r="B594" s="367" t="s">
        <v>1366</v>
      </c>
      <c r="C594" s="187" t="s">
        <v>1367</v>
      </c>
      <c r="D594" s="562" t="s">
        <v>110</v>
      </c>
      <c r="E594" s="234">
        <v>46</v>
      </c>
      <c r="F594" s="344">
        <v>50</v>
      </c>
      <c r="G594" s="190">
        <f t="shared" si="295"/>
        <v>2300</v>
      </c>
      <c r="H594" s="344">
        <v>94.08</v>
      </c>
      <c r="I594" s="190">
        <f t="shared" si="296"/>
        <v>4327.68</v>
      </c>
      <c r="J594" s="345">
        <f t="shared" si="297"/>
        <v>6627.68</v>
      </c>
      <c r="K594" s="420"/>
      <c r="L594" s="435"/>
      <c r="M594" s="429">
        <v>50</v>
      </c>
      <c r="N594" s="431">
        <f t="shared" si="298"/>
        <v>0</v>
      </c>
      <c r="O594" s="429">
        <v>94.08</v>
      </c>
      <c r="P594" s="431">
        <f t="shared" si="299"/>
        <v>0</v>
      </c>
      <c r="Q594" s="432">
        <f t="shared" si="300"/>
        <v>0</v>
      </c>
      <c r="R594" s="452"/>
      <c r="S594" s="446">
        <v>50</v>
      </c>
      <c r="T594" s="448">
        <f t="shared" si="301"/>
        <v>0</v>
      </c>
      <c r="U594" s="446">
        <v>94.08</v>
      </c>
      <c r="V594" s="448">
        <f t="shared" si="302"/>
        <v>0</v>
      </c>
      <c r="W594" s="449">
        <f t="shared" si="303"/>
        <v>0</v>
      </c>
      <c r="X594" s="481"/>
      <c r="Y594" s="474">
        <v>50</v>
      </c>
      <c r="Z594" s="476">
        <f t="shared" si="304"/>
        <v>0</v>
      </c>
      <c r="AA594" s="474">
        <v>94.08</v>
      </c>
      <c r="AB594" s="476">
        <f t="shared" si="305"/>
        <v>0</v>
      </c>
      <c r="AC594" s="477">
        <f t="shared" si="306"/>
        <v>0</v>
      </c>
      <c r="AD594" s="500"/>
      <c r="AE594" s="491">
        <v>50</v>
      </c>
      <c r="AF594" s="493">
        <f t="shared" si="307"/>
        <v>0</v>
      </c>
      <c r="AG594" s="491">
        <v>94.08</v>
      </c>
      <c r="AH594" s="493">
        <f t="shared" si="308"/>
        <v>0</v>
      </c>
      <c r="AI594" s="494">
        <f t="shared" si="309"/>
        <v>0</v>
      </c>
      <c r="AJ594" s="532">
        <v>46</v>
      </c>
      <c r="AK594" s="525">
        <v>50</v>
      </c>
      <c r="AL594" s="527">
        <f t="shared" si="310"/>
        <v>2300</v>
      </c>
      <c r="AM594" s="525">
        <v>94.08</v>
      </c>
      <c r="AN594" s="527">
        <f t="shared" si="311"/>
        <v>4327.68</v>
      </c>
      <c r="AO594" s="528">
        <f t="shared" si="312"/>
        <v>6627.68</v>
      </c>
      <c r="AP594" s="549"/>
      <c r="AQ594" s="542">
        <v>50</v>
      </c>
      <c r="AR594" s="544">
        <f t="shared" si="313"/>
        <v>0</v>
      </c>
      <c r="AS594" s="542">
        <v>94.08</v>
      </c>
      <c r="AT594" s="544">
        <f t="shared" si="314"/>
        <v>0</v>
      </c>
      <c r="AU594" s="549"/>
      <c r="AV594" s="542">
        <v>50</v>
      </c>
      <c r="AW594" s="544">
        <f t="shared" si="315"/>
        <v>0</v>
      </c>
      <c r="AX594" s="542">
        <v>94.08</v>
      </c>
      <c r="AY594" s="544">
        <f t="shared" si="316"/>
        <v>0</v>
      </c>
      <c r="AZ594" s="549"/>
      <c r="BA594" s="542">
        <v>50</v>
      </c>
      <c r="BB594" s="544">
        <f t="shared" si="317"/>
        <v>0</v>
      </c>
      <c r="BC594" s="542">
        <v>94.08</v>
      </c>
      <c r="BD594" s="544">
        <f t="shared" si="318"/>
        <v>0</v>
      </c>
      <c r="BE594" s="545">
        <f t="shared" si="319"/>
        <v>0</v>
      </c>
      <c r="BF594" s="398">
        <f t="shared" si="320"/>
        <v>0</v>
      </c>
      <c r="BG594" s="254">
        <f t="shared" si="321"/>
        <v>46</v>
      </c>
      <c r="BH594" s="275">
        <f t="shared" si="322"/>
        <v>0</v>
      </c>
    </row>
    <row r="595" spans="1:60" s="275" customFormat="1" ht="12.75">
      <c r="A595" s="314" t="s">
        <v>1368</v>
      </c>
      <c r="B595" s="367" t="s">
        <v>1369</v>
      </c>
      <c r="C595" s="187" t="s">
        <v>1370</v>
      </c>
      <c r="D595" s="562" t="s">
        <v>110</v>
      </c>
      <c r="E595" s="234">
        <v>23</v>
      </c>
      <c r="F595" s="344">
        <v>50</v>
      </c>
      <c r="G595" s="190">
        <f t="shared" si="295"/>
        <v>1150</v>
      </c>
      <c r="H595" s="344">
        <v>98</v>
      </c>
      <c r="I595" s="190">
        <f t="shared" si="296"/>
        <v>2254</v>
      </c>
      <c r="J595" s="345">
        <f t="shared" si="297"/>
        <v>3404</v>
      </c>
      <c r="K595" s="420"/>
      <c r="L595" s="435"/>
      <c r="M595" s="429">
        <v>50</v>
      </c>
      <c r="N595" s="431">
        <f t="shared" si="298"/>
        <v>0</v>
      </c>
      <c r="O595" s="429">
        <v>98</v>
      </c>
      <c r="P595" s="431">
        <f t="shared" si="299"/>
        <v>0</v>
      </c>
      <c r="Q595" s="432">
        <f t="shared" si="300"/>
        <v>0</v>
      </c>
      <c r="R595" s="452"/>
      <c r="S595" s="446">
        <v>50</v>
      </c>
      <c r="T595" s="448">
        <f t="shared" si="301"/>
        <v>0</v>
      </c>
      <c r="U595" s="446">
        <v>98</v>
      </c>
      <c r="V595" s="448">
        <f t="shared" si="302"/>
        <v>0</v>
      </c>
      <c r="W595" s="449">
        <f t="shared" si="303"/>
        <v>0</v>
      </c>
      <c r="X595" s="481"/>
      <c r="Y595" s="474">
        <v>50</v>
      </c>
      <c r="Z595" s="476">
        <f t="shared" si="304"/>
        <v>0</v>
      </c>
      <c r="AA595" s="474">
        <v>98</v>
      </c>
      <c r="AB595" s="476">
        <f t="shared" si="305"/>
        <v>0</v>
      </c>
      <c r="AC595" s="477">
        <f t="shared" si="306"/>
        <v>0</v>
      </c>
      <c r="AD595" s="500"/>
      <c r="AE595" s="491">
        <v>50</v>
      </c>
      <c r="AF595" s="493">
        <f t="shared" si="307"/>
        <v>0</v>
      </c>
      <c r="AG595" s="491">
        <v>98</v>
      </c>
      <c r="AH595" s="493">
        <f t="shared" si="308"/>
        <v>0</v>
      </c>
      <c r="AI595" s="494">
        <f t="shared" si="309"/>
        <v>0</v>
      </c>
      <c r="AJ595" s="532"/>
      <c r="AK595" s="525">
        <v>50</v>
      </c>
      <c r="AL595" s="527">
        <f t="shared" si="310"/>
        <v>0</v>
      </c>
      <c r="AM595" s="525">
        <v>98</v>
      </c>
      <c r="AN595" s="527">
        <f t="shared" si="311"/>
        <v>0</v>
      </c>
      <c r="AO595" s="528">
        <f t="shared" si="312"/>
        <v>0</v>
      </c>
      <c r="AP595" s="549"/>
      <c r="AQ595" s="542">
        <v>50</v>
      </c>
      <c r="AR595" s="544">
        <f t="shared" si="313"/>
        <v>0</v>
      </c>
      <c r="AS595" s="542">
        <v>98</v>
      </c>
      <c r="AT595" s="544">
        <f t="shared" si="314"/>
        <v>0</v>
      </c>
      <c r="AU595" s="549"/>
      <c r="AV595" s="542">
        <v>50</v>
      </c>
      <c r="AW595" s="544">
        <f t="shared" si="315"/>
        <v>0</v>
      </c>
      <c r="AX595" s="542">
        <v>98</v>
      </c>
      <c r="AY595" s="544">
        <f t="shared" si="316"/>
        <v>0</v>
      </c>
      <c r="AZ595" s="549"/>
      <c r="BA595" s="542">
        <v>50</v>
      </c>
      <c r="BB595" s="544">
        <f t="shared" si="317"/>
        <v>0</v>
      </c>
      <c r="BC595" s="542">
        <v>98</v>
      </c>
      <c r="BD595" s="544">
        <f t="shared" si="318"/>
        <v>0</v>
      </c>
      <c r="BE595" s="545">
        <f t="shared" si="319"/>
        <v>0</v>
      </c>
      <c r="BF595" s="398">
        <f t="shared" si="320"/>
        <v>23</v>
      </c>
      <c r="BG595" s="254">
        <f t="shared" si="321"/>
        <v>0</v>
      </c>
      <c r="BH595" s="275">
        <f t="shared" si="322"/>
        <v>23</v>
      </c>
    </row>
    <row r="596" spans="1:60" s="254" customFormat="1" ht="12.75">
      <c r="A596" s="314" t="s">
        <v>1371</v>
      </c>
      <c r="B596" s="264" t="s">
        <v>1372</v>
      </c>
      <c r="C596" s="372" t="s">
        <v>1373</v>
      </c>
      <c r="D596" s="272" t="s">
        <v>110</v>
      </c>
      <c r="E596" s="273">
        <v>396</v>
      </c>
      <c r="F596" s="344">
        <v>25</v>
      </c>
      <c r="G596" s="413">
        <f t="shared" si="295"/>
        <v>9900</v>
      </c>
      <c r="H596" s="344">
        <v>12</v>
      </c>
      <c r="I596" s="414">
        <f t="shared" si="296"/>
        <v>4752</v>
      </c>
      <c r="J596" s="415">
        <f t="shared" si="297"/>
        <v>14652</v>
      </c>
      <c r="K596" s="406"/>
      <c r="L596" s="427"/>
      <c r="M596" s="429">
        <v>25</v>
      </c>
      <c r="N596" s="431">
        <f t="shared" si="298"/>
        <v>0</v>
      </c>
      <c r="O596" s="429">
        <v>12</v>
      </c>
      <c r="P596" s="431">
        <f t="shared" si="299"/>
        <v>0</v>
      </c>
      <c r="Q596" s="432">
        <f t="shared" si="300"/>
        <v>0</v>
      </c>
      <c r="R596" s="444"/>
      <c r="S596" s="446">
        <v>25</v>
      </c>
      <c r="T596" s="448">
        <f t="shared" si="301"/>
        <v>0</v>
      </c>
      <c r="U596" s="446">
        <v>12</v>
      </c>
      <c r="V596" s="448">
        <f t="shared" si="302"/>
        <v>0</v>
      </c>
      <c r="W596" s="449">
        <f t="shared" si="303"/>
        <v>0</v>
      </c>
      <c r="X596" s="472"/>
      <c r="Y596" s="474">
        <v>25</v>
      </c>
      <c r="Z596" s="476">
        <f t="shared" si="304"/>
        <v>0</v>
      </c>
      <c r="AA596" s="474">
        <v>12</v>
      </c>
      <c r="AB596" s="476">
        <f t="shared" si="305"/>
        <v>0</v>
      </c>
      <c r="AC596" s="477">
        <f t="shared" si="306"/>
        <v>0</v>
      </c>
      <c r="AD596" s="489"/>
      <c r="AE596" s="491">
        <v>25</v>
      </c>
      <c r="AF596" s="493">
        <f t="shared" si="307"/>
        <v>0</v>
      </c>
      <c r="AG596" s="491">
        <v>12</v>
      </c>
      <c r="AH596" s="493">
        <f t="shared" si="308"/>
        <v>0</v>
      </c>
      <c r="AI596" s="494">
        <f t="shared" si="309"/>
        <v>0</v>
      </c>
      <c r="AJ596" s="523">
        <v>272</v>
      </c>
      <c r="AK596" s="525">
        <v>25</v>
      </c>
      <c r="AL596" s="527">
        <f t="shared" si="310"/>
        <v>6800</v>
      </c>
      <c r="AM596" s="525">
        <v>12</v>
      </c>
      <c r="AN596" s="527">
        <f t="shared" si="311"/>
        <v>3264</v>
      </c>
      <c r="AO596" s="528">
        <f t="shared" si="312"/>
        <v>10064</v>
      </c>
      <c r="AP596" s="540"/>
      <c r="AQ596" s="542">
        <v>25</v>
      </c>
      <c r="AR596" s="544">
        <f t="shared" si="313"/>
        <v>0</v>
      </c>
      <c r="AS596" s="542">
        <v>12</v>
      </c>
      <c r="AT596" s="544">
        <f t="shared" si="314"/>
        <v>0</v>
      </c>
      <c r="AU596" s="540"/>
      <c r="AV596" s="542">
        <v>25</v>
      </c>
      <c r="AW596" s="544">
        <f t="shared" si="315"/>
        <v>0</v>
      </c>
      <c r="AX596" s="542">
        <v>12</v>
      </c>
      <c r="AY596" s="544">
        <f t="shared" si="316"/>
        <v>0</v>
      </c>
      <c r="AZ596" s="540"/>
      <c r="BA596" s="542">
        <v>25</v>
      </c>
      <c r="BB596" s="544">
        <f t="shared" si="317"/>
        <v>0</v>
      </c>
      <c r="BC596" s="542">
        <v>12</v>
      </c>
      <c r="BD596" s="544">
        <f t="shared" si="318"/>
        <v>0</v>
      </c>
      <c r="BE596" s="545">
        <f t="shared" si="319"/>
        <v>0</v>
      </c>
      <c r="BF596" s="398">
        <f t="shared" si="320"/>
        <v>124</v>
      </c>
      <c r="BG596" s="254">
        <f t="shared" si="321"/>
        <v>272</v>
      </c>
      <c r="BH596" s="275">
        <f t="shared" si="322"/>
        <v>124</v>
      </c>
    </row>
    <row r="597" spans="1:60" s="275" customFormat="1" ht="12.75">
      <c r="A597" s="314" t="s">
        <v>387</v>
      </c>
      <c r="B597" s="367" t="s">
        <v>388</v>
      </c>
      <c r="C597" s="187"/>
      <c r="D597" s="562" t="s">
        <v>117</v>
      </c>
      <c r="E597" s="234">
        <v>1</v>
      </c>
      <c r="F597" s="344">
        <v>0</v>
      </c>
      <c r="G597" s="190">
        <f t="shared" si="295"/>
        <v>0</v>
      </c>
      <c r="H597" s="344">
        <v>12480</v>
      </c>
      <c r="I597" s="190">
        <f>ROUND(E597*H597,2)</f>
        <v>12480</v>
      </c>
      <c r="J597" s="345">
        <f t="shared" si="297"/>
        <v>12480</v>
      </c>
      <c r="K597" s="298"/>
      <c r="L597" s="435"/>
      <c r="M597" s="429">
        <v>0</v>
      </c>
      <c r="N597" s="431">
        <f t="shared" si="298"/>
        <v>0</v>
      </c>
      <c r="O597" s="429">
        <v>12480</v>
      </c>
      <c r="P597" s="431">
        <f t="shared" si="299"/>
        <v>0</v>
      </c>
      <c r="Q597" s="432">
        <f t="shared" si="300"/>
        <v>0</v>
      </c>
      <c r="R597" s="452"/>
      <c r="S597" s="446">
        <v>0</v>
      </c>
      <c r="T597" s="448">
        <f t="shared" si="301"/>
        <v>0</v>
      </c>
      <c r="U597" s="446">
        <v>12480</v>
      </c>
      <c r="V597" s="448">
        <f t="shared" si="302"/>
        <v>0</v>
      </c>
      <c r="W597" s="449">
        <f t="shared" si="303"/>
        <v>0</v>
      </c>
      <c r="X597" s="481">
        <v>0.8</v>
      </c>
      <c r="Y597" s="474">
        <v>0</v>
      </c>
      <c r="Z597" s="476">
        <f t="shared" si="304"/>
        <v>0</v>
      </c>
      <c r="AA597" s="474">
        <v>12480</v>
      </c>
      <c r="AB597" s="476">
        <f t="shared" si="305"/>
        <v>9984</v>
      </c>
      <c r="AC597" s="477">
        <f t="shared" si="306"/>
        <v>9984</v>
      </c>
      <c r="AD597" s="500"/>
      <c r="AE597" s="491">
        <v>0</v>
      </c>
      <c r="AF597" s="493">
        <f t="shared" si="307"/>
        <v>0</v>
      </c>
      <c r="AG597" s="491">
        <v>12480</v>
      </c>
      <c r="AH597" s="493">
        <f t="shared" si="308"/>
        <v>0</v>
      </c>
      <c r="AI597" s="494">
        <f t="shared" si="309"/>
        <v>0</v>
      </c>
      <c r="AJ597" s="532">
        <v>0.2</v>
      </c>
      <c r="AK597" s="525">
        <v>0</v>
      </c>
      <c r="AL597" s="527">
        <f t="shared" si="310"/>
        <v>0</v>
      </c>
      <c r="AM597" s="525">
        <v>12480</v>
      </c>
      <c r="AN597" s="527">
        <f t="shared" si="311"/>
        <v>2496</v>
      </c>
      <c r="AO597" s="528">
        <f t="shared" si="312"/>
        <v>2496</v>
      </c>
      <c r="AP597" s="549"/>
      <c r="AQ597" s="542">
        <v>0</v>
      </c>
      <c r="AR597" s="544">
        <f t="shared" si="313"/>
        <v>0</v>
      </c>
      <c r="AS597" s="542">
        <v>12480</v>
      </c>
      <c r="AT597" s="544">
        <f t="shared" si="314"/>
        <v>0</v>
      </c>
      <c r="AU597" s="549"/>
      <c r="AV597" s="542">
        <v>0</v>
      </c>
      <c r="AW597" s="544">
        <f t="shared" si="315"/>
        <v>0</v>
      </c>
      <c r="AX597" s="542">
        <v>12480</v>
      </c>
      <c r="AY597" s="544">
        <f t="shared" si="316"/>
        <v>0</v>
      </c>
      <c r="AZ597" s="549"/>
      <c r="BA597" s="542">
        <v>0</v>
      </c>
      <c r="BB597" s="544">
        <f t="shared" si="317"/>
        <v>0</v>
      </c>
      <c r="BC597" s="542">
        <v>12480</v>
      </c>
      <c r="BD597" s="544">
        <f t="shared" si="318"/>
        <v>0</v>
      </c>
      <c r="BE597" s="545">
        <f t="shared" si="319"/>
        <v>0</v>
      </c>
      <c r="BF597" s="398">
        <f t="shared" si="320"/>
        <v>-5.5511151231257827E-17</v>
      </c>
      <c r="BG597" s="254">
        <f t="shared" si="321"/>
        <v>1</v>
      </c>
      <c r="BH597" s="275">
        <f t="shared" si="322"/>
        <v>0</v>
      </c>
    </row>
    <row r="598" spans="1:60" s="275" customFormat="1" ht="12.75">
      <c r="A598" s="314" t="s">
        <v>1374</v>
      </c>
      <c r="B598" s="367" t="s">
        <v>788</v>
      </c>
      <c r="C598" s="187"/>
      <c r="D598" s="562" t="s">
        <v>117</v>
      </c>
      <c r="E598" s="234">
        <v>1</v>
      </c>
      <c r="F598" s="344">
        <v>40800</v>
      </c>
      <c r="G598" s="190">
        <f t="shared" si="295"/>
        <v>40800</v>
      </c>
      <c r="H598" s="344">
        <v>0</v>
      </c>
      <c r="I598" s="190">
        <f>ROUND(E598*H598,2)</f>
        <v>0</v>
      </c>
      <c r="J598" s="345">
        <f t="shared" si="297"/>
        <v>40800</v>
      </c>
      <c r="K598" s="298"/>
      <c r="L598" s="435"/>
      <c r="M598" s="429">
        <v>40800</v>
      </c>
      <c r="N598" s="431">
        <f t="shared" si="298"/>
        <v>0</v>
      </c>
      <c r="O598" s="429">
        <v>0</v>
      </c>
      <c r="P598" s="431">
        <f t="shared" si="299"/>
        <v>0</v>
      </c>
      <c r="Q598" s="432">
        <f t="shared" si="300"/>
        <v>0</v>
      </c>
      <c r="R598" s="452"/>
      <c r="S598" s="446">
        <v>40800</v>
      </c>
      <c r="T598" s="448">
        <f t="shared" si="301"/>
        <v>0</v>
      </c>
      <c r="U598" s="446">
        <v>0</v>
      </c>
      <c r="V598" s="448">
        <f t="shared" si="302"/>
        <v>0</v>
      </c>
      <c r="W598" s="449">
        <f t="shared" si="303"/>
        <v>0</v>
      </c>
      <c r="X598" s="481"/>
      <c r="Y598" s="474">
        <v>40800</v>
      </c>
      <c r="Z598" s="476">
        <f t="shared" si="304"/>
        <v>0</v>
      </c>
      <c r="AA598" s="474">
        <v>0</v>
      </c>
      <c r="AB598" s="476">
        <f t="shared" si="305"/>
        <v>0</v>
      </c>
      <c r="AC598" s="477">
        <f t="shared" si="306"/>
        <v>0</v>
      </c>
      <c r="AD598" s="500"/>
      <c r="AE598" s="491">
        <v>40800</v>
      </c>
      <c r="AF598" s="493">
        <f t="shared" si="307"/>
        <v>0</v>
      </c>
      <c r="AG598" s="491">
        <v>0</v>
      </c>
      <c r="AH598" s="493">
        <f t="shared" si="308"/>
        <v>0</v>
      </c>
      <c r="AI598" s="494">
        <f t="shared" si="309"/>
        <v>0</v>
      </c>
      <c r="AJ598" s="532">
        <v>1</v>
      </c>
      <c r="AK598" s="525">
        <v>40800</v>
      </c>
      <c r="AL598" s="527">
        <f t="shared" si="310"/>
        <v>40800</v>
      </c>
      <c r="AM598" s="525">
        <v>0</v>
      </c>
      <c r="AN598" s="527">
        <f t="shared" si="311"/>
        <v>0</v>
      </c>
      <c r="AO598" s="528">
        <f t="shared" si="312"/>
        <v>40800</v>
      </c>
      <c r="AP598" s="549"/>
      <c r="AQ598" s="542">
        <v>40800</v>
      </c>
      <c r="AR598" s="544">
        <f t="shared" si="313"/>
        <v>0</v>
      </c>
      <c r="AS598" s="542">
        <v>0</v>
      </c>
      <c r="AT598" s="544">
        <f t="shared" si="314"/>
        <v>0</v>
      </c>
      <c r="AU598" s="549"/>
      <c r="AV598" s="542">
        <v>40800</v>
      </c>
      <c r="AW598" s="544">
        <f t="shared" si="315"/>
        <v>0</v>
      </c>
      <c r="AX598" s="542">
        <v>0</v>
      </c>
      <c r="AY598" s="544">
        <f t="shared" si="316"/>
        <v>0</v>
      </c>
      <c r="AZ598" s="549"/>
      <c r="BA598" s="542">
        <v>40800</v>
      </c>
      <c r="BB598" s="544">
        <f t="shared" si="317"/>
        <v>0</v>
      </c>
      <c r="BC598" s="542">
        <v>0</v>
      </c>
      <c r="BD598" s="544">
        <f t="shared" si="318"/>
        <v>0</v>
      </c>
      <c r="BE598" s="545">
        <f t="shared" si="319"/>
        <v>0</v>
      </c>
      <c r="BF598" s="398">
        <f t="shared" si="320"/>
        <v>0</v>
      </c>
      <c r="BG598" s="254">
        <f t="shared" si="321"/>
        <v>1</v>
      </c>
      <c r="BH598" s="275">
        <f t="shared" si="322"/>
        <v>0</v>
      </c>
    </row>
    <row r="599" spans="1:60" s="467" customFormat="1" ht="13.5" thickBot="1">
      <c r="A599" s="329"/>
      <c r="B599" s="567"/>
      <c r="C599" s="568"/>
      <c r="D599" s="569"/>
      <c r="E599" s="570"/>
      <c r="F599" s="571"/>
      <c r="G599" s="571"/>
      <c r="H599" s="571"/>
      <c r="I599" s="571"/>
      <c r="J599" s="572"/>
      <c r="K599" s="330"/>
      <c r="L599" s="439"/>
      <c r="M599" s="440"/>
      <c r="N599" s="440"/>
      <c r="O599" s="440"/>
      <c r="P599" s="440">
        <f t="shared" si="299"/>
        <v>0</v>
      </c>
      <c r="Q599" s="465">
        <f t="shared" si="300"/>
        <v>0</v>
      </c>
      <c r="R599" s="455"/>
      <c r="S599" s="456"/>
      <c r="T599" s="456"/>
      <c r="U599" s="456"/>
      <c r="V599" s="456">
        <f t="shared" si="302"/>
        <v>0</v>
      </c>
      <c r="W599" s="466">
        <f t="shared" si="303"/>
        <v>0</v>
      </c>
      <c r="X599" s="482"/>
      <c r="Y599" s="483"/>
      <c r="Z599" s="483"/>
      <c r="AA599" s="483"/>
      <c r="AB599" s="483">
        <f t="shared" si="305"/>
        <v>0</v>
      </c>
      <c r="AC599" s="484">
        <f t="shared" si="306"/>
        <v>0</v>
      </c>
      <c r="AD599" s="501"/>
      <c r="AE599" s="502"/>
      <c r="AF599" s="502"/>
      <c r="AG599" s="502"/>
      <c r="AH599" s="502">
        <f t="shared" si="308"/>
        <v>0</v>
      </c>
      <c r="AI599" s="503">
        <f t="shared" si="309"/>
        <v>0</v>
      </c>
      <c r="AJ599" s="533"/>
      <c r="AK599" s="534"/>
      <c r="AL599" s="534"/>
      <c r="AM599" s="534"/>
      <c r="AN599" s="534">
        <f t="shared" si="311"/>
        <v>0</v>
      </c>
      <c r="AO599" s="535">
        <f t="shared" si="312"/>
        <v>0</v>
      </c>
      <c r="AP599" s="550"/>
      <c r="AQ599" s="551"/>
      <c r="AR599" s="551"/>
      <c r="AS599" s="551"/>
      <c r="AT599" s="551">
        <f t="shared" si="314"/>
        <v>0</v>
      </c>
      <c r="AU599" s="550"/>
      <c r="AV599" s="551"/>
      <c r="AW599" s="551"/>
      <c r="AX599" s="551"/>
      <c r="AY599" s="551">
        <f t="shared" si="316"/>
        <v>0</v>
      </c>
      <c r="AZ599" s="550"/>
      <c r="BA599" s="551"/>
      <c r="BB599" s="551"/>
      <c r="BC599" s="551"/>
      <c r="BD599" s="551">
        <f t="shared" si="318"/>
        <v>0</v>
      </c>
      <c r="BE599" s="552">
        <f t="shared" si="319"/>
        <v>0</v>
      </c>
      <c r="BF599" s="398">
        <f t="shared" si="320"/>
        <v>0</v>
      </c>
      <c r="BG599" s="254">
        <f t="shared" si="321"/>
        <v>0</v>
      </c>
      <c r="BH599" s="275">
        <f t="shared" si="322"/>
        <v>0</v>
      </c>
    </row>
    <row r="600" spans="1:60" s="254" customFormat="1" ht="13.5" thickTop="1">
      <c r="A600" s="322"/>
      <c r="B600" s="323" t="s">
        <v>1375</v>
      </c>
      <c r="C600" s="324"/>
      <c r="D600" s="325"/>
      <c r="E600" s="325"/>
      <c r="F600" s="326"/>
      <c r="G600" s="327"/>
      <c r="H600" s="327"/>
      <c r="I600" s="327"/>
      <c r="J600" s="328">
        <f>J12+J205+J294+J351+J371+J396+J433+J459+J560+J585+J276</f>
        <v>70119017.823799983</v>
      </c>
      <c r="K600" s="297"/>
      <c r="L600" s="331">
        <v>8980429</v>
      </c>
      <c r="M600" s="326"/>
      <c r="N600" s="327"/>
      <c r="O600" s="327"/>
      <c r="P600" s="327"/>
      <c r="Q600" s="328">
        <f>Q12+Q205+Q294+Q351+Q371+Q396+Q433+Q459+Q560+Q585+Q276-1.95</f>
        <v>8980428.9976000004</v>
      </c>
      <c r="R600" s="331">
        <f>'КС-3 №2'!H36</f>
        <v>3569782.9304</v>
      </c>
      <c r="S600" s="326"/>
      <c r="T600" s="327"/>
      <c r="U600" s="327"/>
      <c r="V600" s="327"/>
      <c r="W600" s="328">
        <f>W12+W205+W294+W351+W371+W396+W433+W459+W560+W585+W276</f>
        <v>3569782.9304</v>
      </c>
      <c r="X600" s="331">
        <f>'КС-3 №3'!H37</f>
        <v>19689357.241799999</v>
      </c>
      <c r="Y600" s="326"/>
      <c r="Z600" s="327"/>
      <c r="AA600" s="327"/>
      <c r="AB600" s="327"/>
      <c r="AC600" s="328">
        <f>AC12+AC205+AC294+AC351+AC371+AC396+AC433+AC459+AC560+AC585+AC276-7.33</f>
        <v>19689357.242044915</v>
      </c>
      <c r="AD600" s="331">
        <f>'КС-3 №4'!H38</f>
        <v>2678508.7059999993</v>
      </c>
      <c r="AE600" s="326"/>
      <c r="AF600" s="327"/>
      <c r="AG600" s="327"/>
      <c r="AH600" s="327"/>
      <c r="AI600" s="328">
        <f>AI12+AI205+AI294+AI351+AI371+AI396+AI433+AI459+AI560+AI585+AI276</f>
        <v>2678508.7059999993</v>
      </c>
      <c r="AJ600" s="391">
        <f>'КС-3 №5'!H39</f>
        <v>10433454.169999996</v>
      </c>
      <c r="AK600" s="326"/>
      <c r="AL600" s="327"/>
      <c r="AM600" s="327"/>
      <c r="AN600" s="327"/>
      <c r="AO600" s="328">
        <f>AO12+AO205+AO294+AO351+AO371+AO396+AO433+AO459+AO560+AO585+AO276-2.63</f>
        <v>10433454.174660422</v>
      </c>
      <c r="AP600" s="391"/>
      <c r="AQ600" s="326"/>
      <c r="AR600" s="327"/>
      <c r="AS600" s="327"/>
      <c r="AT600" s="327">
        <f>AT12+AT205+AT294+AT351+AT371+AT396+AT433+AT459+AT560+AT585+AT276</f>
        <v>0</v>
      </c>
      <c r="AU600" s="391"/>
      <c r="AV600" s="326"/>
      <c r="AW600" s="327"/>
      <c r="AX600" s="327"/>
      <c r="AY600" s="327">
        <f>AY12+AY205+AY294+AY351+AY371+AY396+AY433+AY459+AY560+AY585+AY276</f>
        <v>0</v>
      </c>
      <c r="AZ600" s="391"/>
      <c r="BA600" s="326"/>
      <c r="BB600" s="327"/>
      <c r="BC600" s="327"/>
      <c r="BD600" s="327"/>
      <c r="BE600" s="328">
        <f>BE12+BE205+BE294+BE351+BE371+BE396+BE433+BE459+BE560+BE585+BE276</f>
        <v>0</v>
      </c>
      <c r="BF600" s="399">
        <f>J600-L600-R600-X600-AD600-AJ600</f>
        <v>24767485.775599994</v>
      </c>
      <c r="BG600" s="275"/>
      <c r="BH600" s="275"/>
    </row>
    <row r="601" spans="1:60" s="249" customFormat="1" ht="13.5" thickBot="1">
      <c r="A601" s="315"/>
      <c r="B601" s="316" t="s">
        <v>1376</v>
      </c>
      <c r="C601" s="317"/>
      <c r="D601" s="316"/>
      <c r="E601" s="316"/>
      <c r="F601" s="316"/>
      <c r="G601" s="316"/>
      <c r="H601" s="316"/>
      <c r="I601" s="316"/>
      <c r="J601" s="318">
        <f>J600-J600/1.2</f>
        <v>11686502.970633328</v>
      </c>
      <c r="K601" s="400"/>
      <c r="L601" s="401"/>
      <c r="M601" s="316"/>
      <c r="N601" s="316"/>
      <c r="O601" s="316"/>
      <c r="P601" s="316"/>
      <c r="Q601" s="318">
        <f>Q600-Q600/1.2</f>
        <v>1496738.1662666667</v>
      </c>
      <c r="R601" s="401"/>
      <c r="S601" s="316"/>
      <c r="T601" s="316"/>
      <c r="U601" s="316"/>
      <c r="V601" s="316"/>
      <c r="W601" s="318">
        <f>W600-W600/1.2</f>
        <v>594963.82173333317</v>
      </c>
      <c r="X601" s="401"/>
      <c r="Y601" s="316"/>
      <c r="Z601" s="316"/>
      <c r="AA601" s="316"/>
      <c r="AB601" s="316"/>
      <c r="AC601" s="318">
        <f>AC600-AC600/1.2</f>
        <v>3281559.5403408185</v>
      </c>
      <c r="AD601" s="401"/>
      <c r="AE601" s="316"/>
      <c r="AF601" s="316"/>
      <c r="AG601" s="316"/>
      <c r="AH601" s="316"/>
      <c r="AI601" s="318">
        <f>AI600-AI600/1.2</f>
        <v>446418.1176666664</v>
      </c>
      <c r="AJ601" s="402"/>
      <c r="AK601" s="316"/>
      <c r="AL601" s="316"/>
      <c r="AM601" s="316"/>
      <c r="AN601" s="316"/>
      <c r="AO601" s="318">
        <f>AO600-AO600/1.2</f>
        <v>1738909.0291100703</v>
      </c>
      <c r="AP601" s="402"/>
      <c r="AQ601" s="316"/>
      <c r="AR601" s="316"/>
      <c r="AS601" s="316"/>
      <c r="AT601" s="316"/>
      <c r="AU601" s="402"/>
      <c r="AV601" s="316"/>
      <c r="AW601" s="316"/>
      <c r="AX601" s="316"/>
      <c r="AY601" s="316"/>
      <c r="AZ601" s="402"/>
      <c r="BA601" s="316"/>
      <c r="BB601" s="316"/>
      <c r="BC601" s="316"/>
      <c r="BD601" s="316"/>
      <c r="BE601" s="318">
        <f>BE600-BE600/1.2</f>
        <v>0</v>
      </c>
      <c r="BF601" s="403"/>
      <c r="BG601" s="278"/>
      <c r="BH601" s="275"/>
    </row>
    <row r="602" spans="1:60" s="249" customFormat="1" ht="12.75">
      <c r="C602" s="282"/>
      <c r="J602" s="278"/>
      <c r="K602" s="283"/>
      <c r="L602" s="319"/>
      <c r="Q602" s="278"/>
      <c r="R602" s="319"/>
      <c r="W602" s="278"/>
      <c r="X602" s="320"/>
      <c r="AC602" s="278"/>
      <c r="AD602" s="319"/>
      <c r="AI602" s="278"/>
      <c r="AJ602" s="392"/>
      <c r="AO602" s="278"/>
      <c r="AP602" s="392"/>
      <c r="AU602" s="392"/>
      <c r="AZ602" s="392"/>
      <c r="BE602" s="278"/>
      <c r="BF602" s="319"/>
    </row>
    <row r="603" spans="1:60" s="249" customFormat="1" ht="12.75">
      <c r="B603" s="284" t="s">
        <v>9</v>
      </c>
      <c r="C603" s="284"/>
      <c r="D603" s="284"/>
      <c r="E603" s="284"/>
      <c r="F603" s="284"/>
      <c r="H603" s="1007" t="s">
        <v>96</v>
      </c>
      <c r="I603" s="1007"/>
      <c r="J603" s="278"/>
      <c r="K603" s="285"/>
      <c r="L603" s="319"/>
      <c r="M603" s="284"/>
      <c r="O603" s="1007" t="s">
        <v>96</v>
      </c>
      <c r="P603" s="1007"/>
      <c r="Q603" s="278"/>
      <c r="R603" s="319"/>
      <c r="S603" s="284"/>
      <c r="U603" s="1007" t="s">
        <v>96</v>
      </c>
      <c r="V603" s="1007"/>
      <c r="W603" s="278"/>
      <c r="X603" s="321"/>
      <c r="Y603" s="284"/>
      <c r="AA603" s="1007" t="s">
        <v>96</v>
      </c>
      <c r="AB603" s="1007"/>
      <c r="AC603" s="278"/>
      <c r="AD603" s="319"/>
      <c r="AE603" s="284"/>
      <c r="AG603" s="1007" t="s">
        <v>96</v>
      </c>
      <c r="AH603" s="1007"/>
      <c r="AI603" s="278"/>
      <c r="AJ603" s="392"/>
      <c r="AK603" s="284"/>
      <c r="AM603" s="1007" t="s">
        <v>96</v>
      </c>
      <c r="AN603" s="1007"/>
      <c r="AO603" s="278"/>
      <c r="AP603" s="392"/>
      <c r="AQ603" s="284"/>
      <c r="AS603" s="1007"/>
      <c r="AT603" s="1007"/>
      <c r="AU603" s="392"/>
      <c r="AV603" s="284"/>
      <c r="AX603" s="1007"/>
      <c r="AY603" s="1007"/>
      <c r="AZ603" s="392"/>
      <c r="BA603" s="284"/>
      <c r="BC603" s="1007" t="s">
        <v>96</v>
      </c>
      <c r="BD603" s="1007"/>
      <c r="BE603" s="278"/>
      <c r="BF603" s="319"/>
    </row>
    <row r="604" spans="1:60" s="249" customFormat="1" ht="12.75">
      <c r="B604" s="284" t="s">
        <v>1377</v>
      </c>
      <c r="C604" s="284"/>
      <c r="D604" s="284"/>
      <c r="E604" s="284"/>
      <c r="F604" s="284"/>
      <c r="H604" s="260" t="s">
        <v>1378</v>
      </c>
      <c r="I604" s="260"/>
      <c r="J604" s="278"/>
      <c r="K604" s="285"/>
      <c r="L604" s="319"/>
      <c r="M604" s="284"/>
      <c r="O604" s="260" t="s">
        <v>1378</v>
      </c>
      <c r="P604" s="260"/>
      <c r="Q604" s="278"/>
      <c r="R604" s="319"/>
      <c r="S604" s="284"/>
      <c r="U604" s="260" t="s">
        <v>1378</v>
      </c>
      <c r="V604" s="260"/>
      <c r="W604" s="278"/>
      <c r="X604" s="321"/>
      <c r="Y604" s="284"/>
      <c r="AA604" s="260" t="s">
        <v>1378</v>
      </c>
      <c r="AB604" s="260"/>
      <c r="AC604" s="278"/>
      <c r="AD604" s="319"/>
      <c r="AE604" s="284"/>
      <c r="AG604" s="260" t="s">
        <v>1378</v>
      </c>
      <c r="AH604" s="260"/>
      <c r="AI604" s="278"/>
      <c r="AJ604" s="393"/>
      <c r="AK604" s="284"/>
      <c r="AM604" s="260" t="s">
        <v>1378</v>
      </c>
      <c r="AN604" s="260"/>
      <c r="AO604" s="278"/>
      <c r="AP604" s="393"/>
      <c r="AQ604" s="284"/>
      <c r="AS604" s="260" t="s">
        <v>1378</v>
      </c>
      <c r="AT604" s="260"/>
      <c r="AU604" s="393"/>
      <c r="AV604" s="284"/>
      <c r="AX604" s="260" t="s">
        <v>1378</v>
      </c>
      <c r="AY604" s="260"/>
      <c r="AZ604" s="393"/>
      <c r="BA604" s="284"/>
      <c r="BC604" s="260" t="s">
        <v>1378</v>
      </c>
      <c r="BD604" s="260"/>
      <c r="BE604" s="278"/>
      <c r="BF604" s="319"/>
    </row>
    <row r="605" spans="1:60" s="249" customFormat="1" ht="12.75">
      <c r="B605" s="286" t="s">
        <v>1</v>
      </c>
      <c r="C605" s="286"/>
      <c r="D605" s="286"/>
      <c r="E605" s="286"/>
      <c r="F605" s="286"/>
      <c r="H605" s="254" t="s">
        <v>1</v>
      </c>
      <c r="I605" s="254"/>
      <c r="K605" s="283"/>
      <c r="L605" s="319"/>
      <c r="M605" s="286"/>
      <c r="O605" s="254" t="s">
        <v>1</v>
      </c>
      <c r="P605" s="254"/>
      <c r="R605" s="319"/>
      <c r="S605" s="286"/>
      <c r="U605" s="254" t="s">
        <v>1</v>
      </c>
      <c r="V605" s="254"/>
      <c r="X605" s="319"/>
      <c r="Y605" s="286"/>
      <c r="AA605" s="254" t="s">
        <v>1</v>
      </c>
      <c r="AB605" s="254"/>
      <c r="AC605" s="278"/>
      <c r="AD605" s="319"/>
      <c r="AE605" s="286"/>
      <c r="AG605" s="254" t="s">
        <v>1</v>
      </c>
      <c r="AH605" s="254"/>
      <c r="AJ605" s="393"/>
      <c r="AK605" s="286"/>
      <c r="AM605" s="254" t="s">
        <v>1</v>
      </c>
      <c r="AN605" s="254"/>
      <c r="AO605" s="278"/>
      <c r="AP605" s="393"/>
      <c r="AQ605" s="286"/>
      <c r="AS605" s="254" t="s">
        <v>1</v>
      </c>
      <c r="AT605" s="254"/>
      <c r="AU605" s="393"/>
      <c r="AV605" s="286"/>
      <c r="AX605" s="254" t="s">
        <v>1</v>
      </c>
      <c r="AY605" s="254"/>
      <c r="AZ605" s="393"/>
      <c r="BA605" s="286"/>
      <c r="BC605" s="254" t="s">
        <v>1</v>
      </c>
      <c r="BD605" s="254"/>
      <c r="BF605" s="319"/>
    </row>
    <row r="606" spans="1:60" s="249" customFormat="1" ht="12.75">
      <c r="B606" s="286"/>
      <c r="C606" s="286"/>
      <c r="D606" s="286"/>
      <c r="E606" s="286"/>
      <c r="F606" s="286"/>
      <c r="H606" s="254"/>
      <c r="I606" s="254"/>
      <c r="K606" s="283"/>
      <c r="L606" s="319"/>
      <c r="M606" s="286"/>
      <c r="O606" s="254"/>
      <c r="P606" s="254"/>
      <c r="R606" s="319"/>
      <c r="S606" s="286"/>
      <c r="U606" s="254"/>
      <c r="V606" s="254"/>
      <c r="X606" s="319"/>
      <c r="Y606" s="286"/>
      <c r="AA606" s="254"/>
      <c r="AB606" s="254"/>
      <c r="AD606" s="319"/>
      <c r="AE606" s="286"/>
      <c r="AG606" s="254"/>
      <c r="AH606" s="254"/>
      <c r="AJ606" s="393"/>
      <c r="AK606" s="286"/>
      <c r="AM606" s="254"/>
      <c r="AN606" s="254"/>
      <c r="AP606" s="393"/>
      <c r="AQ606" s="286"/>
      <c r="AS606" s="254"/>
      <c r="AT606" s="254"/>
      <c r="AU606" s="393"/>
      <c r="AV606" s="286"/>
      <c r="AX606" s="254"/>
      <c r="AY606" s="254"/>
      <c r="AZ606" s="393"/>
      <c r="BA606" s="286"/>
      <c r="BC606" s="254"/>
      <c r="BD606" s="254"/>
      <c r="BF606" s="319"/>
    </row>
    <row r="607" spans="1:60" s="249" customFormat="1" ht="12.75">
      <c r="B607" s="286"/>
      <c r="C607" s="286"/>
      <c r="D607" s="286"/>
      <c r="E607" s="286"/>
      <c r="F607" s="286"/>
      <c r="H607" s="254"/>
      <c r="I607" s="254"/>
      <c r="K607" s="285"/>
      <c r="L607" s="319"/>
      <c r="M607" s="286"/>
      <c r="O607" s="254"/>
      <c r="P607" s="254"/>
      <c r="R607" s="319"/>
      <c r="S607" s="286"/>
      <c r="U607" s="254"/>
      <c r="V607" s="254"/>
      <c r="X607" s="319"/>
      <c r="Y607" s="286"/>
      <c r="AA607" s="254"/>
      <c r="AB607" s="254"/>
      <c r="AD607" s="319"/>
      <c r="AE607" s="286"/>
      <c r="AG607" s="254"/>
      <c r="AH607" s="254"/>
      <c r="AJ607" s="393"/>
      <c r="AK607" s="286"/>
      <c r="AM607" s="254"/>
      <c r="AN607" s="254"/>
      <c r="AP607" s="393"/>
      <c r="AQ607" s="286"/>
      <c r="AS607" s="254"/>
      <c r="AT607" s="254"/>
      <c r="AU607" s="393"/>
      <c r="AV607" s="286"/>
      <c r="AX607" s="254"/>
      <c r="AY607" s="254"/>
      <c r="AZ607" s="393"/>
      <c r="BA607" s="286"/>
      <c r="BC607" s="254"/>
      <c r="BD607" s="254"/>
      <c r="BF607" s="319"/>
    </row>
    <row r="608" spans="1:60" s="249" customFormat="1" ht="12.75">
      <c r="B608" s="282" t="s">
        <v>1379</v>
      </c>
      <c r="C608" s="282"/>
      <c r="D608" s="282"/>
      <c r="E608" s="282"/>
      <c r="F608" s="282"/>
      <c r="H608" s="249" t="s">
        <v>1380</v>
      </c>
      <c r="K608" s="283"/>
      <c r="L608" s="319"/>
      <c r="M608" s="282"/>
      <c r="O608" s="249" t="s">
        <v>1380</v>
      </c>
      <c r="R608" s="319"/>
      <c r="S608" s="282"/>
      <c r="U608" s="249" t="s">
        <v>1380</v>
      </c>
      <c r="X608" s="319"/>
      <c r="Y608" s="282"/>
      <c r="AA608" s="249" t="s">
        <v>1380</v>
      </c>
      <c r="AD608" s="319"/>
      <c r="AE608" s="282"/>
      <c r="AG608" s="249" t="s">
        <v>1380</v>
      </c>
      <c r="AJ608" s="393"/>
      <c r="AK608" s="282"/>
      <c r="AM608" s="249" t="s">
        <v>1380</v>
      </c>
      <c r="AP608" s="393"/>
      <c r="AQ608" s="282"/>
      <c r="AS608" s="249" t="s">
        <v>1380</v>
      </c>
      <c r="AU608" s="393"/>
      <c r="AV608" s="282"/>
      <c r="AX608" s="249" t="s">
        <v>1380</v>
      </c>
      <c r="AZ608" s="393"/>
      <c r="BA608" s="282"/>
      <c r="BC608" s="249" t="s">
        <v>1380</v>
      </c>
      <c r="BF608" s="319"/>
    </row>
    <row r="609" spans="2:58" s="249" customFormat="1" ht="12.75">
      <c r="B609" s="284"/>
      <c r="C609" s="284"/>
      <c r="D609" s="284"/>
      <c r="E609" s="284"/>
      <c r="F609" s="284"/>
      <c r="H609" s="260"/>
      <c r="I609" s="260"/>
      <c r="K609" s="285"/>
      <c r="L609" s="319"/>
      <c r="M609" s="284"/>
      <c r="O609" s="260"/>
      <c r="P609" s="260"/>
      <c r="R609" s="319"/>
      <c r="S609" s="284"/>
      <c r="U609" s="260"/>
      <c r="V609" s="260"/>
      <c r="X609" s="319"/>
      <c r="Y609" s="284"/>
      <c r="AA609" s="260"/>
      <c r="AB609" s="260"/>
      <c r="AD609" s="319"/>
      <c r="AE609" s="284"/>
      <c r="AG609" s="260"/>
      <c r="AH609" s="260"/>
      <c r="AJ609" s="393"/>
      <c r="AK609" s="284"/>
      <c r="AM609" s="260"/>
      <c r="AN609" s="260"/>
      <c r="AP609" s="393"/>
      <c r="AQ609" s="284"/>
      <c r="AS609" s="260"/>
      <c r="AT609" s="260"/>
      <c r="AU609" s="393"/>
      <c r="AV609" s="284"/>
      <c r="AX609" s="260"/>
      <c r="AY609" s="260"/>
      <c r="AZ609" s="393"/>
      <c r="BA609" s="284"/>
      <c r="BC609" s="260"/>
      <c r="BD609" s="260"/>
      <c r="BF609" s="319"/>
    </row>
    <row r="610" spans="2:58" s="249" customFormat="1" ht="12.75">
      <c r="B610" s="284" t="s">
        <v>143</v>
      </c>
      <c r="C610" s="284"/>
      <c r="D610" s="284"/>
      <c r="E610" s="284"/>
      <c r="F610" s="284"/>
      <c r="H610" s="260" t="s">
        <v>143</v>
      </c>
      <c r="I610" s="260"/>
      <c r="K610" s="283"/>
      <c r="L610" s="319"/>
      <c r="M610" s="284"/>
      <c r="O610" s="260" t="s">
        <v>143</v>
      </c>
      <c r="P610" s="260"/>
      <c r="R610" s="319"/>
      <c r="S610" s="284"/>
      <c r="U610" s="260" t="s">
        <v>143</v>
      </c>
      <c r="V610" s="260"/>
      <c r="X610" s="319"/>
      <c r="Y610" s="284"/>
      <c r="AA610" s="260" t="s">
        <v>143</v>
      </c>
      <c r="AB610" s="260"/>
      <c r="AD610" s="319"/>
      <c r="AE610" s="284"/>
      <c r="AG610" s="260" t="s">
        <v>143</v>
      </c>
      <c r="AH610" s="260"/>
      <c r="AJ610" s="393"/>
      <c r="AK610" s="284"/>
      <c r="AM610" s="260" t="s">
        <v>143</v>
      </c>
      <c r="AN610" s="260"/>
      <c r="AP610" s="393"/>
      <c r="AQ610" s="284"/>
      <c r="AS610" s="260" t="s">
        <v>143</v>
      </c>
      <c r="AT610" s="260"/>
      <c r="AU610" s="393"/>
      <c r="AV610" s="284"/>
      <c r="AX610" s="260" t="s">
        <v>143</v>
      </c>
      <c r="AY610" s="260"/>
      <c r="AZ610" s="393"/>
      <c r="BA610" s="284"/>
      <c r="BC610" s="260" t="s">
        <v>143</v>
      </c>
      <c r="BD610" s="260"/>
      <c r="BF610" s="319"/>
    </row>
    <row r="611" spans="2:58" s="249" customFormat="1" ht="12.75">
      <c r="B611" s="284"/>
      <c r="C611" s="287"/>
      <c r="K611" s="283"/>
      <c r="L611" s="319"/>
      <c r="R611" s="319"/>
      <c r="X611" s="319"/>
      <c r="AD611" s="319"/>
      <c r="AJ611" s="393"/>
      <c r="AP611" s="393"/>
      <c r="AU611" s="393"/>
      <c r="AZ611" s="393"/>
      <c r="BF611" s="319"/>
    </row>
    <row r="612" spans="2:58" s="249" customFormat="1" ht="12.75">
      <c r="C612" s="282"/>
      <c r="K612" s="283"/>
      <c r="L612" s="319"/>
      <c r="R612" s="319"/>
      <c r="X612" s="319"/>
      <c r="AD612" s="319"/>
      <c r="AJ612" s="393"/>
      <c r="AP612" s="393"/>
      <c r="AU612" s="393"/>
      <c r="AZ612" s="393"/>
      <c r="BF612" s="319"/>
    </row>
    <row r="613" spans="2:58" s="249" customFormat="1" ht="12.75">
      <c r="C613" s="282"/>
      <c r="K613" s="283"/>
      <c r="L613" s="319"/>
      <c r="R613" s="319"/>
      <c r="X613" s="319"/>
      <c r="AD613" s="319"/>
      <c r="AJ613" s="365"/>
      <c r="AP613" s="365"/>
      <c r="AU613" s="365"/>
      <c r="AZ613" s="365"/>
      <c r="BF613" s="319"/>
    </row>
    <row r="614" spans="2:58" s="249" customFormat="1" ht="12.75">
      <c r="C614" s="282"/>
      <c r="K614" s="283"/>
      <c r="L614" s="319"/>
      <c r="R614" s="319"/>
      <c r="X614" s="319"/>
      <c r="AD614" s="319"/>
      <c r="AJ614" s="365"/>
      <c r="AP614" s="365"/>
      <c r="AU614" s="365"/>
      <c r="AZ614" s="365"/>
      <c r="BF614" s="319"/>
    </row>
  </sheetData>
  <autoFilter ref="A9:BF601" xr:uid="{FA0801B6-941E-49C0-93F4-CADDF6712CC0}">
    <filterColumn colId="5" showButton="0"/>
    <filterColumn colId="7" showButton="0"/>
    <filterColumn colId="12" showButton="0"/>
    <filterColumn colId="14" showButton="0"/>
    <filterColumn colId="18" showButton="0"/>
    <filterColumn colId="20" showButton="0"/>
    <filterColumn colId="24" showButton="0"/>
    <filterColumn colId="26" showButton="0"/>
    <filterColumn colId="30" showButton="0"/>
    <filterColumn colId="32" showButton="0"/>
    <filterColumn colId="36" showButton="0"/>
    <filterColumn colId="38" showButton="0"/>
    <filterColumn colId="52" showButton="0"/>
    <filterColumn colId="54" showButton="0"/>
  </autoFilter>
  <mergeCells count="52">
    <mergeCell ref="AQ9:AR9"/>
    <mergeCell ref="AS9:AT9"/>
    <mergeCell ref="AS603:AT603"/>
    <mergeCell ref="AD9:AD11"/>
    <mergeCell ref="W9:W10"/>
    <mergeCell ref="A1:J1"/>
    <mergeCell ref="A6:J6"/>
    <mergeCell ref="A7:K7"/>
    <mergeCell ref="A9:A10"/>
    <mergeCell ref="B9:B10"/>
    <mergeCell ref="C9:C10"/>
    <mergeCell ref="D9:D10"/>
    <mergeCell ref="E9:E10"/>
    <mergeCell ref="F9:G9"/>
    <mergeCell ref="H9:I9"/>
    <mergeCell ref="AE9:AF9"/>
    <mergeCell ref="AJ9:AJ11"/>
    <mergeCell ref="AZ9:AZ11"/>
    <mergeCell ref="BF9:BF11"/>
    <mergeCell ref="H603:I603"/>
    <mergeCell ref="M9:N9"/>
    <mergeCell ref="O9:P9"/>
    <mergeCell ref="Q9:Q10"/>
    <mergeCell ref="O603:P603"/>
    <mergeCell ref="S9:T9"/>
    <mergeCell ref="U9:V9"/>
    <mergeCell ref="J9:J10"/>
    <mergeCell ref="K9:K10"/>
    <mergeCell ref="L9:L11"/>
    <mergeCell ref="R9:R11"/>
    <mergeCell ref="X9:X11"/>
    <mergeCell ref="U603:V603"/>
    <mergeCell ref="Y9:Z9"/>
    <mergeCell ref="AA9:AB9"/>
    <mergeCell ref="AC9:AC10"/>
    <mergeCell ref="AA603:AB603"/>
    <mergeCell ref="BA9:BB9"/>
    <mergeCell ref="BC9:BD9"/>
    <mergeCell ref="BE9:BE10"/>
    <mergeCell ref="BC603:BD603"/>
    <mergeCell ref="AG9:AH9"/>
    <mergeCell ref="AI9:AI10"/>
    <mergeCell ref="AG603:AH603"/>
    <mergeCell ref="AK9:AL9"/>
    <mergeCell ref="AM9:AN9"/>
    <mergeCell ref="AO9:AO10"/>
    <mergeCell ref="AM603:AN603"/>
    <mergeCell ref="AU9:AU11"/>
    <mergeCell ref="AV9:AW9"/>
    <mergeCell ref="AX9:AY9"/>
    <mergeCell ref="AX603:AY603"/>
    <mergeCell ref="AP9:AP11"/>
  </mergeCells>
  <conditionalFormatting sqref="BF1:BF1048576">
    <cfRule type="cellIs" dxfId="11" priority="1" operator="lessThan">
      <formula>-1</formula>
    </cfRule>
    <cfRule type="cellIs" dxfId="10" priority="2" operator="equal">
      <formula>0</formula>
    </cfRule>
  </conditionalFormatting>
  <printOptions horizontalCentered="1"/>
  <pageMargins left="0.39370078740157483" right="0.39370078740157483" top="0.70866141732283472" bottom="0.39370078740157483" header="0.31496062992125984" footer="0.27559055118110237"/>
  <pageSetup paperSize="9" scale="55" fitToHeight="10" orientation="landscape" horizontalDpi="4294967293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70BF8-19BB-4CB4-9ECD-74CE4A06E561}">
  <sheetPr>
    <tabColor rgb="FF00B050"/>
  </sheetPr>
  <dimension ref="A1:BJ704"/>
  <sheetViews>
    <sheetView topLeftCell="G4" zoomScale="80" zoomScaleNormal="80" workbookViewId="0">
      <selection activeCell="AP12" sqref="AP12:AP691"/>
    </sheetView>
  </sheetViews>
  <sheetFormatPr defaultColWidth="8.5703125" defaultRowHeight="16.5" outlineLevelCol="1"/>
  <cols>
    <col min="1" max="1" width="7.42578125" style="243" customWidth="1"/>
    <col min="2" max="2" width="58" style="243" customWidth="1"/>
    <col min="3" max="3" width="13.42578125" style="244" customWidth="1"/>
    <col min="4" max="4" width="6.85546875" style="243" customWidth="1"/>
    <col min="5" max="5" width="9.140625" style="243" customWidth="1"/>
    <col min="6" max="10" width="14.5703125" style="243" customWidth="1"/>
    <col min="11" max="11" width="17.42578125" style="242" customWidth="1"/>
    <col min="12" max="12" width="12" style="246" customWidth="1"/>
    <col min="13" max="16" width="14.5703125" style="243" hidden="1" customWidth="1" outlineLevel="1"/>
    <col min="17" max="17" width="14.5703125" style="243" customWidth="1" collapsed="1"/>
    <col min="18" max="18" width="13.140625" style="246" customWidth="1"/>
    <col min="19" max="22" width="14.5703125" style="243" hidden="1" customWidth="1" outlineLevel="1"/>
    <col min="23" max="23" width="14.5703125" style="243" customWidth="1" collapsed="1"/>
    <col min="24" max="24" width="11.7109375" style="246" customWidth="1"/>
    <col min="25" max="28" width="14.5703125" style="243" hidden="1" customWidth="1" outlineLevel="1"/>
    <col min="29" max="29" width="14.5703125" style="243" customWidth="1" collapsed="1"/>
    <col min="30" max="30" width="10.7109375" style="246" customWidth="1"/>
    <col min="31" max="34" width="14.5703125" style="243" hidden="1" customWidth="1" outlineLevel="1"/>
    <col min="35" max="35" width="14.5703125" style="243" customWidth="1" collapsed="1"/>
    <col min="36" max="36" width="12.85546875" style="364" customWidth="1"/>
    <col min="37" max="40" width="14.5703125" style="243" hidden="1" customWidth="1" outlineLevel="1"/>
    <col min="41" max="41" width="14.5703125" style="243" customWidth="1" collapsed="1"/>
    <col min="42" max="42" width="12.85546875" style="364" customWidth="1"/>
    <col min="43" max="46" width="14.5703125" style="243" hidden="1" customWidth="1" outlineLevel="1"/>
    <col min="47" max="47" width="14.5703125" style="243" customWidth="1" collapsed="1"/>
    <col min="48" max="48" width="12.85546875" style="364" customWidth="1"/>
    <col min="49" max="52" width="14.5703125" style="243" hidden="1" customWidth="1" outlineLevel="1"/>
    <col min="53" max="53" width="14.5703125" style="243" customWidth="1" collapsed="1"/>
    <col min="54" max="54" width="12.85546875" style="364" customWidth="1"/>
    <col min="55" max="58" width="14.5703125" style="243" hidden="1" customWidth="1" outlineLevel="1"/>
    <col min="59" max="59" width="14.5703125" style="243" customWidth="1" collapsed="1"/>
    <col min="60" max="60" width="11.7109375" style="246" bestFit="1" customWidth="1"/>
    <col min="61" max="61" width="10.85546875" style="243" bestFit="1" customWidth="1"/>
    <col min="62" max="62" width="11.85546875" style="243" customWidth="1"/>
    <col min="63" max="16384" width="8.5703125" style="243"/>
  </cols>
  <sheetData>
    <row r="1" spans="1:62">
      <c r="A1" s="1053" t="s">
        <v>400</v>
      </c>
      <c r="B1" s="1053"/>
      <c r="C1" s="1053"/>
      <c r="D1" s="1053"/>
      <c r="E1" s="1053"/>
      <c r="F1" s="1053"/>
      <c r="G1" s="1053"/>
      <c r="H1" s="1053"/>
      <c r="I1" s="1053"/>
      <c r="J1" s="1053"/>
      <c r="M1" s="246"/>
      <c r="N1" s="246"/>
      <c r="O1" s="246"/>
      <c r="P1" s="246"/>
      <c r="Q1" s="246"/>
      <c r="S1" s="246"/>
      <c r="T1" s="246"/>
      <c r="U1" s="246"/>
      <c r="V1" s="246"/>
      <c r="W1" s="246"/>
      <c r="Y1" s="246"/>
      <c r="Z1" s="246"/>
      <c r="AA1" s="246"/>
      <c r="AB1" s="246"/>
      <c r="AC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  <c r="BG1" s="246"/>
    </row>
    <row r="2" spans="1:62">
      <c r="AJ2" s="246"/>
      <c r="AP2" s="246"/>
      <c r="BB2" s="246"/>
    </row>
    <row r="3" spans="1:62">
      <c r="J3" s="245" t="s">
        <v>401</v>
      </c>
      <c r="Q3" s="245"/>
      <c r="W3" s="245"/>
      <c r="AC3" s="245"/>
      <c r="AI3" s="245"/>
      <c r="AJ3" s="246"/>
      <c r="AO3" s="245"/>
      <c r="AP3" s="246"/>
      <c r="AU3" s="245"/>
      <c r="BA3" s="245"/>
      <c r="BB3" s="246"/>
      <c r="BG3" s="245"/>
    </row>
    <row r="4" spans="1:62">
      <c r="A4" s="246"/>
      <c r="I4" s="247"/>
      <c r="J4" s="245" t="s">
        <v>402</v>
      </c>
      <c r="P4" s="247"/>
      <c r="Q4" s="245"/>
      <c r="V4" s="247"/>
      <c r="W4" s="245"/>
      <c r="AB4" s="247"/>
      <c r="AC4" s="245"/>
      <c r="AH4" s="247"/>
      <c r="AI4" s="245"/>
      <c r="AJ4" s="246"/>
      <c r="AN4" s="247"/>
      <c r="AO4" s="245"/>
      <c r="AP4" s="246"/>
      <c r="AT4" s="247"/>
      <c r="AU4" s="245"/>
      <c r="AZ4" s="247"/>
      <c r="BA4" s="245"/>
      <c r="BB4" s="246"/>
      <c r="BF4" s="247"/>
      <c r="BG4" s="245"/>
    </row>
    <row r="5" spans="1:62">
      <c r="A5" s="246"/>
      <c r="I5" s="247"/>
      <c r="J5" s="245" t="s">
        <v>403</v>
      </c>
      <c r="P5" s="247"/>
      <c r="Q5" s="245"/>
      <c r="V5" s="247"/>
      <c r="W5" s="245"/>
      <c r="AB5" s="247"/>
      <c r="AC5" s="245"/>
      <c r="AH5" s="247"/>
      <c r="AI5" s="245"/>
      <c r="AJ5" s="246"/>
      <c r="AN5" s="247"/>
      <c r="AO5" s="245"/>
      <c r="AP5" s="246"/>
      <c r="AT5" s="247"/>
      <c r="AU5" s="245"/>
      <c r="AZ5" s="247"/>
      <c r="BA5" s="245"/>
      <c r="BB5" s="246"/>
      <c r="BF5" s="247"/>
      <c r="BG5" s="245"/>
    </row>
    <row r="6" spans="1:62">
      <c r="A6" s="1054"/>
      <c r="B6" s="1054"/>
      <c r="C6" s="1054"/>
      <c r="D6" s="1054"/>
      <c r="E6" s="1054"/>
      <c r="F6" s="1054"/>
      <c r="G6" s="1054"/>
      <c r="H6" s="1054"/>
      <c r="I6" s="1054"/>
      <c r="J6" s="1054"/>
      <c r="M6" s="246"/>
      <c r="N6" s="246"/>
      <c r="O6" s="246"/>
      <c r="P6" s="246"/>
      <c r="Q6" s="246"/>
      <c r="S6" s="246"/>
      <c r="T6" s="246"/>
      <c r="U6" s="246"/>
      <c r="V6" s="246"/>
      <c r="W6" s="246"/>
      <c r="Y6" s="246"/>
      <c r="Z6" s="246"/>
      <c r="AA6" s="246"/>
      <c r="AB6" s="246"/>
      <c r="AC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6"/>
      <c r="AU6" s="246"/>
      <c r="AW6" s="246"/>
      <c r="AX6" s="246"/>
      <c r="AY6" s="246"/>
      <c r="AZ6" s="246"/>
      <c r="BA6" s="246"/>
      <c r="BB6" s="246"/>
      <c r="BC6" s="246"/>
      <c r="BD6" s="246"/>
      <c r="BE6" s="246"/>
      <c r="BF6" s="246"/>
      <c r="BG6" s="246"/>
    </row>
    <row r="7" spans="1:62">
      <c r="A7" s="1055" t="s">
        <v>404</v>
      </c>
      <c r="B7" s="1055"/>
      <c r="C7" s="1055"/>
      <c r="D7" s="1055"/>
      <c r="E7" s="1055"/>
      <c r="F7" s="1055"/>
      <c r="G7" s="1055"/>
      <c r="H7" s="1055"/>
      <c r="I7" s="1055"/>
      <c r="J7" s="1055"/>
      <c r="K7" s="1055"/>
      <c r="M7" s="246"/>
      <c r="N7" s="246"/>
      <c r="O7" s="246"/>
      <c r="P7" s="246"/>
      <c r="Q7" s="246"/>
      <c r="S7" s="246"/>
      <c r="T7" s="246"/>
      <c r="U7" s="246"/>
      <c r="V7" s="246"/>
      <c r="W7" s="246"/>
      <c r="Y7" s="246"/>
      <c r="Z7" s="246"/>
      <c r="AA7" s="246"/>
      <c r="AB7" s="246"/>
      <c r="AC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W7" s="246"/>
      <c r="AX7" s="246"/>
      <c r="AY7" s="246"/>
      <c r="AZ7" s="246"/>
      <c r="BA7" s="246"/>
      <c r="BB7" s="246"/>
      <c r="BC7" s="246"/>
      <c r="BD7" s="246"/>
      <c r="BE7" s="246"/>
      <c r="BF7" s="246"/>
      <c r="BG7" s="246"/>
    </row>
    <row r="8" spans="1:62" ht="17.25" thickBot="1">
      <c r="AJ8" s="246"/>
      <c r="AP8" s="246"/>
      <c r="BB8" s="246"/>
    </row>
    <row r="9" spans="1:62" s="248" customFormat="1" ht="13.5" customHeight="1">
      <c r="A9" s="1056" t="s">
        <v>405</v>
      </c>
      <c r="B9" s="1058" t="s">
        <v>406</v>
      </c>
      <c r="C9" s="1060" t="s">
        <v>407</v>
      </c>
      <c r="D9" s="1058" t="s">
        <v>408</v>
      </c>
      <c r="E9" s="1058" t="s">
        <v>68</v>
      </c>
      <c r="F9" s="1058" t="s">
        <v>409</v>
      </c>
      <c r="G9" s="1058"/>
      <c r="H9" s="1060" t="s">
        <v>410</v>
      </c>
      <c r="I9" s="1060"/>
      <c r="J9" s="1035" t="s">
        <v>411</v>
      </c>
      <c r="K9" s="1037" t="s">
        <v>412</v>
      </c>
      <c r="L9" s="1039" t="s">
        <v>1381</v>
      </c>
      <c r="M9" s="1029" t="s">
        <v>409</v>
      </c>
      <c r="N9" s="1029"/>
      <c r="O9" s="1030" t="s">
        <v>410</v>
      </c>
      <c r="P9" s="1030"/>
      <c r="Q9" s="1031" t="s">
        <v>411</v>
      </c>
      <c r="R9" s="1042" t="s">
        <v>1382</v>
      </c>
      <c r="S9" s="1033" t="s">
        <v>409</v>
      </c>
      <c r="T9" s="1033"/>
      <c r="U9" s="1034" t="s">
        <v>410</v>
      </c>
      <c r="V9" s="1034"/>
      <c r="W9" s="1051" t="s">
        <v>411</v>
      </c>
      <c r="X9" s="1045" t="s">
        <v>1383</v>
      </c>
      <c r="Y9" s="1015" t="s">
        <v>409</v>
      </c>
      <c r="Z9" s="1015"/>
      <c r="AA9" s="1016" t="s">
        <v>410</v>
      </c>
      <c r="AB9" s="1016"/>
      <c r="AC9" s="1017" t="s">
        <v>411</v>
      </c>
      <c r="AD9" s="1048" t="s">
        <v>1392</v>
      </c>
      <c r="AE9" s="1019" t="s">
        <v>409</v>
      </c>
      <c r="AF9" s="1019"/>
      <c r="AG9" s="1008" t="s">
        <v>410</v>
      </c>
      <c r="AH9" s="1008"/>
      <c r="AI9" s="1009" t="s">
        <v>411</v>
      </c>
      <c r="AJ9" s="1020" t="s">
        <v>1395</v>
      </c>
      <c r="AK9" s="1011" t="s">
        <v>409</v>
      </c>
      <c r="AL9" s="1011"/>
      <c r="AM9" s="1012" t="s">
        <v>410</v>
      </c>
      <c r="AN9" s="1012"/>
      <c r="AO9" s="1013" t="s">
        <v>411</v>
      </c>
      <c r="AP9" s="1074" t="s">
        <v>1408</v>
      </c>
      <c r="AQ9" s="1065" t="s">
        <v>409</v>
      </c>
      <c r="AR9" s="1066"/>
      <c r="AS9" s="1067" t="s">
        <v>410</v>
      </c>
      <c r="AT9" s="1068"/>
      <c r="AU9" s="1069" t="s">
        <v>411</v>
      </c>
      <c r="AV9" s="1062" t="s">
        <v>2084</v>
      </c>
      <c r="AW9" s="1065" t="s">
        <v>409</v>
      </c>
      <c r="AX9" s="1066"/>
      <c r="AY9" s="1067" t="s">
        <v>410</v>
      </c>
      <c r="AZ9" s="1068"/>
      <c r="BA9" s="1069" t="s">
        <v>411</v>
      </c>
      <c r="BB9" s="1062" t="s">
        <v>2083</v>
      </c>
      <c r="BC9" s="1065" t="s">
        <v>409</v>
      </c>
      <c r="BD9" s="1066"/>
      <c r="BE9" s="1067" t="s">
        <v>410</v>
      </c>
      <c r="BF9" s="1068"/>
      <c r="BG9" s="1069" t="s">
        <v>411</v>
      </c>
      <c r="BH9" s="1071" t="s">
        <v>399</v>
      </c>
    </row>
    <row r="10" spans="1:62" s="248" customFormat="1" ht="13.5" customHeight="1">
      <c r="A10" s="1057"/>
      <c r="B10" s="1059"/>
      <c r="C10" s="1061"/>
      <c r="D10" s="1059"/>
      <c r="E10" s="1059"/>
      <c r="F10" s="575" t="s">
        <v>74</v>
      </c>
      <c r="G10" s="575" t="s">
        <v>75</v>
      </c>
      <c r="H10" s="575" t="s">
        <v>413</v>
      </c>
      <c r="I10" s="575" t="s">
        <v>75</v>
      </c>
      <c r="J10" s="1036"/>
      <c r="K10" s="1038"/>
      <c r="L10" s="1040"/>
      <c r="M10" s="423" t="s">
        <v>74</v>
      </c>
      <c r="N10" s="423" t="s">
        <v>75</v>
      </c>
      <c r="O10" s="423" t="s">
        <v>413</v>
      </c>
      <c r="P10" s="423" t="s">
        <v>75</v>
      </c>
      <c r="Q10" s="1032"/>
      <c r="R10" s="1043"/>
      <c r="S10" s="441" t="s">
        <v>74</v>
      </c>
      <c r="T10" s="441" t="s">
        <v>75</v>
      </c>
      <c r="U10" s="441" t="s">
        <v>413</v>
      </c>
      <c r="V10" s="441" t="s">
        <v>75</v>
      </c>
      <c r="W10" s="1052"/>
      <c r="X10" s="1046"/>
      <c r="Y10" s="468" t="s">
        <v>74</v>
      </c>
      <c r="Z10" s="468" t="s">
        <v>75</v>
      </c>
      <c r="AA10" s="468" t="s">
        <v>413</v>
      </c>
      <c r="AB10" s="468" t="s">
        <v>75</v>
      </c>
      <c r="AC10" s="1018"/>
      <c r="AD10" s="1049"/>
      <c r="AE10" s="485" t="s">
        <v>74</v>
      </c>
      <c r="AF10" s="485" t="s">
        <v>75</v>
      </c>
      <c r="AG10" s="485" t="s">
        <v>413</v>
      </c>
      <c r="AH10" s="485" t="s">
        <v>75</v>
      </c>
      <c r="AI10" s="1010"/>
      <c r="AJ10" s="1021"/>
      <c r="AK10" s="519" t="s">
        <v>74</v>
      </c>
      <c r="AL10" s="519" t="s">
        <v>75</v>
      </c>
      <c r="AM10" s="519" t="s">
        <v>413</v>
      </c>
      <c r="AN10" s="519" t="s">
        <v>75</v>
      </c>
      <c r="AO10" s="1014"/>
      <c r="AP10" s="1075"/>
      <c r="AQ10" s="536" t="s">
        <v>74</v>
      </c>
      <c r="AR10" s="536" t="s">
        <v>75</v>
      </c>
      <c r="AS10" s="536" t="s">
        <v>413</v>
      </c>
      <c r="AT10" s="536" t="s">
        <v>75</v>
      </c>
      <c r="AU10" s="1070"/>
      <c r="AV10" s="1063"/>
      <c r="AW10" s="536" t="s">
        <v>74</v>
      </c>
      <c r="AX10" s="536" t="s">
        <v>75</v>
      </c>
      <c r="AY10" s="536" t="s">
        <v>413</v>
      </c>
      <c r="AZ10" s="536" t="s">
        <v>75</v>
      </c>
      <c r="BA10" s="1070"/>
      <c r="BB10" s="1063"/>
      <c r="BC10" s="536" t="s">
        <v>74</v>
      </c>
      <c r="BD10" s="536" t="s">
        <v>75</v>
      </c>
      <c r="BE10" s="536" t="s">
        <v>413</v>
      </c>
      <c r="BF10" s="536" t="s">
        <v>75</v>
      </c>
      <c r="BG10" s="1070"/>
      <c r="BH10" s="1072"/>
    </row>
    <row r="11" spans="1:62" s="249" customFormat="1" ht="13.5" customHeight="1" thickBot="1">
      <c r="A11" s="299"/>
      <c r="B11" s="293"/>
      <c r="C11" s="294"/>
      <c r="D11" s="293"/>
      <c r="E11" s="293"/>
      <c r="F11" s="295"/>
      <c r="G11" s="295"/>
      <c r="H11" s="295"/>
      <c r="I11" s="295"/>
      <c r="J11" s="300"/>
      <c r="K11" s="296"/>
      <c r="L11" s="1041"/>
      <c r="M11" s="424"/>
      <c r="N11" s="424"/>
      <c r="O11" s="424"/>
      <c r="P11" s="424"/>
      <c r="Q11" s="425"/>
      <c r="R11" s="1044"/>
      <c r="S11" s="442"/>
      <c r="T11" s="442"/>
      <c r="U11" s="442"/>
      <c r="V11" s="442"/>
      <c r="W11" s="443"/>
      <c r="X11" s="1047"/>
      <c r="Y11" s="469"/>
      <c r="Z11" s="469"/>
      <c r="AA11" s="469"/>
      <c r="AB11" s="469"/>
      <c r="AC11" s="470"/>
      <c r="AD11" s="1050"/>
      <c r="AE11" s="486"/>
      <c r="AF11" s="486"/>
      <c r="AG11" s="486"/>
      <c r="AH11" s="486"/>
      <c r="AI11" s="487"/>
      <c r="AJ11" s="1022"/>
      <c r="AK11" s="520"/>
      <c r="AL11" s="520"/>
      <c r="AM11" s="520"/>
      <c r="AN11" s="520"/>
      <c r="AO11" s="521"/>
      <c r="AP11" s="1076"/>
      <c r="AQ11" s="537"/>
      <c r="AR11" s="537"/>
      <c r="AS11" s="537"/>
      <c r="AT11" s="537"/>
      <c r="AU11" s="538"/>
      <c r="AV11" s="1064"/>
      <c r="AW11" s="537"/>
      <c r="AX11" s="537"/>
      <c r="AY11" s="537"/>
      <c r="AZ11" s="537"/>
      <c r="BA11" s="538"/>
      <c r="BB11" s="1064"/>
      <c r="BC11" s="537"/>
      <c r="BD11" s="537"/>
      <c r="BE11" s="537"/>
      <c r="BF11" s="537"/>
      <c r="BG11" s="538"/>
      <c r="BH11" s="1073"/>
    </row>
    <row r="12" spans="1:62" s="459" customFormat="1" ht="13.5" thickTop="1">
      <c r="A12" s="301">
        <v>1</v>
      </c>
      <c r="B12" s="288" t="s">
        <v>108</v>
      </c>
      <c r="C12" s="554"/>
      <c r="D12" s="290"/>
      <c r="E12" s="291"/>
      <c r="F12" s="292"/>
      <c r="G12" s="292"/>
      <c r="H12" s="292"/>
      <c r="I12" s="292"/>
      <c r="J12" s="302">
        <f>SUM(J14:J228)</f>
        <v>33211566.258900002</v>
      </c>
      <c r="K12" s="297"/>
      <c r="L12" s="457"/>
      <c r="M12" s="426"/>
      <c r="N12" s="426"/>
      <c r="O12" s="426"/>
      <c r="P12" s="426"/>
      <c r="Q12" s="302">
        <f>SUM(Q14:Q229)</f>
        <v>8310548.9476000005</v>
      </c>
      <c r="R12" s="457"/>
      <c r="S12" s="292"/>
      <c r="T12" s="292"/>
      <c r="U12" s="292"/>
      <c r="V12" s="292"/>
      <c r="W12" s="302">
        <f>SUM(W14:W229)</f>
        <v>2671970.9304</v>
      </c>
      <c r="X12" s="457"/>
      <c r="Y12" s="471"/>
      <c r="Z12" s="471"/>
      <c r="AA12" s="471"/>
      <c r="AB12" s="471"/>
      <c r="AC12" s="302">
        <f>SUM(AC14:AC229)</f>
        <v>15136895.651799999</v>
      </c>
      <c r="AD12" s="457"/>
      <c r="AE12" s="488"/>
      <c r="AF12" s="488"/>
      <c r="AG12" s="488"/>
      <c r="AH12" s="488"/>
      <c r="AI12" s="302">
        <f>SUM(AI14:AI229)</f>
        <v>2678508.7059999993</v>
      </c>
      <c r="AJ12" s="573"/>
      <c r="AK12" s="522"/>
      <c r="AL12" s="522"/>
      <c r="AM12" s="522"/>
      <c r="AN12" s="522"/>
      <c r="AO12" s="302">
        <f>SUM(AO14:AO229)</f>
        <v>0</v>
      </c>
      <c r="AP12" s="457"/>
      <c r="AQ12" s="539"/>
      <c r="AR12" s="539"/>
      <c r="AS12" s="539"/>
      <c r="AT12" s="539"/>
      <c r="AU12" s="302">
        <f>SUM(AU14:AU229)</f>
        <v>2782994.1620999994</v>
      </c>
      <c r="AV12" s="894"/>
      <c r="AW12" s="539"/>
      <c r="AX12" s="539"/>
      <c r="AY12" s="539"/>
      <c r="AZ12" s="539"/>
      <c r="BA12" s="302">
        <f>SUM(BA14:BA229)</f>
        <v>1487922.5791666668</v>
      </c>
      <c r="BB12" s="457"/>
      <c r="BC12" s="539"/>
      <c r="BD12" s="539"/>
      <c r="BE12" s="539"/>
      <c r="BF12" s="539"/>
      <c r="BG12" s="302">
        <f>SUM(BG14:BG229)</f>
        <v>517763.15453921567</v>
      </c>
      <c r="BH12" s="458"/>
      <c r="BJ12" s="460"/>
    </row>
    <row r="13" spans="1:62" s="254" customFormat="1" ht="12.75">
      <c r="A13" s="303" t="s">
        <v>414</v>
      </c>
      <c r="B13" s="342" t="s">
        <v>415</v>
      </c>
      <c r="C13" s="187"/>
      <c r="D13" s="261"/>
      <c r="E13" s="261"/>
      <c r="F13" s="404"/>
      <c r="G13" s="404"/>
      <c r="H13" s="404"/>
      <c r="I13" s="344"/>
      <c r="J13" s="405"/>
      <c r="K13" s="406"/>
      <c r="L13" s="427"/>
      <c r="M13" s="428"/>
      <c r="N13" s="428"/>
      <c r="O13" s="428"/>
      <c r="P13" s="429"/>
      <c r="Q13" s="430"/>
      <c r="R13" s="444"/>
      <c r="S13" s="445"/>
      <c r="T13" s="445"/>
      <c r="U13" s="445"/>
      <c r="V13" s="446"/>
      <c r="W13" s="447"/>
      <c r="X13" s="472"/>
      <c r="Y13" s="473"/>
      <c r="Z13" s="473"/>
      <c r="AA13" s="473"/>
      <c r="AB13" s="474"/>
      <c r="AC13" s="475"/>
      <c r="AD13" s="489"/>
      <c r="AE13" s="490"/>
      <c r="AF13" s="490"/>
      <c r="AG13" s="490"/>
      <c r="AH13" s="491"/>
      <c r="AI13" s="492"/>
      <c r="AJ13" s="523"/>
      <c r="AK13" s="524"/>
      <c r="AL13" s="524"/>
      <c r="AM13" s="524"/>
      <c r="AN13" s="525"/>
      <c r="AO13" s="526"/>
      <c r="AP13" s="540"/>
      <c r="AQ13" s="541"/>
      <c r="AR13" s="541"/>
      <c r="AS13" s="541"/>
      <c r="AT13" s="542"/>
      <c r="AU13" s="543">
        <f t="shared" ref="AU13" si="0">AR13+AT13</f>
        <v>0</v>
      </c>
      <c r="AV13" s="606"/>
      <c r="AW13" s="541"/>
      <c r="AX13" s="541"/>
      <c r="AY13" s="541"/>
      <c r="AZ13" s="542"/>
      <c r="BA13" s="543">
        <f t="shared" ref="BA13" si="1">AX13+AZ13</f>
        <v>0</v>
      </c>
      <c r="BB13" s="540"/>
      <c r="BC13" s="541"/>
      <c r="BD13" s="541"/>
      <c r="BE13" s="541"/>
      <c r="BF13" s="542"/>
      <c r="BG13" s="543">
        <f t="shared" ref="BG13:BG76" si="2">BD13+BF13</f>
        <v>0</v>
      </c>
      <c r="BH13" s="397"/>
      <c r="BJ13" s="275"/>
    </row>
    <row r="14" spans="1:62" s="254" customFormat="1" ht="12.75">
      <c r="A14" s="303" t="s">
        <v>416</v>
      </c>
      <c r="B14" s="343" t="s">
        <v>417</v>
      </c>
      <c r="C14" s="187"/>
      <c r="D14" s="261" t="s">
        <v>141</v>
      </c>
      <c r="E14" s="261">
        <v>0.44</v>
      </c>
      <c r="F14" s="344">
        <v>35355</v>
      </c>
      <c r="G14" s="190">
        <f>E14*F14</f>
        <v>15556.2</v>
      </c>
      <c r="H14" s="344">
        <v>0</v>
      </c>
      <c r="I14" s="190">
        <f t="shared" ref="I14:I20" si="3">E14*H14</f>
        <v>0</v>
      </c>
      <c r="J14" s="345">
        <f>G14+I14</f>
        <v>15556.2</v>
      </c>
      <c r="K14" s="406"/>
      <c r="L14" s="427">
        <v>0.44</v>
      </c>
      <c r="M14" s="429">
        <v>35355</v>
      </c>
      <c r="N14" s="431">
        <f>L14*M14</f>
        <v>15556.2</v>
      </c>
      <c r="O14" s="429">
        <v>0</v>
      </c>
      <c r="P14" s="431">
        <f>L14*O14</f>
        <v>0</v>
      </c>
      <c r="Q14" s="432">
        <f>N14+P14</f>
        <v>15556.2</v>
      </c>
      <c r="R14" s="444"/>
      <c r="S14" s="446">
        <v>35355</v>
      </c>
      <c r="T14" s="448">
        <f>R14*S14</f>
        <v>0</v>
      </c>
      <c r="U14" s="446">
        <v>0</v>
      </c>
      <c r="V14" s="448">
        <f>R14*U14</f>
        <v>0</v>
      </c>
      <c r="W14" s="449">
        <f>T14+V14</f>
        <v>0</v>
      </c>
      <c r="X14" s="472"/>
      <c r="Y14" s="474">
        <v>35355</v>
      </c>
      <c r="Z14" s="476">
        <f>X14*Y14</f>
        <v>0</v>
      </c>
      <c r="AA14" s="474">
        <v>0</v>
      </c>
      <c r="AB14" s="476">
        <f>X14*AA14</f>
        <v>0</v>
      </c>
      <c r="AC14" s="477">
        <f>Z14+AB14</f>
        <v>0</v>
      </c>
      <c r="AD14" s="489"/>
      <c r="AE14" s="491">
        <v>35355</v>
      </c>
      <c r="AF14" s="493">
        <f>AD14*AE14</f>
        <v>0</v>
      </c>
      <c r="AG14" s="491">
        <v>0</v>
      </c>
      <c r="AH14" s="493">
        <f>AD14*AG14</f>
        <v>0</v>
      </c>
      <c r="AI14" s="494">
        <f>AF14+AH14</f>
        <v>0</v>
      </c>
      <c r="AJ14" s="523"/>
      <c r="AK14" s="525">
        <v>35355</v>
      </c>
      <c r="AL14" s="527">
        <f>AJ14*AK14</f>
        <v>0</v>
      </c>
      <c r="AM14" s="525">
        <v>0</v>
      </c>
      <c r="AN14" s="527">
        <f>AJ14*AM14</f>
        <v>0</v>
      </c>
      <c r="AO14" s="528">
        <f>AL14+AN14</f>
        <v>0</v>
      </c>
      <c r="AP14" s="540"/>
      <c r="AQ14" s="344">
        <v>35355</v>
      </c>
      <c r="AR14" s="190">
        <f>AP14*AQ14</f>
        <v>0</v>
      </c>
      <c r="AS14" s="344">
        <v>0</v>
      </c>
      <c r="AT14" s="190">
        <f t="shared" ref="AT14:AT15" si="4">AP14*AS14</f>
        <v>0</v>
      </c>
      <c r="AU14" s="345">
        <f>AR14+AT14</f>
        <v>0</v>
      </c>
      <c r="AV14" s="606"/>
      <c r="AW14" s="344">
        <v>35355</v>
      </c>
      <c r="AX14" s="190">
        <f>AV14*AW14</f>
        <v>0</v>
      </c>
      <c r="AY14" s="344">
        <v>0</v>
      </c>
      <c r="AZ14" s="190">
        <f t="shared" ref="AZ14:AZ15" si="5">AV14*AY14</f>
        <v>0</v>
      </c>
      <c r="BA14" s="345">
        <f>AX14+AZ14</f>
        <v>0</v>
      </c>
      <c r="BB14" s="540"/>
      <c r="BC14" s="542">
        <v>35355</v>
      </c>
      <c r="BD14" s="544">
        <f>BB14*BC14</f>
        <v>0</v>
      </c>
      <c r="BE14" s="542">
        <v>0</v>
      </c>
      <c r="BF14" s="544">
        <f>BB14*BE14</f>
        <v>0</v>
      </c>
      <c r="BG14" s="545">
        <f t="shared" si="2"/>
        <v>0</v>
      </c>
      <c r="BH14" s="398">
        <f>E14-L14-R14-X14-AD14-AJ14-AP14-AV14-BB14</f>
        <v>0</v>
      </c>
      <c r="BJ14" s="275"/>
    </row>
    <row r="15" spans="1:62" s="254" customFormat="1" ht="12.75">
      <c r="A15" s="303" t="s">
        <v>418</v>
      </c>
      <c r="B15" s="343" t="s">
        <v>419</v>
      </c>
      <c r="C15" s="187"/>
      <c r="D15" s="261" t="s">
        <v>90</v>
      </c>
      <c r="E15" s="261">
        <v>389.4</v>
      </c>
      <c r="F15" s="344">
        <v>756</v>
      </c>
      <c r="G15" s="190">
        <f t="shared" ref="G15:G78" si="6">E15*F15</f>
        <v>294386.39999999997</v>
      </c>
      <c r="H15" s="344">
        <v>0</v>
      </c>
      <c r="I15" s="190">
        <f t="shared" si="3"/>
        <v>0</v>
      </c>
      <c r="J15" s="345">
        <f t="shared" ref="J15:J78" si="7">G15+I15</f>
        <v>294386.39999999997</v>
      </c>
      <c r="K15" s="406"/>
      <c r="L15" s="427">
        <v>389.4</v>
      </c>
      <c r="M15" s="429">
        <v>756</v>
      </c>
      <c r="N15" s="431">
        <f t="shared" ref="N15:N78" si="8">L15*M15</f>
        <v>294386.39999999997</v>
      </c>
      <c r="O15" s="429">
        <v>0</v>
      </c>
      <c r="P15" s="431">
        <f t="shared" ref="P15:P78" si="9">L15*O15</f>
        <v>0</v>
      </c>
      <c r="Q15" s="432">
        <f t="shared" ref="Q15:Q78" si="10">N15+P15</f>
        <v>294386.39999999997</v>
      </c>
      <c r="R15" s="444"/>
      <c r="S15" s="446">
        <v>756</v>
      </c>
      <c r="T15" s="448">
        <f t="shared" ref="T15:T78" si="11">R15*S15</f>
        <v>0</v>
      </c>
      <c r="U15" s="446">
        <v>0</v>
      </c>
      <c r="V15" s="448">
        <f t="shared" ref="V15:V78" si="12">R15*U15</f>
        <v>0</v>
      </c>
      <c r="W15" s="449">
        <f t="shared" ref="W15:W78" si="13">T15+V15</f>
        <v>0</v>
      </c>
      <c r="X15" s="472"/>
      <c r="Y15" s="474">
        <v>756</v>
      </c>
      <c r="Z15" s="476">
        <f t="shared" ref="Z15:Z78" si="14">X15*Y15</f>
        <v>0</v>
      </c>
      <c r="AA15" s="474">
        <v>0</v>
      </c>
      <c r="AB15" s="476">
        <f t="shared" ref="AB15:AB78" si="15">X15*AA15</f>
        <v>0</v>
      </c>
      <c r="AC15" s="477">
        <f t="shared" ref="AC15:AC78" si="16">Z15+AB15</f>
        <v>0</v>
      </c>
      <c r="AD15" s="489"/>
      <c r="AE15" s="491">
        <v>756</v>
      </c>
      <c r="AF15" s="493">
        <f t="shared" ref="AF15:AF78" si="17">AD15*AE15</f>
        <v>0</v>
      </c>
      <c r="AG15" s="491">
        <v>0</v>
      </c>
      <c r="AH15" s="493">
        <f t="shared" ref="AH15:AH78" si="18">AD15*AG15</f>
        <v>0</v>
      </c>
      <c r="AI15" s="494">
        <f t="shared" ref="AI15:AI78" si="19">AF15+AH15</f>
        <v>0</v>
      </c>
      <c r="AJ15" s="523"/>
      <c r="AK15" s="525">
        <v>756</v>
      </c>
      <c r="AL15" s="527">
        <f t="shared" ref="AL15:AL78" si="20">AJ15*AK15</f>
        <v>0</v>
      </c>
      <c r="AM15" s="525">
        <v>0</v>
      </c>
      <c r="AN15" s="527">
        <f t="shared" ref="AN15:AN78" si="21">AJ15*AM15</f>
        <v>0</v>
      </c>
      <c r="AO15" s="528">
        <f t="shared" ref="AO15:AO78" si="22">AL15+AN15</f>
        <v>0</v>
      </c>
      <c r="AP15" s="540"/>
      <c r="AQ15" s="344">
        <v>756</v>
      </c>
      <c r="AR15" s="190">
        <f t="shared" ref="AR15" si="23">AP15*AQ15</f>
        <v>0</v>
      </c>
      <c r="AS15" s="344">
        <v>0</v>
      </c>
      <c r="AT15" s="190">
        <f t="shared" si="4"/>
        <v>0</v>
      </c>
      <c r="AU15" s="345">
        <f t="shared" ref="AU15" si="24">AR15+AT15</f>
        <v>0</v>
      </c>
      <c r="AV15" s="606"/>
      <c r="AW15" s="344">
        <v>756</v>
      </c>
      <c r="AX15" s="190">
        <f t="shared" ref="AX15" si="25">AV15*AW15</f>
        <v>0</v>
      </c>
      <c r="AY15" s="344">
        <v>0</v>
      </c>
      <c r="AZ15" s="190">
        <f t="shared" si="5"/>
        <v>0</v>
      </c>
      <c r="BA15" s="345">
        <f t="shared" ref="BA15" si="26">AX15+AZ15</f>
        <v>0</v>
      </c>
      <c r="BB15" s="540"/>
      <c r="BC15" s="542">
        <v>756</v>
      </c>
      <c r="BD15" s="544">
        <f t="shared" ref="BD15:BD78" si="27">BB15*BC15</f>
        <v>0</v>
      </c>
      <c r="BE15" s="542">
        <v>0</v>
      </c>
      <c r="BF15" s="544">
        <f t="shared" ref="BF15:BF78" si="28">BB15*BE15</f>
        <v>0</v>
      </c>
      <c r="BG15" s="545">
        <f t="shared" si="2"/>
        <v>0</v>
      </c>
      <c r="BH15" s="398">
        <f t="shared" ref="BH15:BH78" si="29">E15-L15-R15-X15-AD15-AJ15-AP15-AV15-BB15</f>
        <v>0</v>
      </c>
      <c r="BJ15" s="275"/>
    </row>
    <row r="16" spans="1:62" s="594" customFormat="1" ht="12.75">
      <c r="A16" s="578" t="s">
        <v>420</v>
      </c>
      <c r="B16" s="579" t="s">
        <v>421</v>
      </c>
      <c r="C16" s="580"/>
      <c r="D16" s="581" t="s">
        <v>141</v>
      </c>
      <c r="E16" s="581"/>
      <c r="F16" s="582">
        <v>71610</v>
      </c>
      <c r="G16" s="583">
        <v>24347.4</v>
      </c>
      <c r="H16" s="582">
        <v>166521.88235294117</v>
      </c>
      <c r="I16" s="583">
        <v>56617.440000000002</v>
      </c>
      <c r="J16" s="584">
        <v>80964.84</v>
      </c>
      <c r="K16" s="585"/>
      <c r="L16" s="581"/>
      <c r="M16" s="582">
        <v>71610</v>
      </c>
      <c r="N16" s="586">
        <v>0</v>
      </c>
      <c r="O16" s="582">
        <v>166521.88235294117</v>
      </c>
      <c r="P16" s="586">
        <v>0</v>
      </c>
      <c r="Q16" s="587">
        <v>0</v>
      </c>
      <c r="R16" s="581"/>
      <c r="S16" s="582">
        <v>71610</v>
      </c>
      <c r="T16" s="586">
        <v>0</v>
      </c>
      <c r="U16" s="582">
        <v>166521.88235294117</v>
      </c>
      <c r="V16" s="586">
        <v>0</v>
      </c>
      <c r="W16" s="587">
        <v>0</v>
      </c>
      <c r="X16" s="581"/>
      <c r="Y16" s="582">
        <v>71610</v>
      </c>
      <c r="Z16" s="586">
        <v>0</v>
      </c>
      <c r="AA16" s="582">
        <v>166521.88235294117</v>
      </c>
      <c r="AB16" s="586">
        <v>0</v>
      </c>
      <c r="AC16" s="587">
        <v>0</v>
      </c>
      <c r="AD16" s="588"/>
      <c r="AE16" s="582">
        <v>71610</v>
      </c>
      <c r="AF16" s="586">
        <v>0</v>
      </c>
      <c r="AG16" s="582">
        <v>166521.88235294117</v>
      </c>
      <c r="AH16" s="586">
        <v>0</v>
      </c>
      <c r="AI16" s="587">
        <v>0</v>
      </c>
      <c r="AJ16" s="589"/>
      <c r="AK16" s="590">
        <v>71610</v>
      </c>
      <c r="AL16" s="591">
        <v>0</v>
      </c>
      <c r="AM16" s="590">
        <v>166521.88235294117</v>
      </c>
      <c r="AN16" s="591">
        <v>0</v>
      </c>
      <c r="AO16" s="592">
        <v>0</v>
      </c>
      <c r="AP16" s="581"/>
      <c r="AQ16" s="582"/>
      <c r="AR16" s="583"/>
      <c r="AS16" s="582"/>
      <c r="AT16" s="583"/>
      <c r="AU16" s="584"/>
      <c r="AV16" s="581"/>
      <c r="AW16" s="582"/>
      <c r="AX16" s="583"/>
      <c r="AY16" s="582"/>
      <c r="AZ16" s="583"/>
      <c r="BA16" s="584"/>
      <c r="BB16" s="581"/>
      <c r="BC16" s="582"/>
      <c r="BD16" s="586"/>
      <c r="BE16" s="582"/>
      <c r="BF16" s="586"/>
      <c r="BG16" s="587"/>
      <c r="BH16" s="593"/>
      <c r="BJ16" s="595"/>
    </row>
    <row r="17" spans="1:62" s="604" customFormat="1" ht="12.75">
      <c r="A17" s="596" t="s">
        <v>422</v>
      </c>
      <c r="B17" s="597" t="s">
        <v>423</v>
      </c>
      <c r="C17" s="598"/>
      <c r="D17" s="599" t="s">
        <v>424</v>
      </c>
      <c r="E17" s="599"/>
      <c r="F17" s="600">
        <v>0</v>
      </c>
      <c r="G17" s="586">
        <v>0</v>
      </c>
      <c r="H17" s="600">
        <v>0</v>
      </c>
      <c r="I17" s="586">
        <v>0</v>
      </c>
      <c r="J17" s="587">
        <v>0</v>
      </c>
      <c r="K17" s="601"/>
      <c r="L17" s="599"/>
      <c r="M17" s="600">
        <v>0</v>
      </c>
      <c r="N17" s="586">
        <v>0</v>
      </c>
      <c r="O17" s="600">
        <v>0</v>
      </c>
      <c r="P17" s="586">
        <v>0</v>
      </c>
      <c r="Q17" s="587">
        <v>0</v>
      </c>
      <c r="R17" s="599"/>
      <c r="S17" s="600">
        <v>0</v>
      </c>
      <c r="T17" s="586">
        <v>0</v>
      </c>
      <c r="U17" s="600">
        <v>0</v>
      </c>
      <c r="V17" s="586">
        <v>0</v>
      </c>
      <c r="W17" s="587">
        <v>0</v>
      </c>
      <c r="X17" s="599"/>
      <c r="Y17" s="600">
        <v>0</v>
      </c>
      <c r="Z17" s="586">
        <v>0</v>
      </c>
      <c r="AA17" s="600">
        <v>0</v>
      </c>
      <c r="AB17" s="586">
        <v>0</v>
      </c>
      <c r="AC17" s="587">
        <v>0</v>
      </c>
      <c r="AD17" s="599"/>
      <c r="AE17" s="600">
        <v>0</v>
      </c>
      <c r="AF17" s="586">
        <v>0</v>
      </c>
      <c r="AG17" s="600">
        <v>0</v>
      </c>
      <c r="AH17" s="586">
        <v>0</v>
      </c>
      <c r="AI17" s="587">
        <v>0</v>
      </c>
      <c r="AJ17" s="602"/>
      <c r="AK17" s="603">
        <v>0</v>
      </c>
      <c r="AL17" s="591">
        <v>0</v>
      </c>
      <c r="AM17" s="603">
        <v>0</v>
      </c>
      <c r="AN17" s="591">
        <v>0</v>
      </c>
      <c r="AO17" s="592">
        <v>0</v>
      </c>
      <c r="AP17" s="599"/>
      <c r="AQ17" s="600">
        <v>0</v>
      </c>
      <c r="AR17" s="586">
        <v>0</v>
      </c>
      <c r="AS17" s="600">
        <v>0</v>
      </c>
      <c r="AT17" s="586">
        <v>0</v>
      </c>
      <c r="AU17" s="587">
        <v>0</v>
      </c>
      <c r="AV17" s="599"/>
      <c r="AW17" s="600">
        <v>0</v>
      </c>
      <c r="AX17" s="586">
        <v>0</v>
      </c>
      <c r="AY17" s="600">
        <v>0</v>
      </c>
      <c r="AZ17" s="586">
        <v>0</v>
      </c>
      <c r="BA17" s="587">
        <v>0</v>
      </c>
      <c r="BB17" s="599"/>
      <c r="BC17" s="600"/>
      <c r="BD17" s="586"/>
      <c r="BE17" s="600"/>
      <c r="BF17" s="586"/>
      <c r="BG17" s="587"/>
      <c r="BH17" s="593"/>
      <c r="BJ17" s="595"/>
    </row>
    <row r="18" spans="1:62" s="604" customFormat="1" ht="12.75">
      <c r="A18" s="596" t="s">
        <v>425</v>
      </c>
      <c r="B18" s="597" t="s">
        <v>426</v>
      </c>
      <c r="C18" s="598"/>
      <c r="D18" s="599" t="s">
        <v>424</v>
      </c>
      <c r="E18" s="599"/>
      <c r="F18" s="600">
        <v>0</v>
      </c>
      <c r="G18" s="586">
        <v>0</v>
      </c>
      <c r="H18" s="600">
        <v>0</v>
      </c>
      <c r="I18" s="586">
        <v>0</v>
      </c>
      <c r="J18" s="587">
        <v>0</v>
      </c>
      <c r="K18" s="601"/>
      <c r="L18" s="599"/>
      <c r="M18" s="600">
        <v>0</v>
      </c>
      <c r="N18" s="586">
        <v>0</v>
      </c>
      <c r="O18" s="600">
        <v>0</v>
      </c>
      <c r="P18" s="586">
        <v>0</v>
      </c>
      <c r="Q18" s="587">
        <v>0</v>
      </c>
      <c r="R18" s="599"/>
      <c r="S18" s="600">
        <v>0</v>
      </c>
      <c r="T18" s="586">
        <v>0</v>
      </c>
      <c r="U18" s="600">
        <v>0</v>
      </c>
      <c r="V18" s="586">
        <v>0</v>
      </c>
      <c r="W18" s="587">
        <v>0</v>
      </c>
      <c r="X18" s="599"/>
      <c r="Y18" s="600">
        <v>0</v>
      </c>
      <c r="Z18" s="586">
        <v>0</v>
      </c>
      <c r="AA18" s="600">
        <v>0</v>
      </c>
      <c r="AB18" s="586">
        <v>0</v>
      </c>
      <c r="AC18" s="587">
        <v>0</v>
      </c>
      <c r="AD18" s="599"/>
      <c r="AE18" s="600">
        <v>0</v>
      </c>
      <c r="AF18" s="586">
        <v>0</v>
      </c>
      <c r="AG18" s="600">
        <v>0</v>
      </c>
      <c r="AH18" s="586">
        <v>0</v>
      </c>
      <c r="AI18" s="587">
        <v>0</v>
      </c>
      <c r="AJ18" s="602"/>
      <c r="AK18" s="603">
        <v>0</v>
      </c>
      <c r="AL18" s="591">
        <v>0</v>
      </c>
      <c r="AM18" s="603">
        <v>0</v>
      </c>
      <c r="AN18" s="591">
        <v>0</v>
      </c>
      <c r="AO18" s="592">
        <v>0</v>
      </c>
      <c r="AP18" s="599"/>
      <c r="AQ18" s="600">
        <v>0</v>
      </c>
      <c r="AR18" s="586">
        <v>0</v>
      </c>
      <c r="AS18" s="600">
        <v>0</v>
      </c>
      <c r="AT18" s="586">
        <v>0</v>
      </c>
      <c r="AU18" s="587">
        <v>0</v>
      </c>
      <c r="AV18" s="599"/>
      <c r="AW18" s="600">
        <v>0</v>
      </c>
      <c r="AX18" s="586">
        <v>0</v>
      </c>
      <c r="AY18" s="600">
        <v>0</v>
      </c>
      <c r="AZ18" s="586">
        <v>0</v>
      </c>
      <c r="BA18" s="587">
        <v>0</v>
      </c>
      <c r="BB18" s="599"/>
      <c r="BC18" s="600"/>
      <c r="BD18" s="586"/>
      <c r="BE18" s="600"/>
      <c r="BF18" s="586"/>
      <c r="BG18" s="587"/>
      <c r="BH18" s="593"/>
      <c r="BJ18" s="595"/>
    </row>
    <row r="19" spans="1:62" s="604" customFormat="1" ht="12.75">
      <c r="A19" s="596" t="s">
        <v>427</v>
      </c>
      <c r="B19" s="597" t="s">
        <v>428</v>
      </c>
      <c r="C19" s="598"/>
      <c r="D19" s="599" t="s">
        <v>90</v>
      </c>
      <c r="E19" s="599"/>
      <c r="F19" s="600">
        <v>0</v>
      </c>
      <c r="G19" s="586">
        <v>0</v>
      </c>
      <c r="H19" s="600">
        <v>0</v>
      </c>
      <c r="I19" s="586">
        <v>0</v>
      </c>
      <c r="J19" s="587">
        <v>0</v>
      </c>
      <c r="K19" s="601"/>
      <c r="L19" s="599"/>
      <c r="M19" s="600">
        <v>0</v>
      </c>
      <c r="N19" s="586">
        <v>0</v>
      </c>
      <c r="O19" s="600">
        <v>0</v>
      </c>
      <c r="P19" s="586">
        <v>0</v>
      </c>
      <c r="Q19" s="587">
        <v>0</v>
      </c>
      <c r="R19" s="599"/>
      <c r="S19" s="600">
        <v>0</v>
      </c>
      <c r="T19" s="586">
        <v>0</v>
      </c>
      <c r="U19" s="600">
        <v>0</v>
      </c>
      <c r="V19" s="586">
        <v>0</v>
      </c>
      <c r="W19" s="587">
        <v>0</v>
      </c>
      <c r="X19" s="599"/>
      <c r="Y19" s="600">
        <v>0</v>
      </c>
      <c r="Z19" s="586">
        <v>0</v>
      </c>
      <c r="AA19" s="600">
        <v>0</v>
      </c>
      <c r="AB19" s="586">
        <v>0</v>
      </c>
      <c r="AC19" s="587">
        <v>0</v>
      </c>
      <c r="AD19" s="599"/>
      <c r="AE19" s="600">
        <v>0</v>
      </c>
      <c r="AF19" s="586">
        <v>0</v>
      </c>
      <c r="AG19" s="600">
        <v>0</v>
      </c>
      <c r="AH19" s="586">
        <v>0</v>
      </c>
      <c r="AI19" s="587">
        <v>0</v>
      </c>
      <c r="AJ19" s="602"/>
      <c r="AK19" s="603">
        <v>0</v>
      </c>
      <c r="AL19" s="591">
        <v>0</v>
      </c>
      <c r="AM19" s="603">
        <v>0</v>
      </c>
      <c r="AN19" s="591">
        <v>0</v>
      </c>
      <c r="AO19" s="592">
        <v>0</v>
      </c>
      <c r="AP19" s="599"/>
      <c r="AQ19" s="600">
        <v>0</v>
      </c>
      <c r="AR19" s="586">
        <v>0</v>
      </c>
      <c r="AS19" s="600">
        <v>0</v>
      </c>
      <c r="AT19" s="586">
        <v>0</v>
      </c>
      <c r="AU19" s="587">
        <v>0</v>
      </c>
      <c r="AV19" s="599"/>
      <c r="AW19" s="600">
        <v>0</v>
      </c>
      <c r="AX19" s="586">
        <v>0</v>
      </c>
      <c r="AY19" s="600">
        <v>0</v>
      </c>
      <c r="AZ19" s="586">
        <v>0</v>
      </c>
      <c r="BA19" s="587">
        <v>0</v>
      </c>
      <c r="BB19" s="599"/>
      <c r="BC19" s="600"/>
      <c r="BD19" s="586"/>
      <c r="BE19" s="600"/>
      <c r="BF19" s="586"/>
      <c r="BG19" s="587"/>
      <c r="BH19" s="593"/>
      <c r="BJ19" s="595"/>
    </row>
    <row r="20" spans="1:62" s="254" customFormat="1" ht="12.75">
      <c r="A20" s="303" t="s">
        <v>429</v>
      </c>
      <c r="B20" s="342" t="s">
        <v>430</v>
      </c>
      <c r="C20" s="553"/>
      <c r="D20" s="347" t="s">
        <v>90</v>
      </c>
      <c r="E20" s="347">
        <v>389.4</v>
      </c>
      <c r="F20" s="348">
        <v>1443.75</v>
      </c>
      <c r="G20" s="190">
        <f t="shared" si="6"/>
        <v>562196.25</v>
      </c>
      <c r="H20" s="348">
        <v>4095.3</v>
      </c>
      <c r="I20" s="349">
        <f t="shared" si="3"/>
        <v>1594709.82</v>
      </c>
      <c r="J20" s="350">
        <f t="shared" si="7"/>
        <v>2156906.0700000003</v>
      </c>
      <c r="K20" s="406"/>
      <c r="L20" s="427">
        <v>389.4</v>
      </c>
      <c r="M20" s="434">
        <v>1443.75</v>
      </c>
      <c r="N20" s="431">
        <f t="shared" si="8"/>
        <v>562196.25</v>
      </c>
      <c r="O20" s="434">
        <v>4095.3</v>
      </c>
      <c r="P20" s="431">
        <f t="shared" si="9"/>
        <v>1594709.82</v>
      </c>
      <c r="Q20" s="432">
        <f t="shared" si="10"/>
        <v>2156906.0700000003</v>
      </c>
      <c r="R20" s="444"/>
      <c r="S20" s="451">
        <v>1443.75</v>
      </c>
      <c r="T20" s="448">
        <f t="shared" si="11"/>
        <v>0</v>
      </c>
      <c r="U20" s="451">
        <v>4095.3</v>
      </c>
      <c r="V20" s="448">
        <f t="shared" si="12"/>
        <v>0</v>
      </c>
      <c r="W20" s="449">
        <f t="shared" si="13"/>
        <v>0</v>
      </c>
      <c r="X20" s="472"/>
      <c r="Y20" s="479">
        <v>1443.75</v>
      </c>
      <c r="Z20" s="476">
        <f t="shared" si="14"/>
        <v>0</v>
      </c>
      <c r="AA20" s="479">
        <v>4095.3</v>
      </c>
      <c r="AB20" s="476">
        <f t="shared" si="15"/>
        <v>0</v>
      </c>
      <c r="AC20" s="477">
        <f t="shared" si="16"/>
        <v>0</v>
      </c>
      <c r="AD20" s="489"/>
      <c r="AE20" s="496">
        <v>1443.75</v>
      </c>
      <c r="AF20" s="493">
        <f t="shared" si="17"/>
        <v>0</v>
      </c>
      <c r="AG20" s="496">
        <v>4095.3</v>
      </c>
      <c r="AH20" s="493">
        <f t="shared" si="18"/>
        <v>0</v>
      </c>
      <c r="AI20" s="494">
        <f t="shared" si="19"/>
        <v>0</v>
      </c>
      <c r="AJ20" s="523"/>
      <c r="AK20" s="530">
        <v>1443.75</v>
      </c>
      <c r="AL20" s="527">
        <f t="shared" si="20"/>
        <v>0</v>
      </c>
      <c r="AM20" s="530">
        <v>4095.3</v>
      </c>
      <c r="AN20" s="527">
        <f t="shared" si="21"/>
        <v>0</v>
      </c>
      <c r="AO20" s="528">
        <f t="shared" si="22"/>
        <v>0</v>
      </c>
      <c r="AP20" s="540"/>
      <c r="AQ20" s="348">
        <v>1443.75</v>
      </c>
      <c r="AR20" s="190">
        <f t="shared" ref="AR20:AR22" si="30">AP20*AQ20</f>
        <v>0</v>
      </c>
      <c r="AS20" s="348">
        <v>4095.3</v>
      </c>
      <c r="AT20" s="349">
        <f t="shared" ref="AT20" si="31">AP20*AS20</f>
        <v>0</v>
      </c>
      <c r="AU20" s="350">
        <f t="shared" ref="AU20" si="32">AR20+AT20</f>
        <v>0</v>
      </c>
      <c r="AV20" s="606"/>
      <c r="AW20" s="348">
        <v>1443.75</v>
      </c>
      <c r="AX20" s="190">
        <f t="shared" ref="AX20:AX22" si="33">AV20*AW20</f>
        <v>0</v>
      </c>
      <c r="AY20" s="348">
        <v>4095.3</v>
      </c>
      <c r="AZ20" s="349">
        <f t="shared" ref="AZ20" si="34">AV20*AY20</f>
        <v>0</v>
      </c>
      <c r="BA20" s="350">
        <f t="shared" ref="BA20" si="35">AX20+AZ20</f>
        <v>0</v>
      </c>
      <c r="BB20" s="540"/>
      <c r="BC20" s="547">
        <v>1443.75</v>
      </c>
      <c r="BD20" s="544">
        <f t="shared" si="27"/>
        <v>0</v>
      </c>
      <c r="BE20" s="547">
        <v>4095.3</v>
      </c>
      <c r="BF20" s="544">
        <f t="shared" si="28"/>
        <v>0</v>
      </c>
      <c r="BG20" s="545">
        <f t="shared" si="2"/>
        <v>0</v>
      </c>
      <c r="BH20" s="398">
        <f t="shared" si="29"/>
        <v>0</v>
      </c>
      <c r="BJ20" s="275"/>
    </row>
    <row r="21" spans="1:62" s="254" customFormat="1" ht="12.75">
      <c r="A21" s="305" t="s">
        <v>91</v>
      </c>
      <c r="B21" s="342" t="s">
        <v>92</v>
      </c>
      <c r="C21" s="187"/>
      <c r="D21" s="343"/>
      <c r="E21" s="343"/>
      <c r="F21" s="344">
        <v>0</v>
      </c>
      <c r="G21" s="190">
        <f t="shared" si="6"/>
        <v>0</v>
      </c>
      <c r="H21" s="344">
        <v>0</v>
      </c>
      <c r="I21" s="190"/>
      <c r="J21" s="345"/>
      <c r="K21" s="406"/>
      <c r="L21" s="427"/>
      <c r="M21" s="429">
        <v>0</v>
      </c>
      <c r="N21" s="431">
        <f t="shared" si="8"/>
        <v>0</v>
      </c>
      <c r="O21" s="429">
        <v>0</v>
      </c>
      <c r="P21" s="431">
        <f t="shared" si="9"/>
        <v>0</v>
      </c>
      <c r="Q21" s="432">
        <f t="shared" si="10"/>
        <v>0</v>
      </c>
      <c r="R21" s="444"/>
      <c r="S21" s="446">
        <v>0</v>
      </c>
      <c r="T21" s="448">
        <f t="shared" si="11"/>
        <v>0</v>
      </c>
      <c r="U21" s="446">
        <v>0</v>
      </c>
      <c r="V21" s="448">
        <f t="shared" si="12"/>
        <v>0</v>
      </c>
      <c r="W21" s="449">
        <f t="shared" si="13"/>
        <v>0</v>
      </c>
      <c r="X21" s="472"/>
      <c r="Y21" s="474">
        <v>0</v>
      </c>
      <c r="Z21" s="476">
        <f t="shared" si="14"/>
        <v>0</v>
      </c>
      <c r="AA21" s="474">
        <v>0</v>
      </c>
      <c r="AB21" s="476">
        <f t="shared" si="15"/>
        <v>0</v>
      </c>
      <c r="AC21" s="477">
        <f t="shared" si="16"/>
        <v>0</v>
      </c>
      <c r="AD21" s="489"/>
      <c r="AE21" s="491">
        <v>0</v>
      </c>
      <c r="AF21" s="493">
        <f t="shared" si="17"/>
        <v>0</v>
      </c>
      <c r="AG21" s="491">
        <v>0</v>
      </c>
      <c r="AH21" s="493">
        <f t="shared" si="18"/>
        <v>0</v>
      </c>
      <c r="AI21" s="494">
        <f t="shared" si="19"/>
        <v>0</v>
      </c>
      <c r="AJ21" s="523"/>
      <c r="AK21" s="525">
        <v>0</v>
      </c>
      <c r="AL21" s="527">
        <f t="shared" si="20"/>
        <v>0</v>
      </c>
      <c r="AM21" s="525">
        <v>0</v>
      </c>
      <c r="AN21" s="527">
        <f t="shared" si="21"/>
        <v>0</v>
      </c>
      <c r="AO21" s="528">
        <f t="shared" si="22"/>
        <v>0</v>
      </c>
      <c r="AP21" s="540"/>
      <c r="AQ21" s="344">
        <v>0</v>
      </c>
      <c r="AR21" s="190">
        <f t="shared" si="30"/>
        <v>0</v>
      </c>
      <c r="AS21" s="344">
        <v>0</v>
      </c>
      <c r="AT21" s="190"/>
      <c r="AU21" s="345"/>
      <c r="AV21" s="606"/>
      <c r="AW21" s="344">
        <v>0</v>
      </c>
      <c r="AX21" s="190">
        <f t="shared" si="33"/>
        <v>0</v>
      </c>
      <c r="AY21" s="344">
        <v>0</v>
      </c>
      <c r="AZ21" s="190"/>
      <c r="BA21" s="345"/>
      <c r="BB21" s="540"/>
      <c r="BC21" s="542">
        <v>0</v>
      </c>
      <c r="BD21" s="544">
        <f t="shared" si="27"/>
        <v>0</v>
      </c>
      <c r="BE21" s="542">
        <v>0</v>
      </c>
      <c r="BF21" s="544">
        <f t="shared" si="28"/>
        <v>0</v>
      </c>
      <c r="BG21" s="545">
        <f t="shared" si="2"/>
        <v>0</v>
      </c>
      <c r="BH21" s="398">
        <f t="shared" si="29"/>
        <v>0</v>
      </c>
      <c r="BJ21" s="275"/>
    </row>
    <row r="22" spans="1:62" s="254" customFormat="1" ht="51">
      <c r="A22" s="303" t="s">
        <v>431</v>
      </c>
      <c r="B22" s="264" t="s">
        <v>94</v>
      </c>
      <c r="C22" s="187"/>
      <c r="D22" s="261" t="s">
        <v>90</v>
      </c>
      <c r="E22" s="606">
        <v>525.76</v>
      </c>
      <c r="F22" s="344">
        <v>1640.1</v>
      </c>
      <c r="G22" s="190">
        <f t="shared" si="6"/>
        <v>862298.97599999991</v>
      </c>
      <c r="H22" s="344">
        <v>4250.1400000000003</v>
      </c>
      <c r="I22" s="190">
        <f>E22*H22</f>
        <v>2234553.6063999999</v>
      </c>
      <c r="J22" s="345">
        <f t="shared" si="7"/>
        <v>3096852.5823999997</v>
      </c>
      <c r="K22" s="406"/>
      <c r="L22" s="427">
        <v>428.8</v>
      </c>
      <c r="M22" s="429">
        <v>1640.1</v>
      </c>
      <c r="N22" s="431">
        <f t="shared" si="8"/>
        <v>703274.88</v>
      </c>
      <c r="O22" s="429">
        <v>4250.1400000000003</v>
      </c>
      <c r="P22" s="431">
        <f t="shared" si="9"/>
        <v>1822460.0320000001</v>
      </c>
      <c r="Q22" s="432">
        <f t="shared" si="10"/>
        <v>2525734.912</v>
      </c>
      <c r="R22" s="444">
        <v>96.96</v>
      </c>
      <c r="S22" s="446">
        <v>1640.1</v>
      </c>
      <c r="T22" s="448">
        <f t="shared" si="11"/>
        <v>159024.09599999999</v>
      </c>
      <c r="U22" s="446">
        <v>4250.1400000000003</v>
      </c>
      <c r="V22" s="448">
        <f t="shared" si="12"/>
        <v>412093.57439999998</v>
      </c>
      <c r="W22" s="449">
        <f t="shared" si="13"/>
        <v>571117.67039999994</v>
      </c>
      <c r="X22" s="472"/>
      <c r="Y22" s="474">
        <v>1640.1</v>
      </c>
      <c r="Z22" s="476">
        <f t="shared" si="14"/>
        <v>0</v>
      </c>
      <c r="AA22" s="474">
        <v>4250.1400000000003</v>
      </c>
      <c r="AB22" s="476">
        <f t="shared" si="15"/>
        <v>0</v>
      </c>
      <c r="AC22" s="477">
        <f t="shared" si="16"/>
        <v>0</v>
      </c>
      <c r="AD22" s="489"/>
      <c r="AE22" s="491">
        <v>1640.1</v>
      </c>
      <c r="AF22" s="493">
        <f t="shared" si="17"/>
        <v>0</v>
      </c>
      <c r="AG22" s="491">
        <v>4250.1400000000003</v>
      </c>
      <c r="AH22" s="493">
        <f t="shared" si="18"/>
        <v>0</v>
      </c>
      <c r="AI22" s="494">
        <f t="shared" si="19"/>
        <v>0</v>
      </c>
      <c r="AJ22" s="523"/>
      <c r="AK22" s="525">
        <v>1640.1</v>
      </c>
      <c r="AL22" s="527">
        <f t="shared" si="20"/>
        <v>0</v>
      </c>
      <c r="AM22" s="525">
        <v>4250.1400000000003</v>
      </c>
      <c r="AN22" s="527">
        <f t="shared" si="21"/>
        <v>0</v>
      </c>
      <c r="AO22" s="528">
        <f t="shared" si="22"/>
        <v>0</v>
      </c>
      <c r="AP22" s="540"/>
      <c r="AQ22" s="344">
        <v>1640.1</v>
      </c>
      <c r="AR22" s="190">
        <f t="shared" si="30"/>
        <v>0</v>
      </c>
      <c r="AS22" s="344">
        <v>4250.1400000000003</v>
      </c>
      <c r="AT22" s="190">
        <f>AP22*AS22</f>
        <v>0</v>
      </c>
      <c r="AU22" s="345">
        <f t="shared" ref="AU22" si="36">AR22+AT22</f>
        <v>0</v>
      </c>
      <c r="AV22" s="606"/>
      <c r="AW22" s="344">
        <v>1640.1</v>
      </c>
      <c r="AX22" s="190">
        <f t="shared" si="33"/>
        <v>0</v>
      </c>
      <c r="AY22" s="344">
        <v>4250.1400000000003</v>
      </c>
      <c r="AZ22" s="190">
        <f>AV22*AY22</f>
        <v>0</v>
      </c>
      <c r="BA22" s="345">
        <f t="shared" ref="BA22" si="37">AX22+AZ22</f>
        <v>0</v>
      </c>
      <c r="BB22" s="540"/>
      <c r="BC22" s="542">
        <v>1640.1</v>
      </c>
      <c r="BD22" s="544">
        <f t="shared" si="27"/>
        <v>0</v>
      </c>
      <c r="BE22" s="542">
        <v>4250.1400000000003</v>
      </c>
      <c r="BF22" s="544">
        <f t="shared" si="28"/>
        <v>0</v>
      </c>
      <c r="BG22" s="545">
        <f t="shared" si="2"/>
        <v>0</v>
      </c>
      <c r="BH22" s="398">
        <f t="shared" si="29"/>
        <v>-1.4210854715202004E-14</v>
      </c>
      <c r="BJ22" s="275"/>
    </row>
    <row r="23" spans="1:62" s="594" customFormat="1" ht="12.75">
      <c r="A23" s="910" t="s">
        <v>432</v>
      </c>
      <c r="B23" s="911" t="s">
        <v>433</v>
      </c>
      <c r="C23" s="912"/>
      <c r="D23" s="347" t="s">
        <v>142</v>
      </c>
      <c r="E23" s="347">
        <v>2</v>
      </c>
      <c r="F23" s="348">
        <f>G23/E23</f>
        <v>6548</v>
      </c>
      <c r="G23" s="349">
        <v>13096</v>
      </c>
      <c r="H23" s="348">
        <f>I23/E23</f>
        <v>3582.52</v>
      </c>
      <c r="I23" s="349">
        <v>7165.04</v>
      </c>
      <c r="J23" s="350">
        <f>G23+I23</f>
        <v>20261.04</v>
      </c>
      <c r="K23" s="913"/>
      <c r="L23" s="914"/>
      <c r="M23" s="863">
        <v>71610</v>
      </c>
      <c r="N23" s="692">
        <f t="shared" ref="N23" si="38">L23*M23</f>
        <v>0</v>
      </c>
      <c r="O23" s="863">
        <v>166521.88235294117</v>
      </c>
      <c r="P23" s="692">
        <f t="shared" ref="P23" si="39">L23*O23</f>
        <v>0</v>
      </c>
      <c r="Q23" s="693">
        <f t="shared" ref="Q23" si="40">N23+P23</f>
        <v>0</v>
      </c>
      <c r="R23" s="914"/>
      <c r="S23" s="863">
        <v>71610</v>
      </c>
      <c r="T23" s="692">
        <f t="shared" ref="T23" si="41">R23*S23</f>
        <v>0</v>
      </c>
      <c r="U23" s="863">
        <v>166521.88235294117</v>
      </c>
      <c r="V23" s="692">
        <f t="shared" ref="V23" si="42">R23*U23</f>
        <v>0</v>
      </c>
      <c r="W23" s="693">
        <f t="shared" ref="W23" si="43">T23+V23</f>
        <v>0</v>
      </c>
      <c r="X23" s="914"/>
      <c r="Y23" s="863">
        <v>71610</v>
      </c>
      <c r="Z23" s="692">
        <f t="shared" ref="Z23" si="44">X23*Y23</f>
        <v>0</v>
      </c>
      <c r="AA23" s="863">
        <v>166521.88235294117</v>
      </c>
      <c r="AB23" s="692">
        <f t="shared" ref="AB23" si="45">X23*AA23</f>
        <v>0</v>
      </c>
      <c r="AC23" s="693">
        <f t="shared" ref="AC23" si="46">Z23+AB23</f>
        <v>0</v>
      </c>
      <c r="AD23" s="915"/>
      <c r="AE23" s="863">
        <v>71610</v>
      </c>
      <c r="AF23" s="692">
        <f t="shared" ref="AF23" si="47">AD23*AE23</f>
        <v>0</v>
      </c>
      <c r="AG23" s="863">
        <v>166521.88235294117</v>
      </c>
      <c r="AH23" s="692">
        <f t="shared" ref="AH23" si="48">AD23*AG23</f>
        <v>0</v>
      </c>
      <c r="AI23" s="693">
        <f t="shared" ref="AI23" si="49">AF23+AH23</f>
        <v>0</v>
      </c>
      <c r="AJ23" s="916"/>
      <c r="AK23" s="917">
        <v>71610</v>
      </c>
      <c r="AL23" s="698">
        <f t="shared" ref="AL23" si="50">AJ23*AK23</f>
        <v>0</v>
      </c>
      <c r="AM23" s="917">
        <v>166521.88235294117</v>
      </c>
      <c r="AN23" s="698">
        <f t="shared" ref="AN23" si="51">AJ23*AM23</f>
        <v>0</v>
      </c>
      <c r="AO23" s="699">
        <f t="shared" ref="AO23" si="52">AL23+AN23</f>
        <v>0</v>
      </c>
      <c r="AP23" s="914"/>
      <c r="AQ23" s="348" t="e">
        <f>AR23/AP23</f>
        <v>#DIV/0!</v>
      </c>
      <c r="AR23" s="349">
        <v>13096</v>
      </c>
      <c r="AS23" s="348" t="e">
        <f>AT23/AP23</f>
        <v>#DIV/0!</v>
      </c>
      <c r="AT23" s="349">
        <v>7165.04</v>
      </c>
      <c r="AU23" s="350"/>
      <c r="AV23" s="621"/>
      <c r="AW23" s="348" t="e">
        <f>AX23/AV23</f>
        <v>#DIV/0!</v>
      </c>
      <c r="AX23" s="349">
        <v>13096</v>
      </c>
      <c r="AY23" s="348" t="e">
        <f>AZ23/AV23</f>
        <v>#DIV/0!</v>
      </c>
      <c r="AZ23" s="349">
        <v>7165.04</v>
      </c>
      <c r="BA23" s="350"/>
      <c r="BB23" s="914">
        <v>2</v>
      </c>
      <c r="BC23" s="863">
        <v>71610</v>
      </c>
      <c r="BD23" s="692">
        <f t="shared" ref="BD23" si="53">BB23*BC23</f>
        <v>143220</v>
      </c>
      <c r="BE23" s="863">
        <v>166521.88235294117</v>
      </c>
      <c r="BF23" s="692">
        <f t="shared" ref="BF23" si="54">BB23*BE23</f>
        <v>333043.76470588235</v>
      </c>
      <c r="BG23" s="693">
        <f t="shared" ref="BG23" si="55">BD23+BF23</f>
        <v>476263.76470588235</v>
      </c>
      <c r="BH23" s="398">
        <f t="shared" ref="BH23" si="56">E23-L23-R23-X23-AD23-AJ23-AP23-AV23-BB23</f>
        <v>0</v>
      </c>
      <c r="BJ23" s="595"/>
    </row>
    <row r="24" spans="1:62" s="604" customFormat="1" ht="12.75">
      <c r="A24" s="918" t="s">
        <v>434</v>
      </c>
      <c r="B24" s="919" t="s">
        <v>435</v>
      </c>
      <c r="C24" s="920"/>
      <c r="D24" s="921" t="s">
        <v>142</v>
      </c>
      <c r="E24" s="921">
        <v>1</v>
      </c>
      <c r="F24" s="922">
        <v>0</v>
      </c>
      <c r="G24" s="923">
        <f>E24*F24</f>
        <v>0</v>
      </c>
      <c r="H24" s="922">
        <v>0</v>
      </c>
      <c r="I24" s="923">
        <f>E24*H24</f>
        <v>0</v>
      </c>
      <c r="J24" s="924">
        <f t="shared" si="7"/>
        <v>0</v>
      </c>
      <c r="K24" s="716"/>
      <c r="L24" s="622"/>
      <c r="M24" s="691">
        <v>0</v>
      </c>
      <c r="N24" s="692">
        <f t="shared" ref="N24:N26" si="57">L24*M24</f>
        <v>0</v>
      </c>
      <c r="O24" s="691">
        <v>0</v>
      </c>
      <c r="P24" s="692">
        <f t="shared" ref="P24:P26" si="58">L24*O24</f>
        <v>0</v>
      </c>
      <c r="Q24" s="693">
        <f t="shared" ref="Q24:Q26" si="59">N24+P24</f>
        <v>0</v>
      </c>
      <c r="R24" s="622"/>
      <c r="S24" s="691">
        <v>0</v>
      </c>
      <c r="T24" s="692">
        <f t="shared" ref="T24:T26" si="60">R24*S24</f>
        <v>0</v>
      </c>
      <c r="U24" s="691">
        <v>0</v>
      </c>
      <c r="V24" s="692">
        <f t="shared" ref="V24:V26" si="61">R24*U24</f>
        <v>0</v>
      </c>
      <c r="W24" s="693">
        <f t="shared" ref="W24:W26" si="62">T24+V24</f>
        <v>0</v>
      </c>
      <c r="X24" s="622"/>
      <c r="Y24" s="691">
        <v>0</v>
      </c>
      <c r="Z24" s="692">
        <f t="shared" ref="Z24:Z26" si="63">X24*Y24</f>
        <v>0</v>
      </c>
      <c r="AA24" s="691">
        <v>0</v>
      </c>
      <c r="AB24" s="692">
        <f t="shared" ref="AB24:AB26" si="64">X24*AA24</f>
        <v>0</v>
      </c>
      <c r="AC24" s="693">
        <f t="shared" ref="AC24:AC26" si="65">Z24+AB24</f>
        <v>0</v>
      </c>
      <c r="AD24" s="622"/>
      <c r="AE24" s="691">
        <v>0</v>
      </c>
      <c r="AF24" s="692">
        <f t="shared" ref="AF24:AF26" si="66">AD24*AE24</f>
        <v>0</v>
      </c>
      <c r="AG24" s="691">
        <v>0</v>
      </c>
      <c r="AH24" s="692">
        <f t="shared" ref="AH24:AH26" si="67">AD24*AG24</f>
        <v>0</v>
      </c>
      <c r="AI24" s="693">
        <f t="shared" ref="AI24:AI26" si="68">AF24+AH24</f>
        <v>0</v>
      </c>
      <c r="AJ24" s="717"/>
      <c r="AK24" s="697">
        <v>0</v>
      </c>
      <c r="AL24" s="698">
        <f t="shared" ref="AL24:AL26" si="69">AJ24*AK24</f>
        <v>0</v>
      </c>
      <c r="AM24" s="697">
        <v>0</v>
      </c>
      <c r="AN24" s="698">
        <f t="shared" ref="AN24:AN26" si="70">AJ24*AM24</f>
        <v>0</v>
      </c>
      <c r="AO24" s="699">
        <f t="shared" ref="AO24:AO26" si="71">AL24+AN24</f>
        <v>0</v>
      </c>
      <c r="AP24" s="622"/>
      <c r="AQ24" s="922">
        <v>0</v>
      </c>
      <c r="AR24" s="923">
        <f>AP24*AQ24</f>
        <v>0</v>
      </c>
      <c r="AS24" s="922">
        <v>0</v>
      </c>
      <c r="AT24" s="923">
        <f>AP24*AS24</f>
        <v>0</v>
      </c>
      <c r="AU24" s="924">
        <f t="shared" ref="AU24:AU26" si="72">AR24+AT24</f>
        <v>0</v>
      </c>
      <c r="AV24" s="606"/>
      <c r="AW24" s="922">
        <v>0</v>
      </c>
      <c r="AX24" s="923">
        <f>AV24*AW24</f>
        <v>0</v>
      </c>
      <c r="AY24" s="922">
        <v>0</v>
      </c>
      <c r="AZ24" s="923">
        <f>AV24*AY24</f>
        <v>0</v>
      </c>
      <c r="BA24" s="924">
        <f t="shared" ref="BA24:BA26" si="73">AX24+AZ24</f>
        <v>0</v>
      </c>
      <c r="BB24" s="622"/>
      <c r="BC24" s="691">
        <v>0</v>
      </c>
      <c r="BD24" s="692">
        <f t="shared" ref="BD24:BD26" si="74">BB24*BC24</f>
        <v>0</v>
      </c>
      <c r="BE24" s="691">
        <v>0</v>
      </c>
      <c r="BF24" s="692">
        <f t="shared" ref="BF24:BF26" si="75">BB24*BE24</f>
        <v>0</v>
      </c>
      <c r="BG24" s="693">
        <f t="shared" ref="BG24:BG26" si="76">BD24+BF24</f>
        <v>0</v>
      </c>
      <c r="BH24" s="398">
        <f t="shared" ref="BH24:BH26" si="77">E24-L24-R24-X24-AD24-AJ24-AP24-AV24-BB24</f>
        <v>1</v>
      </c>
      <c r="BJ24" s="595"/>
    </row>
    <row r="25" spans="1:62" s="604" customFormat="1" ht="12.75">
      <c r="A25" s="918" t="s">
        <v>436</v>
      </c>
      <c r="B25" s="919" t="s">
        <v>437</v>
      </c>
      <c r="C25" s="920"/>
      <c r="D25" s="921" t="s">
        <v>142</v>
      </c>
      <c r="E25" s="921">
        <v>1</v>
      </c>
      <c r="F25" s="922">
        <v>0</v>
      </c>
      <c r="G25" s="923">
        <f>E25*F25</f>
        <v>0</v>
      </c>
      <c r="H25" s="922">
        <v>0</v>
      </c>
      <c r="I25" s="923">
        <f>E25*H25</f>
        <v>0</v>
      </c>
      <c r="J25" s="924">
        <f t="shared" si="7"/>
        <v>0</v>
      </c>
      <c r="K25" s="716"/>
      <c r="L25" s="622"/>
      <c r="M25" s="691">
        <v>0</v>
      </c>
      <c r="N25" s="692">
        <f t="shared" si="57"/>
        <v>0</v>
      </c>
      <c r="O25" s="691">
        <v>0</v>
      </c>
      <c r="P25" s="692">
        <f t="shared" si="58"/>
        <v>0</v>
      </c>
      <c r="Q25" s="693">
        <f t="shared" si="59"/>
        <v>0</v>
      </c>
      <c r="R25" s="622"/>
      <c r="S25" s="691">
        <v>0</v>
      </c>
      <c r="T25" s="692">
        <f t="shared" si="60"/>
        <v>0</v>
      </c>
      <c r="U25" s="691">
        <v>0</v>
      </c>
      <c r="V25" s="692">
        <f t="shared" si="61"/>
        <v>0</v>
      </c>
      <c r="W25" s="693">
        <f t="shared" si="62"/>
        <v>0</v>
      </c>
      <c r="X25" s="622"/>
      <c r="Y25" s="691">
        <v>0</v>
      </c>
      <c r="Z25" s="692">
        <f t="shared" si="63"/>
        <v>0</v>
      </c>
      <c r="AA25" s="691">
        <v>0</v>
      </c>
      <c r="AB25" s="692">
        <f t="shared" si="64"/>
        <v>0</v>
      </c>
      <c r="AC25" s="693">
        <f t="shared" si="65"/>
        <v>0</v>
      </c>
      <c r="AD25" s="622"/>
      <c r="AE25" s="691">
        <v>0</v>
      </c>
      <c r="AF25" s="692">
        <f t="shared" si="66"/>
        <v>0</v>
      </c>
      <c r="AG25" s="691">
        <v>0</v>
      </c>
      <c r="AH25" s="692">
        <f t="shared" si="67"/>
        <v>0</v>
      </c>
      <c r="AI25" s="693">
        <f t="shared" si="68"/>
        <v>0</v>
      </c>
      <c r="AJ25" s="717"/>
      <c r="AK25" s="697">
        <v>0</v>
      </c>
      <c r="AL25" s="698">
        <f t="shared" si="69"/>
        <v>0</v>
      </c>
      <c r="AM25" s="697">
        <v>0</v>
      </c>
      <c r="AN25" s="698">
        <f t="shared" si="70"/>
        <v>0</v>
      </c>
      <c r="AO25" s="699">
        <f t="shared" si="71"/>
        <v>0</v>
      </c>
      <c r="AP25" s="622"/>
      <c r="AQ25" s="922">
        <v>0</v>
      </c>
      <c r="AR25" s="923">
        <f>AP25*AQ25</f>
        <v>0</v>
      </c>
      <c r="AS25" s="922">
        <v>0</v>
      </c>
      <c r="AT25" s="923">
        <f>AP25*AS25</f>
        <v>0</v>
      </c>
      <c r="AU25" s="924">
        <f t="shared" si="72"/>
        <v>0</v>
      </c>
      <c r="AV25" s="606"/>
      <c r="AW25" s="922">
        <v>0</v>
      </c>
      <c r="AX25" s="923">
        <f>AV25*AW25</f>
        <v>0</v>
      </c>
      <c r="AY25" s="922">
        <v>0</v>
      </c>
      <c r="AZ25" s="923">
        <f>AV25*AY25</f>
        <v>0</v>
      </c>
      <c r="BA25" s="924">
        <f t="shared" si="73"/>
        <v>0</v>
      </c>
      <c r="BB25" s="622"/>
      <c r="BC25" s="691">
        <v>0</v>
      </c>
      <c r="BD25" s="692">
        <f t="shared" si="74"/>
        <v>0</v>
      </c>
      <c r="BE25" s="691">
        <v>0</v>
      </c>
      <c r="BF25" s="692">
        <f t="shared" si="75"/>
        <v>0</v>
      </c>
      <c r="BG25" s="693">
        <f t="shared" si="76"/>
        <v>0</v>
      </c>
      <c r="BH25" s="398">
        <f t="shared" si="77"/>
        <v>1</v>
      </c>
      <c r="BJ25" s="595"/>
    </row>
    <row r="26" spans="1:62" s="604" customFormat="1" ht="12.75">
      <c r="A26" s="918" t="s">
        <v>438</v>
      </c>
      <c r="B26" s="919" t="s">
        <v>439</v>
      </c>
      <c r="C26" s="920"/>
      <c r="D26" s="921" t="s">
        <v>141</v>
      </c>
      <c r="E26" s="921">
        <v>0.08</v>
      </c>
      <c r="F26" s="922">
        <v>0</v>
      </c>
      <c r="G26" s="923">
        <f>E26*F26</f>
        <v>0</v>
      </c>
      <c r="H26" s="922">
        <v>0</v>
      </c>
      <c r="I26" s="923">
        <f>E26*H26</f>
        <v>0</v>
      </c>
      <c r="J26" s="924">
        <f t="shared" si="7"/>
        <v>0</v>
      </c>
      <c r="K26" s="716"/>
      <c r="L26" s="622"/>
      <c r="M26" s="691">
        <v>0</v>
      </c>
      <c r="N26" s="692">
        <f t="shared" si="57"/>
        <v>0</v>
      </c>
      <c r="O26" s="691">
        <v>0</v>
      </c>
      <c r="P26" s="692">
        <f t="shared" si="58"/>
        <v>0</v>
      </c>
      <c r="Q26" s="693">
        <f t="shared" si="59"/>
        <v>0</v>
      </c>
      <c r="R26" s="622"/>
      <c r="S26" s="691">
        <v>0</v>
      </c>
      <c r="T26" s="692">
        <f t="shared" si="60"/>
        <v>0</v>
      </c>
      <c r="U26" s="691">
        <v>0</v>
      </c>
      <c r="V26" s="692">
        <f t="shared" si="61"/>
        <v>0</v>
      </c>
      <c r="W26" s="693">
        <f t="shared" si="62"/>
        <v>0</v>
      </c>
      <c r="X26" s="622"/>
      <c r="Y26" s="691">
        <v>0</v>
      </c>
      <c r="Z26" s="692">
        <f t="shared" si="63"/>
        <v>0</v>
      </c>
      <c r="AA26" s="691">
        <v>0</v>
      </c>
      <c r="AB26" s="692">
        <f t="shared" si="64"/>
        <v>0</v>
      </c>
      <c r="AC26" s="693">
        <f t="shared" si="65"/>
        <v>0</v>
      </c>
      <c r="AD26" s="622"/>
      <c r="AE26" s="691">
        <v>0</v>
      </c>
      <c r="AF26" s="692">
        <f t="shared" si="66"/>
        <v>0</v>
      </c>
      <c r="AG26" s="691">
        <v>0</v>
      </c>
      <c r="AH26" s="692">
        <f t="shared" si="67"/>
        <v>0</v>
      </c>
      <c r="AI26" s="693">
        <f t="shared" si="68"/>
        <v>0</v>
      </c>
      <c r="AJ26" s="717"/>
      <c r="AK26" s="697">
        <v>0</v>
      </c>
      <c r="AL26" s="698">
        <f t="shared" si="69"/>
        <v>0</v>
      </c>
      <c r="AM26" s="697">
        <v>0</v>
      </c>
      <c r="AN26" s="698">
        <f t="shared" si="70"/>
        <v>0</v>
      </c>
      <c r="AO26" s="699">
        <f t="shared" si="71"/>
        <v>0</v>
      </c>
      <c r="AP26" s="622"/>
      <c r="AQ26" s="922">
        <v>0</v>
      </c>
      <c r="AR26" s="923">
        <f>AP26*AQ26</f>
        <v>0</v>
      </c>
      <c r="AS26" s="922">
        <v>0</v>
      </c>
      <c r="AT26" s="923">
        <f>AP26*AS26</f>
        <v>0</v>
      </c>
      <c r="AU26" s="924">
        <f t="shared" si="72"/>
        <v>0</v>
      </c>
      <c r="AV26" s="606"/>
      <c r="AW26" s="922">
        <v>0</v>
      </c>
      <c r="AX26" s="923">
        <f>AV26*AW26</f>
        <v>0</v>
      </c>
      <c r="AY26" s="922">
        <v>0</v>
      </c>
      <c r="AZ26" s="923">
        <f>AV26*AY26</f>
        <v>0</v>
      </c>
      <c r="BA26" s="924">
        <f t="shared" si="73"/>
        <v>0</v>
      </c>
      <c r="BB26" s="622"/>
      <c r="BC26" s="691">
        <v>0</v>
      </c>
      <c r="BD26" s="692">
        <f t="shared" si="74"/>
        <v>0</v>
      </c>
      <c r="BE26" s="691">
        <v>0</v>
      </c>
      <c r="BF26" s="692">
        <f t="shared" si="75"/>
        <v>0</v>
      </c>
      <c r="BG26" s="693">
        <f t="shared" si="76"/>
        <v>0</v>
      </c>
      <c r="BH26" s="398">
        <f t="shared" si="77"/>
        <v>0.08</v>
      </c>
      <c r="BJ26" s="595"/>
    </row>
    <row r="27" spans="1:62" s="254" customFormat="1" ht="12.75">
      <c r="A27" s="303" t="s">
        <v>174</v>
      </c>
      <c r="B27" s="342" t="s">
        <v>175</v>
      </c>
      <c r="C27" s="187"/>
      <c r="D27" s="261"/>
      <c r="E27" s="261"/>
      <c r="F27" s="344">
        <v>0</v>
      </c>
      <c r="G27" s="190">
        <f t="shared" si="6"/>
        <v>0</v>
      </c>
      <c r="H27" s="344">
        <v>0</v>
      </c>
      <c r="I27" s="190"/>
      <c r="J27" s="345"/>
      <c r="K27" s="406"/>
      <c r="L27" s="427"/>
      <c r="M27" s="429">
        <v>0</v>
      </c>
      <c r="N27" s="431">
        <f t="shared" si="8"/>
        <v>0</v>
      </c>
      <c r="O27" s="429">
        <v>0</v>
      </c>
      <c r="P27" s="431">
        <f t="shared" si="9"/>
        <v>0</v>
      </c>
      <c r="Q27" s="432">
        <f t="shared" si="10"/>
        <v>0</v>
      </c>
      <c r="R27" s="444"/>
      <c r="S27" s="446">
        <v>0</v>
      </c>
      <c r="T27" s="448">
        <f t="shared" si="11"/>
        <v>0</v>
      </c>
      <c r="U27" s="446">
        <v>0</v>
      </c>
      <c r="V27" s="448">
        <f t="shared" si="12"/>
        <v>0</v>
      </c>
      <c r="W27" s="449">
        <f t="shared" si="13"/>
        <v>0</v>
      </c>
      <c r="X27" s="472"/>
      <c r="Y27" s="474">
        <v>0</v>
      </c>
      <c r="Z27" s="476">
        <f t="shared" si="14"/>
        <v>0</v>
      </c>
      <c r="AA27" s="474">
        <v>0</v>
      </c>
      <c r="AB27" s="476">
        <f t="shared" si="15"/>
        <v>0</v>
      </c>
      <c r="AC27" s="477">
        <f t="shared" si="16"/>
        <v>0</v>
      </c>
      <c r="AD27" s="489"/>
      <c r="AE27" s="491">
        <v>0</v>
      </c>
      <c r="AF27" s="493">
        <f t="shared" si="17"/>
        <v>0</v>
      </c>
      <c r="AG27" s="491">
        <v>0</v>
      </c>
      <c r="AH27" s="493">
        <f t="shared" si="18"/>
        <v>0</v>
      </c>
      <c r="AI27" s="494">
        <f t="shared" si="19"/>
        <v>0</v>
      </c>
      <c r="AJ27" s="523"/>
      <c r="AK27" s="525">
        <v>0</v>
      </c>
      <c r="AL27" s="527">
        <f t="shared" si="20"/>
        <v>0</v>
      </c>
      <c r="AM27" s="525">
        <v>0</v>
      </c>
      <c r="AN27" s="527">
        <f t="shared" si="21"/>
        <v>0</v>
      </c>
      <c r="AO27" s="528">
        <f t="shared" si="22"/>
        <v>0</v>
      </c>
      <c r="AP27" s="540"/>
      <c r="AQ27" s="344">
        <v>0</v>
      </c>
      <c r="AR27" s="190">
        <f t="shared" ref="AR27:AR37" si="78">AP27*AQ27</f>
        <v>0</v>
      </c>
      <c r="AS27" s="344">
        <v>0</v>
      </c>
      <c r="AT27" s="190"/>
      <c r="AU27" s="345"/>
      <c r="AV27" s="606"/>
      <c r="AW27" s="344">
        <v>0</v>
      </c>
      <c r="AX27" s="190">
        <f t="shared" ref="AX27:AX37" si="79">AV27*AW27</f>
        <v>0</v>
      </c>
      <c r="AY27" s="344">
        <v>0</v>
      </c>
      <c r="AZ27" s="190"/>
      <c r="BA27" s="345"/>
      <c r="BB27" s="540"/>
      <c r="BC27" s="542">
        <v>0</v>
      </c>
      <c r="BD27" s="544">
        <f t="shared" si="27"/>
        <v>0</v>
      </c>
      <c r="BE27" s="542">
        <v>0</v>
      </c>
      <c r="BF27" s="544">
        <f t="shared" si="28"/>
        <v>0</v>
      </c>
      <c r="BG27" s="545">
        <f t="shared" si="2"/>
        <v>0</v>
      </c>
      <c r="BH27" s="398">
        <f t="shared" si="29"/>
        <v>0</v>
      </c>
      <c r="BJ27" s="275"/>
    </row>
    <row r="28" spans="1:62" s="254" customFormat="1" ht="12.75">
      <c r="A28" s="303" t="s">
        <v>176</v>
      </c>
      <c r="B28" s="343" t="s">
        <v>177</v>
      </c>
      <c r="C28" s="187"/>
      <c r="D28" s="261" t="s">
        <v>90</v>
      </c>
      <c r="E28" s="261">
        <v>301.39999999999998</v>
      </c>
      <c r="F28" s="344">
        <v>863.94</v>
      </c>
      <c r="G28" s="190">
        <f t="shared" si="6"/>
        <v>260391.516</v>
      </c>
      <c r="H28" s="344">
        <v>2173.31</v>
      </c>
      <c r="I28" s="190">
        <f t="shared" ref="I28:I35" si="80">E28*H28</f>
        <v>655035.63399999996</v>
      </c>
      <c r="J28" s="345">
        <f t="shared" si="7"/>
        <v>915427.14999999991</v>
      </c>
      <c r="K28" s="406"/>
      <c r="L28" s="427"/>
      <c r="M28" s="429">
        <v>863.94</v>
      </c>
      <c r="N28" s="431">
        <f t="shared" si="8"/>
        <v>0</v>
      </c>
      <c r="O28" s="429">
        <v>2173.31</v>
      </c>
      <c r="P28" s="431">
        <f t="shared" si="9"/>
        <v>0</v>
      </c>
      <c r="Q28" s="432">
        <f t="shared" si="10"/>
        <v>0</v>
      </c>
      <c r="R28" s="444"/>
      <c r="S28" s="446">
        <v>863.94</v>
      </c>
      <c r="T28" s="448">
        <f t="shared" si="11"/>
        <v>0</v>
      </c>
      <c r="U28" s="446">
        <v>2173.31</v>
      </c>
      <c r="V28" s="448">
        <f t="shared" si="12"/>
        <v>0</v>
      </c>
      <c r="W28" s="449">
        <f t="shared" si="13"/>
        <v>0</v>
      </c>
      <c r="X28" s="472">
        <v>301.39999999999998</v>
      </c>
      <c r="Y28" s="474">
        <v>863.94</v>
      </c>
      <c r="Z28" s="476">
        <f t="shared" si="14"/>
        <v>260391.516</v>
      </c>
      <c r="AA28" s="474">
        <v>2173.31</v>
      </c>
      <c r="AB28" s="476">
        <f t="shared" si="15"/>
        <v>655035.63399999996</v>
      </c>
      <c r="AC28" s="477">
        <f t="shared" si="16"/>
        <v>915427.14999999991</v>
      </c>
      <c r="AD28" s="489"/>
      <c r="AE28" s="491">
        <v>863.94</v>
      </c>
      <c r="AF28" s="493">
        <f t="shared" si="17"/>
        <v>0</v>
      </c>
      <c r="AG28" s="491">
        <v>2173.31</v>
      </c>
      <c r="AH28" s="493">
        <f t="shared" si="18"/>
        <v>0</v>
      </c>
      <c r="AI28" s="494">
        <f t="shared" si="19"/>
        <v>0</v>
      </c>
      <c r="AJ28" s="523"/>
      <c r="AK28" s="525">
        <v>863.94</v>
      </c>
      <c r="AL28" s="527">
        <f t="shared" si="20"/>
        <v>0</v>
      </c>
      <c r="AM28" s="525">
        <v>2173.31</v>
      </c>
      <c r="AN28" s="527">
        <f t="shared" si="21"/>
        <v>0</v>
      </c>
      <c r="AO28" s="528">
        <f t="shared" si="22"/>
        <v>0</v>
      </c>
      <c r="AP28" s="540"/>
      <c r="AQ28" s="344">
        <v>863.94</v>
      </c>
      <c r="AR28" s="190">
        <f t="shared" si="78"/>
        <v>0</v>
      </c>
      <c r="AS28" s="344">
        <v>2173.31</v>
      </c>
      <c r="AT28" s="190">
        <f t="shared" ref="AT28:AT35" si="81">AP28*AS28</f>
        <v>0</v>
      </c>
      <c r="AU28" s="345">
        <f t="shared" ref="AU28:AU35" si="82">AR28+AT28</f>
        <v>0</v>
      </c>
      <c r="AV28" s="606"/>
      <c r="AW28" s="344">
        <v>863.94</v>
      </c>
      <c r="AX28" s="190">
        <f t="shared" si="79"/>
        <v>0</v>
      </c>
      <c r="AY28" s="344">
        <v>2173.31</v>
      </c>
      <c r="AZ28" s="190">
        <f t="shared" ref="AZ28:AZ35" si="83">AV28*AY28</f>
        <v>0</v>
      </c>
      <c r="BA28" s="345">
        <f t="shared" ref="BA28:BA35" si="84">AX28+AZ28</f>
        <v>0</v>
      </c>
      <c r="BB28" s="540"/>
      <c r="BC28" s="542">
        <v>863.94</v>
      </c>
      <c r="BD28" s="544">
        <f t="shared" si="27"/>
        <v>0</v>
      </c>
      <c r="BE28" s="542">
        <v>2173.31</v>
      </c>
      <c r="BF28" s="544">
        <f t="shared" si="28"/>
        <v>0</v>
      </c>
      <c r="BG28" s="545">
        <f t="shared" si="2"/>
        <v>0</v>
      </c>
      <c r="BH28" s="398">
        <f t="shared" si="29"/>
        <v>0</v>
      </c>
      <c r="BJ28" s="275"/>
    </row>
    <row r="29" spans="1:62" s="254" customFormat="1" ht="12.75">
      <c r="A29" s="303" t="s">
        <v>178</v>
      </c>
      <c r="B29" s="343" t="s">
        <v>179</v>
      </c>
      <c r="C29" s="187"/>
      <c r="D29" s="261" t="s">
        <v>90</v>
      </c>
      <c r="E29" s="261">
        <v>168.8</v>
      </c>
      <c r="F29" s="344">
        <v>863.94</v>
      </c>
      <c r="G29" s="190">
        <f t="shared" si="6"/>
        <v>145833.07200000001</v>
      </c>
      <c r="H29" s="344">
        <v>2347.2199999999998</v>
      </c>
      <c r="I29" s="190">
        <f t="shared" si="80"/>
        <v>396210.73599999998</v>
      </c>
      <c r="J29" s="345">
        <f t="shared" si="7"/>
        <v>542043.80799999996</v>
      </c>
      <c r="K29" s="406"/>
      <c r="L29" s="427"/>
      <c r="M29" s="429">
        <v>863.94</v>
      </c>
      <c r="N29" s="431">
        <f t="shared" si="8"/>
        <v>0</v>
      </c>
      <c r="O29" s="429">
        <v>2347.2199999999998</v>
      </c>
      <c r="P29" s="431">
        <f t="shared" si="9"/>
        <v>0</v>
      </c>
      <c r="Q29" s="432">
        <f t="shared" si="10"/>
        <v>0</v>
      </c>
      <c r="R29" s="444"/>
      <c r="S29" s="446">
        <v>863.94</v>
      </c>
      <c r="T29" s="448">
        <f t="shared" si="11"/>
        <v>0</v>
      </c>
      <c r="U29" s="446">
        <v>2347.2199999999998</v>
      </c>
      <c r="V29" s="448">
        <f t="shared" si="12"/>
        <v>0</v>
      </c>
      <c r="W29" s="449">
        <f t="shared" si="13"/>
        <v>0</v>
      </c>
      <c r="X29" s="472">
        <v>168.8</v>
      </c>
      <c r="Y29" s="474">
        <v>863.94</v>
      </c>
      <c r="Z29" s="476">
        <f t="shared" si="14"/>
        <v>145833.07200000001</v>
      </c>
      <c r="AA29" s="474">
        <v>2347.2199999999998</v>
      </c>
      <c r="AB29" s="476">
        <f t="shared" si="15"/>
        <v>396210.73599999998</v>
      </c>
      <c r="AC29" s="477">
        <f t="shared" si="16"/>
        <v>542043.80799999996</v>
      </c>
      <c r="AD29" s="489"/>
      <c r="AE29" s="491">
        <v>863.94</v>
      </c>
      <c r="AF29" s="493">
        <f t="shared" si="17"/>
        <v>0</v>
      </c>
      <c r="AG29" s="491">
        <v>2347.2199999999998</v>
      </c>
      <c r="AH29" s="493">
        <f t="shared" si="18"/>
        <v>0</v>
      </c>
      <c r="AI29" s="494">
        <f t="shared" si="19"/>
        <v>0</v>
      </c>
      <c r="AJ29" s="523"/>
      <c r="AK29" s="525">
        <v>863.94</v>
      </c>
      <c r="AL29" s="527">
        <f t="shared" si="20"/>
        <v>0</v>
      </c>
      <c r="AM29" s="525">
        <v>2347.2199999999998</v>
      </c>
      <c r="AN29" s="527">
        <f t="shared" si="21"/>
        <v>0</v>
      </c>
      <c r="AO29" s="528">
        <f t="shared" si="22"/>
        <v>0</v>
      </c>
      <c r="AP29" s="540"/>
      <c r="AQ29" s="344">
        <v>863.94</v>
      </c>
      <c r="AR29" s="190">
        <f t="shared" si="78"/>
        <v>0</v>
      </c>
      <c r="AS29" s="344">
        <v>2347.2199999999998</v>
      </c>
      <c r="AT29" s="190">
        <f t="shared" si="81"/>
        <v>0</v>
      </c>
      <c r="AU29" s="345">
        <f t="shared" si="82"/>
        <v>0</v>
      </c>
      <c r="AV29" s="606"/>
      <c r="AW29" s="344">
        <v>863.94</v>
      </c>
      <c r="AX29" s="190">
        <f t="shared" si="79"/>
        <v>0</v>
      </c>
      <c r="AY29" s="344">
        <v>2347.2199999999998</v>
      </c>
      <c r="AZ29" s="190">
        <f t="shared" si="83"/>
        <v>0</v>
      </c>
      <c r="BA29" s="345">
        <f t="shared" si="84"/>
        <v>0</v>
      </c>
      <c r="BB29" s="540"/>
      <c r="BC29" s="542">
        <v>863.94</v>
      </c>
      <c r="BD29" s="544">
        <f t="shared" si="27"/>
        <v>0</v>
      </c>
      <c r="BE29" s="542">
        <v>2347.2199999999998</v>
      </c>
      <c r="BF29" s="544">
        <f t="shared" si="28"/>
        <v>0</v>
      </c>
      <c r="BG29" s="545">
        <f t="shared" si="2"/>
        <v>0</v>
      </c>
      <c r="BH29" s="398">
        <f t="shared" si="29"/>
        <v>0</v>
      </c>
      <c r="BJ29" s="275"/>
    </row>
    <row r="30" spans="1:62" s="254" customFormat="1" ht="12.75">
      <c r="A30" s="303" t="s">
        <v>180</v>
      </c>
      <c r="B30" s="343" t="s">
        <v>181</v>
      </c>
      <c r="C30" s="187"/>
      <c r="D30" s="261" t="s">
        <v>90</v>
      </c>
      <c r="E30" s="261">
        <v>111.8</v>
      </c>
      <c r="F30" s="344">
        <v>1039.5</v>
      </c>
      <c r="G30" s="190">
        <f t="shared" si="6"/>
        <v>116216.09999999999</v>
      </c>
      <c r="H30" s="344">
        <v>5020.95</v>
      </c>
      <c r="I30" s="190">
        <f t="shared" si="80"/>
        <v>561342.21</v>
      </c>
      <c r="J30" s="345">
        <f t="shared" si="7"/>
        <v>677558.30999999994</v>
      </c>
      <c r="K30" s="406"/>
      <c r="L30" s="427"/>
      <c r="M30" s="429">
        <v>1039.5</v>
      </c>
      <c r="N30" s="431">
        <f t="shared" si="8"/>
        <v>0</v>
      </c>
      <c r="O30" s="429">
        <v>5020.95</v>
      </c>
      <c r="P30" s="431">
        <f t="shared" si="9"/>
        <v>0</v>
      </c>
      <c r="Q30" s="432">
        <f t="shared" si="10"/>
        <v>0</v>
      </c>
      <c r="R30" s="444"/>
      <c r="S30" s="446">
        <v>1039.5</v>
      </c>
      <c r="T30" s="448">
        <f t="shared" si="11"/>
        <v>0</v>
      </c>
      <c r="U30" s="446">
        <v>5020.95</v>
      </c>
      <c r="V30" s="448">
        <f t="shared" si="12"/>
        <v>0</v>
      </c>
      <c r="W30" s="449">
        <f t="shared" si="13"/>
        <v>0</v>
      </c>
      <c r="X30" s="472">
        <v>111.8</v>
      </c>
      <c r="Y30" s="474">
        <v>1039.5</v>
      </c>
      <c r="Z30" s="476">
        <f t="shared" si="14"/>
        <v>116216.09999999999</v>
      </c>
      <c r="AA30" s="474">
        <v>5020.95</v>
      </c>
      <c r="AB30" s="476">
        <f t="shared" si="15"/>
        <v>561342.21</v>
      </c>
      <c r="AC30" s="477">
        <f t="shared" si="16"/>
        <v>677558.30999999994</v>
      </c>
      <c r="AD30" s="489"/>
      <c r="AE30" s="491">
        <v>1039.5</v>
      </c>
      <c r="AF30" s="493">
        <f t="shared" si="17"/>
        <v>0</v>
      </c>
      <c r="AG30" s="491">
        <v>5020.95</v>
      </c>
      <c r="AH30" s="493">
        <f t="shared" si="18"/>
        <v>0</v>
      </c>
      <c r="AI30" s="494">
        <f t="shared" si="19"/>
        <v>0</v>
      </c>
      <c r="AJ30" s="523"/>
      <c r="AK30" s="525">
        <v>1039.5</v>
      </c>
      <c r="AL30" s="527">
        <f t="shared" si="20"/>
        <v>0</v>
      </c>
      <c r="AM30" s="525">
        <v>5020.95</v>
      </c>
      <c r="AN30" s="527">
        <f t="shared" si="21"/>
        <v>0</v>
      </c>
      <c r="AO30" s="528">
        <f t="shared" si="22"/>
        <v>0</v>
      </c>
      <c r="AP30" s="540"/>
      <c r="AQ30" s="344">
        <v>1039.5</v>
      </c>
      <c r="AR30" s="190">
        <f t="shared" si="78"/>
        <v>0</v>
      </c>
      <c r="AS30" s="344">
        <v>5020.95</v>
      </c>
      <c r="AT30" s="190">
        <f t="shared" si="81"/>
        <v>0</v>
      </c>
      <c r="AU30" s="345">
        <f t="shared" si="82"/>
        <v>0</v>
      </c>
      <c r="AV30" s="606"/>
      <c r="AW30" s="344">
        <v>1039.5</v>
      </c>
      <c r="AX30" s="190">
        <f t="shared" si="79"/>
        <v>0</v>
      </c>
      <c r="AY30" s="344">
        <v>5020.95</v>
      </c>
      <c r="AZ30" s="190">
        <f t="shared" si="83"/>
        <v>0</v>
      </c>
      <c r="BA30" s="345">
        <f t="shared" si="84"/>
        <v>0</v>
      </c>
      <c r="BB30" s="540"/>
      <c r="BC30" s="542">
        <v>1039.5</v>
      </c>
      <c r="BD30" s="544">
        <f t="shared" si="27"/>
        <v>0</v>
      </c>
      <c r="BE30" s="542">
        <v>5020.95</v>
      </c>
      <c r="BF30" s="544">
        <f t="shared" si="28"/>
        <v>0</v>
      </c>
      <c r="BG30" s="545">
        <f t="shared" si="2"/>
        <v>0</v>
      </c>
      <c r="BH30" s="398">
        <f t="shared" si="29"/>
        <v>0</v>
      </c>
      <c r="BJ30" s="275"/>
    </row>
    <row r="31" spans="1:62" s="604" customFormat="1" ht="12.75">
      <c r="A31" s="596" t="s">
        <v>440</v>
      </c>
      <c r="B31" s="597" t="s">
        <v>441</v>
      </c>
      <c r="C31" s="598"/>
      <c r="D31" s="599" t="s">
        <v>90</v>
      </c>
      <c r="E31" s="599">
        <v>0</v>
      </c>
      <c r="F31" s="600">
        <v>866.25</v>
      </c>
      <c r="G31" s="586">
        <f t="shared" si="6"/>
        <v>0</v>
      </c>
      <c r="H31" s="600">
        <v>553.15</v>
      </c>
      <c r="I31" s="586">
        <f t="shared" si="80"/>
        <v>0</v>
      </c>
      <c r="J31" s="587">
        <f t="shared" si="7"/>
        <v>0</v>
      </c>
      <c r="K31" s="601"/>
      <c r="L31" s="599"/>
      <c r="M31" s="600">
        <v>866.25</v>
      </c>
      <c r="N31" s="586">
        <f t="shared" si="8"/>
        <v>0</v>
      </c>
      <c r="O31" s="600">
        <v>553.15</v>
      </c>
      <c r="P31" s="586">
        <f t="shared" si="9"/>
        <v>0</v>
      </c>
      <c r="Q31" s="587">
        <f t="shared" si="10"/>
        <v>0</v>
      </c>
      <c r="R31" s="599"/>
      <c r="S31" s="600">
        <v>866.25</v>
      </c>
      <c r="T31" s="586">
        <f t="shared" si="11"/>
        <v>0</v>
      </c>
      <c r="U31" s="600">
        <v>553.15</v>
      </c>
      <c r="V31" s="586">
        <f t="shared" si="12"/>
        <v>0</v>
      </c>
      <c r="W31" s="587">
        <f t="shared" si="13"/>
        <v>0</v>
      </c>
      <c r="X31" s="599"/>
      <c r="Y31" s="600">
        <v>866.25</v>
      </c>
      <c r="Z31" s="586">
        <f t="shared" si="14"/>
        <v>0</v>
      </c>
      <c r="AA31" s="600">
        <v>553.15</v>
      </c>
      <c r="AB31" s="586">
        <f t="shared" si="15"/>
        <v>0</v>
      </c>
      <c r="AC31" s="587">
        <f t="shared" si="16"/>
        <v>0</v>
      </c>
      <c r="AD31" s="599"/>
      <c r="AE31" s="600">
        <v>866.25</v>
      </c>
      <c r="AF31" s="586">
        <f t="shared" si="17"/>
        <v>0</v>
      </c>
      <c r="AG31" s="600">
        <v>553.15</v>
      </c>
      <c r="AH31" s="586">
        <f t="shared" si="18"/>
        <v>0</v>
      </c>
      <c r="AI31" s="587">
        <f t="shared" si="19"/>
        <v>0</v>
      </c>
      <c r="AJ31" s="602"/>
      <c r="AK31" s="603">
        <v>866.25</v>
      </c>
      <c r="AL31" s="591">
        <f t="shared" si="20"/>
        <v>0</v>
      </c>
      <c r="AM31" s="603">
        <v>553.15</v>
      </c>
      <c r="AN31" s="591">
        <f t="shared" si="21"/>
        <v>0</v>
      </c>
      <c r="AO31" s="592">
        <f t="shared" si="22"/>
        <v>0</v>
      </c>
      <c r="AP31" s="599"/>
      <c r="AQ31" s="600">
        <v>866.25</v>
      </c>
      <c r="AR31" s="586">
        <f t="shared" si="78"/>
        <v>0</v>
      </c>
      <c r="AS31" s="600">
        <v>553.15</v>
      </c>
      <c r="AT31" s="586">
        <f t="shared" si="81"/>
        <v>0</v>
      </c>
      <c r="AU31" s="587">
        <f t="shared" si="82"/>
        <v>0</v>
      </c>
      <c r="AV31" s="606"/>
      <c r="AW31" s="600">
        <v>866.25</v>
      </c>
      <c r="AX31" s="586">
        <f t="shared" si="79"/>
        <v>0</v>
      </c>
      <c r="AY31" s="600">
        <v>553.15</v>
      </c>
      <c r="AZ31" s="586">
        <f t="shared" si="83"/>
        <v>0</v>
      </c>
      <c r="BA31" s="587">
        <f t="shared" si="84"/>
        <v>0</v>
      </c>
      <c r="BB31" s="599"/>
      <c r="BC31" s="600">
        <v>866.25</v>
      </c>
      <c r="BD31" s="586">
        <f t="shared" si="27"/>
        <v>0</v>
      </c>
      <c r="BE31" s="600">
        <v>553.15</v>
      </c>
      <c r="BF31" s="586">
        <f t="shared" si="28"/>
        <v>0</v>
      </c>
      <c r="BG31" s="587">
        <f t="shared" si="2"/>
        <v>0</v>
      </c>
      <c r="BH31" s="398">
        <f t="shared" si="29"/>
        <v>0</v>
      </c>
      <c r="BJ31" s="595"/>
    </row>
    <row r="32" spans="1:62" s="604" customFormat="1" ht="12.75">
      <c r="A32" s="596" t="s">
        <v>442</v>
      </c>
      <c r="B32" s="597" t="s">
        <v>443</v>
      </c>
      <c r="C32" s="598"/>
      <c r="D32" s="599" t="s">
        <v>90</v>
      </c>
      <c r="E32" s="599">
        <v>0</v>
      </c>
      <c r="F32" s="600">
        <v>678</v>
      </c>
      <c r="G32" s="586">
        <f t="shared" si="6"/>
        <v>0</v>
      </c>
      <c r="H32" s="600">
        <v>356</v>
      </c>
      <c r="I32" s="586">
        <f t="shared" si="80"/>
        <v>0</v>
      </c>
      <c r="J32" s="587">
        <f t="shared" si="7"/>
        <v>0</v>
      </c>
      <c r="K32" s="601"/>
      <c r="L32" s="599"/>
      <c r="M32" s="600">
        <v>678</v>
      </c>
      <c r="N32" s="586">
        <f t="shared" si="8"/>
        <v>0</v>
      </c>
      <c r="O32" s="600">
        <v>356</v>
      </c>
      <c r="P32" s="586">
        <f t="shared" si="9"/>
        <v>0</v>
      </c>
      <c r="Q32" s="587">
        <f t="shared" si="10"/>
        <v>0</v>
      </c>
      <c r="R32" s="599"/>
      <c r="S32" s="600">
        <v>678</v>
      </c>
      <c r="T32" s="586">
        <f t="shared" si="11"/>
        <v>0</v>
      </c>
      <c r="U32" s="600">
        <v>356</v>
      </c>
      <c r="V32" s="586">
        <f t="shared" si="12"/>
        <v>0</v>
      </c>
      <c r="W32" s="587">
        <f t="shared" si="13"/>
        <v>0</v>
      </c>
      <c r="X32" s="599"/>
      <c r="Y32" s="600">
        <v>678</v>
      </c>
      <c r="Z32" s="586">
        <f t="shared" si="14"/>
        <v>0</v>
      </c>
      <c r="AA32" s="600">
        <v>356</v>
      </c>
      <c r="AB32" s="586">
        <f t="shared" si="15"/>
        <v>0</v>
      </c>
      <c r="AC32" s="587">
        <f t="shared" si="16"/>
        <v>0</v>
      </c>
      <c r="AD32" s="599"/>
      <c r="AE32" s="600">
        <v>678</v>
      </c>
      <c r="AF32" s="586">
        <f t="shared" si="17"/>
        <v>0</v>
      </c>
      <c r="AG32" s="600">
        <v>356</v>
      </c>
      <c r="AH32" s="586">
        <f t="shared" si="18"/>
        <v>0</v>
      </c>
      <c r="AI32" s="587">
        <f t="shared" si="19"/>
        <v>0</v>
      </c>
      <c r="AJ32" s="602"/>
      <c r="AK32" s="603">
        <v>678</v>
      </c>
      <c r="AL32" s="591">
        <f t="shared" si="20"/>
        <v>0</v>
      </c>
      <c r="AM32" s="603">
        <v>356</v>
      </c>
      <c r="AN32" s="591">
        <f t="shared" si="21"/>
        <v>0</v>
      </c>
      <c r="AO32" s="592">
        <f t="shared" si="22"/>
        <v>0</v>
      </c>
      <c r="AP32" s="599"/>
      <c r="AQ32" s="600">
        <v>678</v>
      </c>
      <c r="AR32" s="586">
        <f t="shared" si="78"/>
        <v>0</v>
      </c>
      <c r="AS32" s="600">
        <v>356</v>
      </c>
      <c r="AT32" s="586">
        <f t="shared" si="81"/>
        <v>0</v>
      </c>
      <c r="AU32" s="587">
        <f t="shared" si="82"/>
        <v>0</v>
      </c>
      <c r="AV32" s="606"/>
      <c r="AW32" s="600">
        <v>678</v>
      </c>
      <c r="AX32" s="586">
        <f t="shared" si="79"/>
        <v>0</v>
      </c>
      <c r="AY32" s="600">
        <v>356</v>
      </c>
      <c r="AZ32" s="586">
        <f t="shared" si="83"/>
        <v>0</v>
      </c>
      <c r="BA32" s="587">
        <f t="shared" si="84"/>
        <v>0</v>
      </c>
      <c r="BB32" s="599"/>
      <c r="BC32" s="600">
        <v>678</v>
      </c>
      <c r="BD32" s="586">
        <f t="shared" si="27"/>
        <v>0</v>
      </c>
      <c r="BE32" s="600">
        <v>356</v>
      </c>
      <c r="BF32" s="586">
        <f t="shared" si="28"/>
        <v>0</v>
      </c>
      <c r="BG32" s="587">
        <f t="shared" si="2"/>
        <v>0</v>
      </c>
      <c r="BH32" s="398">
        <f t="shared" si="29"/>
        <v>0</v>
      </c>
      <c r="BJ32" s="595"/>
    </row>
    <row r="33" spans="1:62" s="604" customFormat="1" ht="12.75">
      <c r="A33" s="596" t="s">
        <v>444</v>
      </c>
      <c r="B33" s="597" t="s">
        <v>445</v>
      </c>
      <c r="C33" s="598"/>
      <c r="D33" s="599" t="s">
        <v>90</v>
      </c>
      <c r="E33" s="599">
        <v>0</v>
      </c>
      <c r="F33" s="600">
        <v>975</v>
      </c>
      <c r="G33" s="586">
        <f t="shared" si="6"/>
        <v>0</v>
      </c>
      <c r="H33" s="600">
        <v>305.99</v>
      </c>
      <c r="I33" s="586">
        <f t="shared" si="80"/>
        <v>0</v>
      </c>
      <c r="J33" s="587">
        <f t="shared" si="7"/>
        <v>0</v>
      </c>
      <c r="K33" s="601"/>
      <c r="L33" s="599"/>
      <c r="M33" s="600">
        <v>975</v>
      </c>
      <c r="N33" s="586">
        <f t="shared" si="8"/>
        <v>0</v>
      </c>
      <c r="O33" s="600">
        <v>305.99</v>
      </c>
      <c r="P33" s="586">
        <f t="shared" si="9"/>
        <v>0</v>
      </c>
      <c r="Q33" s="587">
        <f t="shared" si="10"/>
        <v>0</v>
      </c>
      <c r="R33" s="599"/>
      <c r="S33" s="600">
        <v>975</v>
      </c>
      <c r="T33" s="586">
        <f t="shared" si="11"/>
        <v>0</v>
      </c>
      <c r="U33" s="600">
        <v>305.99</v>
      </c>
      <c r="V33" s="586">
        <f t="shared" si="12"/>
        <v>0</v>
      </c>
      <c r="W33" s="587">
        <f t="shared" si="13"/>
        <v>0</v>
      </c>
      <c r="X33" s="599"/>
      <c r="Y33" s="600">
        <v>975</v>
      </c>
      <c r="Z33" s="586">
        <f t="shared" si="14"/>
        <v>0</v>
      </c>
      <c r="AA33" s="600">
        <v>305.99</v>
      </c>
      <c r="AB33" s="586">
        <f t="shared" si="15"/>
        <v>0</v>
      </c>
      <c r="AC33" s="587">
        <f t="shared" si="16"/>
        <v>0</v>
      </c>
      <c r="AD33" s="599"/>
      <c r="AE33" s="600">
        <v>975</v>
      </c>
      <c r="AF33" s="586">
        <f t="shared" si="17"/>
        <v>0</v>
      </c>
      <c r="AG33" s="600">
        <v>305.99</v>
      </c>
      <c r="AH33" s="586">
        <f t="shared" si="18"/>
        <v>0</v>
      </c>
      <c r="AI33" s="587">
        <f t="shared" si="19"/>
        <v>0</v>
      </c>
      <c r="AJ33" s="602"/>
      <c r="AK33" s="603">
        <v>975</v>
      </c>
      <c r="AL33" s="591">
        <f t="shared" si="20"/>
        <v>0</v>
      </c>
      <c r="AM33" s="603">
        <v>305.99</v>
      </c>
      <c r="AN33" s="591">
        <f t="shared" si="21"/>
        <v>0</v>
      </c>
      <c r="AO33" s="592">
        <f t="shared" si="22"/>
        <v>0</v>
      </c>
      <c r="AP33" s="599"/>
      <c r="AQ33" s="600">
        <v>975</v>
      </c>
      <c r="AR33" s="586">
        <f t="shared" si="78"/>
        <v>0</v>
      </c>
      <c r="AS33" s="600">
        <v>305.99</v>
      </c>
      <c r="AT33" s="586">
        <f t="shared" si="81"/>
        <v>0</v>
      </c>
      <c r="AU33" s="587">
        <f t="shared" si="82"/>
        <v>0</v>
      </c>
      <c r="AV33" s="606"/>
      <c r="AW33" s="600">
        <v>975</v>
      </c>
      <c r="AX33" s="586">
        <f t="shared" si="79"/>
        <v>0</v>
      </c>
      <c r="AY33" s="600">
        <v>305.99</v>
      </c>
      <c r="AZ33" s="586">
        <f t="shared" si="83"/>
        <v>0</v>
      </c>
      <c r="BA33" s="587">
        <f t="shared" si="84"/>
        <v>0</v>
      </c>
      <c r="BB33" s="599"/>
      <c r="BC33" s="600">
        <v>975</v>
      </c>
      <c r="BD33" s="586">
        <f t="shared" si="27"/>
        <v>0</v>
      </c>
      <c r="BE33" s="600">
        <v>305.99</v>
      </c>
      <c r="BF33" s="586">
        <f t="shared" si="28"/>
        <v>0</v>
      </c>
      <c r="BG33" s="587">
        <f t="shared" si="2"/>
        <v>0</v>
      </c>
      <c r="BH33" s="398">
        <f t="shared" si="29"/>
        <v>0</v>
      </c>
      <c r="BJ33" s="595"/>
    </row>
    <row r="34" spans="1:62" s="604" customFormat="1" ht="12.75">
      <c r="A34" s="596" t="s">
        <v>446</v>
      </c>
      <c r="B34" s="597" t="s">
        <v>447</v>
      </c>
      <c r="C34" s="598"/>
      <c r="D34" s="599" t="s">
        <v>90</v>
      </c>
      <c r="E34" s="599">
        <v>0</v>
      </c>
      <c r="F34" s="600">
        <v>485.1</v>
      </c>
      <c r="G34" s="586">
        <f t="shared" si="6"/>
        <v>0</v>
      </c>
      <c r="H34" s="600">
        <v>569.98</v>
      </c>
      <c r="I34" s="586">
        <f t="shared" si="80"/>
        <v>0</v>
      </c>
      <c r="J34" s="587">
        <f t="shared" si="7"/>
        <v>0</v>
      </c>
      <c r="K34" s="601"/>
      <c r="L34" s="599"/>
      <c r="M34" s="600">
        <v>485.1</v>
      </c>
      <c r="N34" s="586">
        <f t="shared" si="8"/>
        <v>0</v>
      </c>
      <c r="O34" s="600">
        <v>569.98</v>
      </c>
      <c r="P34" s="586">
        <f t="shared" si="9"/>
        <v>0</v>
      </c>
      <c r="Q34" s="587">
        <f t="shared" si="10"/>
        <v>0</v>
      </c>
      <c r="R34" s="599"/>
      <c r="S34" s="600">
        <v>485.1</v>
      </c>
      <c r="T34" s="586">
        <f t="shared" si="11"/>
        <v>0</v>
      </c>
      <c r="U34" s="600">
        <v>569.98</v>
      </c>
      <c r="V34" s="586">
        <f t="shared" si="12"/>
        <v>0</v>
      </c>
      <c r="W34" s="587">
        <f t="shared" si="13"/>
        <v>0</v>
      </c>
      <c r="X34" s="599"/>
      <c r="Y34" s="600">
        <v>485.1</v>
      </c>
      <c r="Z34" s="586">
        <f t="shared" si="14"/>
        <v>0</v>
      </c>
      <c r="AA34" s="600">
        <v>569.98</v>
      </c>
      <c r="AB34" s="586">
        <f t="shared" si="15"/>
        <v>0</v>
      </c>
      <c r="AC34" s="587">
        <f t="shared" si="16"/>
        <v>0</v>
      </c>
      <c r="AD34" s="599"/>
      <c r="AE34" s="600">
        <v>485.1</v>
      </c>
      <c r="AF34" s="586">
        <f t="shared" si="17"/>
        <v>0</v>
      </c>
      <c r="AG34" s="600">
        <v>569.98</v>
      </c>
      <c r="AH34" s="586">
        <f t="shared" si="18"/>
        <v>0</v>
      </c>
      <c r="AI34" s="587">
        <f t="shared" si="19"/>
        <v>0</v>
      </c>
      <c r="AJ34" s="602"/>
      <c r="AK34" s="603">
        <v>485.1</v>
      </c>
      <c r="AL34" s="591">
        <f t="shared" si="20"/>
        <v>0</v>
      </c>
      <c r="AM34" s="603">
        <v>569.98</v>
      </c>
      <c r="AN34" s="591">
        <f t="shared" si="21"/>
        <v>0</v>
      </c>
      <c r="AO34" s="592">
        <f t="shared" si="22"/>
        <v>0</v>
      </c>
      <c r="AP34" s="599"/>
      <c r="AQ34" s="600">
        <v>485.1</v>
      </c>
      <c r="AR34" s="586">
        <f t="shared" si="78"/>
        <v>0</v>
      </c>
      <c r="AS34" s="600">
        <v>569.98</v>
      </c>
      <c r="AT34" s="586">
        <f t="shared" si="81"/>
        <v>0</v>
      </c>
      <c r="AU34" s="587">
        <f t="shared" si="82"/>
        <v>0</v>
      </c>
      <c r="AV34" s="606"/>
      <c r="AW34" s="600">
        <v>485.1</v>
      </c>
      <c r="AX34" s="586">
        <f t="shared" si="79"/>
        <v>0</v>
      </c>
      <c r="AY34" s="600">
        <v>569.98</v>
      </c>
      <c r="AZ34" s="586">
        <f t="shared" si="83"/>
        <v>0</v>
      </c>
      <c r="BA34" s="587">
        <f t="shared" si="84"/>
        <v>0</v>
      </c>
      <c r="BB34" s="599"/>
      <c r="BC34" s="600">
        <v>485.1</v>
      </c>
      <c r="BD34" s="586">
        <f t="shared" si="27"/>
        <v>0</v>
      </c>
      <c r="BE34" s="600">
        <v>569.98</v>
      </c>
      <c r="BF34" s="586">
        <f t="shared" si="28"/>
        <v>0</v>
      </c>
      <c r="BG34" s="587">
        <f t="shared" si="2"/>
        <v>0</v>
      </c>
      <c r="BH34" s="398">
        <f t="shared" si="29"/>
        <v>0</v>
      </c>
      <c r="BJ34" s="595"/>
    </row>
    <row r="35" spans="1:62" s="604" customFormat="1" ht="12.75">
      <c r="A35" s="596" t="s">
        <v>448</v>
      </c>
      <c r="B35" s="597" t="s">
        <v>449</v>
      </c>
      <c r="C35" s="598"/>
      <c r="D35" s="599" t="s">
        <v>90</v>
      </c>
      <c r="E35" s="599">
        <v>0</v>
      </c>
      <c r="F35" s="600">
        <v>57.75</v>
      </c>
      <c r="G35" s="586">
        <f t="shared" si="6"/>
        <v>0</v>
      </c>
      <c r="H35" s="600">
        <v>32.54</v>
      </c>
      <c r="I35" s="586">
        <f t="shared" si="80"/>
        <v>0</v>
      </c>
      <c r="J35" s="587">
        <f t="shared" si="7"/>
        <v>0</v>
      </c>
      <c r="K35" s="601"/>
      <c r="L35" s="599"/>
      <c r="M35" s="600">
        <v>57.75</v>
      </c>
      <c r="N35" s="586">
        <f t="shared" si="8"/>
        <v>0</v>
      </c>
      <c r="O35" s="600">
        <v>32.54</v>
      </c>
      <c r="P35" s="586">
        <f t="shared" si="9"/>
        <v>0</v>
      </c>
      <c r="Q35" s="587">
        <f t="shared" si="10"/>
        <v>0</v>
      </c>
      <c r="R35" s="599"/>
      <c r="S35" s="600">
        <v>57.75</v>
      </c>
      <c r="T35" s="586">
        <f t="shared" si="11"/>
        <v>0</v>
      </c>
      <c r="U35" s="600">
        <v>32.54</v>
      </c>
      <c r="V35" s="586">
        <f t="shared" si="12"/>
        <v>0</v>
      </c>
      <c r="W35" s="587">
        <f t="shared" si="13"/>
        <v>0</v>
      </c>
      <c r="X35" s="599"/>
      <c r="Y35" s="600">
        <v>57.75</v>
      </c>
      <c r="Z35" s="586">
        <f t="shared" si="14"/>
        <v>0</v>
      </c>
      <c r="AA35" s="600">
        <v>32.54</v>
      </c>
      <c r="AB35" s="586">
        <f t="shared" si="15"/>
        <v>0</v>
      </c>
      <c r="AC35" s="587">
        <f t="shared" si="16"/>
        <v>0</v>
      </c>
      <c r="AD35" s="599"/>
      <c r="AE35" s="600">
        <v>57.75</v>
      </c>
      <c r="AF35" s="586">
        <f t="shared" si="17"/>
        <v>0</v>
      </c>
      <c r="AG35" s="600">
        <v>32.54</v>
      </c>
      <c r="AH35" s="586">
        <f t="shared" si="18"/>
        <v>0</v>
      </c>
      <c r="AI35" s="587">
        <f t="shared" si="19"/>
        <v>0</v>
      </c>
      <c r="AJ35" s="602"/>
      <c r="AK35" s="603">
        <v>57.75</v>
      </c>
      <c r="AL35" s="591">
        <f t="shared" si="20"/>
        <v>0</v>
      </c>
      <c r="AM35" s="603">
        <v>32.54</v>
      </c>
      <c r="AN35" s="591">
        <f t="shared" si="21"/>
        <v>0</v>
      </c>
      <c r="AO35" s="592">
        <f t="shared" si="22"/>
        <v>0</v>
      </c>
      <c r="AP35" s="599"/>
      <c r="AQ35" s="600">
        <v>57.75</v>
      </c>
      <c r="AR35" s="586">
        <f t="shared" si="78"/>
        <v>0</v>
      </c>
      <c r="AS35" s="600">
        <v>32.54</v>
      </c>
      <c r="AT35" s="586">
        <f t="shared" si="81"/>
        <v>0</v>
      </c>
      <c r="AU35" s="587">
        <f t="shared" si="82"/>
        <v>0</v>
      </c>
      <c r="AV35" s="606"/>
      <c r="AW35" s="600">
        <v>57.75</v>
      </c>
      <c r="AX35" s="586">
        <f t="shared" si="79"/>
        <v>0</v>
      </c>
      <c r="AY35" s="600">
        <v>32.54</v>
      </c>
      <c r="AZ35" s="586">
        <f t="shared" si="83"/>
        <v>0</v>
      </c>
      <c r="BA35" s="587">
        <f t="shared" si="84"/>
        <v>0</v>
      </c>
      <c r="BB35" s="599"/>
      <c r="BC35" s="600">
        <v>57.75</v>
      </c>
      <c r="BD35" s="586">
        <f t="shared" si="27"/>
        <v>0</v>
      </c>
      <c r="BE35" s="600">
        <v>32.54</v>
      </c>
      <c r="BF35" s="586">
        <f t="shared" si="28"/>
        <v>0</v>
      </c>
      <c r="BG35" s="587">
        <f t="shared" si="2"/>
        <v>0</v>
      </c>
      <c r="BH35" s="398">
        <f t="shared" si="29"/>
        <v>0</v>
      </c>
      <c r="BJ35" s="595"/>
    </row>
    <row r="36" spans="1:62" s="254" customFormat="1" ht="12.75">
      <c r="A36" s="303" t="s">
        <v>182</v>
      </c>
      <c r="B36" s="342" t="s">
        <v>183</v>
      </c>
      <c r="C36" s="187"/>
      <c r="D36" s="261"/>
      <c r="E36" s="261"/>
      <c r="F36" s="344">
        <v>0</v>
      </c>
      <c r="G36" s="190">
        <f t="shared" si="6"/>
        <v>0</v>
      </c>
      <c r="H36" s="344">
        <v>0</v>
      </c>
      <c r="I36" s="190"/>
      <c r="J36" s="345"/>
      <c r="K36" s="406"/>
      <c r="L36" s="427"/>
      <c r="M36" s="429">
        <v>0</v>
      </c>
      <c r="N36" s="431">
        <f t="shared" si="8"/>
        <v>0</v>
      </c>
      <c r="O36" s="429">
        <v>0</v>
      </c>
      <c r="P36" s="431">
        <f t="shared" si="9"/>
        <v>0</v>
      </c>
      <c r="Q36" s="432">
        <f t="shared" si="10"/>
        <v>0</v>
      </c>
      <c r="R36" s="444"/>
      <c r="S36" s="446">
        <v>0</v>
      </c>
      <c r="T36" s="448">
        <f t="shared" si="11"/>
        <v>0</v>
      </c>
      <c r="U36" s="446">
        <v>0</v>
      </c>
      <c r="V36" s="448">
        <f t="shared" si="12"/>
        <v>0</v>
      </c>
      <c r="W36" s="449">
        <f t="shared" si="13"/>
        <v>0</v>
      </c>
      <c r="X36" s="472"/>
      <c r="Y36" s="474">
        <v>0</v>
      </c>
      <c r="Z36" s="476">
        <f t="shared" si="14"/>
        <v>0</v>
      </c>
      <c r="AA36" s="474">
        <v>0</v>
      </c>
      <c r="AB36" s="476">
        <f t="shared" si="15"/>
        <v>0</v>
      </c>
      <c r="AC36" s="477">
        <f t="shared" si="16"/>
        <v>0</v>
      </c>
      <c r="AD36" s="489"/>
      <c r="AE36" s="491">
        <v>0</v>
      </c>
      <c r="AF36" s="493">
        <f t="shared" si="17"/>
        <v>0</v>
      </c>
      <c r="AG36" s="491">
        <v>0</v>
      </c>
      <c r="AH36" s="493">
        <f t="shared" si="18"/>
        <v>0</v>
      </c>
      <c r="AI36" s="494">
        <f t="shared" si="19"/>
        <v>0</v>
      </c>
      <c r="AJ36" s="523"/>
      <c r="AK36" s="525">
        <v>0</v>
      </c>
      <c r="AL36" s="527">
        <f t="shared" si="20"/>
        <v>0</v>
      </c>
      <c r="AM36" s="525">
        <v>0</v>
      </c>
      <c r="AN36" s="527">
        <f t="shared" si="21"/>
        <v>0</v>
      </c>
      <c r="AO36" s="528">
        <f t="shared" si="22"/>
        <v>0</v>
      </c>
      <c r="AP36" s="540"/>
      <c r="AQ36" s="344">
        <v>0</v>
      </c>
      <c r="AR36" s="190">
        <f t="shared" si="78"/>
        <v>0</v>
      </c>
      <c r="AS36" s="344">
        <v>0</v>
      </c>
      <c r="AT36" s="190"/>
      <c r="AU36" s="345"/>
      <c r="AV36" s="606"/>
      <c r="AW36" s="344">
        <v>0</v>
      </c>
      <c r="AX36" s="190">
        <f t="shared" si="79"/>
        <v>0</v>
      </c>
      <c r="AY36" s="344">
        <v>0</v>
      </c>
      <c r="AZ36" s="190"/>
      <c r="BA36" s="345"/>
      <c r="BB36" s="540"/>
      <c r="BC36" s="542">
        <v>0</v>
      </c>
      <c r="BD36" s="544">
        <f t="shared" si="27"/>
        <v>0</v>
      </c>
      <c r="BE36" s="542">
        <v>0</v>
      </c>
      <c r="BF36" s="544">
        <f t="shared" si="28"/>
        <v>0</v>
      </c>
      <c r="BG36" s="545">
        <f t="shared" si="2"/>
        <v>0</v>
      </c>
      <c r="BH36" s="398">
        <f t="shared" si="29"/>
        <v>0</v>
      </c>
      <c r="BJ36" s="275"/>
    </row>
    <row r="37" spans="1:62" s="254" customFormat="1" ht="12.75">
      <c r="A37" s="303" t="s">
        <v>450</v>
      </c>
      <c r="B37" s="343" t="s">
        <v>451</v>
      </c>
      <c r="C37" s="187"/>
      <c r="D37" s="261" t="s">
        <v>90</v>
      </c>
      <c r="E37" s="261">
        <v>352.5</v>
      </c>
      <c r="F37" s="344">
        <v>288.75</v>
      </c>
      <c r="G37" s="190">
        <f t="shared" si="6"/>
        <v>101784.375</v>
      </c>
      <c r="H37" s="344">
        <v>56.1</v>
      </c>
      <c r="I37" s="190">
        <f t="shared" ref="I37:I46" si="85">E37*H37</f>
        <v>19775.25</v>
      </c>
      <c r="J37" s="345">
        <f t="shared" si="7"/>
        <v>121559.625</v>
      </c>
      <c r="K37" s="406"/>
      <c r="L37" s="427">
        <v>352.5</v>
      </c>
      <c r="M37" s="429">
        <v>288.75</v>
      </c>
      <c r="N37" s="431">
        <f t="shared" si="8"/>
        <v>101784.375</v>
      </c>
      <c r="O37" s="429">
        <v>56.1</v>
      </c>
      <c r="P37" s="431">
        <f t="shared" si="9"/>
        <v>19775.25</v>
      </c>
      <c r="Q37" s="432">
        <f t="shared" si="10"/>
        <v>121559.625</v>
      </c>
      <c r="R37" s="444"/>
      <c r="S37" s="446">
        <v>288.75</v>
      </c>
      <c r="T37" s="448">
        <f t="shared" si="11"/>
        <v>0</v>
      </c>
      <c r="U37" s="446">
        <v>56.1</v>
      </c>
      <c r="V37" s="448">
        <f t="shared" si="12"/>
        <v>0</v>
      </c>
      <c r="W37" s="449">
        <f t="shared" si="13"/>
        <v>0</v>
      </c>
      <c r="X37" s="472"/>
      <c r="Y37" s="474">
        <v>288.75</v>
      </c>
      <c r="Z37" s="476">
        <f t="shared" si="14"/>
        <v>0</v>
      </c>
      <c r="AA37" s="474">
        <v>56.1</v>
      </c>
      <c r="AB37" s="476">
        <f t="shared" si="15"/>
        <v>0</v>
      </c>
      <c r="AC37" s="477">
        <f t="shared" si="16"/>
        <v>0</v>
      </c>
      <c r="AD37" s="489"/>
      <c r="AE37" s="491">
        <v>288.75</v>
      </c>
      <c r="AF37" s="493">
        <f t="shared" si="17"/>
        <v>0</v>
      </c>
      <c r="AG37" s="491">
        <v>56.1</v>
      </c>
      <c r="AH37" s="493">
        <f t="shared" si="18"/>
        <v>0</v>
      </c>
      <c r="AI37" s="494">
        <f t="shared" si="19"/>
        <v>0</v>
      </c>
      <c r="AJ37" s="523"/>
      <c r="AK37" s="525">
        <v>288.75</v>
      </c>
      <c r="AL37" s="527">
        <f t="shared" si="20"/>
        <v>0</v>
      </c>
      <c r="AM37" s="525">
        <v>56.1</v>
      </c>
      <c r="AN37" s="527">
        <f t="shared" si="21"/>
        <v>0</v>
      </c>
      <c r="AO37" s="528">
        <f t="shared" si="22"/>
        <v>0</v>
      </c>
      <c r="AP37" s="540"/>
      <c r="AQ37" s="344">
        <v>288.75</v>
      </c>
      <c r="AR37" s="190">
        <f t="shared" si="78"/>
        <v>0</v>
      </c>
      <c r="AS37" s="344">
        <v>56.1</v>
      </c>
      <c r="AT37" s="190">
        <f t="shared" ref="AT37" si="86">AP37*AS37</f>
        <v>0</v>
      </c>
      <c r="AU37" s="345">
        <f t="shared" ref="AU37:AU46" si="87">AR37+AT37</f>
        <v>0</v>
      </c>
      <c r="AV37" s="606"/>
      <c r="AW37" s="344">
        <v>288.75</v>
      </c>
      <c r="AX37" s="190">
        <f t="shared" si="79"/>
        <v>0</v>
      </c>
      <c r="AY37" s="344">
        <v>56.1</v>
      </c>
      <c r="AZ37" s="190">
        <f t="shared" ref="AZ37" si="88">AV37*AY37</f>
        <v>0</v>
      </c>
      <c r="BA37" s="345">
        <f t="shared" ref="BA37:BA46" si="89">AX37+AZ37</f>
        <v>0</v>
      </c>
      <c r="BB37" s="540"/>
      <c r="BC37" s="542">
        <v>288.75</v>
      </c>
      <c r="BD37" s="544">
        <f t="shared" si="27"/>
        <v>0</v>
      </c>
      <c r="BE37" s="542">
        <v>56.1</v>
      </c>
      <c r="BF37" s="544">
        <f t="shared" si="28"/>
        <v>0</v>
      </c>
      <c r="BG37" s="545">
        <f t="shared" si="2"/>
        <v>0</v>
      </c>
      <c r="BH37" s="398">
        <f t="shared" si="29"/>
        <v>0</v>
      </c>
      <c r="BJ37" s="275"/>
    </row>
    <row r="38" spans="1:62" s="718" customFormat="1" ht="12.75">
      <c r="A38" s="647" t="s">
        <v>452</v>
      </c>
      <c r="B38" s="731" t="s">
        <v>453</v>
      </c>
      <c r="C38" s="723"/>
      <c r="D38" s="622" t="s">
        <v>140</v>
      </c>
      <c r="E38" s="622">
        <v>7.87</v>
      </c>
      <c r="F38" s="691">
        <v>12127.5</v>
      </c>
      <c r="G38" s="190">
        <f>E38*F38</f>
        <v>95443.425000000003</v>
      </c>
      <c r="H38" s="691">
        <v>9537</v>
      </c>
      <c r="I38" s="692">
        <f>E38*H38</f>
        <v>75056.19</v>
      </c>
      <c r="J38" s="693">
        <f t="shared" si="7"/>
        <v>170499.61499999999</v>
      </c>
      <c r="K38" s="716"/>
      <c r="L38" s="622">
        <v>7.87</v>
      </c>
      <c r="M38" s="691">
        <v>12127.5</v>
      </c>
      <c r="N38" s="692">
        <f t="shared" si="8"/>
        <v>95443.425000000003</v>
      </c>
      <c r="O38" s="691">
        <v>9537</v>
      </c>
      <c r="P38" s="692">
        <f t="shared" si="9"/>
        <v>75056.19</v>
      </c>
      <c r="Q38" s="693">
        <f t="shared" si="10"/>
        <v>170499.61499999999</v>
      </c>
      <c r="R38" s="622"/>
      <c r="S38" s="691">
        <v>12127.5</v>
      </c>
      <c r="T38" s="692">
        <f t="shared" si="11"/>
        <v>0</v>
      </c>
      <c r="U38" s="691">
        <v>9537</v>
      </c>
      <c r="V38" s="692">
        <f t="shared" si="12"/>
        <v>0</v>
      </c>
      <c r="W38" s="693">
        <f t="shared" si="13"/>
        <v>0</v>
      </c>
      <c r="X38" s="622"/>
      <c r="Y38" s="691">
        <v>12127.5</v>
      </c>
      <c r="Z38" s="692">
        <f t="shared" si="14"/>
        <v>0</v>
      </c>
      <c r="AA38" s="691">
        <v>9537</v>
      </c>
      <c r="AB38" s="692">
        <f t="shared" si="15"/>
        <v>0</v>
      </c>
      <c r="AC38" s="693">
        <f t="shared" si="16"/>
        <v>0</v>
      </c>
      <c r="AD38" s="622"/>
      <c r="AE38" s="691">
        <v>12127.5</v>
      </c>
      <c r="AF38" s="692">
        <f t="shared" si="17"/>
        <v>0</v>
      </c>
      <c r="AG38" s="691">
        <v>9537</v>
      </c>
      <c r="AH38" s="692">
        <f t="shared" si="18"/>
        <v>0</v>
      </c>
      <c r="AI38" s="693">
        <f t="shared" si="19"/>
        <v>0</v>
      </c>
      <c r="AJ38" s="717"/>
      <c r="AK38" s="697">
        <v>12127.5</v>
      </c>
      <c r="AL38" s="698">
        <f t="shared" si="20"/>
        <v>0</v>
      </c>
      <c r="AM38" s="697">
        <v>9537</v>
      </c>
      <c r="AN38" s="698">
        <f t="shared" si="21"/>
        <v>0</v>
      </c>
      <c r="AO38" s="699">
        <f t="shared" si="22"/>
        <v>0</v>
      </c>
      <c r="AP38" s="622"/>
      <c r="AQ38" s="691">
        <v>12127.5</v>
      </c>
      <c r="AR38" s="190">
        <f>AP38*AQ38</f>
        <v>0</v>
      </c>
      <c r="AS38" s="691">
        <v>9537</v>
      </c>
      <c r="AT38" s="692">
        <f>AP38*AS38</f>
        <v>0</v>
      </c>
      <c r="AU38" s="693">
        <f t="shared" si="87"/>
        <v>0</v>
      </c>
      <c r="AV38" s="606"/>
      <c r="AW38" s="691">
        <v>12127.5</v>
      </c>
      <c r="AX38" s="190">
        <f>AV38*AW38</f>
        <v>0</v>
      </c>
      <c r="AY38" s="691">
        <v>9537</v>
      </c>
      <c r="AZ38" s="692">
        <f>AV38*AY38</f>
        <v>0</v>
      </c>
      <c r="BA38" s="693">
        <f t="shared" si="89"/>
        <v>0</v>
      </c>
      <c r="BB38" s="622"/>
      <c r="BC38" s="691">
        <v>12127.5</v>
      </c>
      <c r="BD38" s="692">
        <f t="shared" si="27"/>
        <v>0</v>
      </c>
      <c r="BE38" s="691">
        <v>9537</v>
      </c>
      <c r="BF38" s="692">
        <f t="shared" si="28"/>
        <v>0</v>
      </c>
      <c r="BG38" s="693">
        <f t="shared" si="2"/>
        <v>0</v>
      </c>
      <c r="BH38" s="398">
        <f t="shared" si="29"/>
        <v>0</v>
      </c>
      <c r="BJ38" s="700"/>
    </row>
    <row r="39" spans="1:62" s="254" customFormat="1" ht="12.75">
      <c r="A39" s="303" t="s">
        <v>184</v>
      </c>
      <c r="B39" s="343" t="s">
        <v>185</v>
      </c>
      <c r="C39" s="187"/>
      <c r="D39" s="261" t="s">
        <v>90</v>
      </c>
      <c r="E39" s="606">
        <v>524.66999999999996</v>
      </c>
      <c r="F39" s="344">
        <v>1640.1</v>
      </c>
      <c r="G39" s="190">
        <f t="shared" si="6"/>
        <v>860511.26699999988</v>
      </c>
      <c r="H39" s="344">
        <v>3023.79</v>
      </c>
      <c r="I39" s="190">
        <f t="shared" si="85"/>
        <v>1586491.8992999999</v>
      </c>
      <c r="J39" s="345">
        <f t="shared" si="7"/>
        <v>2447003.1662999997</v>
      </c>
      <c r="K39" s="406"/>
      <c r="L39" s="427"/>
      <c r="M39" s="429">
        <v>1640.1</v>
      </c>
      <c r="N39" s="431">
        <f t="shared" si="8"/>
        <v>0</v>
      </c>
      <c r="O39" s="429">
        <v>3023.79</v>
      </c>
      <c r="P39" s="431">
        <f t="shared" si="9"/>
        <v>0</v>
      </c>
      <c r="Q39" s="432">
        <f t="shared" si="10"/>
        <v>0</v>
      </c>
      <c r="R39" s="444"/>
      <c r="S39" s="446">
        <v>1640.1</v>
      </c>
      <c r="T39" s="448">
        <f t="shared" si="11"/>
        <v>0</v>
      </c>
      <c r="U39" s="446">
        <v>3023.79</v>
      </c>
      <c r="V39" s="448">
        <f t="shared" si="12"/>
        <v>0</v>
      </c>
      <c r="W39" s="449">
        <f t="shared" si="13"/>
        <v>0</v>
      </c>
      <c r="X39" s="472">
        <v>187.8</v>
      </c>
      <c r="Y39" s="474">
        <v>1640.1</v>
      </c>
      <c r="Z39" s="476">
        <f t="shared" si="14"/>
        <v>308010.78000000003</v>
      </c>
      <c r="AA39" s="474">
        <v>3023.79</v>
      </c>
      <c r="AB39" s="476">
        <f t="shared" si="15"/>
        <v>567867.76199999999</v>
      </c>
      <c r="AC39" s="477">
        <f t="shared" si="16"/>
        <v>875878.54200000002</v>
      </c>
      <c r="AD39" s="489"/>
      <c r="AE39" s="491">
        <v>1640.1</v>
      </c>
      <c r="AF39" s="493">
        <f t="shared" si="17"/>
        <v>0</v>
      </c>
      <c r="AG39" s="491">
        <v>3023.79</v>
      </c>
      <c r="AH39" s="493">
        <f t="shared" si="18"/>
        <v>0</v>
      </c>
      <c r="AI39" s="494">
        <f t="shared" si="19"/>
        <v>0</v>
      </c>
      <c r="AJ39" s="523"/>
      <c r="AK39" s="525">
        <v>1640.1</v>
      </c>
      <c r="AL39" s="527">
        <f t="shared" si="20"/>
        <v>0</v>
      </c>
      <c r="AM39" s="525">
        <v>3023.79</v>
      </c>
      <c r="AN39" s="527">
        <f t="shared" si="21"/>
        <v>0</v>
      </c>
      <c r="AO39" s="528">
        <f t="shared" si="22"/>
        <v>0</v>
      </c>
      <c r="AP39" s="540">
        <v>336.87</v>
      </c>
      <c r="AQ39" s="344">
        <v>1640.1</v>
      </c>
      <c r="AR39" s="190">
        <f t="shared" ref="AR39:AR102" si="90">AP39*AQ39</f>
        <v>552500.48699999996</v>
      </c>
      <c r="AS39" s="344">
        <v>3023.79</v>
      </c>
      <c r="AT39" s="190">
        <f t="shared" ref="AT39:AT46" si="91">AP39*AS39</f>
        <v>1018624.1372999999</v>
      </c>
      <c r="AU39" s="345">
        <f t="shared" si="87"/>
        <v>1571124.6242999998</v>
      </c>
      <c r="AV39" s="606"/>
      <c r="AW39" s="344">
        <v>1640.1</v>
      </c>
      <c r="AX39" s="190">
        <f t="shared" ref="AX39:AX102" si="92">AV39*AW39</f>
        <v>0</v>
      </c>
      <c r="AY39" s="344">
        <v>3023.79</v>
      </c>
      <c r="AZ39" s="190">
        <f t="shared" ref="AZ39:AZ46" si="93">AV39*AY39</f>
        <v>0</v>
      </c>
      <c r="BA39" s="345">
        <f t="shared" si="89"/>
        <v>0</v>
      </c>
      <c r="BB39" s="540"/>
      <c r="BC39" s="542">
        <v>1640.1</v>
      </c>
      <c r="BD39" s="544">
        <f t="shared" si="27"/>
        <v>0</v>
      </c>
      <c r="BE39" s="542">
        <v>3023.79</v>
      </c>
      <c r="BF39" s="544">
        <f t="shared" si="28"/>
        <v>0</v>
      </c>
      <c r="BG39" s="545">
        <f t="shared" si="2"/>
        <v>0</v>
      </c>
      <c r="BH39" s="398">
        <f t="shared" si="29"/>
        <v>-5.6843418860808015E-14</v>
      </c>
      <c r="BJ39" s="275"/>
    </row>
    <row r="40" spans="1:62" s="604" customFormat="1" ht="12.75">
      <c r="A40" s="596" t="s">
        <v>454</v>
      </c>
      <c r="B40" s="597" t="s">
        <v>455</v>
      </c>
      <c r="C40" s="598"/>
      <c r="D40" s="599" t="s">
        <v>90</v>
      </c>
      <c r="E40" s="599"/>
      <c r="F40" s="600">
        <v>1640.1</v>
      </c>
      <c r="G40" s="586">
        <f t="shared" si="6"/>
        <v>0</v>
      </c>
      <c r="H40" s="600">
        <v>3023.79</v>
      </c>
      <c r="I40" s="586">
        <f t="shared" si="85"/>
        <v>0</v>
      </c>
      <c r="J40" s="587">
        <f t="shared" si="7"/>
        <v>0</v>
      </c>
      <c r="K40" s="601"/>
      <c r="L40" s="599"/>
      <c r="M40" s="600">
        <v>1640.1</v>
      </c>
      <c r="N40" s="586">
        <f t="shared" si="8"/>
        <v>0</v>
      </c>
      <c r="O40" s="600">
        <v>3023.79</v>
      </c>
      <c r="P40" s="586">
        <f t="shared" si="9"/>
        <v>0</v>
      </c>
      <c r="Q40" s="587">
        <f t="shared" si="10"/>
        <v>0</v>
      </c>
      <c r="R40" s="599"/>
      <c r="S40" s="600">
        <v>1640.1</v>
      </c>
      <c r="T40" s="586">
        <f t="shared" si="11"/>
        <v>0</v>
      </c>
      <c r="U40" s="600">
        <v>3023.79</v>
      </c>
      <c r="V40" s="586">
        <f t="shared" si="12"/>
        <v>0</v>
      </c>
      <c r="W40" s="587">
        <f t="shared" si="13"/>
        <v>0</v>
      </c>
      <c r="X40" s="599"/>
      <c r="Y40" s="600">
        <v>1640.1</v>
      </c>
      <c r="Z40" s="586">
        <f t="shared" si="14"/>
        <v>0</v>
      </c>
      <c r="AA40" s="600">
        <v>3023.79</v>
      </c>
      <c r="AB40" s="586">
        <f t="shared" si="15"/>
        <v>0</v>
      </c>
      <c r="AC40" s="587">
        <f t="shared" si="16"/>
        <v>0</v>
      </c>
      <c r="AD40" s="599"/>
      <c r="AE40" s="600">
        <v>1640.1</v>
      </c>
      <c r="AF40" s="586">
        <f t="shared" si="17"/>
        <v>0</v>
      </c>
      <c r="AG40" s="600">
        <v>3023.79</v>
      </c>
      <c r="AH40" s="586">
        <f t="shared" si="18"/>
        <v>0</v>
      </c>
      <c r="AI40" s="587">
        <f t="shared" si="19"/>
        <v>0</v>
      </c>
      <c r="AJ40" s="602"/>
      <c r="AK40" s="603">
        <v>1640.1</v>
      </c>
      <c r="AL40" s="591">
        <f t="shared" si="20"/>
        <v>0</v>
      </c>
      <c r="AM40" s="603">
        <v>3023.79</v>
      </c>
      <c r="AN40" s="591">
        <f t="shared" si="21"/>
        <v>0</v>
      </c>
      <c r="AO40" s="592">
        <f t="shared" si="22"/>
        <v>0</v>
      </c>
      <c r="AP40" s="599"/>
      <c r="AQ40" s="600">
        <v>1640.1</v>
      </c>
      <c r="AR40" s="586">
        <f t="shared" si="90"/>
        <v>0</v>
      </c>
      <c r="AS40" s="600">
        <v>3023.79</v>
      </c>
      <c r="AT40" s="586">
        <f t="shared" si="91"/>
        <v>0</v>
      </c>
      <c r="AU40" s="587">
        <f t="shared" si="87"/>
        <v>0</v>
      </c>
      <c r="AV40" s="606"/>
      <c r="AW40" s="600">
        <v>1640.1</v>
      </c>
      <c r="AX40" s="586">
        <f t="shared" si="92"/>
        <v>0</v>
      </c>
      <c r="AY40" s="600">
        <v>3023.79</v>
      </c>
      <c r="AZ40" s="586">
        <f t="shared" si="93"/>
        <v>0</v>
      </c>
      <c r="BA40" s="587">
        <f t="shared" si="89"/>
        <v>0</v>
      </c>
      <c r="BB40" s="599"/>
      <c r="BC40" s="600">
        <v>1640.1</v>
      </c>
      <c r="BD40" s="586">
        <f t="shared" si="27"/>
        <v>0</v>
      </c>
      <c r="BE40" s="600">
        <v>3023.79</v>
      </c>
      <c r="BF40" s="586">
        <f t="shared" si="28"/>
        <v>0</v>
      </c>
      <c r="BG40" s="587">
        <f t="shared" si="2"/>
        <v>0</v>
      </c>
      <c r="BH40" s="398">
        <f t="shared" si="29"/>
        <v>0</v>
      </c>
      <c r="BJ40" s="595"/>
    </row>
    <row r="41" spans="1:62" s="254" customFormat="1" ht="12.75">
      <c r="A41" s="303" t="s">
        <v>186</v>
      </c>
      <c r="B41" s="343" t="s">
        <v>187</v>
      </c>
      <c r="C41" s="187"/>
      <c r="D41" s="261" t="s">
        <v>90</v>
      </c>
      <c r="E41" s="261">
        <v>121.8</v>
      </c>
      <c r="F41" s="344">
        <v>540.54</v>
      </c>
      <c r="G41" s="190">
        <f t="shared" si="6"/>
        <v>65837.771999999997</v>
      </c>
      <c r="H41" s="344">
        <v>2031.94</v>
      </c>
      <c r="I41" s="190">
        <f t="shared" si="85"/>
        <v>247490.29199999999</v>
      </c>
      <c r="J41" s="345">
        <f t="shared" si="7"/>
        <v>313328.06400000001</v>
      </c>
      <c r="K41" s="406"/>
      <c r="L41" s="427"/>
      <c r="M41" s="429">
        <v>540.54</v>
      </c>
      <c r="N41" s="431">
        <f t="shared" si="8"/>
        <v>0</v>
      </c>
      <c r="O41" s="429">
        <v>2031.94</v>
      </c>
      <c r="P41" s="431">
        <f t="shared" si="9"/>
        <v>0</v>
      </c>
      <c r="Q41" s="432">
        <f t="shared" si="10"/>
        <v>0</v>
      </c>
      <c r="R41" s="444"/>
      <c r="S41" s="446">
        <v>540.54</v>
      </c>
      <c r="T41" s="448">
        <f t="shared" si="11"/>
        <v>0</v>
      </c>
      <c r="U41" s="446">
        <v>2031.94</v>
      </c>
      <c r="V41" s="448">
        <f t="shared" si="12"/>
        <v>0</v>
      </c>
      <c r="W41" s="449">
        <f t="shared" si="13"/>
        <v>0</v>
      </c>
      <c r="X41" s="472">
        <v>121.8</v>
      </c>
      <c r="Y41" s="474">
        <v>540.54</v>
      </c>
      <c r="Z41" s="476">
        <f t="shared" si="14"/>
        <v>65837.771999999997</v>
      </c>
      <c r="AA41" s="474">
        <v>2031.94</v>
      </c>
      <c r="AB41" s="476">
        <f t="shared" si="15"/>
        <v>247490.29199999999</v>
      </c>
      <c r="AC41" s="477">
        <f t="shared" si="16"/>
        <v>313328.06400000001</v>
      </c>
      <c r="AD41" s="489"/>
      <c r="AE41" s="491">
        <v>540.54</v>
      </c>
      <c r="AF41" s="493">
        <f t="shared" si="17"/>
        <v>0</v>
      </c>
      <c r="AG41" s="491">
        <v>2031.94</v>
      </c>
      <c r="AH41" s="493">
        <f t="shared" si="18"/>
        <v>0</v>
      </c>
      <c r="AI41" s="494">
        <f t="shared" si="19"/>
        <v>0</v>
      </c>
      <c r="AJ41" s="523"/>
      <c r="AK41" s="525">
        <v>540.54</v>
      </c>
      <c r="AL41" s="527">
        <f t="shared" si="20"/>
        <v>0</v>
      </c>
      <c r="AM41" s="525">
        <v>2031.94</v>
      </c>
      <c r="AN41" s="527">
        <f t="shared" si="21"/>
        <v>0</v>
      </c>
      <c r="AO41" s="528">
        <f t="shared" si="22"/>
        <v>0</v>
      </c>
      <c r="AP41" s="540"/>
      <c r="AQ41" s="344">
        <v>540.54</v>
      </c>
      <c r="AR41" s="190">
        <f t="shared" si="90"/>
        <v>0</v>
      </c>
      <c r="AS41" s="344">
        <v>2031.94</v>
      </c>
      <c r="AT41" s="190">
        <f t="shared" si="91"/>
        <v>0</v>
      </c>
      <c r="AU41" s="345">
        <f t="shared" si="87"/>
        <v>0</v>
      </c>
      <c r="AV41" s="606"/>
      <c r="AW41" s="344">
        <v>540.54</v>
      </c>
      <c r="AX41" s="190">
        <f t="shared" si="92"/>
        <v>0</v>
      </c>
      <c r="AY41" s="344">
        <v>2031.94</v>
      </c>
      <c r="AZ41" s="190">
        <f t="shared" si="93"/>
        <v>0</v>
      </c>
      <c r="BA41" s="345">
        <f t="shared" si="89"/>
        <v>0</v>
      </c>
      <c r="BB41" s="540"/>
      <c r="BC41" s="542">
        <v>540.54</v>
      </c>
      <c r="BD41" s="544">
        <f t="shared" si="27"/>
        <v>0</v>
      </c>
      <c r="BE41" s="542">
        <v>2031.94</v>
      </c>
      <c r="BF41" s="544">
        <f t="shared" si="28"/>
        <v>0</v>
      </c>
      <c r="BG41" s="545">
        <f t="shared" si="2"/>
        <v>0</v>
      </c>
      <c r="BH41" s="398">
        <f t="shared" si="29"/>
        <v>0</v>
      </c>
      <c r="BJ41" s="275"/>
    </row>
    <row r="42" spans="1:62" s="254" customFormat="1" ht="12.75">
      <c r="A42" s="303" t="s">
        <v>188</v>
      </c>
      <c r="B42" s="343" t="s">
        <v>189</v>
      </c>
      <c r="C42" s="187"/>
      <c r="D42" s="261" t="s">
        <v>90</v>
      </c>
      <c r="E42" s="261">
        <v>141.30000000000001</v>
      </c>
      <c r="F42" s="344">
        <v>519.75</v>
      </c>
      <c r="G42" s="190">
        <f t="shared" si="6"/>
        <v>73440.675000000003</v>
      </c>
      <c r="H42" s="344">
        <v>833.65</v>
      </c>
      <c r="I42" s="190">
        <f t="shared" si="85"/>
        <v>117794.74500000001</v>
      </c>
      <c r="J42" s="345">
        <f t="shared" si="7"/>
        <v>191235.42</v>
      </c>
      <c r="K42" s="406"/>
      <c r="L42" s="427"/>
      <c r="M42" s="429">
        <v>519.75</v>
      </c>
      <c r="N42" s="431">
        <f t="shared" si="8"/>
        <v>0</v>
      </c>
      <c r="O42" s="429">
        <v>833.65</v>
      </c>
      <c r="P42" s="431">
        <f t="shared" si="9"/>
        <v>0</v>
      </c>
      <c r="Q42" s="432">
        <f t="shared" si="10"/>
        <v>0</v>
      </c>
      <c r="R42" s="444"/>
      <c r="S42" s="446">
        <v>519.75</v>
      </c>
      <c r="T42" s="448">
        <f t="shared" si="11"/>
        <v>0</v>
      </c>
      <c r="U42" s="446">
        <v>833.65</v>
      </c>
      <c r="V42" s="448">
        <f t="shared" si="12"/>
        <v>0</v>
      </c>
      <c r="W42" s="449">
        <f t="shared" si="13"/>
        <v>0</v>
      </c>
      <c r="X42" s="472">
        <v>141.30000000000001</v>
      </c>
      <c r="Y42" s="474">
        <v>519.75</v>
      </c>
      <c r="Z42" s="476">
        <f t="shared" si="14"/>
        <v>73440.675000000003</v>
      </c>
      <c r="AA42" s="474">
        <v>833.65</v>
      </c>
      <c r="AB42" s="476">
        <f t="shared" si="15"/>
        <v>117794.74500000001</v>
      </c>
      <c r="AC42" s="477">
        <f t="shared" si="16"/>
        <v>191235.42</v>
      </c>
      <c r="AD42" s="489"/>
      <c r="AE42" s="491">
        <v>519.75</v>
      </c>
      <c r="AF42" s="493">
        <f t="shared" si="17"/>
        <v>0</v>
      </c>
      <c r="AG42" s="491">
        <v>833.65</v>
      </c>
      <c r="AH42" s="493">
        <f t="shared" si="18"/>
        <v>0</v>
      </c>
      <c r="AI42" s="494">
        <f t="shared" si="19"/>
        <v>0</v>
      </c>
      <c r="AJ42" s="523"/>
      <c r="AK42" s="525">
        <v>519.75</v>
      </c>
      <c r="AL42" s="527">
        <f t="shared" si="20"/>
        <v>0</v>
      </c>
      <c r="AM42" s="525">
        <v>833.65</v>
      </c>
      <c r="AN42" s="527">
        <f t="shared" si="21"/>
        <v>0</v>
      </c>
      <c r="AO42" s="528">
        <f t="shared" si="22"/>
        <v>0</v>
      </c>
      <c r="AP42" s="540"/>
      <c r="AQ42" s="344">
        <v>519.75</v>
      </c>
      <c r="AR42" s="190">
        <f t="shared" si="90"/>
        <v>0</v>
      </c>
      <c r="AS42" s="344">
        <v>833.65</v>
      </c>
      <c r="AT42" s="190">
        <f t="shared" si="91"/>
        <v>0</v>
      </c>
      <c r="AU42" s="345">
        <f t="shared" si="87"/>
        <v>0</v>
      </c>
      <c r="AV42" s="606"/>
      <c r="AW42" s="344">
        <v>519.75</v>
      </c>
      <c r="AX42" s="190">
        <f t="shared" si="92"/>
        <v>0</v>
      </c>
      <c r="AY42" s="344">
        <v>833.65</v>
      </c>
      <c r="AZ42" s="190">
        <f t="shared" si="93"/>
        <v>0</v>
      </c>
      <c r="BA42" s="345">
        <f t="shared" si="89"/>
        <v>0</v>
      </c>
      <c r="BB42" s="540"/>
      <c r="BC42" s="542">
        <v>519.75</v>
      </c>
      <c r="BD42" s="544">
        <f t="shared" si="27"/>
        <v>0</v>
      </c>
      <c r="BE42" s="542">
        <v>833.65</v>
      </c>
      <c r="BF42" s="544">
        <f t="shared" si="28"/>
        <v>0</v>
      </c>
      <c r="BG42" s="545">
        <f t="shared" si="2"/>
        <v>0</v>
      </c>
      <c r="BH42" s="398">
        <f t="shared" si="29"/>
        <v>0</v>
      </c>
      <c r="BJ42" s="275"/>
    </row>
    <row r="43" spans="1:62" s="254" customFormat="1" ht="12.75">
      <c r="A43" s="303" t="s">
        <v>190</v>
      </c>
      <c r="B43" s="343" t="s">
        <v>191</v>
      </c>
      <c r="C43" s="187"/>
      <c r="D43" s="261" t="s">
        <v>90</v>
      </c>
      <c r="E43" s="606">
        <v>356.24</v>
      </c>
      <c r="F43" s="344">
        <v>981.75</v>
      </c>
      <c r="G43" s="190">
        <f t="shared" si="6"/>
        <v>349738.62</v>
      </c>
      <c r="H43" s="344">
        <v>1869.25</v>
      </c>
      <c r="I43" s="190">
        <f t="shared" si="85"/>
        <v>665901.62</v>
      </c>
      <c r="J43" s="345">
        <f t="shared" si="7"/>
        <v>1015640.24</v>
      </c>
      <c r="K43" s="406"/>
      <c r="L43" s="427"/>
      <c r="M43" s="429">
        <v>981.75</v>
      </c>
      <c r="N43" s="431">
        <f t="shared" si="8"/>
        <v>0</v>
      </c>
      <c r="O43" s="429">
        <v>1869.25</v>
      </c>
      <c r="P43" s="431">
        <f t="shared" si="9"/>
        <v>0</v>
      </c>
      <c r="Q43" s="432">
        <f t="shared" si="10"/>
        <v>0</v>
      </c>
      <c r="R43" s="444"/>
      <c r="S43" s="446">
        <v>981.75</v>
      </c>
      <c r="T43" s="448">
        <f t="shared" si="11"/>
        <v>0</v>
      </c>
      <c r="U43" s="446">
        <v>1869.25</v>
      </c>
      <c r="V43" s="448">
        <f t="shared" si="12"/>
        <v>0</v>
      </c>
      <c r="W43" s="449">
        <f t="shared" si="13"/>
        <v>0</v>
      </c>
      <c r="X43" s="472">
        <v>355.6</v>
      </c>
      <c r="Y43" s="474">
        <v>981.75</v>
      </c>
      <c r="Z43" s="476">
        <f t="shared" si="14"/>
        <v>349110.30000000005</v>
      </c>
      <c r="AA43" s="474">
        <v>1869.25</v>
      </c>
      <c r="AB43" s="476">
        <f t="shared" si="15"/>
        <v>664705.30000000005</v>
      </c>
      <c r="AC43" s="477">
        <f t="shared" si="16"/>
        <v>1013815.6000000001</v>
      </c>
      <c r="AD43" s="489"/>
      <c r="AE43" s="491">
        <v>981.75</v>
      </c>
      <c r="AF43" s="493">
        <f t="shared" si="17"/>
        <v>0</v>
      </c>
      <c r="AG43" s="491">
        <v>1869.25</v>
      </c>
      <c r="AH43" s="493">
        <f t="shared" si="18"/>
        <v>0</v>
      </c>
      <c r="AI43" s="494">
        <f t="shared" si="19"/>
        <v>0</v>
      </c>
      <c r="AJ43" s="523"/>
      <c r="AK43" s="525">
        <v>981.75</v>
      </c>
      <c r="AL43" s="527">
        <f t="shared" si="20"/>
        <v>0</v>
      </c>
      <c r="AM43" s="525">
        <v>1869.25</v>
      </c>
      <c r="AN43" s="527">
        <f t="shared" si="21"/>
        <v>0</v>
      </c>
      <c r="AO43" s="528">
        <f t="shared" si="22"/>
        <v>0</v>
      </c>
      <c r="AP43" s="540">
        <v>0.64</v>
      </c>
      <c r="AQ43" s="344">
        <v>981.75</v>
      </c>
      <c r="AR43" s="190">
        <f t="shared" si="90"/>
        <v>628.32000000000005</v>
      </c>
      <c r="AS43" s="344">
        <v>1869.25</v>
      </c>
      <c r="AT43" s="190">
        <f t="shared" si="91"/>
        <v>1196.32</v>
      </c>
      <c r="AU43" s="345">
        <f t="shared" si="87"/>
        <v>1824.6399999999999</v>
      </c>
      <c r="AV43" s="606"/>
      <c r="AW43" s="344">
        <v>981.75</v>
      </c>
      <c r="AX43" s="190">
        <f t="shared" si="92"/>
        <v>0</v>
      </c>
      <c r="AY43" s="344">
        <v>1869.25</v>
      </c>
      <c r="AZ43" s="190">
        <f t="shared" si="93"/>
        <v>0</v>
      </c>
      <c r="BA43" s="345">
        <f t="shared" si="89"/>
        <v>0</v>
      </c>
      <c r="BB43" s="540"/>
      <c r="BC43" s="542">
        <v>981.75</v>
      </c>
      <c r="BD43" s="544">
        <f t="shared" si="27"/>
        <v>0</v>
      </c>
      <c r="BE43" s="542">
        <v>1869.25</v>
      </c>
      <c r="BF43" s="544">
        <f t="shared" si="28"/>
        <v>0</v>
      </c>
      <c r="BG43" s="545">
        <f t="shared" si="2"/>
        <v>0</v>
      </c>
      <c r="BH43" s="398">
        <f t="shared" si="29"/>
        <v>-1.3655743202889425E-14</v>
      </c>
      <c r="BJ43" s="275"/>
    </row>
    <row r="44" spans="1:62" s="604" customFormat="1" ht="12.75">
      <c r="A44" s="596" t="s">
        <v>456</v>
      </c>
      <c r="B44" s="597" t="s">
        <v>457</v>
      </c>
      <c r="C44" s="598"/>
      <c r="D44" s="599" t="s">
        <v>90</v>
      </c>
      <c r="E44" s="599">
        <v>0</v>
      </c>
      <c r="F44" s="600">
        <v>1640.1</v>
      </c>
      <c r="G44" s="586">
        <f t="shared" si="6"/>
        <v>0</v>
      </c>
      <c r="H44" s="600">
        <v>3023.79</v>
      </c>
      <c r="I44" s="586">
        <f t="shared" si="85"/>
        <v>0</v>
      </c>
      <c r="J44" s="587">
        <f t="shared" si="7"/>
        <v>0</v>
      </c>
      <c r="K44" s="601"/>
      <c r="L44" s="599"/>
      <c r="M44" s="600">
        <v>1640.1</v>
      </c>
      <c r="N44" s="586">
        <f t="shared" si="8"/>
        <v>0</v>
      </c>
      <c r="O44" s="600">
        <v>3023.79</v>
      </c>
      <c r="P44" s="586">
        <f t="shared" si="9"/>
        <v>0</v>
      </c>
      <c r="Q44" s="587">
        <f t="shared" si="10"/>
        <v>0</v>
      </c>
      <c r="R44" s="599"/>
      <c r="S44" s="600">
        <v>1640.1</v>
      </c>
      <c r="T44" s="586">
        <f t="shared" si="11"/>
        <v>0</v>
      </c>
      <c r="U44" s="600">
        <v>3023.79</v>
      </c>
      <c r="V44" s="586">
        <f t="shared" si="12"/>
        <v>0</v>
      </c>
      <c r="W44" s="587">
        <f t="shared" si="13"/>
        <v>0</v>
      </c>
      <c r="X44" s="599"/>
      <c r="Y44" s="600">
        <v>1640.1</v>
      </c>
      <c r="Z44" s="586">
        <f t="shared" si="14"/>
        <v>0</v>
      </c>
      <c r="AA44" s="600">
        <v>3023.79</v>
      </c>
      <c r="AB44" s="586">
        <f t="shared" si="15"/>
        <v>0</v>
      </c>
      <c r="AC44" s="587">
        <f t="shared" si="16"/>
        <v>0</v>
      </c>
      <c r="AD44" s="599"/>
      <c r="AE44" s="600">
        <v>1640.1</v>
      </c>
      <c r="AF44" s="586">
        <f t="shared" si="17"/>
        <v>0</v>
      </c>
      <c r="AG44" s="600">
        <v>3023.79</v>
      </c>
      <c r="AH44" s="586">
        <f t="shared" si="18"/>
        <v>0</v>
      </c>
      <c r="AI44" s="587">
        <f t="shared" si="19"/>
        <v>0</v>
      </c>
      <c r="AJ44" s="602"/>
      <c r="AK44" s="603">
        <v>1640.1</v>
      </c>
      <c r="AL44" s="591">
        <f t="shared" si="20"/>
        <v>0</v>
      </c>
      <c r="AM44" s="603">
        <v>3023.79</v>
      </c>
      <c r="AN44" s="591">
        <f t="shared" si="21"/>
        <v>0</v>
      </c>
      <c r="AO44" s="592">
        <f t="shared" si="22"/>
        <v>0</v>
      </c>
      <c r="AP44" s="599"/>
      <c r="AQ44" s="600">
        <v>1640.1</v>
      </c>
      <c r="AR44" s="586">
        <f t="shared" si="90"/>
        <v>0</v>
      </c>
      <c r="AS44" s="600">
        <v>3023.79</v>
      </c>
      <c r="AT44" s="586">
        <f t="shared" si="91"/>
        <v>0</v>
      </c>
      <c r="AU44" s="587">
        <f t="shared" si="87"/>
        <v>0</v>
      </c>
      <c r="AV44" s="606"/>
      <c r="AW44" s="600">
        <v>1640.1</v>
      </c>
      <c r="AX44" s="586">
        <f t="shared" si="92"/>
        <v>0</v>
      </c>
      <c r="AY44" s="600">
        <v>3023.79</v>
      </c>
      <c r="AZ44" s="586">
        <f t="shared" si="93"/>
        <v>0</v>
      </c>
      <c r="BA44" s="587">
        <f t="shared" si="89"/>
        <v>0</v>
      </c>
      <c r="BB44" s="599"/>
      <c r="BC44" s="600">
        <v>1640.1</v>
      </c>
      <c r="BD44" s="586">
        <f t="shared" si="27"/>
        <v>0</v>
      </c>
      <c r="BE44" s="600">
        <v>3023.79</v>
      </c>
      <c r="BF44" s="586">
        <f t="shared" si="28"/>
        <v>0</v>
      </c>
      <c r="BG44" s="587">
        <f t="shared" si="2"/>
        <v>0</v>
      </c>
      <c r="BH44" s="398">
        <f t="shared" si="29"/>
        <v>0</v>
      </c>
      <c r="BJ44" s="595"/>
    </row>
    <row r="45" spans="1:62" s="254" customFormat="1" ht="12.75">
      <c r="A45" s="303" t="s">
        <v>458</v>
      </c>
      <c r="B45" s="264" t="s">
        <v>459</v>
      </c>
      <c r="C45" s="187"/>
      <c r="D45" s="261" t="s">
        <v>90</v>
      </c>
      <c r="E45" s="606">
        <v>141.61000000000001</v>
      </c>
      <c r="F45" s="344">
        <v>1328.25</v>
      </c>
      <c r="G45" s="190">
        <f t="shared" si="6"/>
        <v>188093.48250000001</v>
      </c>
      <c r="H45" s="344">
        <v>3714.94</v>
      </c>
      <c r="I45" s="190">
        <f t="shared" si="85"/>
        <v>526072.65340000007</v>
      </c>
      <c r="J45" s="345">
        <f t="shared" si="7"/>
        <v>714166.13590000011</v>
      </c>
      <c r="K45" s="406"/>
      <c r="L45" s="427"/>
      <c r="M45" s="429">
        <v>1328.25</v>
      </c>
      <c r="N45" s="431">
        <f t="shared" si="8"/>
        <v>0</v>
      </c>
      <c r="O45" s="429">
        <v>3714.94</v>
      </c>
      <c r="P45" s="431">
        <f t="shared" si="9"/>
        <v>0</v>
      </c>
      <c r="Q45" s="432">
        <f t="shared" si="10"/>
        <v>0</v>
      </c>
      <c r="R45" s="444"/>
      <c r="S45" s="446">
        <v>1328.25</v>
      </c>
      <c r="T45" s="448">
        <f t="shared" si="11"/>
        <v>0</v>
      </c>
      <c r="U45" s="446">
        <v>3714.94</v>
      </c>
      <c r="V45" s="448">
        <f t="shared" si="12"/>
        <v>0</v>
      </c>
      <c r="W45" s="449">
        <f t="shared" si="13"/>
        <v>0</v>
      </c>
      <c r="X45" s="472"/>
      <c r="Y45" s="474">
        <v>1328.25</v>
      </c>
      <c r="Z45" s="476">
        <f t="shared" si="14"/>
        <v>0</v>
      </c>
      <c r="AA45" s="474">
        <v>3714.94</v>
      </c>
      <c r="AB45" s="476">
        <f t="shared" si="15"/>
        <v>0</v>
      </c>
      <c r="AC45" s="477">
        <f t="shared" si="16"/>
        <v>0</v>
      </c>
      <c r="AD45" s="489">
        <v>141.30000000000001</v>
      </c>
      <c r="AE45" s="491">
        <v>1328.25</v>
      </c>
      <c r="AF45" s="493">
        <f t="shared" si="17"/>
        <v>187681.72500000001</v>
      </c>
      <c r="AG45" s="491">
        <v>3714.94</v>
      </c>
      <c r="AH45" s="493">
        <f t="shared" si="18"/>
        <v>524921.022</v>
      </c>
      <c r="AI45" s="494">
        <f t="shared" si="19"/>
        <v>712602.74699999997</v>
      </c>
      <c r="AJ45" s="523"/>
      <c r="AK45" s="525">
        <v>1328.25</v>
      </c>
      <c r="AL45" s="527">
        <f t="shared" si="20"/>
        <v>0</v>
      </c>
      <c r="AM45" s="525">
        <v>3714.94</v>
      </c>
      <c r="AN45" s="527">
        <f t="shared" si="21"/>
        <v>0</v>
      </c>
      <c r="AO45" s="528">
        <f t="shared" si="22"/>
        <v>0</v>
      </c>
      <c r="AP45" s="540">
        <v>0.31</v>
      </c>
      <c r="AQ45" s="344">
        <v>1328.25</v>
      </c>
      <c r="AR45" s="190">
        <f t="shared" si="90"/>
        <v>411.75749999999999</v>
      </c>
      <c r="AS45" s="344">
        <v>3714.94</v>
      </c>
      <c r="AT45" s="190">
        <f t="shared" si="91"/>
        <v>1151.6314</v>
      </c>
      <c r="AU45" s="345">
        <f t="shared" si="87"/>
        <v>1563.3888999999999</v>
      </c>
      <c r="AV45" s="606"/>
      <c r="AW45" s="344">
        <v>1328.25</v>
      </c>
      <c r="AX45" s="190">
        <f t="shared" si="92"/>
        <v>0</v>
      </c>
      <c r="AY45" s="344">
        <v>3714.94</v>
      </c>
      <c r="AZ45" s="190">
        <f t="shared" si="93"/>
        <v>0</v>
      </c>
      <c r="BA45" s="345">
        <f t="shared" si="89"/>
        <v>0</v>
      </c>
      <c r="BB45" s="540"/>
      <c r="BC45" s="542">
        <v>1328.25</v>
      </c>
      <c r="BD45" s="544">
        <f t="shared" si="27"/>
        <v>0</v>
      </c>
      <c r="BE45" s="542">
        <v>3714.94</v>
      </c>
      <c r="BF45" s="544">
        <f t="shared" si="28"/>
        <v>0</v>
      </c>
      <c r="BG45" s="545">
        <f t="shared" si="2"/>
        <v>0</v>
      </c>
      <c r="BH45" s="398">
        <f t="shared" si="29"/>
        <v>2.2759572004815709E-15</v>
      </c>
      <c r="BJ45" s="275"/>
    </row>
    <row r="46" spans="1:62" s="254" customFormat="1" ht="12.75">
      <c r="A46" s="303" t="s">
        <v>460</v>
      </c>
      <c r="B46" s="343" t="s">
        <v>461</v>
      </c>
      <c r="C46" s="187"/>
      <c r="D46" s="261" t="s">
        <v>90</v>
      </c>
      <c r="E46" s="606">
        <v>1885.8999999999999</v>
      </c>
      <c r="F46" s="344">
        <v>57.75</v>
      </c>
      <c r="G46" s="190">
        <f t="shared" si="6"/>
        <v>108910.72499999999</v>
      </c>
      <c r="H46" s="344">
        <v>32.54</v>
      </c>
      <c r="I46" s="190">
        <f t="shared" si="85"/>
        <v>61367.185999999994</v>
      </c>
      <c r="J46" s="345">
        <f t="shared" si="7"/>
        <v>170277.91099999999</v>
      </c>
      <c r="K46" s="406"/>
      <c r="L46" s="427"/>
      <c r="M46" s="429">
        <v>57.75</v>
      </c>
      <c r="N46" s="431">
        <f t="shared" si="8"/>
        <v>0</v>
      </c>
      <c r="O46" s="429">
        <v>32.54</v>
      </c>
      <c r="P46" s="431">
        <f t="shared" si="9"/>
        <v>0</v>
      </c>
      <c r="Q46" s="432">
        <f t="shared" si="10"/>
        <v>0</v>
      </c>
      <c r="R46" s="444"/>
      <c r="S46" s="446">
        <v>57.75</v>
      </c>
      <c r="T46" s="448">
        <f t="shared" si="11"/>
        <v>0</v>
      </c>
      <c r="U46" s="446">
        <v>32.54</v>
      </c>
      <c r="V46" s="448">
        <f t="shared" si="12"/>
        <v>0</v>
      </c>
      <c r="W46" s="449">
        <f t="shared" si="13"/>
        <v>0</v>
      </c>
      <c r="X46" s="472"/>
      <c r="Y46" s="474">
        <v>57.75</v>
      </c>
      <c r="Z46" s="476">
        <f t="shared" si="14"/>
        <v>0</v>
      </c>
      <c r="AA46" s="474">
        <v>32.54</v>
      </c>
      <c r="AB46" s="476">
        <f t="shared" si="15"/>
        <v>0</v>
      </c>
      <c r="AC46" s="477">
        <f t="shared" si="16"/>
        <v>0</v>
      </c>
      <c r="AD46" s="489">
        <v>500</v>
      </c>
      <c r="AE46" s="491">
        <v>57.75</v>
      </c>
      <c r="AF46" s="493">
        <f t="shared" si="17"/>
        <v>28875</v>
      </c>
      <c r="AG46" s="491">
        <v>32.54</v>
      </c>
      <c r="AH46" s="493">
        <f t="shared" si="18"/>
        <v>16270</v>
      </c>
      <c r="AI46" s="494">
        <f t="shared" si="19"/>
        <v>45145</v>
      </c>
      <c r="AJ46" s="523"/>
      <c r="AK46" s="525">
        <v>57.75</v>
      </c>
      <c r="AL46" s="527">
        <f t="shared" si="20"/>
        <v>0</v>
      </c>
      <c r="AM46" s="525">
        <v>32.54</v>
      </c>
      <c r="AN46" s="527">
        <f t="shared" si="21"/>
        <v>0</v>
      </c>
      <c r="AO46" s="528">
        <f t="shared" si="22"/>
        <v>0</v>
      </c>
      <c r="AP46" s="540"/>
      <c r="AQ46" s="344">
        <v>57.75</v>
      </c>
      <c r="AR46" s="190">
        <f t="shared" si="90"/>
        <v>0</v>
      </c>
      <c r="AS46" s="344">
        <v>32.54</v>
      </c>
      <c r="AT46" s="190">
        <f t="shared" si="91"/>
        <v>0</v>
      </c>
      <c r="AU46" s="345">
        <f t="shared" si="87"/>
        <v>0</v>
      </c>
      <c r="AV46" s="606">
        <v>1348.3</v>
      </c>
      <c r="AW46" s="344">
        <v>57.75</v>
      </c>
      <c r="AX46" s="190">
        <f t="shared" si="92"/>
        <v>77864.324999999997</v>
      </c>
      <c r="AY46" s="344">
        <v>32.54</v>
      </c>
      <c r="AZ46" s="190">
        <f t="shared" si="93"/>
        <v>43873.682000000001</v>
      </c>
      <c r="BA46" s="345">
        <f t="shared" si="89"/>
        <v>121738.007</v>
      </c>
      <c r="BB46" s="540">
        <v>37.6</v>
      </c>
      <c r="BC46" s="542">
        <v>57.75</v>
      </c>
      <c r="BD46" s="544">
        <f t="shared" si="27"/>
        <v>2171.4</v>
      </c>
      <c r="BE46" s="542">
        <v>32.54</v>
      </c>
      <c r="BF46" s="544">
        <f t="shared" si="28"/>
        <v>1223.5039999999999</v>
      </c>
      <c r="BG46" s="545">
        <f t="shared" si="2"/>
        <v>3394.904</v>
      </c>
      <c r="BH46" s="398">
        <f t="shared" si="29"/>
        <v>-9.2370555648813024E-14</v>
      </c>
      <c r="BJ46" s="275"/>
    </row>
    <row r="47" spans="1:62" s="260" customFormat="1" ht="12.75">
      <c r="A47" s="305" t="s">
        <v>192</v>
      </c>
      <c r="B47" s="620" t="s">
        <v>193</v>
      </c>
      <c r="C47" s="553"/>
      <c r="D47" s="347" t="s">
        <v>90</v>
      </c>
      <c r="E47" s="619">
        <v>1225.4000000000001</v>
      </c>
      <c r="F47" s="348"/>
      <c r="G47" s="190">
        <f t="shared" si="6"/>
        <v>0</v>
      </c>
      <c r="H47" s="348"/>
      <c r="I47" s="349"/>
      <c r="J47" s="350"/>
      <c r="K47" s="408"/>
      <c r="L47" s="433">
        <v>98.58</v>
      </c>
      <c r="M47" s="434"/>
      <c r="N47" s="431">
        <f t="shared" si="8"/>
        <v>0</v>
      </c>
      <c r="O47" s="434"/>
      <c r="P47" s="431">
        <f t="shared" si="9"/>
        <v>0</v>
      </c>
      <c r="Q47" s="432">
        <f t="shared" si="10"/>
        <v>0</v>
      </c>
      <c r="R47" s="450"/>
      <c r="S47" s="451"/>
      <c r="T47" s="448">
        <f t="shared" si="11"/>
        <v>0</v>
      </c>
      <c r="U47" s="451"/>
      <c r="V47" s="448">
        <f t="shared" si="12"/>
        <v>0</v>
      </c>
      <c r="W47" s="449">
        <f t="shared" si="13"/>
        <v>0</v>
      </c>
      <c r="X47" s="478">
        <v>1095.94</v>
      </c>
      <c r="Y47" s="479"/>
      <c r="Z47" s="476">
        <f t="shared" si="14"/>
        <v>0</v>
      </c>
      <c r="AA47" s="479"/>
      <c r="AB47" s="476">
        <f t="shared" si="15"/>
        <v>0</v>
      </c>
      <c r="AC47" s="477">
        <f t="shared" si="16"/>
        <v>0</v>
      </c>
      <c r="AD47" s="497"/>
      <c r="AE47" s="496"/>
      <c r="AF47" s="493">
        <f t="shared" si="17"/>
        <v>0</v>
      </c>
      <c r="AG47" s="496"/>
      <c r="AH47" s="493">
        <f t="shared" si="18"/>
        <v>0</v>
      </c>
      <c r="AI47" s="494">
        <f t="shared" si="19"/>
        <v>0</v>
      </c>
      <c r="AJ47" s="529"/>
      <c r="AK47" s="530"/>
      <c r="AL47" s="527">
        <f t="shared" si="20"/>
        <v>0</v>
      </c>
      <c r="AM47" s="530"/>
      <c r="AN47" s="527">
        <f t="shared" si="21"/>
        <v>0</v>
      </c>
      <c r="AO47" s="528">
        <f t="shared" si="22"/>
        <v>0</v>
      </c>
      <c r="AP47" s="546">
        <v>30.88</v>
      </c>
      <c r="AQ47" s="348"/>
      <c r="AR47" s="190">
        <f t="shared" si="90"/>
        <v>0</v>
      </c>
      <c r="AS47" s="348"/>
      <c r="AT47" s="349"/>
      <c r="AU47" s="350"/>
      <c r="AV47" s="621"/>
      <c r="AW47" s="348"/>
      <c r="AX47" s="190">
        <f t="shared" si="92"/>
        <v>0</v>
      </c>
      <c r="AY47" s="348"/>
      <c r="AZ47" s="349"/>
      <c r="BA47" s="350"/>
      <c r="BB47" s="546"/>
      <c r="BC47" s="547"/>
      <c r="BD47" s="544">
        <f t="shared" si="27"/>
        <v>0</v>
      </c>
      <c r="BE47" s="547"/>
      <c r="BF47" s="544">
        <f t="shared" si="28"/>
        <v>0</v>
      </c>
      <c r="BG47" s="545">
        <f t="shared" si="2"/>
        <v>0</v>
      </c>
      <c r="BH47" s="398">
        <f t="shared" si="29"/>
        <v>1.1013412404281553E-13</v>
      </c>
      <c r="BJ47" s="275"/>
    </row>
    <row r="48" spans="1:62" s="254" customFormat="1" ht="12.75">
      <c r="A48" s="303" t="s">
        <v>194</v>
      </c>
      <c r="B48" s="343" t="s">
        <v>195</v>
      </c>
      <c r="C48" s="187"/>
      <c r="D48" s="261" t="s">
        <v>90</v>
      </c>
      <c r="E48" s="261">
        <v>154.97</v>
      </c>
      <c r="F48" s="344">
        <v>866.25</v>
      </c>
      <c r="G48" s="190">
        <f t="shared" si="6"/>
        <v>134242.76250000001</v>
      </c>
      <c r="H48" s="344">
        <v>829.16</v>
      </c>
      <c r="I48" s="190">
        <f t="shared" ref="I48:I58" si="94">E48*H48</f>
        <v>128494.9252</v>
      </c>
      <c r="J48" s="345">
        <f t="shared" si="7"/>
        <v>262737.68770000001</v>
      </c>
      <c r="K48" s="406"/>
      <c r="L48" s="427"/>
      <c r="M48" s="429">
        <v>866.25</v>
      </c>
      <c r="N48" s="431">
        <f t="shared" si="8"/>
        <v>0</v>
      </c>
      <c r="O48" s="429">
        <v>829.16</v>
      </c>
      <c r="P48" s="431">
        <f t="shared" si="9"/>
        <v>0</v>
      </c>
      <c r="Q48" s="432">
        <f t="shared" si="10"/>
        <v>0</v>
      </c>
      <c r="R48" s="444"/>
      <c r="S48" s="446">
        <v>866.25</v>
      </c>
      <c r="T48" s="448">
        <f t="shared" si="11"/>
        <v>0</v>
      </c>
      <c r="U48" s="446">
        <v>829.16</v>
      </c>
      <c r="V48" s="448">
        <f t="shared" si="12"/>
        <v>0</v>
      </c>
      <c r="W48" s="449">
        <f t="shared" si="13"/>
        <v>0</v>
      </c>
      <c r="X48" s="472">
        <v>154.97</v>
      </c>
      <c r="Y48" s="474">
        <v>866.25</v>
      </c>
      <c r="Z48" s="476">
        <f t="shared" si="14"/>
        <v>134242.76250000001</v>
      </c>
      <c r="AA48" s="474">
        <v>829.16</v>
      </c>
      <c r="AB48" s="476">
        <f t="shared" si="15"/>
        <v>128494.9252</v>
      </c>
      <c r="AC48" s="477">
        <f t="shared" si="16"/>
        <v>262737.68770000001</v>
      </c>
      <c r="AD48" s="489"/>
      <c r="AE48" s="491">
        <v>866.25</v>
      </c>
      <c r="AF48" s="493">
        <f t="shared" si="17"/>
        <v>0</v>
      </c>
      <c r="AG48" s="491">
        <v>829.16</v>
      </c>
      <c r="AH48" s="493">
        <f t="shared" si="18"/>
        <v>0</v>
      </c>
      <c r="AI48" s="494">
        <f t="shared" si="19"/>
        <v>0</v>
      </c>
      <c r="AJ48" s="523"/>
      <c r="AK48" s="525">
        <v>866.25</v>
      </c>
      <c r="AL48" s="527">
        <f t="shared" si="20"/>
        <v>0</v>
      </c>
      <c r="AM48" s="525">
        <v>829.16</v>
      </c>
      <c r="AN48" s="527">
        <f t="shared" si="21"/>
        <v>0</v>
      </c>
      <c r="AO48" s="528">
        <f t="shared" si="22"/>
        <v>0</v>
      </c>
      <c r="AP48" s="540"/>
      <c r="AQ48" s="344">
        <v>866.25</v>
      </c>
      <c r="AR48" s="190">
        <f t="shared" si="90"/>
        <v>0</v>
      </c>
      <c r="AS48" s="344">
        <v>829.16</v>
      </c>
      <c r="AT48" s="190">
        <f t="shared" ref="AT48:AT58" si="95">AP48*AS48</f>
        <v>0</v>
      </c>
      <c r="AU48" s="345">
        <f t="shared" ref="AU48:AU58" si="96">AR48+AT48</f>
        <v>0</v>
      </c>
      <c r="AV48" s="606"/>
      <c r="AW48" s="344">
        <v>866.25</v>
      </c>
      <c r="AX48" s="190">
        <f t="shared" si="92"/>
        <v>0</v>
      </c>
      <c r="AY48" s="344">
        <v>829.16</v>
      </c>
      <c r="AZ48" s="190">
        <f t="shared" ref="AZ48:AZ58" si="97">AV48*AY48</f>
        <v>0</v>
      </c>
      <c r="BA48" s="345">
        <f t="shared" ref="BA48:BA58" si="98">AX48+AZ48</f>
        <v>0</v>
      </c>
      <c r="BB48" s="540"/>
      <c r="BC48" s="542">
        <v>866.25</v>
      </c>
      <c r="BD48" s="544">
        <f t="shared" si="27"/>
        <v>0</v>
      </c>
      <c r="BE48" s="542">
        <v>829.16</v>
      </c>
      <c r="BF48" s="544">
        <f t="shared" si="28"/>
        <v>0</v>
      </c>
      <c r="BG48" s="545">
        <f t="shared" si="2"/>
        <v>0</v>
      </c>
      <c r="BH48" s="398">
        <f t="shared" si="29"/>
        <v>0</v>
      </c>
      <c r="BJ48" s="275"/>
    </row>
    <row r="49" spans="1:62" s="254" customFormat="1" ht="12.75">
      <c r="A49" s="303" t="s">
        <v>196</v>
      </c>
      <c r="B49" s="343" t="s">
        <v>197</v>
      </c>
      <c r="C49" s="187"/>
      <c r="D49" s="261" t="s">
        <v>90</v>
      </c>
      <c r="E49" s="261">
        <v>115.3</v>
      </c>
      <c r="F49" s="344">
        <v>2252.25</v>
      </c>
      <c r="G49" s="190">
        <f t="shared" si="6"/>
        <v>259684.42499999999</v>
      </c>
      <c r="H49" s="344">
        <v>2125.0700000000002</v>
      </c>
      <c r="I49" s="190">
        <f t="shared" si="94"/>
        <v>245020.57100000003</v>
      </c>
      <c r="J49" s="345">
        <f t="shared" si="7"/>
        <v>504704.99600000004</v>
      </c>
      <c r="K49" s="406"/>
      <c r="L49" s="427">
        <v>98.58</v>
      </c>
      <c r="M49" s="429">
        <v>2252.25</v>
      </c>
      <c r="N49" s="431">
        <f t="shared" si="8"/>
        <v>222026.80499999999</v>
      </c>
      <c r="O49" s="429">
        <v>2125.0700000000002</v>
      </c>
      <c r="P49" s="431">
        <f t="shared" si="9"/>
        <v>209489.40060000002</v>
      </c>
      <c r="Q49" s="432">
        <f t="shared" si="10"/>
        <v>431516.20559999999</v>
      </c>
      <c r="R49" s="444"/>
      <c r="S49" s="446">
        <v>2252.25</v>
      </c>
      <c r="T49" s="448">
        <f t="shared" si="11"/>
        <v>0</v>
      </c>
      <c r="U49" s="446">
        <v>2125.0700000000002</v>
      </c>
      <c r="V49" s="448">
        <f t="shared" si="12"/>
        <v>0</v>
      </c>
      <c r="W49" s="449">
        <f t="shared" si="13"/>
        <v>0</v>
      </c>
      <c r="X49" s="472">
        <v>16.72</v>
      </c>
      <c r="Y49" s="474">
        <v>2252.25</v>
      </c>
      <c r="Z49" s="476">
        <f t="shared" si="14"/>
        <v>37657.619999999995</v>
      </c>
      <c r="AA49" s="474">
        <v>2125.0700000000002</v>
      </c>
      <c r="AB49" s="476">
        <f t="shared" si="15"/>
        <v>35531.170400000003</v>
      </c>
      <c r="AC49" s="477">
        <f t="shared" si="16"/>
        <v>73188.790399999998</v>
      </c>
      <c r="AD49" s="489"/>
      <c r="AE49" s="491">
        <v>2252.25</v>
      </c>
      <c r="AF49" s="493">
        <f t="shared" si="17"/>
        <v>0</v>
      </c>
      <c r="AG49" s="491">
        <v>2125.0700000000002</v>
      </c>
      <c r="AH49" s="493">
        <f t="shared" si="18"/>
        <v>0</v>
      </c>
      <c r="AI49" s="494">
        <f t="shared" si="19"/>
        <v>0</v>
      </c>
      <c r="AJ49" s="523"/>
      <c r="AK49" s="525">
        <v>2252.25</v>
      </c>
      <c r="AL49" s="527">
        <f t="shared" si="20"/>
        <v>0</v>
      </c>
      <c r="AM49" s="525">
        <v>2125.0700000000002</v>
      </c>
      <c r="AN49" s="527">
        <f t="shared" si="21"/>
        <v>0</v>
      </c>
      <c r="AO49" s="528">
        <f t="shared" si="22"/>
        <v>0</v>
      </c>
      <c r="AP49" s="540"/>
      <c r="AQ49" s="344">
        <v>2252.25</v>
      </c>
      <c r="AR49" s="190">
        <f t="shared" si="90"/>
        <v>0</v>
      </c>
      <c r="AS49" s="344">
        <v>2125.0700000000002</v>
      </c>
      <c r="AT49" s="190">
        <f t="shared" si="95"/>
        <v>0</v>
      </c>
      <c r="AU49" s="345">
        <f t="shared" si="96"/>
        <v>0</v>
      </c>
      <c r="AV49" s="606"/>
      <c r="AW49" s="344">
        <v>2252.25</v>
      </c>
      <c r="AX49" s="190">
        <f t="shared" si="92"/>
        <v>0</v>
      </c>
      <c r="AY49" s="344">
        <v>2125.0700000000002</v>
      </c>
      <c r="AZ49" s="190">
        <f t="shared" si="97"/>
        <v>0</v>
      </c>
      <c r="BA49" s="345">
        <f t="shared" si="98"/>
        <v>0</v>
      </c>
      <c r="BB49" s="540"/>
      <c r="BC49" s="542">
        <v>2252.25</v>
      </c>
      <c r="BD49" s="544">
        <f t="shared" si="27"/>
        <v>0</v>
      </c>
      <c r="BE49" s="542">
        <v>2125.0700000000002</v>
      </c>
      <c r="BF49" s="544">
        <f t="shared" si="28"/>
        <v>0</v>
      </c>
      <c r="BG49" s="545">
        <f t="shared" si="2"/>
        <v>0</v>
      </c>
      <c r="BH49" s="398">
        <f t="shared" si="29"/>
        <v>0</v>
      </c>
      <c r="BJ49" s="275"/>
    </row>
    <row r="50" spans="1:62" s="254" customFormat="1" ht="12.75">
      <c r="A50" s="303" t="s">
        <v>198</v>
      </c>
      <c r="B50" s="343" t="s">
        <v>199</v>
      </c>
      <c r="C50" s="187"/>
      <c r="D50" s="261" t="s">
        <v>90</v>
      </c>
      <c r="E50" s="261">
        <v>84.16</v>
      </c>
      <c r="F50" s="344">
        <v>2252.25</v>
      </c>
      <c r="G50" s="190">
        <f t="shared" si="6"/>
        <v>189549.36</v>
      </c>
      <c r="H50" s="344">
        <v>2470.64</v>
      </c>
      <c r="I50" s="190">
        <f t="shared" si="94"/>
        <v>207929.0624</v>
      </c>
      <c r="J50" s="345">
        <f t="shared" si="7"/>
        <v>397478.42239999998</v>
      </c>
      <c r="K50" s="406"/>
      <c r="L50" s="427"/>
      <c r="M50" s="429">
        <v>2252.25</v>
      </c>
      <c r="N50" s="431">
        <f t="shared" si="8"/>
        <v>0</v>
      </c>
      <c r="O50" s="429">
        <v>2470.64</v>
      </c>
      <c r="P50" s="431">
        <f t="shared" si="9"/>
        <v>0</v>
      </c>
      <c r="Q50" s="432">
        <f t="shared" si="10"/>
        <v>0</v>
      </c>
      <c r="R50" s="444"/>
      <c r="S50" s="446">
        <v>2252.25</v>
      </c>
      <c r="T50" s="448">
        <f t="shared" si="11"/>
        <v>0</v>
      </c>
      <c r="U50" s="446">
        <v>2470.64</v>
      </c>
      <c r="V50" s="448">
        <f t="shared" si="12"/>
        <v>0</v>
      </c>
      <c r="W50" s="449">
        <f t="shared" si="13"/>
        <v>0</v>
      </c>
      <c r="X50" s="472">
        <v>84.16</v>
      </c>
      <c r="Y50" s="474">
        <v>2252.25</v>
      </c>
      <c r="Z50" s="476">
        <f t="shared" si="14"/>
        <v>189549.36</v>
      </c>
      <c r="AA50" s="474">
        <v>2470.64</v>
      </c>
      <c r="AB50" s="476">
        <f t="shared" si="15"/>
        <v>207929.0624</v>
      </c>
      <c r="AC50" s="477">
        <f t="shared" si="16"/>
        <v>397478.42239999998</v>
      </c>
      <c r="AD50" s="489"/>
      <c r="AE50" s="491">
        <v>2252.25</v>
      </c>
      <c r="AF50" s="493">
        <f t="shared" si="17"/>
        <v>0</v>
      </c>
      <c r="AG50" s="491">
        <v>2470.64</v>
      </c>
      <c r="AH50" s="493">
        <f t="shared" si="18"/>
        <v>0</v>
      </c>
      <c r="AI50" s="494">
        <f t="shared" si="19"/>
        <v>0</v>
      </c>
      <c r="AJ50" s="523"/>
      <c r="AK50" s="525">
        <v>2252.25</v>
      </c>
      <c r="AL50" s="527">
        <f t="shared" si="20"/>
        <v>0</v>
      </c>
      <c r="AM50" s="525">
        <v>2470.64</v>
      </c>
      <c r="AN50" s="527">
        <f t="shared" si="21"/>
        <v>0</v>
      </c>
      <c r="AO50" s="528">
        <f t="shared" si="22"/>
        <v>0</v>
      </c>
      <c r="AP50" s="540"/>
      <c r="AQ50" s="344">
        <v>2252.25</v>
      </c>
      <c r="AR50" s="190">
        <f t="shared" si="90"/>
        <v>0</v>
      </c>
      <c r="AS50" s="344">
        <v>2470.64</v>
      </c>
      <c r="AT50" s="190">
        <f t="shared" si="95"/>
        <v>0</v>
      </c>
      <c r="AU50" s="345">
        <f t="shared" si="96"/>
        <v>0</v>
      </c>
      <c r="AV50" s="606"/>
      <c r="AW50" s="344">
        <v>2252.25</v>
      </c>
      <c r="AX50" s="190">
        <f t="shared" si="92"/>
        <v>0</v>
      </c>
      <c r="AY50" s="344">
        <v>2470.64</v>
      </c>
      <c r="AZ50" s="190">
        <f t="shared" si="97"/>
        <v>0</v>
      </c>
      <c r="BA50" s="345">
        <f t="shared" si="98"/>
        <v>0</v>
      </c>
      <c r="BB50" s="540"/>
      <c r="BC50" s="542">
        <v>2252.25</v>
      </c>
      <c r="BD50" s="544">
        <f t="shared" si="27"/>
        <v>0</v>
      </c>
      <c r="BE50" s="542">
        <v>2470.64</v>
      </c>
      <c r="BF50" s="544">
        <f t="shared" si="28"/>
        <v>0</v>
      </c>
      <c r="BG50" s="545">
        <f t="shared" si="2"/>
        <v>0</v>
      </c>
      <c r="BH50" s="398">
        <f t="shared" si="29"/>
        <v>0</v>
      </c>
      <c r="BJ50" s="275"/>
    </row>
    <row r="51" spans="1:62" s="254" customFormat="1" ht="12.75">
      <c r="A51" s="303" t="s">
        <v>200</v>
      </c>
      <c r="B51" s="343" t="s">
        <v>201</v>
      </c>
      <c r="C51" s="187"/>
      <c r="D51" s="261" t="s">
        <v>90</v>
      </c>
      <c r="E51" s="261">
        <v>1194.52</v>
      </c>
      <c r="F51" s="344">
        <v>156.66</v>
      </c>
      <c r="G51" s="190">
        <f t="shared" si="6"/>
        <v>187133.50320000001</v>
      </c>
      <c r="H51" s="344">
        <v>85.74</v>
      </c>
      <c r="I51" s="190">
        <f t="shared" si="94"/>
        <v>102418.14479999999</v>
      </c>
      <c r="J51" s="345">
        <f t="shared" si="7"/>
        <v>289551.64799999999</v>
      </c>
      <c r="K51" s="406"/>
      <c r="L51" s="427"/>
      <c r="M51" s="429">
        <v>156.6599973210997</v>
      </c>
      <c r="N51" s="431">
        <f t="shared" si="8"/>
        <v>0</v>
      </c>
      <c r="O51" s="429">
        <v>85.74</v>
      </c>
      <c r="P51" s="431">
        <f t="shared" si="9"/>
        <v>0</v>
      </c>
      <c r="Q51" s="432">
        <f t="shared" si="10"/>
        <v>0</v>
      </c>
      <c r="R51" s="444"/>
      <c r="S51" s="446">
        <v>156.6599973210997</v>
      </c>
      <c r="T51" s="448">
        <f t="shared" si="11"/>
        <v>0</v>
      </c>
      <c r="U51" s="446">
        <v>85.74</v>
      </c>
      <c r="V51" s="448">
        <f t="shared" si="12"/>
        <v>0</v>
      </c>
      <c r="W51" s="449">
        <f t="shared" si="13"/>
        <v>0</v>
      </c>
      <c r="X51" s="472">
        <v>1194.52</v>
      </c>
      <c r="Y51" s="474">
        <v>156.6599973210997</v>
      </c>
      <c r="Z51" s="476">
        <f t="shared" si="14"/>
        <v>187133.5</v>
      </c>
      <c r="AA51" s="474">
        <v>85.74</v>
      </c>
      <c r="AB51" s="476">
        <f t="shared" si="15"/>
        <v>102418.14479999999</v>
      </c>
      <c r="AC51" s="477">
        <f t="shared" si="16"/>
        <v>289551.64480000001</v>
      </c>
      <c r="AD51" s="489"/>
      <c r="AE51" s="491">
        <v>156.6599973210997</v>
      </c>
      <c r="AF51" s="493">
        <f t="shared" si="17"/>
        <v>0</v>
      </c>
      <c r="AG51" s="491">
        <v>85.74</v>
      </c>
      <c r="AH51" s="493">
        <f t="shared" si="18"/>
        <v>0</v>
      </c>
      <c r="AI51" s="494">
        <f t="shared" si="19"/>
        <v>0</v>
      </c>
      <c r="AJ51" s="523"/>
      <c r="AK51" s="525">
        <v>156.6599973210997</v>
      </c>
      <c r="AL51" s="527">
        <f t="shared" si="20"/>
        <v>0</v>
      </c>
      <c r="AM51" s="525">
        <v>85.74</v>
      </c>
      <c r="AN51" s="527">
        <f t="shared" si="21"/>
        <v>0</v>
      </c>
      <c r="AO51" s="528">
        <f t="shared" si="22"/>
        <v>0</v>
      </c>
      <c r="AP51" s="540"/>
      <c r="AQ51" s="344">
        <v>156.66</v>
      </c>
      <c r="AR51" s="190">
        <f t="shared" si="90"/>
        <v>0</v>
      </c>
      <c r="AS51" s="344">
        <v>85.74</v>
      </c>
      <c r="AT51" s="190">
        <f t="shared" si="95"/>
        <v>0</v>
      </c>
      <c r="AU51" s="345">
        <f t="shared" si="96"/>
        <v>0</v>
      </c>
      <c r="AV51" s="606"/>
      <c r="AW51" s="344">
        <v>156.66</v>
      </c>
      <c r="AX51" s="190">
        <f t="shared" si="92"/>
        <v>0</v>
      </c>
      <c r="AY51" s="344">
        <v>85.74</v>
      </c>
      <c r="AZ51" s="190">
        <f t="shared" si="97"/>
        <v>0</v>
      </c>
      <c r="BA51" s="345">
        <f t="shared" si="98"/>
        <v>0</v>
      </c>
      <c r="BB51" s="540"/>
      <c r="BC51" s="542">
        <v>156.6599973210997</v>
      </c>
      <c r="BD51" s="544">
        <f t="shared" si="27"/>
        <v>0</v>
      </c>
      <c r="BE51" s="542">
        <v>85.74</v>
      </c>
      <c r="BF51" s="544">
        <f t="shared" si="28"/>
        <v>0</v>
      </c>
      <c r="BG51" s="545">
        <f t="shared" si="2"/>
        <v>0</v>
      </c>
      <c r="BH51" s="398">
        <f t="shared" si="29"/>
        <v>0</v>
      </c>
      <c r="BJ51" s="275"/>
    </row>
    <row r="52" spans="1:62" s="254" customFormat="1" ht="12.75">
      <c r="A52" s="303" t="s">
        <v>202</v>
      </c>
      <c r="B52" s="343" t="s">
        <v>203</v>
      </c>
      <c r="C52" s="187"/>
      <c r="D52" s="261" t="s">
        <v>90</v>
      </c>
      <c r="E52" s="261">
        <v>1194.52</v>
      </c>
      <c r="F52" s="344">
        <v>1653</v>
      </c>
      <c r="G52" s="190">
        <f t="shared" si="6"/>
        <v>1974541.56</v>
      </c>
      <c r="H52" s="344">
        <v>661.99</v>
      </c>
      <c r="I52" s="190">
        <f t="shared" si="94"/>
        <v>790760.29480000003</v>
      </c>
      <c r="J52" s="345">
        <f t="shared" si="7"/>
        <v>2765301.8547999999</v>
      </c>
      <c r="K52" s="406"/>
      <c r="L52" s="427"/>
      <c r="M52" s="429">
        <v>1653</v>
      </c>
      <c r="N52" s="431">
        <f t="shared" si="8"/>
        <v>0</v>
      </c>
      <c r="O52" s="429">
        <v>661.9899959816496</v>
      </c>
      <c r="P52" s="431">
        <f t="shared" si="9"/>
        <v>0</v>
      </c>
      <c r="Q52" s="432">
        <f t="shared" si="10"/>
        <v>0</v>
      </c>
      <c r="R52" s="444"/>
      <c r="S52" s="446">
        <v>1653</v>
      </c>
      <c r="T52" s="448">
        <f t="shared" si="11"/>
        <v>0</v>
      </c>
      <c r="U52" s="446">
        <v>661.9899959816496</v>
      </c>
      <c r="V52" s="448">
        <f t="shared" si="12"/>
        <v>0</v>
      </c>
      <c r="W52" s="449">
        <f t="shared" si="13"/>
        <v>0</v>
      </c>
      <c r="X52" s="472">
        <v>1194.52</v>
      </c>
      <c r="Y52" s="474">
        <v>1653</v>
      </c>
      <c r="Z52" s="476">
        <f t="shared" si="14"/>
        <v>1974541.56</v>
      </c>
      <c r="AA52" s="474">
        <v>661.9899959816496</v>
      </c>
      <c r="AB52" s="476">
        <f t="shared" si="15"/>
        <v>790760.29</v>
      </c>
      <c r="AC52" s="477">
        <f t="shared" si="16"/>
        <v>2765301.85</v>
      </c>
      <c r="AD52" s="489"/>
      <c r="AE52" s="491">
        <v>1653</v>
      </c>
      <c r="AF52" s="493">
        <f t="shared" si="17"/>
        <v>0</v>
      </c>
      <c r="AG52" s="491">
        <v>661.9899959816496</v>
      </c>
      <c r="AH52" s="493">
        <f t="shared" si="18"/>
        <v>0</v>
      </c>
      <c r="AI52" s="494">
        <f t="shared" si="19"/>
        <v>0</v>
      </c>
      <c r="AJ52" s="523"/>
      <c r="AK52" s="525">
        <v>1653</v>
      </c>
      <c r="AL52" s="527">
        <f t="shared" si="20"/>
        <v>0</v>
      </c>
      <c r="AM52" s="525">
        <v>661.9899959816496</v>
      </c>
      <c r="AN52" s="527">
        <f t="shared" si="21"/>
        <v>0</v>
      </c>
      <c r="AO52" s="528">
        <f t="shared" si="22"/>
        <v>0</v>
      </c>
      <c r="AP52" s="540"/>
      <c r="AQ52" s="344">
        <v>1653</v>
      </c>
      <c r="AR52" s="190">
        <f t="shared" si="90"/>
        <v>0</v>
      </c>
      <c r="AS52" s="344">
        <v>661.99</v>
      </c>
      <c r="AT52" s="190">
        <f t="shared" si="95"/>
        <v>0</v>
      </c>
      <c r="AU52" s="345">
        <f t="shared" si="96"/>
        <v>0</v>
      </c>
      <c r="AV52" s="606"/>
      <c r="AW52" s="344">
        <v>1653</v>
      </c>
      <c r="AX52" s="190">
        <f t="shared" si="92"/>
        <v>0</v>
      </c>
      <c r="AY52" s="344">
        <v>661.99</v>
      </c>
      <c r="AZ52" s="190">
        <f t="shared" si="97"/>
        <v>0</v>
      </c>
      <c r="BA52" s="345">
        <f t="shared" si="98"/>
        <v>0</v>
      </c>
      <c r="BB52" s="540"/>
      <c r="BC52" s="542">
        <v>1653</v>
      </c>
      <c r="BD52" s="544">
        <f t="shared" si="27"/>
        <v>0</v>
      </c>
      <c r="BE52" s="542">
        <v>661.9899959816496</v>
      </c>
      <c r="BF52" s="544">
        <f t="shared" si="28"/>
        <v>0</v>
      </c>
      <c r="BG52" s="545">
        <f t="shared" si="2"/>
        <v>0</v>
      </c>
      <c r="BH52" s="398">
        <f t="shared" si="29"/>
        <v>0</v>
      </c>
      <c r="BJ52" s="275"/>
    </row>
    <row r="53" spans="1:62" s="254" customFormat="1" ht="12.75">
      <c r="A53" s="303" t="s">
        <v>204</v>
      </c>
      <c r="B53" s="343" t="s">
        <v>205</v>
      </c>
      <c r="C53" s="187"/>
      <c r="D53" s="261" t="s">
        <v>90</v>
      </c>
      <c r="E53" s="622">
        <v>717.03</v>
      </c>
      <c r="F53" s="344">
        <v>323.39999999999998</v>
      </c>
      <c r="G53" s="190">
        <f t="shared" si="6"/>
        <v>231887.50199999998</v>
      </c>
      <c r="H53" s="344">
        <v>342.21</v>
      </c>
      <c r="I53" s="190">
        <f t="shared" ref="I53" si="99">E53*H53</f>
        <v>245374.83629999997</v>
      </c>
      <c r="J53" s="345">
        <f t="shared" si="7"/>
        <v>477262.33829999994</v>
      </c>
      <c r="K53" s="406"/>
      <c r="L53" s="427"/>
      <c r="M53" s="429">
        <v>323.39999999999998</v>
      </c>
      <c r="N53" s="431">
        <f t="shared" si="8"/>
        <v>0</v>
      </c>
      <c r="O53" s="429">
        <v>342.21</v>
      </c>
      <c r="P53" s="431">
        <f t="shared" si="9"/>
        <v>0</v>
      </c>
      <c r="Q53" s="432">
        <f t="shared" si="10"/>
        <v>0</v>
      </c>
      <c r="R53" s="444"/>
      <c r="S53" s="446">
        <v>323.39999999999998</v>
      </c>
      <c r="T53" s="448">
        <f t="shared" si="11"/>
        <v>0</v>
      </c>
      <c r="U53" s="446">
        <v>342.21</v>
      </c>
      <c r="V53" s="448">
        <f t="shared" si="12"/>
        <v>0</v>
      </c>
      <c r="W53" s="449">
        <f t="shared" si="13"/>
        <v>0</v>
      </c>
      <c r="X53" s="472">
        <v>716.94</v>
      </c>
      <c r="Y53" s="474">
        <v>323.39999999999998</v>
      </c>
      <c r="Z53" s="476">
        <f t="shared" si="14"/>
        <v>231858.39600000001</v>
      </c>
      <c r="AA53" s="474">
        <v>342.21</v>
      </c>
      <c r="AB53" s="476">
        <f t="shared" si="15"/>
        <v>245344.0374</v>
      </c>
      <c r="AC53" s="477">
        <f t="shared" si="16"/>
        <v>477202.43339999998</v>
      </c>
      <c r="AD53" s="489"/>
      <c r="AE53" s="491">
        <v>323.39999999999998</v>
      </c>
      <c r="AF53" s="493">
        <f t="shared" si="17"/>
        <v>0</v>
      </c>
      <c r="AG53" s="491">
        <v>342.21</v>
      </c>
      <c r="AH53" s="493">
        <f t="shared" si="18"/>
        <v>0</v>
      </c>
      <c r="AI53" s="494">
        <f t="shared" si="19"/>
        <v>0</v>
      </c>
      <c r="AJ53" s="523"/>
      <c r="AK53" s="525">
        <v>323.39999999999998</v>
      </c>
      <c r="AL53" s="527">
        <f t="shared" si="20"/>
        <v>0</v>
      </c>
      <c r="AM53" s="525">
        <v>342.21</v>
      </c>
      <c r="AN53" s="527">
        <f t="shared" si="21"/>
        <v>0</v>
      </c>
      <c r="AO53" s="528">
        <f t="shared" si="22"/>
        <v>0</v>
      </c>
      <c r="AP53" s="540">
        <v>0.09</v>
      </c>
      <c r="AQ53" s="344">
        <v>323.39999999999998</v>
      </c>
      <c r="AR53" s="190">
        <f t="shared" si="90"/>
        <v>29.105999999999998</v>
      </c>
      <c r="AS53" s="344">
        <v>342.21</v>
      </c>
      <c r="AT53" s="190">
        <f t="shared" si="95"/>
        <v>30.798899999999996</v>
      </c>
      <c r="AU53" s="345">
        <f t="shared" si="96"/>
        <v>59.904899999999998</v>
      </c>
      <c r="AV53" s="606"/>
      <c r="AW53" s="344">
        <v>323.39999999999998</v>
      </c>
      <c r="AX53" s="190">
        <f t="shared" si="92"/>
        <v>0</v>
      </c>
      <c r="AY53" s="344">
        <v>342.21</v>
      </c>
      <c r="AZ53" s="190">
        <f t="shared" si="97"/>
        <v>0</v>
      </c>
      <c r="BA53" s="345">
        <f t="shared" si="98"/>
        <v>0</v>
      </c>
      <c r="BB53" s="540"/>
      <c r="BC53" s="542">
        <v>323.39999999999998</v>
      </c>
      <c r="BD53" s="544">
        <f t="shared" si="27"/>
        <v>0</v>
      </c>
      <c r="BE53" s="542">
        <v>342.21</v>
      </c>
      <c r="BF53" s="544">
        <f t="shared" si="28"/>
        <v>0</v>
      </c>
      <c r="BG53" s="545">
        <f t="shared" si="2"/>
        <v>0</v>
      </c>
      <c r="BH53" s="398">
        <f t="shared" si="29"/>
        <v>-8.1851192490489666E-14</v>
      </c>
      <c r="BJ53" s="275"/>
    </row>
    <row r="54" spans="1:62" s="254" customFormat="1" ht="12.75">
      <c r="A54" s="303" t="s">
        <v>206</v>
      </c>
      <c r="B54" s="343" t="s">
        <v>207</v>
      </c>
      <c r="C54" s="187"/>
      <c r="D54" s="261" t="s">
        <v>90</v>
      </c>
      <c r="E54" s="261">
        <v>420.6</v>
      </c>
      <c r="F54" s="344">
        <v>1848</v>
      </c>
      <c r="G54" s="190">
        <f t="shared" si="6"/>
        <v>777268.8</v>
      </c>
      <c r="H54" s="344">
        <v>3023.79</v>
      </c>
      <c r="I54" s="190">
        <f t="shared" si="94"/>
        <v>1271806.074</v>
      </c>
      <c r="J54" s="345">
        <f t="shared" si="7"/>
        <v>2049074.8740000001</v>
      </c>
      <c r="K54" s="406"/>
      <c r="L54" s="427"/>
      <c r="M54" s="429">
        <v>1848</v>
      </c>
      <c r="N54" s="431">
        <f t="shared" si="8"/>
        <v>0</v>
      </c>
      <c r="O54" s="429">
        <v>3023.79</v>
      </c>
      <c r="P54" s="431">
        <f t="shared" si="9"/>
        <v>0</v>
      </c>
      <c r="Q54" s="432">
        <f t="shared" si="10"/>
        <v>0</v>
      </c>
      <c r="R54" s="444"/>
      <c r="S54" s="446">
        <v>1848</v>
      </c>
      <c r="T54" s="448">
        <f t="shared" si="11"/>
        <v>0</v>
      </c>
      <c r="U54" s="446">
        <v>3023.79</v>
      </c>
      <c r="V54" s="448">
        <f t="shared" si="12"/>
        <v>0</v>
      </c>
      <c r="W54" s="449">
        <f t="shared" si="13"/>
        <v>0</v>
      </c>
      <c r="X54" s="472">
        <v>420.6</v>
      </c>
      <c r="Y54" s="474">
        <v>1848</v>
      </c>
      <c r="Z54" s="476">
        <f t="shared" si="14"/>
        <v>777268.8</v>
      </c>
      <c r="AA54" s="474">
        <v>3023.79</v>
      </c>
      <c r="AB54" s="476">
        <f t="shared" si="15"/>
        <v>1271806.074</v>
      </c>
      <c r="AC54" s="477">
        <f t="shared" si="16"/>
        <v>2049074.8740000001</v>
      </c>
      <c r="AD54" s="489"/>
      <c r="AE54" s="491">
        <v>1848</v>
      </c>
      <c r="AF54" s="493">
        <f t="shared" si="17"/>
        <v>0</v>
      </c>
      <c r="AG54" s="491">
        <v>3023.79</v>
      </c>
      <c r="AH54" s="493">
        <f t="shared" si="18"/>
        <v>0</v>
      </c>
      <c r="AI54" s="494">
        <f t="shared" si="19"/>
        <v>0</v>
      </c>
      <c r="AJ54" s="523"/>
      <c r="AK54" s="525">
        <v>1848</v>
      </c>
      <c r="AL54" s="527">
        <f t="shared" si="20"/>
        <v>0</v>
      </c>
      <c r="AM54" s="525">
        <v>3023.79</v>
      </c>
      <c r="AN54" s="527">
        <f t="shared" si="21"/>
        <v>0</v>
      </c>
      <c r="AO54" s="528">
        <f t="shared" si="22"/>
        <v>0</v>
      </c>
      <c r="AP54" s="540"/>
      <c r="AQ54" s="344">
        <v>1848</v>
      </c>
      <c r="AR54" s="190">
        <f t="shared" si="90"/>
        <v>0</v>
      </c>
      <c r="AS54" s="344">
        <v>3023.79</v>
      </c>
      <c r="AT54" s="190">
        <f t="shared" si="95"/>
        <v>0</v>
      </c>
      <c r="AU54" s="345">
        <f t="shared" si="96"/>
        <v>0</v>
      </c>
      <c r="AV54" s="606"/>
      <c r="AW54" s="344">
        <v>1848</v>
      </c>
      <c r="AX54" s="190">
        <f t="shared" si="92"/>
        <v>0</v>
      </c>
      <c r="AY54" s="344">
        <v>3023.79</v>
      </c>
      <c r="AZ54" s="190">
        <f t="shared" si="97"/>
        <v>0</v>
      </c>
      <c r="BA54" s="345">
        <f t="shared" si="98"/>
        <v>0</v>
      </c>
      <c r="BB54" s="540"/>
      <c r="BC54" s="542">
        <v>1848</v>
      </c>
      <c r="BD54" s="544">
        <f t="shared" si="27"/>
        <v>0</v>
      </c>
      <c r="BE54" s="542">
        <v>3023.79</v>
      </c>
      <c r="BF54" s="544">
        <f t="shared" si="28"/>
        <v>0</v>
      </c>
      <c r="BG54" s="545">
        <f t="shared" si="2"/>
        <v>0</v>
      </c>
      <c r="BH54" s="398">
        <f t="shared" si="29"/>
        <v>0</v>
      </c>
      <c r="BJ54" s="275"/>
    </row>
    <row r="55" spans="1:62" s="254" customFormat="1" ht="12.75">
      <c r="A55" s="303" t="s">
        <v>208</v>
      </c>
      <c r="B55" s="343" t="s">
        <v>209</v>
      </c>
      <c r="C55" s="187"/>
      <c r="D55" s="261" t="s">
        <v>90</v>
      </c>
      <c r="E55" s="261">
        <v>297.2</v>
      </c>
      <c r="F55" s="344">
        <v>785.4</v>
      </c>
      <c r="G55" s="190">
        <f t="shared" si="6"/>
        <v>233420.87999999998</v>
      </c>
      <c r="H55" s="344">
        <v>975.02</v>
      </c>
      <c r="I55" s="190">
        <f t="shared" si="94"/>
        <v>289775.94399999996</v>
      </c>
      <c r="J55" s="345">
        <f t="shared" si="7"/>
        <v>523196.82399999991</v>
      </c>
      <c r="K55" s="406"/>
      <c r="L55" s="427"/>
      <c r="M55" s="429">
        <v>785.40000000000009</v>
      </c>
      <c r="N55" s="431">
        <f t="shared" si="8"/>
        <v>0</v>
      </c>
      <c r="O55" s="429">
        <v>975.01998654104989</v>
      </c>
      <c r="P55" s="431">
        <f t="shared" si="9"/>
        <v>0</v>
      </c>
      <c r="Q55" s="432">
        <f t="shared" si="10"/>
        <v>0</v>
      </c>
      <c r="R55" s="444"/>
      <c r="S55" s="446">
        <v>785.40000000000009</v>
      </c>
      <c r="T55" s="448">
        <f t="shared" si="11"/>
        <v>0</v>
      </c>
      <c r="U55" s="446">
        <v>975.01998654104989</v>
      </c>
      <c r="V55" s="448">
        <f t="shared" si="12"/>
        <v>0</v>
      </c>
      <c r="W55" s="449">
        <f t="shared" si="13"/>
        <v>0</v>
      </c>
      <c r="X55" s="472">
        <v>297.2</v>
      </c>
      <c r="Y55" s="474">
        <v>785.40000000000009</v>
      </c>
      <c r="Z55" s="476">
        <f t="shared" si="14"/>
        <v>233420.88</v>
      </c>
      <c r="AA55" s="474">
        <v>975.01998654104989</v>
      </c>
      <c r="AB55" s="476">
        <f t="shared" si="15"/>
        <v>289775.94</v>
      </c>
      <c r="AC55" s="477">
        <f t="shared" si="16"/>
        <v>523196.82</v>
      </c>
      <c r="AD55" s="489"/>
      <c r="AE55" s="491">
        <v>785.40000000000009</v>
      </c>
      <c r="AF55" s="493">
        <f t="shared" si="17"/>
        <v>0</v>
      </c>
      <c r="AG55" s="491">
        <v>975.01998654104989</v>
      </c>
      <c r="AH55" s="493">
        <f t="shared" si="18"/>
        <v>0</v>
      </c>
      <c r="AI55" s="494">
        <f t="shared" si="19"/>
        <v>0</v>
      </c>
      <c r="AJ55" s="523"/>
      <c r="AK55" s="525">
        <v>785.40000000000009</v>
      </c>
      <c r="AL55" s="527">
        <f t="shared" si="20"/>
        <v>0</v>
      </c>
      <c r="AM55" s="525">
        <v>975.01998654104989</v>
      </c>
      <c r="AN55" s="527">
        <f t="shared" si="21"/>
        <v>0</v>
      </c>
      <c r="AO55" s="528">
        <f t="shared" si="22"/>
        <v>0</v>
      </c>
      <c r="AP55" s="540"/>
      <c r="AQ55" s="344">
        <v>785.4</v>
      </c>
      <c r="AR55" s="190">
        <f t="shared" si="90"/>
        <v>0</v>
      </c>
      <c r="AS55" s="344">
        <v>975.02</v>
      </c>
      <c r="AT55" s="190">
        <f t="shared" si="95"/>
        <v>0</v>
      </c>
      <c r="AU55" s="345">
        <f t="shared" si="96"/>
        <v>0</v>
      </c>
      <c r="AV55" s="606"/>
      <c r="AW55" s="344">
        <v>785.4</v>
      </c>
      <c r="AX55" s="190">
        <f t="shared" si="92"/>
        <v>0</v>
      </c>
      <c r="AY55" s="344">
        <v>975.02</v>
      </c>
      <c r="AZ55" s="190">
        <f t="shared" si="97"/>
        <v>0</v>
      </c>
      <c r="BA55" s="345">
        <f t="shared" si="98"/>
        <v>0</v>
      </c>
      <c r="BB55" s="540"/>
      <c r="BC55" s="542">
        <v>785.40000000000009</v>
      </c>
      <c r="BD55" s="544">
        <f t="shared" si="27"/>
        <v>0</v>
      </c>
      <c r="BE55" s="542">
        <v>975.01998654104989</v>
      </c>
      <c r="BF55" s="544">
        <f t="shared" si="28"/>
        <v>0</v>
      </c>
      <c r="BG55" s="545">
        <f t="shared" si="2"/>
        <v>0</v>
      </c>
      <c r="BH55" s="398">
        <f t="shared" si="29"/>
        <v>0</v>
      </c>
      <c r="BJ55" s="275"/>
    </row>
    <row r="56" spans="1:62" s="254" customFormat="1" ht="12.75">
      <c r="A56" s="303" t="s">
        <v>210</v>
      </c>
      <c r="B56" s="343" t="s">
        <v>211</v>
      </c>
      <c r="C56" s="187"/>
      <c r="D56" s="261" t="s">
        <v>90</v>
      </c>
      <c r="E56" s="261">
        <v>211.32</v>
      </c>
      <c r="F56" s="344">
        <v>323.39999999999998</v>
      </c>
      <c r="G56" s="190">
        <f t="shared" si="6"/>
        <v>68340.887999999992</v>
      </c>
      <c r="H56" s="344">
        <v>569.98</v>
      </c>
      <c r="I56" s="190">
        <f t="shared" ref="I56" si="100">E56*H56</f>
        <v>120448.17359999999</v>
      </c>
      <c r="J56" s="345">
        <f t="shared" si="7"/>
        <v>188789.06159999999</v>
      </c>
      <c r="K56" s="406"/>
      <c r="L56" s="427"/>
      <c r="M56" s="429">
        <v>323.39999999999998</v>
      </c>
      <c r="N56" s="431">
        <f t="shared" si="8"/>
        <v>0</v>
      </c>
      <c r="O56" s="429">
        <v>569.98</v>
      </c>
      <c r="P56" s="431">
        <f t="shared" si="9"/>
        <v>0</v>
      </c>
      <c r="Q56" s="432">
        <f t="shared" si="10"/>
        <v>0</v>
      </c>
      <c r="R56" s="444"/>
      <c r="S56" s="446">
        <v>323.39999999999998</v>
      </c>
      <c r="T56" s="448">
        <f t="shared" si="11"/>
        <v>0</v>
      </c>
      <c r="U56" s="446">
        <v>569.98</v>
      </c>
      <c r="V56" s="448">
        <f t="shared" si="12"/>
        <v>0</v>
      </c>
      <c r="W56" s="449">
        <f t="shared" si="13"/>
        <v>0</v>
      </c>
      <c r="X56" s="472">
        <v>211.32</v>
      </c>
      <c r="Y56" s="474">
        <v>323.39999999999998</v>
      </c>
      <c r="Z56" s="476">
        <f t="shared" si="14"/>
        <v>68340.887999999992</v>
      </c>
      <c r="AA56" s="474">
        <v>569.98</v>
      </c>
      <c r="AB56" s="476">
        <f t="shared" si="15"/>
        <v>120448.17359999999</v>
      </c>
      <c r="AC56" s="477">
        <f t="shared" si="16"/>
        <v>188789.06159999999</v>
      </c>
      <c r="AD56" s="489"/>
      <c r="AE56" s="491">
        <v>323.39999999999998</v>
      </c>
      <c r="AF56" s="493">
        <f t="shared" si="17"/>
        <v>0</v>
      </c>
      <c r="AG56" s="491">
        <v>569.98</v>
      </c>
      <c r="AH56" s="493">
        <f t="shared" si="18"/>
        <v>0</v>
      </c>
      <c r="AI56" s="494">
        <f t="shared" si="19"/>
        <v>0</v>
      </c>
      <c r="AJ56" s="523"/>
      <c r="AK56" s="525">
        <v>323.39999999999998</v>
      </c>
      <c r="AL56" s="527">
        <f t="shared" si="20"/>
        <v>0</v>
      </c>
      <c r="AM56" s="525">
        <v>569.98</v>
      </c>
      <c r="AN56" s="527">
        <f t="shared" si="21"/>
        <v>0</v>
      </c>
      <c r="AO56" s="528">
        <f t="shared" si="22"/>
        <v>0</v>
      </c>
      <c r="AP56" s="540"/>
      <c r="AQ56" s="344">
        <v>323.39999999999998</v>
      </c>
      <c r="AR56" s="190">
        <f t="shared" si="90"/>
        <v>0</v>
      </c>
      <c r="AS56" s="344">
        <v>569.98</v>
      </c>
      <c r="AT56" s="190">
        <f t="shared" si="95"/>
        <v>0</v>
      </c>
      <c r="AU56" s="345">
        <f t="shared" si="96"/>
        <v>0</v>
      </c>
      <c r="AV56" s="606"/>
      <c r="AW56" s="344">
        <v>323.39999999999998</v>
      </c>
      <c r="AX56" s="190">
        <f t="shared" si="92"/>
        <v>0</v>
      </c>
      <c r="AY56" s="344">
        <v>569.98</v>
      </c>
      <c r="AZ56" s="190">
        <f t="shared" si="97"/>
        <v>0</v>
      </c>
      <c r="BA56" s="345">
        <f t="shared" si="98"/>
        <v>0</v>
      </c>
      <c r="BB56" s="540"/>
      <c r="BC56" s="542">
        <v>323.39999999999998</v>
      </c>
      <c r="BD56" s="544">
        <f t="shared" si="27"/>
        <v>0</v>
      </c>
      <c r="BE56" s="542">
        <v>569.98</v>
      </c>
      <c r="BF56" s="544">
        <f t="shared" si="28"/>
        <v>0</v>
      </c>
      <c r="BG56" s="545">
        <f t="shared" si="2"/>
        <v>0</v>
      </c>
      <c r="BH56" s="398">
        <f t="shared" si="29"/>
        <v>0</v>
      </c>
      <c r="BJ56" s="275"/>
    </row>
    <row r="57" spans="1:62" s="254" customFormat="1" ht="12.75">
      <c r="A57" s="303" t="s">
        <v>212</v>
      </c>
      <c r="B57" s="342" t="s">
        <v>213</v>
      </c>
      <c r="C57" s="187"/>
      <c r="D57" s="261" t="s">
        <v>142</v>
      </c>
      <c r="E57" s="261">
        <v>11</v>
      </c>
      <c r="F57" s="344">
        <v>18480</v>
      </c>
      <c r="G57" s="190">
        <f t="shared" si="6"/>
        <v>203280</v>
      </c>
      <c r="H57" s="344">
        <v>69564</v>
      </c>
      <c r="I57" s="190">
        <f t="shared" si="94"/>
        <v>765204</v>
      </c>
      <c r="J57" s="345">
        <f t="shared" si="7"/>
        <v>968484</v>
      </c>
      <c r="K57" s="406"/>
      <c r="L57" s="427"/>
      <c r="M57" s="429">
        <v>18480</v>
      </c>
      <c r="N57" s="431">
        <f t="shared" si="8"/>
        <v>0</v>
      </c>
      <c r="O57" s="429">
        <v>69564</v>
      </c>
      <c r="P57" s="431">
        <f t="shared" si="9"/>
        <v>0</v>
      </c>
      <c r="Q57" s="432">
        <f t="shared" si="10"/>
        <v>0</v>
      </c>
      <c r="R57" s="444"/>
      <c r="S57" s="446">
        <v>18480</v>
      </c>
      <c r="T57" s="448">
        <f t="shared" si="11"/>
        <v>0</v>
      </c>
      <c r="U57" s="446">
        <v>69564</v>
      </c>
      <c r="V57" s="448">
        <f t="shared" si="12"/>
        <v>0</v>
      </c>
      <c r="W57" s="449">
        <f t="shared" si="13"/>
        <v>0</v>
      </c>
      <c r="X57" s="472">
        <v>11</v>
      </c>
      <c r="Y57" s="474">
        <v>18480</v>
      </c>
      <c r="Z57" s="476">
        <f t="shared" si="14"/>
        <v>203280</v>
      </c>
      <c r="AA57" s="474">
        <v>69564</v>
      </c>
      <c r="AB57" s="476">
        <f t="shared" si="15"/>
        <v>765204</v>
      </c>
      <c r="AC57" s="477">
        <f t="shared" si="16"/>
        <v>968484</v>
      </c>
      <c r="AD57" s="489"/>
      <c r="AE57" s="491">
        <v>18480</v>
      </c>
      <c r="AF57" s="493">
        <f t="shared" si="17"/>
        <v>0</v>
      </c>
      <c r="AG57" s="491">
        <v>69564</v>
      </c>
      <c r="AH57" s="493">
        <f t="shared" si="18"/>
        <v>0</v>
      </c>
      <c r="AI57" s="494">
        <f t="shared" si="19"/>
        <v>0</v>
      </c>
      <c r="AJ57" s="523"/>
      <c r="AK57" s="525">
        <v>18480</v>
      </c>
      <c r="AL57" s="527">
        <f t="shared" si="20"/>
        <v>0</v>
      </c>
      <c r="AM57" s="525">
        <v>69564</v>
      </c>
      <c r="AN57" s="527">
        <f t="shared" si="21"/>
        <v>0</v>
      </c>
      <c r="AO57" s="528">
        <f t="shared" si="22"/>
        <v>0</v>
      </c>
      <c r="AP57" s="540"/>
      <c r="AQ57" s="344">
        <v>18480</v>
      </c>
      <c r="AR57" s="190">
        <f t="shared" si="90"/>
        <v>0</v>
      </c>
      <c r="AS57" s="344">
        <v>69564</v>
      </c>
      <c r="AT57" s="190">
        <f t="shared" si="95"/>
        <v>0</v>
      </c>
      <c r="AU57" s="345">
        <f t="shared" si="96"/>
        <v>0</v>
      </c>
      <c r="AV57" s="606"/>
      <c r="AW57" s="344">
        <v>18480</v>
      </c>
      <c r="AX57" s="190">
        <f t="shared" si="92"/>
        <v>0</v>
      </c>
      <c r="AY57" s="344">
        <v>69564</v>
      </c>
      <c r="AZ57" s="190">
        <f t="shared" si="97"/>
        <v>0</v>
      </c>
      <c r="BA57" s="345">
        <f t="shared" si="98"/>
        <v>0</v>
      </c>
      <c r="BB57" s="540"/>
      <c r="BC57" s="542">
        <v>18480</v>
      </c>
      <c r="BD57" s="544">
        <f t="shared" si="27"/>
        <v>0</v>
      </c>
      <c r="BE57" s="542">
        <v>69564</v>
      </c>
      <c r="BF57" s="544">
        <f t="shared" si="28"/>
        <v>0</v>
      </c>
      <c r="BG57" s="545">
        <f t="shared" si="2"/>
        <v>0</v>
      </c>
      <c r="BH57" s="398">
        <f t="shared" si="29"/>
        <v>0</v>
      </c>
      <c r="BJ57" s="275"/>
    </row>
    <row r="58" spans="1:62" s="254" customFormat="1" ht="12.75">
      <c r="A58" s="303" t="s">
        <v>214</v>
      </c>
      <c r="B58" s="342" t="s">
        <v>215</v>
      </c>
      <c r="C58" s="187"/>
      <c r="D58" s="261" t="s">
        <v>142</v>
      </c>
      <c r="E58" s="261">
        <v>6</v>
      </c>
      <c r="F58" s="344">
        <v>18480</v>
      </c>
      <c r="G58" s="190">
        <f t="shared" si="6"/>
        <v>110880</v>
      </c>
      <c r="H58" s="344">
        <v>69564</v>
      </c>
      <c r="I58" s="190">
        <f t="shared" si="94"/>
        <v>417384</v>
      </c>
      <c r="J58" s="345">
        <f t="shared" si="7"/>
        <v>528264</v>
      </c>
      <c r="K58" s="406"/>
      <c r="L58" s="427"/>
      <c r="M58" s="429">
        <v>18480</v>
      </c>
      <c r="N58" s="431">
        <f t="shared" si="8"/>
        <v>0</v>
      </c>
      <c r="O58" s="429">
        <v>69564</v>
      </c>
      <c r="P58" s="431">
        <f t="shared" si="9"/>
        <v>0</v>
      </c>
      <c r="Q58" s="432">
        <f t="shared" si="10"/>
        <v>0</v>
      </c>
      <c r="R58" s="452"/>
      <c r="S58" s="446">
        <v>18480</v>
      </c>
      <c r="T58" s="448">
        <f t="shared" si="11"/>
        <v>0</v>
      </c>
      <c r="U58" s="446">
        <v>69564</v>
      </c>
      <c r="V58" s="448">
        <f t="shared" si="12"/>
        <v>0</v>
      </c>
      <c r="W58" s="449">
        <f t="shared" si="13"/>
        <v>0</v>
      </c>
      <c r="X58" s="472">
        <v>6</v>
      </c>
      <c r="Y58" s="474">
        <v>18480</v>
      </c>
      <c r="Z58" s="476">
        <f t="shared" si="14"/>
        <v>110880</v>
      </c>
      <c r="AA58" s="474">
        <v>69564</v>
      </c>
      <c r="AB58" s="476">
        <f t="shared" si="15"/>
        <v>417384</v>
      </c>
      <c r="AC58" s="477">
        <f t="shared" si="16"/>
        <v>528264</v>
      </c>
      <c r="AD58" s="489"/>
      <c r="AE58" s="491">
        <v>18480</v>
      </c>
      <c r="AF58" s="493">
        <f t="shared" si="17"/>
        <v>0</v>
      </c>
      <c r="AG58" s="491">
        <v>69564</v>
      </c>
      <c r="AH58" s="493">
        <f t="shared" si="18"/>
        <v>0</v>
      </c>
      <c r="AI58" s="494">
        <f t="shared" si="19"/>
        <v>0</v>
      </c>
      <c r="AJ58" s="523"/>
      <c r="AK58" s="525">
        <v>18480</v>
      </c>
      <c r="AL58" s="527">
        <f t="shared" si="20"/>
        <v>0</v>
      </c>
      <c r="AM58" s="525">
        <v>69564</v>
      </c>
      <c r="AN58" s="527">
        <f t="shared" si="21"/>
        <v>0</v>
      </c>
      <c r="AO58" s="528">
        <f t="shared" si="22"/>
        <v>0</v>
      </c>
      <c r="AP58" s="540"/>
      <c r="AQ58" s="344">
        <v>18480</v>
      </c>
      <c r="AR58" s="190">
        <f t="shared" si="90"/>
        <v>0</v>
      </c>
      <c r="AS58" s="344">
        <v>69564</v>
      </c>
      <c r="AT58" s="190">
        <f t="shared" si="95"/>
        <v>0</v>
      </c>
      <c r="AU58" s="345">
        <f t="shared" si="96"/>
        <v>0</v>
      </c>
      <c r="AV58" s="606"/>
      <c r="AW58" s="344">
        <v>18480</v>
      </c>
      <c r="AX58" s="190">
        <f t="shared" si="92"/>
        <v>0</v>
      </c>
      <c r="AY58" s="344">
        <v>69564</v>
      </c>
      <c r="AZ58" s="190">
        <f t="shared" si="97"/>
        <v>0</v>
      </c>
      <c r="BA58" s="345">
        <f t="shared" si="98"/>
        <v>0</v>
      </c>
      <c r="BB58" s="540"/>
      <c r="BC58" s="542">
        <v>18480</v>
      </c>
      <c r="BD58" s="544">
        <f t="shared" si="27"/>
        <v>0</v>
      </c>
      <c r="BE58" s="542">
        <v>69564</v>
      </c>
      <c r="BF58" s="544">
        <f t="shared" si="28"/>
        <v>0</v>
      </c>
      <c r="BG58" s="545">
        <f t="shared" si="2"/>
        <v>0</v>
      </c>
      <c r="BH58" s="398">
        <f t="shared" si="29"/>
        <v>0</v>
      </c>
      <c r="BJ58" s="275"/>
    </row>
    <row r="59" spans="1:62" s="254" customFormat="1" ht="12.75">
      <c r="A59" s="303" t="s">
        <v>216</v>
      </c>
      <c r="B59" s="342" t="s">
        <v>394</v>
      </c>
      <c r="C59" s="187"/>
      <c r="D59" s="347" t="s">
        <v>142</v>
      </c>
      <c r="E59" s="621">
        <v>5</v>
      </c>
      <c r="F59" s="344"/>
      <c r="G59" s="190">
        <f t="shared" si="6"/>
        <v>0</v>
      </c>
      <c r="H59" s="344"/>
      <c r="I59" s="190"/>
      <c r="J59" s="345"/>
      <c r="K59" s="406"/>
      <c r="L59" s="435"/>
      <c r="M59" s="429"/>
      <c r="N59" s="431">
        <f t="shared" si="8"/>
        <v>0</v>
      </c>
      <c r="O59" s="429"/>
      <c r="P59" s="431">
        <f t="shared" si="9"/>
        <v>0</v>
      </c>
      <c r="Q59" s="432">
        <f t="shared" si="10"/>
        <v>0</v>
      </c>
      <c r="R59" s="444"/>
      <c r="S59" s="446"/>
      <c r="T59" s="448">
        <f t="shared" si="11"/>
        <v>0</v>
      </c>
      <c r="U59" s="446"/>
      <c r="V59" s="448">
        <f t="shared" si="12"/>
        <v>0</v>
      </c>
      <c r="W59" s="449">
        <f t="shared" si="13"/>
        <v>0</v>
      </c>
      <c r="X59" s="472">
        <v>5</v>
      </c>
      <c r="Y59" s="474"/>
      <c r="Z59" s="476">
        <f t="shared" si="14"/>
        <v>0</v>
      </c>
      <c r="AA59" s="474"/>
      <c r="AB59" s="476">
        <f t="shared" si="15"/>
        <v>0</v>
      </c>
      <c r="AC59" s="477">
        <f t="shared" si="16"/>
        <v>0</v>
      </c>
      <c r="AD59" s="489"/>
      <c r="AE59" s="491"/>
      <c r="AF59" s="493">
        <f t="shared" si="17"/>
        <v>0</v>
      </c>
      <c r="AG59" s="491"/>
      <c r="AH59" s="493">
        <f t="shared" si="18"/>
        <v>0</v>
      </c>
      <c r="AI59" s="494">
        <f t="shared" si="19"/>
        <v>0</v>
      </c>
      <c r="AJ59" s="523"/>
      <c r="AK59" s="525"/>
      <c r="AL59" s="527">
        <f t="shared" si="20"/>
        <v>0</v>
      </c>
      <c r="AM59" s="525"/>
      <c r="AN59" s="527">
        <f t="shared" si="21"/>
        <v>0</v>
      </c>
      <c r="AO59" s="528">
        <f t="shared" si="22"/>
        <v>0</v>
      </c>
      <c r="AP59" s="540"/>
      <c r="AQ59" s="344"/>
      <c r="AR59" s="190">
        <f t="shared" si="90"/>
        <v>0</v>
      </c>
      <c r="AS59" s="344"/>
      <c r="AT59" s="190"/>
      <c r="AU59" s="345"/>
      <c r="AV59" s="606"/>
      <c r="AW59" s="344"/>
      <c r="AX59" s="190">
        <f t="shared" si="92"/>
        <v>0</v>
      </c>
      <c r="AY59" s="344"/>
      <c r="AZ59" s="190"/>
      <c r="BA59" s="345"/>
      <c r="BB59" s="540"/>
      <c r="BC59" s="542"/>
      <c r="BD59" s="544">
        <f t="shared" si="27"/>
        <v>0</v>
      </c>
      <c r="BE59" s="542"/>
      <c r="BF59" s="544">
        <f t="shared" si="28"/>
        <v>0</v>
      </c>
      <c r="BG59" s="545">
        <f t="shared" si="2"/>
        <v>0</v>
      </c>
      <c r="BH59" s="398">
        <f t="shared" si="29"/>
        <v>0</v>
      </c>
      <c r="BJ59" s="275"/>
    </row>
    <row r="60" spans="1:62" s="254" customFormat="1" ht="38.25">
      <c r="A60" s="303" t="s">
        <v>217</v>
      </c>
      <c r="B60" s="264" t="s">
        <v>218</v>
      </c>
      <c r="C60" s="187"/>
      <c r="D60" s="261" t="s">
        <v>142</v>
      </c>
      <c r="E60" s="261">
        <v>4</v>
      </c>
      <c r="F60" s="344">
        <v>5358.6224999999995</v>
      </c>
      <c r="G60" s="190">
        <f t="shared" si="6"/>
        <v>21434.489999999998</v>
      </c>
      <c r="H60" s="344">
        <v>44160.75</v>
      </c>
      <c r="I60" s="190">
        <f>E60*H60</f>
        <v>176643</v>
      </c>
      <c r="J60" s="345">
        <f>G60+I60</f>
        <v>198077.49</v>
      </c>
      <c r="K60" s="406"/>
      <c r="L60" s="427"/>
      <c r="M60" s="429">
        <v>5358.6224999999995</v>
      </c>
      <c r="N60" s="431">
        <f t="shared" si="8"/>
        <v>0</v>
      </c>
      <c r="O60" s="429">
        <v>44160.75</v>
      </c>
      <c r="P60" s="431">
        <f t="shared" si="9"/>
        <v>0</v>
      </c>
      <c r="Q60" s="432">
        <f t="shared" si="10"/>
        <v>0</v>
      </c>
      <c r="R60" s="444"/>
      <c r="S60" s="446">
        <v>5358.6224999999995</v>
      </c>
      <c r="T60" s="448">
        <f t="shared" si="11"/>
        <v>0</v>
      </c>
      <c r="U60" s="446">
        <v>44160.75</v>
      </c>
      <c r="V60" s="448">
        <f t="shared" si="12"/>
        <v>0</v>
      </c>
      <c r="W60" s="449">
        <f t="shared" si="13"/>
        <v>0</v>
      </c>
      <c r="X60" s="472">
        <v>4</v>
      </c>
      <c r="Y60" s="474">
        <v>5358.6224999999995</v>
      </c>
      <c r="Z60" s="476">
        <f t="shared" si="14"/>
        <v>21434.489999999998</v>
      </c>
      <c r="AA60" s="474">
        <v>44160.75</v>
      </c>
      <c r="AB60" s="476">
        <f t="shared" si="15"/>
        <v>176643</v>
      </c>
      <c r="AC60" s="477">
        <f t="shared" si="16"/>
        <v>198077.49</v>
      </c>
      <c r="AD60" s="489"/>
      <c r="AE60" s="491">
        <v>5358.6224999999995</v>
      </c>
      <c r="AF60" s="493">
        <f t="shared" si="17"/>
        <v>0</v>
      </c>
      <c r="AG60" s="491">
        <v>44160.75</v>
      </c>
      <c r="AH60" s="493">
        <f t="shared" si="18"/>
        <v>0</v>
      </c>
      <c r="AI60" s="494">
        <f t="shared" si="19"/>
        <v>0</v>
      </c>
      <c r="AJ60" s="523"/>
      <c r="AK60" s="525">
        <v>5358.6224999999995</v>
      </c>
      <c r="AL60" s="527">
        <f t="shared" si="20"/>
        <v>0</v>
      </c>
      <c r="AM60" s="525">
        <v>44160.75</v>
      </c>
      <c r="AN60" s="527">
        <f t="shared" si="21"/>
        <v>0</v>
      </c>
      <c r="AO60" s="528">
        <f t="shared" si="22"/>
        <v>0</v>
      </c>
      <c r="AP60" s="540"/>
      <c r="AQ60" s="344">
        <v>5358.6224999999995</v>
      </c>
      <c r="AR60" s="190">
        <f t="shared" si="90"/>
        <v>0</v>
      </c>
      <c r="AS60" s="344">
        <v>44160.75</v>
      </c>
      <c r="AT60" s="190">
        <f>AP60*AS60</f>
        <v>0</v>
      </c>
      <c r="AU60" s="345">
        <f>AR60+AT60</f>
        <v>0</v>
      </c>
      <c r="AV60" s="606"/>
      <c r="AW60" s="344">
        <v>5358.6224999999995</v>
      </c>
      <c r="AX60" s="190">
        <f t="shared" si="92"/>
        <v>0</v>
      </c>
      <c r="AY60" s="344">
        <v>44160.75</v>
      </c>
      <c r="AZ60" s="190">
        <f>AV60*AY60</f>
        <v>0</v>
      </c>
      <c r="BA60" s="345">
        <f>AX60+AZ60</f>
        <v>0</v>
      </c>
      <c r="BB60" s="540"/>
      <c r="BC60" s="542">
        <v>5358.6224999999995</v>
      </c>
      <c r="BD60" s="544">
        <f t="shared" si="27"/>
        <v>0</v>
      </c>
      <c r="BE60" s="542">
        <v>44160.75</v>
      </c>
      <c r="BF60" s="544">
        <f t="shared" si="28"/>
        <v>0</v>
      </c>
      <c r="BG60" s="545">
        <f t="shared" si="2"/>
        <v>0</v>
      </c>
      <c r="BH60" s="398">
        <f t="shared" si="29"/>
        <v>0</v>
      </c>
      <c r="BJ60" s="275"/>
    </row>
    <row r="61" spans="1:62" s="254" customFormat="1" ht="38.25">
      <c r="A61" s="303" t="s">
        <v>219</v>
      </c>
      <c r="B61" s="264" t="s">
        <v>220</v>
      </c>
      <c r="C61" s="187"/>
      <c r="D61" s="261" t="s">
        <v>142</v>
      </c>
      <c r="E61" s="261">
        <v>1</v>
      </c>
      <c r="F61" s="344">
        <v>5358.6224999999995</v>
      </c>
      <c r="G61" s="190">
        <f t="shared" si="6"/>
        <v>5358.6224999999995</v>
      </c>
      <c r="H61" s="344">
        <v>49325.749999999993</v>
      </c>
      <c r="I61" s="190">
        <f t="shared" ref="I61:I69" si="101">E61*H61</f>
        <v>49325.749999999993</v>
      </c>
      <c r="J61" s="345">
        <f t="shared" ref="J61:J69" si="102">G61+I61</f>
        <v>54684.37249999999</v>
      </c>
      <c r="K61" s="406"/>
      <c r="L61" s="427"/>
      <c r="M61" s="429">
        <v>5358.6224999999995</v>
      </c>
      <c r="N61" s="431">
        <f t="shared" si="8"/>
        <v>0</v>
      </c>
      <c r="O61" s="429">
        <v>49325.749999999993</v>
      </c>
      <c r="P61" s="431">
        <f t="shared" si="9"/>
        <v>0</v>
      </c>
      <c r="Q61" s="432">
        <f t="shared" si="10"/>
        <v>0</v>
      </c>
      <c r="R61" s="444"/>
      <c r="S61" s="446">
        <v>5358.6224999999995</v>
      </c>
      <c r="T61" s="448">
        <f t="shared" si="11"/>
        <v>0</v>
      </c>
      <c r="U61" s="446">
        <v>49325.749999999993</v>
      </c>
      <c r="V61" s="448">
        <f t="shared" si="12"/>
        <v>0</v>
      </c>
      <c r="W61" s="449">
        <f t="shared" si="13"/>
        <v>0</v>
      </c>
      <c r="X61" s="472">
        <v>1</v>
      </c>
      <c r="Y61" s="474">
        <v>5358.6224999999995</v>
      </c>
      <c r="Z61" s="476">
        <f t="shared" si="14"/>
        <v>5358.6224999999995</v>
      </c>
      <c r="AA61" s="474">
        <v>49325.749999999993</v>
      </c>
      <c r="AB61" s="476">
        <f t="shared" si="15"/>
        <v>49325.749999999993</v>
      </c>
      <c r="AC61" s="477">
        <f t="shared" si="16"/>
        <v>54684.37249999999</v>
      </c>
      <c r="AD61" s="489"/>
      <c r="AE61" s="491">
        <v>5358.6224999999995</v>
      </c>
      <c r="AF61" s="493">
        <f t="shared" si="17"/>
        <v>0</v>
      </c>
      <c r="AG61" s="491">
        <v>49325.749999999993</v>
      </c>
      <c r="AH61" s="493">
        <f t="shared" si="18"/>
        <v>0</v>
      </c>
      <c r="AI61" s="494">
        <f t="shared" si="19"/>
        <v>0</v>
      </c>
      <c r="AJ61" s="523"/>
      <c r="AK61" s="525">
        <v>5358.6224999999995</v>
      </c>
      <c r="AL61" s="527">
        <f t="shared" si="20"/>
        <v>0</v>
      </c>
      <c r="AM61" s="525">
        <v>49325.749999999993</v>
      </c>
      <c r="AN61" s="527">
        <f t="shared" si="21"/>
        <v>0</v>
      </c>
      <c r="AO61" s="528">
        <f t="shared" si="22"/>
        <v>0</v>
      </c>
      <c r="AP61" s="540"/>
      <c r="AQ61" s="344">
        <v>5358.6224999999995</v>
      </c>
      <c r="AR61" s="190">
        <f t="shared" si="90"/>
        <v>0</v>
      </c>
      <c r="AS61" s="344">
        <v>49325.749999999993</v>
      </c>
      <c r="AT61" s="190">
        <f t="shared" ref="AT61:AT123" si="103">AP61*AS61</f>
        <v>0</v>
      </c>
      <c r="AU61" s="345">
        <f t="shared" ref="AU61:AU123" si="104">AR61+AT61</f>
        <v>0</v>
      </c>
      <c r="AV61" s="606"/>
      <c r="AW61" s="344">
        <v>5358.6224999999995</v>
      </c>
      <c r="AX61" s="190">
        <f t="shared" si="92"/>
        <v>0</v>
      </c>
      <c r="AY61" s="344">
        <v>49325.749999999993</v>
      </c>
      <c r="AZ61" s="190">
        <f t="shared" ref="AZ61:AZ123" si="105">AV61*AY61</f>
        <v>0</v>
      </c>
      <c r="BA61" s="345">
        <f t="shared" ref="BA61:BA123" si="106">AX61+AZ61</f>
        <v>0</v>
      </c>
      <c r="BB61" s="540"/>
      <c r="BC61" s="542">
        <v>5358.6224999999995</v>
      </c>
      <c r="BD61" s="544">
        <f t="shared" si="27"/>
        <v>0</v>
      </c>
      <c r="BE61" s="542">
        <v>49325.749999999993</v>
      </c>
      <c r="BF61" s="544">
        <f t="shared" si="28"/>
        <v>0</v>
      </c>
      <c r="BG61" s="545">
        <f t="shared" si="2"/>
        <v>0</v>
      </c>
      <c r="BH61" s="398">
        <f t="shared" si="29"/>
        <v>0</v>
      </c>
      <c r="BJ61" s="275"/>
    </row>
    <row r="62" spans="1:62" s="604" customFormat="1" ht="12.75">
      <c r="A62" s="596" t="s">
        <v>462</v>
      </c>
      <c r="B62" s="597" t="s">
        <v>463</v>
      </c>
      <c r="C62" s="598"/>
      <c r="D62" s="599" t="s">
        <v>142</v>
      </c>
      <c r="E62" s="599"/>
      <c r="F62" s="600">
        <v>5358.6224999999995</v>
      </c>
      <c r="G62" s="586">
        <f t="shared" si="6"/>
        <v>0</v>
      </c>
      <c r="H62" s="600">
        <v>26496.449999999997</v>
      </c>
      <c r="I62" s="586">
        <f t="shared" si="101"/>
        <v>0</v>
      </c>
      <c r="J62" s="587">
        <f t="shared" si="102"/>
        <v>0</v>
      </c>
      <c r="K62" s="601"/>
      <c r="L62" s="618"/>
      <c r="M62" s="600">
        <v>5358.6224999999995</v>
      </c>
      <c r="N62" s="586">
        <f t="shared" si="8"/>
        <v>0</v>
      </c>
      <c r="O62" s="600">
        <v>26496.449999999997</v>
      </c>
      <c r="P62" s="586">
        <f t="shared" si="9"/>
        <v>0</v>
      </c>
      <c r="Q62" s="587">
        <f t="shared" si="10"/>
        <v>0</v>
      </c>
      <c r="R62" s="599"/>
      <c r="S62" s="600">
        <v>5358.6224999999995</v>
      </c>
      <c r="T62" s="586">
        <f t="shared" si="11"/>
        <v>0</v>
      </c>
      <c r="U62" s="600">
        <v>26496.449999999997</v>
      </c>
      <c r="V62" s="586">
        <f t="shared" si="12"/>
        <v>0</v>
      </c>
      <c r="W62" s="587">
        <f t="shared" si="13"/>
        <v>0</v>
      </c>
      <c r="X62" s="599"/>
      <c r="Y62" s="600">
        <v>5358.6224999999995</v>
      </c>
      <c r="Z62" s="586">
        <f t="shared" si="14"/>
        <v>0</v>
      </c>
      <c r="AA62" s="600">
        <v>26496.449999999997</v>
      </c>
      <c r="AB62" s="586">
        <f t="shared" si="15"/>
        <v>0</v>
      </c>
      <c r="AC62" s="587">
        <f t="shared" si="16"/>
        <v>0</v>
      </c>
      <c r="AD62" s="599"/>
      <c r="AE62" s="600">
        <v>5358.6224999999995</v>
      </c>
      <c r="AF62" s="586">
        <f t="shared" si="17"/>
        <v>0</v>
      </c>
      <c r="AG62" s="600">
        <v>26496.449999999997</v>
      </c>
      <c r="AH62" s="586">
        <f t="shared" si="18"/>
        <v>0</v>
      </c>
      <c r="AI62" s="587">
        <f t="shared" si="19"/>
        <v>0</v>
      </c>
      <c r="AJ62" s="602"/>
      <c r="AK62" s="603">
        <v>5358.6224999999995</v>
      </c>
      <c r="AL62" s="591">
        <f t="shared" si="20"/>
        <v>0</v>
      </c>
      <c r="AM62" s="603">
        <v>26496.449999999997</v>
      </c>
      <c r="AN62" s="591">
        <f t="shared" si="21"/>
        <v>0</v>
      </c>
      <c r="AO62" s="592">
        <f t="shared" si="22"/>
        <v>0</v>
      </c>
      <c r="AP62" s="599"/>
      <c r="AQ62" s="600">
        <v>5358.6224999999995</v>
      </c>
      <c r="AR62" s="586">
        <f t="shared" si="90"/>
        <v>0</v>
      </c>
      <c r="AS62" s="600">
        <v>26496.449999999997</v>
      </c>
      <c r="AT62" s="586">
        <f t="shared" si="103"/>
        <v>0</v>
      </c>
      <c r="AU62" s="587">
        <f t="shared" si="104"/>
        <v>0</v>
      </c>
      <c r="AV62" s="606"/>
      <c r="AW62" s="600">
        <v>5358.6224999999995</v>
      </c>
      <c r="AX62" s="586">
        <f t="shared" si="92"/>
        <v>0</v>
      </c>
      <c r="AY62" s="600">
        <v>26496.449999999997</v>
      </c>
      <c r="AZ62" s="586">
        <f t="shared" si="105"/>
        <v>0</v>
      </c>
      <c r="BA62" s="587">
        <f t="shared" si="106"/>
        <v>0</v>
      </c>
      <c r="BB62" s="599"/>
      <c r="BC62" s="600">
        <v>5358.6224999999995</v>
      </c>
      <c r="BD62" s="586">
        <f t="shared" si="27"/>
        <v>0</v>
      </c>
      <c r="BE62" s="600">
        <v>26496.449999999997</v>
      </c>
      <c r="BF62" s="586">
        <f t="shared" si="28"/>
        <v>0</v>
      </c>
      <c r="BG62" s="587">
        <f t="shared" si="2"/>
        <v>0</v>
      </c>
      <c r="BH62" s="398">
        <f t="shared" si="29"/>
        <v>0</v>
      </c>
      <c r="BJ62" s="595"/>
    </row>
    <row r="63" spans="1:62" s="604" customFormat="1" ht="12.75">
      <c r="A63" s="596" t="s">
        <v>464</v>
      </c>
      <c r="B63" s="597" t="s">
        <v>465</v>
      </c>
      <c r="C63" s="598"/>
      <c r="D63" s="599" t="s">
        <v>142</v>
      </c>
      <c r="E63" s="599"/>
      <c r="F63" s="600">
        <v>5358.6224999999995</v>
      </c>
      <c r="G63" s="586">
        <f t="shared" si="6"/>
        <v>0</v>
      </c>
      <c r="H63" s="600">
        <v>26496.449999999997</v>
      </c>
      <c r="I63" s="586">
        <f t="shared" si="101"/>
        <v>0</v>
      </c>
      <c r="J63" s="587">
        <f t="shared" si="102"/>
        <v>0</v>
      </c>
      <c r="K63" s="601"/>
      <c r="L63" s="618"/>
      <c r="M63" s="600">
        <v>5358.6224999999995</v>
      </c>
      <c r="N63" s="586">
        <f t="shared" si="8"/>
        <v>0</v>
      </c>
      <c r="O63" s="600">
        <v>26496.449999999997</v>
      </c>
      <c r="P63" s="586">
        <f t="shared" si="9"/>
        <v>0</v>
      </c>
      <c r="Q63" s="587">
        <f t="shared" si="10"/>
        <v>0</v>
      </c>
      <c r="R63" s="599"/>
      <c r="S63" s="600">
        <v>5358.6224999999995</v>
      </c>
      <c r="T63" s="586">
        <f t="shared" si="11"/>
        <v>0</v>
      </c>
      <c r="U63" s="600">
        <v>26496.449999999997</v>
      </c>
      <c r="V63" s="586">
        <f t="shared" si="12"/>
        <v>0</v>
      </c>
      <c r="W63" s="587">
        <f t="shared" si="13"/>
        <v>0</v>
      </c>
      <c r="X63" s="599"/>
      <c r="Y63" s="600">
        <v>5358.6224999999995</v>
      </c>
      <c r="Z63" s="586">
        <f t="shared" si="14"/>
        <v>0</v>
      </c>
      <c r="AA63" s="600">
        <v>26496.449999999997</v>
      </c>
      <c r="AB63" s="586">
        <f t="shared" si="15"/>
        <v>0</v>
      </c>
      <c r="AC63" s="587">
        <f t="shared" si="16"/>
        <v>0</v>
      </c>
      <c r="AD63" s="599"/>
      <c r="AE63" s="600">
        <v>5358.6224999999995</v>
      </c>
      <c r="AF63" s="586">
        <f t="shared" si="17"/>
        <v>0</v>
      </c>
      <c r="AG63" s="600">
        <v>26496.449999999997</v>
      </c>
      <c r="AH63" s="586">
        <f t="shared" si="18"/>
        <v>0</v>
      </c>
      <c r="AI63" s="587">
        <f t="shared" si="19"/>
        <v>0</v>
      </c>
      <c r="AJ63" s="602"/>
      <c r="AK63" s="603">
        <v>5358.6224999999995</v>
      </c>
      <c r="AL63" s="591">
        <f t="shared" si="20"/>
        <v>0</v>
      </c>
      <c r="AM63" s="603">
        <v>26496.449999999997</v>
      </c>
      <c r="AN63" s="591">
        <f t="shared" si="21"/>
        <v>0</v>
      </c>
      <c r="AO63" s="592">
        <f t="shared" si="22"/>
        <v>0</v>
      </c>
      <c r="AP63" s="599"/>
      <c r="AQ63" s="600">
        <v>5358.6224999999995</v>
      </c>
      <c r="AR63" s="586">
        <f t="shared" si="90"/>
        <v>0</v>
      </c>
      <c r="AS63" s="600">
        <v>26496.449999999997</v>
      </c>
      <c r="AT63" s="586">
        <f t="shared" si="103"/>
        <v>0</v>
      </c>
      <c r="AU63" s="587">
        <f t="shared" si="104"/>
        <v>0</v>
      </c>
      <c r="AV63" s="606"/>
      <c r="AW63" s="600">
        <v>5358.6224999999995</v>
      </c>
      <c r="AX63" s="586">
        <f t="shared" si="92"/>
        <v>0</v>
      </c>
      <c r="AY63" s="600">
        <v>26496.449999999997</v>
      </c>
      <c r="AZ63" s="586">
        <f t="shared" si="105"/>
        <v>0</v>
      </c>
      <c r="BA63" s="587">
        <f t="shared" si="106"/>
        <v>0</v>
      </c>
      <c r="BB63" s="599"/>
      <c r="BC63" s="600">
        <v>5358.6224999999995</v>
      </c>
      <c r="BD63" s="586">
        <f t="shared" si="27"/>
        <v>0</v>
      </c>
      <c r="BE63" s="600">
        <v>26496.449999999997</v>
      </c>
      <c r="BF63" s="586">
        <f t="shared" si="28"/>
        <v>0</v>
      </c>
      <c r="BG63" s="587">
        <f t="shared" si="2"/>
        <v>0</v>
      </c>
      <c r="BH63" s="398">
        <f t="shared" si="29"/>
        <v>0</v>
      </c>
      <c r="BJ63" s="595"/>
    </row>
    <row r="64" spans="1:62" s="604" customFormat="1" ht="12.75">
      <c r="A64" s="596" t="s">
        <v>466</v>
      </c>
      <c r="B64" s="597" t="s">
        <v>467</v>
      </c>
      <c r="C64" s="598"/>
      <c r="D64" s="599" t="s">
        <v>142</v>
      </c>
      <c r="E64" s="599"/>
      <c r="F64" s="600">
        <v>5358.6224999999995</v>
      </c>
      <c r="G64" s="586">
        <f t="shared" si="6"/>
        <v>0</v>
      </c>
      <c r="H64" s="600">
        <v>28562.449999999997</v>
      </c>
      <c r="I64" s="586">
        <f t="shared" si="101"/>
        <v>0</v>
      </c>
      <c r="J64" s="587">
        <f t="shared" si="102"/>
        <v>0</v>
      </c>
      <c r="K64" s="601"/>
      <c r="L64" s="618"/>
      <c r="M64" s="600">
        <v>5358.6224999999995</v>
      </c>
      <c r="N64" s="586">
        <f t="shared" si="8"/>
        <v>0</v>
      </c>
      <c r="O64" s="600">
        <v>28562.449999999997</v>
      </c>
      <c r="P64" s="586">
        <f t="shared" si="9"/>
        <v>0</v>
      </c>
      <c r="Q64" s="587">
        <f t="shared" si="10"/>
        <v>0</v>
      </c>
      <c r="R64" s="599"/>
      <c r="S64" s="600">
        <v>5358.6224999999995</v>
      </c>
      <c r="T64" s="586">
        <f t="shared" si="11"/>
        <v>0</v>
      </c>
      <c r="U64" s="600">
        <v>28562.449999999997</v>
      </c>
      <c r="V64" s="586">
        <f t="shared" si="12"/>
        <v>0</v>
      </c>
      <c r="W64" s="587">
        <f t="shared" si="13"/>
        <v>0</v>
      </c>
      <c r="X64" s="599"/>
      <c r="Y64" s="600">
        <v>5358.6224999999995</v>
      </c>
      <c r="Z64" s="586">
        <f t="shared" si="14"/>
        <v>0</v>
      </c>
      <c r="AA64" s="600">
        <v>28562.449999999997</v>
      </c>
      <c r="AB64" s="586">
        <f t="shared" si="15"/>
        <v>0</v>
      </c>
      <c r="AC64" s="587">
        <f t="shared" si="16"/>
        <v>0</v>
      </c>
      <c r="AD64" s="599"/>
      <c r="AE64" s="600">
        <v>5358.6224999999995</v>
      </c>
      <c r="AF64" s="586">
        <f t="shared" si="17"/>
        <v>0</v>
      </c>
      <c r="AG64" s="600">
        <v>28562.449999999997</v>
      </c>
      <c r="AH64" s="586">
        <f t="shared" si="18"/>
        <v>0</v>
      </c>
      <c r="AI64" s="587">
        <f t="shared" si="19"/>
        <v>0</v>
      </c>
      <c r="AJ64" s="602"/>
      <c r="AK64" s="603">
        <v>5358.6224999999995</v>
      </c>
      <c r="AL64" s="591">
        <f t="shared" si="20"/>
        <v>0</v>
      </c>
      <c r="AM64" s="603">
        <v>28562.449999999997</v>
      </c>
      <c r="AN64" s="591">
        <f t="shared" si="21"/>
        <v>0</v>
      </c>
      <c r="AO64" s="592">
        <f t="shared" si="22"/>
        <v>0</v>
      </c>
      <c r="AP64" s="599"/>
      <c r="AQ64" s="600">
        <v>5358.6224999999995</v>
      </c>
      <c r="AR64" s="586">
        <f t="shared" si="90"/>
        <v>0</v>
      </c>
      <c r="AS64" s="600">
        <v>28562.449999999997</v>
      </c>
      <c r="AT64" s="586">
        <f t="shared" si="103"/>
        <v>0</v>
      </c>
      <c r="AU64" s="587">
        <f t="shared" si="104"/>
        <v>0</v>
      </c>
      <c r="AV64" s="606"/>
      <c r="AW64" s="600">
        <v>5358.6224999999995</v>
      </c>
      <c r="AX64" s="586">
        <f t="shared" si="92"/>
        <v>0</v>
      </c>
      <c r="AY64" s="600">
        <v>28562.449999999997</v>
      </c>
      <c r="AZ64" s="586">
        <f t="shared" si="105"/>
        <v>0</v>
      </c>
      <c r="BA64" s="587">
        <f t="shared" si="106"/>
        <v>0</v>
      </c>
      <c r="BB64" s="599"/>
      <c r="BC64" s="600">
        <v>5358.6224999999995</v>
      </c>
      <c r="BD64" s="586">
        <f t="shared" si="27"/>
        <v>0</v>
      </c>
      <c r="BE64" s="600">
        <v>28562.449999999997</v>
      </c>
      <c r="BF64" s="586">
        <f t="shared" si="28"/>
        <v>0</v>
      </c>
      <c r="BG64" s="587">
        <f t="shared" si="2"/>
        <v>0</v>
      </c>
      <c r="BH64" s="398">
        <f t="shared" si="29"/>
        <v>0</v>
      </c>
      <c r="BJ64" s="595"/>
    </row>
    <row r="65" spans="1:62" s="604" customFormat="1" ht="12.75">
      <c r="A65" s="596" t="s">
        <v>468</v>
      </c>
      <c r="B65" s="597" t="s">
        <v>469</v>
      </c>
      <c r="C65" s="598"/>
      <c r="D65" s="599" t="s">
        <v>142</v>
      </c>
      <c r="E65" s="599"/>
      <c r="F65" s="600">
        <v>5358.6224999999995</v>
      </c>
      <c r="G65" s="586">
        <f t="shared" si="6"/>
        <v>0</v>
      </c>
      <c r="H65" s="600">
        <v>24430.449999999997</v>
      </c>
      <c r="I65" s="586">
        <f t="shared" si="101"/>
        <v>0</v>
      </c>
      <c r="J65" s="587">
        <f t="shared" si="102"/>
        <v>0</v>
      </c>
      <c r="K65" s="601"/>
      <c r="L65" s="618"/>
      <c r="M65" s="600">
        <v>5358.6224999999995</v>
      </c>
      <c r="N65" s="586">
        <f t="shared" si="8"/>
        <v>0</v>
      </c>
      <c r="O65" s="600">
        <v>24430.449999999997</v>
      </c>
      <c r="P65" s="586">
        <f t="shared" si="9"/>
        <v>0</v>
      </c>
      <c r="Q65" s="587">
        <f t="shared" si="10"/>
        <v>0</v>
      </c>
      <c r="R65" s="599"/>
      <c r="S65" s="600">
        <v>5358.6224999999995</v>
      </c>
      <c r="T65" s="586">
        <f t="shared" si="11"/>
        <v>0</v>
      </c>
      <c r="U65" s="600">
        <v>24430.449999999997</v>
      </c>
      <c r="V65" s="586">
        <f t="shared" si="12"/>
        <v>0</v>
      </c>
      <c r="W65" s="587">
        <f t="shared" si="13"/>
        <v>0</v>
      </c>
      <c r="X65" s="599"/>
      <c r="Y65" s="600">
        <v>5358.6224999999995</v>
      </c>
      <c r="Z65" s="586">
        <f t="shared" si="14"/>
        <v>0</v>
      </c>
      <c r="AA65" s="600">
        <v>24430.449999999997</v>
      </c>
      <c r="AB65" s="586">
        <f t="shared" si="15"/>
        <v>0</v>
      </c>
      <c r="AC65" s="587">
        <f t="shared" si="16"/>
        <v>0</v>
      </c>
      <c r="AD65" s="599"/>
      <c r="AE65" s="600">
        <v>5358.6224999999995</v>
      </c>
      <c r="AF65" s="586">
        <f t="shared" si="17"/>
        <v>0</v>
      </c>
      <c r="AG65" s="600">
        <v>24430.449999999997</v>
      </c>
      <c r="AH65" s="586">
        <f t="shared" si="18"/>
        <v>0</v>
      </c>
      <c r="AI65" s="587">
        <f t="shared" si="19"/>
        <v>0</v>
      </c>
      <c r="AJ65" s="602"/>
      <c r="AK65" s="603">
        <v>5358.6224999999995</v>
      </c>
      <c r="AL65" s="591">
        <f t="shared" si="20"/>
        <v>0</v>
      </c>
      <c r="AM65" s="603">
        <v>24430.449999999997</v>
      </c>
      <c r="AN65" s="591">
        <f t="shared" si="21"/>
        <v>0</v>
      </c>
      <c r="AO65" s="592">
        <f t="shared" si="22"/>
        <v>0</v>
      </c>
      <c r="AP65" s="599"/>
      <c r="AQ65" s="600">
        <v>5358.6224999999995</v>
      </c>
      <c r="AR65" s="586">
        <f t="shared" si="90"/>
        <v>0</v>
      </c>
      <c r="AS65" s="600">
        <v>24430.449999999997</v>
      </c>
      <c r="AT65" s="586">
        <f t="shared" si="103"/>
        <v>0</v>
      </c>
      <c r="AU65" s="587">
        <f t="shared" si="104"/>
        <v>0</v>
      </c>
      <c r="AV65" s="606"/>
      <c r="AW65" s="600">
        <v>5358.6224999999995</v>
      </c>
      <c r="AX65" s="586">
        <f t="shared" si="92"/>
        <v>0</v>
      </c>
      <c r="AY65" s="600">
        <v>24430.449999999997</v>
      </c>
      <c r="AZ65" s="586">
        <f t="shared" si="105"/>
        <v>0</v>
      </c>
      <c r="BA65" s="587">
        <f t="shared" si="106"/>
        <v>0</v>
      </c>
      <c r="BB65" s="599"/>
      <c r="BC65" s="600">
        <v>5358.6224999999995</v>
      </c>
      <c r="BD65" s="586">
        <f t="shared" si="27"/>
        <v>0</v>
      </c>
      <c r="BE65" s="600">
        <v>24430.449999999997</v>
      </c>
      <c r="BF65" s="586">
        <f t="shared" si="28"/>
        <v>0</v>
      </c>
      <c r="BG65" s="587">
        <f t="shared" si="2"/>
        <v>0</v>
      </c>
      <c r="BH65" s="398">
        <f t="shared" si="29"/>
        <v>0</v>
      </c>
      <c r="BJ65" s="595"/>
    </row>
    <row r="66" spans="1:62" s="604" customFormat="1" ht="12.75">
      <c r="A66" s="596" t="s">
        <v>470</v>
      </c>
      <c r="B66" s="597" t="s">
        <v>469</v>
      </c>
      <c r="C66" s="598"/>
      <c r="D66" s="599" t="s">
        <v>142</v>
      </c>
      <c r="E66" s="599"/>
      <c r="F66" s="600">
        <v>5358.6224999999995</v>
      </c>
      <c r="G66" s="586">
        <f t="shared" si="6"/>
        <v>0</v>
      </c>
      <c r="H66" s="600">
        <v>24430.449999999997</v>
      </c>
      <c r="I66" s="586">
        <f t="shared" si="101"/>
        <v>0</v>
      </c>
      <c r="J66" s="587">
        <f t="shared" si="102"/>
        <v>0</v>
      </c>
      <c r="K66" s="601"/>
      <c r="L66" s="618"/>
      <c r="M66" s="600">
        <v>5358.6224999999995</v>
      </c>
      <c r="N66" s="586">
        <f t="shared" si="8"/>
        <v>0</v>
      </c>
      <c r="O66" s="600">
        <v>24430.449999999997</v>
      </c>
      <c r="P66" s="586">
        <f t="shared" si="9"/>
        <v>0</v>
      </c>
      <c r="Q66" s="587">
        <f t="shared" si="10"/>
        <v>0</v>
      </c>
      <c r="R66" s="599"/>
      <c r="S66" s="600">
        <v>5358.6224999999995</v>
      </c>
      <c r="T66" s="586">
        <f t="shared" si="11"/>
        <v>0</v>
      </c>
      <c r="U66" s="600">
        <v>24430.449999999997</v>
      </c>
      <c r="V66" s="586">
        <f t="shared" si="12"/>
        <v>0</v>
      </c>
      <c r="W66" s="587">
        <f t="shared" si="13"/>
        <v>0</v>
      </c>
      <c r="X66" s="599"/>
      <c r="Y66" s="600">
        <v>5358.6224999999995</v>
      </c>
      <c r="Z66" s="586">
        <f t="shared" si="14"/>
        <v>0</v>
      </c>
      <c r="AA66" s="600">
        <v>24430.449999999997</v>
      </c>
      <c r="AB66" s="586">
        <f t="shared" si="15"/>
        <v>0</v>
      </c>
      <c r="AC66" s="587">
        <f t="shared" si="16"/>
        <v>0</v>
      </c>
      <c r="AD66" s="599"/>
      <c r="AE66" s="600">
        <v>5358.6224999999995</v>
      </c>
      <c r="AF66" s="586">
        <f t="shared" si="17"/>
        <v>0</v>
      </c>
      <c r="AG66" s="600">
        <v>24430.449999999997</v>
      </c>
      <c r="AH66" s="586">
        <f t="shared" si="18"/>
        <v>0</v>
      </c>
      <c r="AI66" s="587">
        <f t="shared" si="19"/>
        <v>0</v>
      </c>
      <c r="AJ66" s="602"/>
      <c r="AK66" s="603">
        <v>5358.6224999999995</v>
      </c>
      <c r="AL66" s="591">
        <f t="shared" si="20"/>
        <v>0</v>
      </c>
      <c r="AM66" s="603">
        <v>24430.449999999997</v>
      </c>
      <c r="AN66" s="591">
        <f t="shared" si="21"/>
        <v>0</v>
      </c>
      <c r="AO66" s="592">
        <f t="shared" si="22"/>
        <v>0</v>
      </c>
      <c r="AP66" s="599"/>
      <c r="AQ66" s="600">
        <v>5358.6224999999995</v>
      </c>
      <c r="AR66" s="586">
        <f t="shared" si="90"/>
        <v>0</v>
      </c>
      <c r="AS66" s="600">
        <v>24430.449999999997</v>
      </c>
      <c r="AT66" s="586">
        <f t="shared" si="103"/>
        <v>0</v>
      </c>
      <c r="AU66" s="587">
        <f t="shared" si="104"/>
        <v>0</v>
      </c>
      <c r="AV66" s="606"/>
      <c r="AW66" s="600">
        <v>5358.6224999999995</v>
      </c>
      <c r="AX66" s="586">
        <f t="shared" si="92"/>
        <v>0</v>
      </c>
      <c r="AY66" s="600">
        <v>24430.449999999997</v>
      </c>
      <c r="AZ66" s="586">
        <f t="shared" si="105"/>
        <v>0</v>
      </c>
      <c r="BA66" s="587">
        <f t="shared" si="106"/>
        <v>0</v>
      </c>
      <c r="BB66" s="599"/>
      <c r="BC66" s="600">
        <v>5358.6224999999995</v>
      </c>
      <c r="BD66" s="586">
        <f t="shared" si="27"/>
        <v>0</v>
      </c>
      <c r="BE66" s="600">
        <v>24430.449999999997</v>
      </c>
      <c r="BF66" s="586">
        <f t="shared" si="28"/>
        <v>0</v>
      </c>
      <c r="BG66" s="587">
        <f t="shared" si="2"/>
        <v>0</v>
      </c>
      <c r="BH66" s="398">
        <f t="shared" si="29"/>
        <v>0</v>
      </c>
      <c r="BJ66" s="595"/>
    </row>
    <row r="67" spans="1:62" s="604" customFormat="1" ht="12.75">
      <c r="A67" s="596" t="s">
        <v>471</v>
      </c>
      <c r="B67" s="597" t="s">
        <v>472</v>
      </c>
      <c r="C67" s="598"/>
      <c r="D67" s="599" t="s">
        <v>142</v>
      </c>
      <c r="E67" s="599"/>
      <c r="F67" s="600">
        <v>5358.6224999999995</v>
      </c>
      <c r="G67" s="586">
        <f t="shared" si="6"/>
        <v>0</v>
      </c>
      <c r="H67" s="600">
        <v>25463.449999999997</v>
      </c>
      <c r="I67" s="586">
        <f t="shared" si="101"/>
        <v>0</v>
      </c>
      <c r="J67" s="587">
        <f t="shared" si="102"/>
        <v>0</v>
      </c>
      <c r="K67" s="601"/>
      <c r="L67" s="618"/>
      <c r="M67" s="600">
        <v>5358.6224999999995</v>
      </c>
      <c r="N67" s="586">
        <f t="shared" si="8"/>
        <v>0</v>
      </c>
      <c r="O67" s="600">
        <v>25463.449999999997</v>
      </c>
      <c r="P67" s="586">
        <f t="shared" si="9"/>
        <v>0</v>
      </c>
      <c r="Q67" s="587">
        <f t="shared" si="10"/>
        <v>0</v>
      </c>
      <c r="R67" s="599"/>
      <c r="S67" s="600">
        <v>5358.6224999999995</v>
      </c>
      <c r="T67" s="586">
        <f t="shared" si="11"/>
        <v>0</v>
      </c>
      <c r="U67" s="600">
        <v>25463.449999999997</v>
      </c>
      <c r="V67" s="586">
        <f t="shared" si="12"/>
        <v>0</v>
      </c>
      <c r="W67" s="587">
        <f t="shared" si="13"/>
        <v>0</v>
      </c>
      <c r="X67" s="599"/>
      <c r="Y67" s="600">
        <v>5358.6224999999995</v>
      </c>
      <c r="Z67" s="586">
        <f t="shared" si="14"/>
        <v>0</v>
      </c>
      <c r="AA67" s="600">
        <v>25463.449999999997</v>
      </c>
      <c r="AB67" s="586">
        <f t="shared" si="15"/>
        <v>0</v>
      </c>
      <c r="AC67" s="587">
        <f t="shared" si="16"/>
        <v>0</v>
      </c>
      <c r="AD67" s="599"/>
      <c r="AE67" s="600">
        <v>5358.6224999999995</v>
      </c>
      <c r="AF67" s="586">
        <f t="shared" si="17"/>
        <v>0</v>
      </c>
      <c r="AG67" s="600">
        <v>25463.449999999997</v>
      </c>
      <c r="AH67" s="586">
        <f t="shared" si="18"/>
        <v>0</v>
      </c>
      <c r="AI67" s="587">
        <f t="shared" si="19"/>
        <v>0</v>
      </c>
      <c r="AJ67" s="602"/>
      <c r="AK67" s="603">
        <v>5358.6224999999995</v>
      </c>
      <c r="AL67" s="591">
        <f t="shared" si="20"/>
        <v>0</v>
      </c>
      <c r="AM67" s="603">
        <v>25463.449999999997</v>
      </c>
      <c r="AN67" s="591">
        <f t="shared" si="21"/>
        <v>0</v>
      </c>
      <c r="AO67" s="592">
        <f t="shared" si="22"/>
        <v>0</v>
      </c>
      <c r="AP67" s="599"/>
      <c r="AQ67" s="600">
        <v>5358.6224999999995</v>
      </c>
      <c r="AR67" s="586">
        <f t="shared" si="90"/>
        <v>0</v>
      </c>
      <c r="AS67" s="600">
        <v>25463.449999999997</v>
      </c>
      <c r="AT67" s="586">
        <f t="shared" si="103"/>
        <v>0</v>
      </c>
      <c r="AU67" s="587">
        <f t="shared" si="104"/>
        <v>0</v>
      </c>
      <c r="AV67" s="606"/>
      <c r="AW67" s="600">
        <v>5358.6224999999995</v>
      </c>
      <c r="AX67" s="586">
        <f t="shared" si="92"/>
        <v>0</v>
      </c>
      <c r="AY67" s="600">
        <v>25463.449999999997</v>
      </c>
      <c r="AZ67" s="586">
        <f t="shared" si="105"/>
        <v>0</v>
      </c>
      <c r="BA67" s="587">
        <f t="shared" si="106"/>
        <v>0</v>
      </c>
      <c r="BB67" s="599"/>
      <c r="BC67" s="600">
        <v>5358.6224999999995</v>
      </c>
      <c r="BD67" s="586">
        <f t="shared" si="27"/>
        <v>0</v>
      </c>
      <c r="BE67" s="600">
        <v>25463.449999999997</v>
      </c>
      <c r="BF67" s="586">
        <f t="shared" si="28"/>
        <v>0</v>
      </c>
      <c r="BG67" s="587">
        <f t="shared" si="2"/>
        <v>0</v>
      </c>
      <c r="BH67" s="398">
        <f t="shared" si="29"/>
        <v>0</v>
      </c>
      <c r="BJ67" s="595"/>
    </row>
    <row r="68" spans="1:62" s="604" customFormat="1" ht="12.75">
      <c r="A68" s="596" t="s">
        <v>473</v>
      </c>
      <c r="B68" s="597" t="s">
        <v>472</v>
      </c>
      <c r="C68" s="598"/>
      <c r="D68" s="599" t="s">
        <v>142</v>
      </c>
      <c r="E68" s="599"/>
      <c r="F68" s="600">
        <v>5358.6224999999995</v>
      </c>
      <c r="G68" s="586">
        <f t="shared" si="6"/>
        <v>0</v>
      </c>
      <c r="H68" s="600">
        <v>25405</v>
      </c>
      <c r="I68" s="586">
        <f t="shared" si="101"/>
        <v>0</v>
      </c>
      <c r="J68" s="587">
        <f t="shared" si="102"/>
        <v>0</v>
      </c>
      <c r="K68" s="601"/>
      <c r="L68" s="618"/>
      <c r="M68" s="600">
        <v>5358.6224999999995</v>
      </c>
      <c r="N68" s="586">
        <f t="shared" si="8"/>
        <v>0</v>
      </c>
      <c r="O68" s="600">
        <v>25405</v>
      </c>
      <c r="P68" s="586">
        <f t="shared" si="9"/>
        <v>0</v>
      </c>
      <c r="Q68" s="587">
        <f t="shared" si="10"/>
        <v>0</v>
      </c>
      <c r="R68" s="599"/>
      <c r="S68" s="600">
        <v>5358.6224999999995</v>
      </c>
      <c r="T68" s="586">
        <f t="shared" si="11"/>
        <v>0</v>
      </c>
      <c r="U68" s="600">
        <v>25405</v>
      </c>
      <c r="V68" s="586">
        <f t="shared" si="12"/>
        <v>0</v>
      </c>
      <c r="W68" s="587">
        <f t="shared" si="13"/>
        <v>0</v>
      </c>
      <c r="X68" s="599"/>
      <c r="Y68" s="600">
        <v>5358.6224999999995</v>
      </c>
      <c r="Z68" s="586">
        <f t="shared" si="14"/>
        <v>0</v>
      </c>
      <c r="AA68" s="600">
        <v>25405</v>
      </c>
      <c r="AB68" s="586">
        <f t="shared" si="15"/>
        <v>0</v>
      </c>
      <c r="AC68" s="587">
        <f t="shared" si="16"/>
        <v>0</v>
      </c>
      <c r="AD68" s="599"/>
      <c r="AE68" s="600">
        <v>5358.6224999999995</v>
      </c>
      <c r="AF68" s="586">
        <f t="shared" si="17"/>
        <v>0</v>
      </c>
      <c r="AG68" s="600">
        <v>25405</v>
      </c>
      <c r="AH68" s="586">
        <f t="shared" si="18"/>
        <v>0</v>
      </c>
      <c r="AI68" s="587">
        <f t="shared" si="19"/>
        <v>0</v>
      </c>
      <c r="AJ68" s="602"/>
      <c r="AK68" s="603">
        <v>5358.6224999999995</v>
      </c>
      <c r="AL68" s="591">
        <f t="shared" si="20"/>
        <v>0</v>
      </c>
      <c r="AM68" s="603">
        <v>25405</v>
      </c>
      <c r="AN68" s="591">
        <f t="shared" si="21"/>
        <v>0</v>
      </c>
      <c r="AO68" s="592">
        <f t="shared" si="22"/>
        <v>0</v>
      </c>
      <c r="AP68" s="599"/>
      <c r="AQ68" s="600">
        <v>5358.6224999999995</v>
      </c>
      <c r="AR68" s="586">
        <f t="shared" si="90"/>
        <v>0</v>
      </c>
      <c r="AS68" s="600">
        <v>25405</v>
      </c>
      <c r="AT68" s="586">
        <f t="shared" si="103"/>
        <v>0</v>
      </c>
      <c r="AU68" s="587">
        <f t="shared" si="104"/>
        <v>0</v>
      </c>
      <c r="AV68" s="606"/>
      <c r="AW68" s="600">
        <v>5358.6224999999995</v>
      </c>
      <c r="AX68" s="586">
        <f t="shared" si="92"/>
        <v>0</v>
      </c>
      <c r="AY68" s="600">
        <v>25405</v>
      </c>
      <c r="AZ68" s="586">
        <f t="shared" si="105"/>
        <v>0</v>
      </c>
      <c r="BA68" s="587">
        <f t="shared" si="106"/>
        <v>0</v>
      </c>
      <c r="BB68" s="599"/>
      <c r="BC68" s="600">
        <v>5358.6224999999995</v>
      </c>
      <c r="BD68" s="586">
        <f t="shared" si="27"/>
        <v>0</v>
      </c>
      <c r="BE68" s="600">
        <v>25405</v>
      </c>
      <c r="BF68" s="586">
        <f t="shared" si="28"/>
        <v>0</v>
      </c>
      <c r="BG68" s="587">
        <f t="shared" si="2"/>
        <v>0</v>
      </c>
      <c r="BH68" s="398">
        <f t="shared" si="29"/>
        <v>0</v>
      </c>
      <c r="BJ68" s="595"/>
    </row>
    <row r="69" spans="1:62" s="260" customFormat="1" ht="12.75">
      <c r="A69" s="305" t="s">
        <v>221</v>
      </c>
      <c r="B69" s="342" t="s">
        <v>222</v>
      </c>
      <c r="C69" s="553"/>
      <c r="D69" s="347" t="s">
        <v>142</v>
      </c>
      <c r="E69" s="347">
        <v>1</v>
      </c>
      <c r="F69" s="348">
        <v>384952.9</v>
      </c>
      <c r="G69" s="692">
        <f t="shared" si="6"/>
        <v>384952.9</v>
      </c>
      <c r="H69" s="348">
        <v>657923.86</v>
      </c>
      <c r="I69" s="692">
        <f t="shared" si="101"/>
        <v>657923.86</v>
      </c>
      <c r="J69" s="693">
        <f t="shared" si="102"/>
        <v>1042876.76</v>
      </c>
      <c r="K69" s="408"/>
      <c r="L69" s="433"/>
      <c r="M69" s="434">
        <v>384952.9</v>
      </c>
      <c r="N69" s="431">
        <f t="shared" si="8"/>
        <v>0</v>
      </c>
      <c r="O69" s="434">
        <v>657923.86</v>
      </c>
      <c r="P69" s="431">
        <f t="shared" si="9"/>
        <v>0</v>
      </c>
      <c r="Q69" s="432">
        <f t="shared" si="10"/>
        <v>0</v>
      </c>
      <c r="R69" s="450"/>
      <c r="S69" s="451">
        <v>384952.9</v>
      </c>
      <c r="T69" s="448">
        <f t="shared" si="11"/>
        <v>0</v>
      </c>
      <c r="U69" s="451">
        <v>657923.86</v>
      </c>
      <c r="V69" s="448">
        <f t="shared" si="12"/>
        <v>0</v>
      </c>
      <c r="W69" s="449">
        <f t="shared" si="13"/>
        <v>0</v>
      </c>
      <c r="X69" s="478">
        <v>0.9</v>
      </c>
      <c r="Y69" s="479">
        <v>384952.9</v>
      </c>
      <c r="Z69" s="476">
        <f t="shared" si="14"/>
        <v>346457.61000000004</v>
      </c>
      <c r="AA69" s="479">
        <v>657923.86</v>
      </c>
      <c r="AB69" s="476">
        <f t="shared" si="15"/>
        <v>592131.47400000005</v>
      </c>
      <c r="AC69" s="464">
        <f t="shared" si="16"/>
        <v>938589.08400000003</v>
      </c>
      <c r="AD69" s="497">
        <v>0.1</v>
      </c>
      <c r="AE69" s="496">
        <v>384952.9</v>
      </c>
      <c r="AF69" s="493">
        <f t="shared" si="17"/>
        <v>38495.29</v>
      </c>
      <c r="AG69" s="496">
        <v>657923.86</v>
      </c>
      <c r="AH69" s="493">
        <f t="shared" si="18"/>
        <v>65792.385999999999</v>
      </c>
      <c r="AI69" s="494">
        <f t="shared" si="19"/>
        <v>104287.67600000001</v>
      </c>
      <c r="AJ69" s="529"/>
      <c r="AK69" s="530">
        <v>384952.9</v>
      </c>
      <c r="AL69" s="527">
        <f t="shared" si="20"/>
        <v>0</v>
      </c>
      <c r="AM69" s="530">
        <v>657923.86</v>
      </c>
      <c r="AN69" s="527">
        <f t="shared" si="21"/>
        <v>0</v>
      </c>
      <c r="AO69" s="528">
        <f t="shared" si="22"/>
        <v>0</v>
      </c>
      <c r="AP69" s="546"/>
      <c r="AQ69" s="348">
        <v>384952.9</v>
      </c>
      <c r="AR69" s="692">
        <f t="shared" si="90"/>
        <v>0</v>
      </c>
      <c r="AS69" s="348">
        <v>657923.86</v>
      </c>
      <c r="AT69" s="692">
        <f t="shared" si="103"/>
        <v>0</v>
      </c>
      <c r="AU69" s="693">
        <f t="shared" si="104"/>
        <v>0</v>
      </c>
      <c r="AV69" s="621"/>
      <c r="AW69" s="348">
        <v>384952.9</v>
      </c>
      <c r="AX69" s="692">
        <f t="shared" si="92"/>
        <v>0</v>
      </c>
      <c r="AY69" s="348">
        <v>657923.86</v>
      </c>
      <c r="AZ69" s="692">
        <f t="shared" si="105"/>
        <v>0</v>
      </c>
      <c r="BA69" s="693">
        <f t="shared" si="106"/>
        <v>0</v>
      </c>
      <c r="BB69" s="546"/>
      <c r="BC69" s="547">
        <v>384952.9</v>
      </c>
      <c r="BD69" s="544">
        <f t="shared" si="27"/>
        <v>0</v>
      </c>
      <c r="BE69" s="547">
        <v>657923.86</v>
      </c>
      <c r="BF69" s="544">
        <f t="shared" si="28"/>
        <v>0</v>
      </c>
      <c r="BG69" s="545">
        <f t="shared" si="2"/>
        <v>0</v>
      </c>
      <c r="BH69" s="398">
        <f t="shared" si="29"/>
        <v>-2.7755575615628914E-17</v>
      </c>
      <c r="BJ69" s="275"/>
    </row>
    <row r="70" spans="1:62" s="254" customFormat="1" ht="12.75">
      <c r="A70" s="303" t="s">
        <v>223</v>
      </c>
      <c r="B70" s="343" t="s">
        <v>224</v>
      </c>
      <c r="C70" s="187"/>
      <c r="D70" s="261" t="s">
        <v>140</v>
      </c>
      <c r="E70" s="261">
        <v>16.5</v>
      </c>
      <c r="F70" s="344">
        <v>0</v>
      </c>
      <c r="G70" s="190">
        <f t="shared" si="6"/>
        <v>0</v>
      </c>
      <c r="H70" s="344">
        <v>0</v>
      </c>
      <c r="I70" s="190">
        <f t="shared" ref="I70:I123" si="107">E70*H70</f>
        <v>0</v>
      </c>
      <c r="J70" s="345">
        <f t="shared" si="7"/>
        <v>0</v>
      </c>
      <c r="K70" s="406"/>
      <c r="L70" s="427"/>
      <c r="M70" s="429">
        <v>0</v>
      </c>
      <c r="N70" s="431">
        <f t="shared" si="8"/>
        <v>0</v>
      </c>
      <c r="O70" s="429">
        <v>0</v>
      </c>
      <c r="P70" s="431">
        <f t="shared" si="9"/>
        <v>0</v>
      </c>
      <c r="Q70" s="432">
        <f t="shared" si="10"/>
        <v>0</v>
      </c>
      <c r="R70" s="444"/>
      <c r="S70" s="446">
        <v>0</v>
      </c>
      <c r="T70" s="448">
        <f t="shared" si="11"/>
        <v>0</v>
      </c>
      <c r="U70" s="446">
        <v>0</v>
      </c>
      <c r="V70" s="448">
        <f t="shared" si="12"/>
        <v>0</v>
      </c>
      <c r="W70" s="449">
        <f t="shared" si="13"/>
        <v>0</v>
      </c>
      <c r="X70" s="472">
        <v>16.5</v>
      </c>
      <c r="Y70" s="474">
        <v>0</v>
      </c>
      <c r="Z70" s="476">
        <f t="shared" si="14"/>
        <v>0</v>
      </c>
      <c r="AA70" s="474">
        <v>0</v>
      </c>
      <c r="AB70" s="476">
        <f t="shared" si="15"/>
        <v>0</v>
      </c>
      <c r="AC70" s="477">
        <f t="shared" si="16"/>
        <v>0</v>
      </c>
      <c r="AD70" s="489"/>
      <c r="AE70" s="491">
        <v>0</v>
      </c>
      <c r="AF70" s="493">
        <f t="shared" si="17"/>
        <v>0</v>
      </c>
      <c r="AG70" s="491">
        <v>0</v>
      </c>
      <c r="AH70" s="493">
        <f t="shared" si="18"/>
        <v>0</v>
      </c>
      <c r="AI70" s="494">
        <f t="shared" si="19"/>
        <v>0</v>
      </c>
      <c r="AJ70" s="523"/>
      <c r="AK70" s="525">
        <v>0</v>
      </c>
      <c r="AL70" s="527">
        <f t="shared" si="20"/>
        <v>0</v>
      </c>
      <c r="AM70" s="525">
        <v>0</v>
      </c>
      <c r="AN70" s="527">
        <f t="shared" si="21"/>
        <v>0</v>
      </c>
      <c r="AO70" s="528">
        <f t="shared" si="22"/>
        <v>0</v>
      </c>
      <c r="AP70" s="540"/>
      <c r="AQ70" s="344">
        <v>0</v>
      </c>
      <c r="AR70" s="190">
        <f t="shared" si="90"/>
        <v>0</v>
      </c>
      <c r="AS70" s="344">
        <v>0</v>
      </c>
      <c r="AT70" s="190">
        <f t="shared" si="103"/>
        <v>0</v>
      </c>
      <c r="AU70" s="345">
        <f t="shared" si="104"/>
        <v>0</v>
      </c>
      <c r="AV70" s="606"/>
      <c r="AW70" s="344">
        <v>0</v>
      </c>
      <c r="AX70" s="190">
        <f t="shared" si="92"/>
        <v>0</v>
      </c>
      <c r="AY70" s="344">
        <v>0</v>
      </c>
      <c r="AZ70" s="190">
        <f t="shared" si="105"/>
        <v>0</v>
      </c>
      <c r="BA70" s="345">
        <f t="shared" si="106"/>
        <v>0</v>
      </c>
      <c r="BB70" s="540"/>
      <c r="BC70" s="542">
        <v>0</v>
      </c>
      <c r="BD70" s="544">
        <f t="shared" si="27"/>
        <v>0</v>
      </c>
      <c r="BE70" s="542">
        <v>0</v>
      </c>
      <c r="BF70" s="544">
        <f t="shared" si="28"/>
        <v>0</v>
      </c>
      <c r="BG70" s="545">
        <f t="shared" si="2"/>
        <v>0</v>
      </c>
      <c r="BH70" s="398">
        <f t="shared" si="29"/>
        <v>0</v>
      </c>
      <c r="BJ70" s="275"/>
    </row>
    <row r="71" spans="1:62" s="254" customFormat="1" ht="12.75">
      <c r="A71" s="303" t="s">
        <v>225</v>
      </c>
      <c r="B71" s="343" t="s">
        <v>226</v>
      </c>
      <c r="C71" s="187"/>
      <c r="D71" s="261" t="s">
        <v>141</v>
      </c>
      <c r="E71" s="261">
        <v>0.495</v>
      </c>
      <c r="F71" s="344">
        <v>0</v>
      </c>
      <c r="G71" s="190">
        <f t="shared" si="6"/>
        <v>0</v>
      </c>
      <c r="H71" s="344">
        <v>0</v>
      </c>
      <c r="I71" s="190">
        <f t="shared" si="107"/>
        <v>0</v>
      </c>
      <c r="J71" s="345">
        <f t="shared" si="7"/>
        <v>0</v>
      </c>
      <c r="K71" s="406"/>
      <c r="L71" s="427"/>
      <c r="M71" s="429">
        <v>0</v>
      </c>
      <c r="N71" s="431">
        <f t="shared" si="8"/>
        <v>0</v>
      </c>
      <c r="O71" s="429">
        <v>0</v>
      </c>
      <c r="P71" s="431">
        <f t="shared" si="9"/>
        <v>0</v>
      </c>
      <c r="Q71" s="432">
        <f t="shared" si="10"/>
        <v>0</v>
      </c>
      <c r="R71" s="444"/>
      <c r="S71" s="446">
        <v>0</v>
      </c>
      <c r="T71" s="448">
        <f t="shared" si="11"/>
        <v>0</v>
      </c>
      <c r="U71" s="446">
        <v>0</v>
      </c>
      <c r="V71" s="448">
        <f t="shared" si="12"/>
        <v>0</v>
      </c>
      <c r="W71" s="449">
        <f t="shared" si="13"/>
        <v>0</v>
      </c>
      <c r="X71" s="472">
        <v>0.495</v>
      </c>
      <c r="Y71" s="474">
        <v>0</v>
      </c>
      <c r="Z71" s="476">
        <f t="shared" si="14"/>
        <v>0</v>
      </c>
      <c r="AA71" s="474">
        <v>0</v>
      </c>
      <c r="AB71" s="476">
        <f t="shared" si="15"/>
        <v>0</v>
      </c>
      <c r="AC71" s="477">
        <f t="shared" si="16"/>
        <v>0</v>
      </c>
      <c r="AD71" s="489"/>
      <c r="AE71" s="491">
        <v>0</v>
      </c>
      <c r="AF71" s="493">
        <f t="shared" si="17"/>
        <v>0</v>
      </c>
      <c r="AG71" s="491">
        <v>0</v>
      </c>
      <c r="AH71" s="493">
        <f t="shared" si="18"/>
        <v>0</v>
      </c>
      <c r="AI71" s="494">
        <f t="shared" si="19"/>
        <v>0</v>
      </c>
      <c r="AJ71" s="523"/>
      <c r="AK71" s="525">
        <v>0</v>
      </c>
      <c r="AL71" s="527">
        <f t="shared" si="20"/>
        <v>0</v>
      </c>
      <c r="AM71" s="525">
        <v>0</v>
      </c>
      <c r="AN71" s="527">
        <f t="shared" si="21"/>
        <v>0</v>
      </c>
      <c r="AO71" s="528">
        <f t="shared" si="22"/>
        <v>0</v>
      </c>
      <c r="AP71" s="540"/>
      <c r="AQ71" s="344">
        <v>0</v>
      </c>
      <c r="AR71" s="190">
        <f t="shared" si="90"/>
        <v>0</v>
      </c>
      <c r="AS71" s="344">
        <v>0</v>
      </c>
      <c r="AT71" s="190">
        <f t="shared" si="103"/>
        <v>0</v>
      </c>
      <c r="AU71" s="345">
        <f t="shared" si="104"/>
        <v>0</v>
      </c>
      <c r="AV71" s="606"/>
      <c r="AW71" s="344">
        <v>0</v>
      </c>
      <c r="AX71" s="190">
        <f t="shared" si="92"/>
        <v>0</v>
      </c>
      <c r="AY71" s="344">
        <v>0</v>
      </c>
      <c r="AZ71" s="190">
        <f t="shared" si="105"/>
        <v>0</v>
      </c>
      <c r="BA71" s="345">
        <f t="shared" si="106"/>
        <v>0</v>
      </c>
      <c r="BB71" s="540"/>
      <c r="BC71" s="542">
        <v>0</v>
      </c>
      <c r="BD71" s="544">
        <f t="shared" si="27"/>
        <v>0</v>
      </c>
      <c r="BE71" s="542">
        <v>0</v>
      </c>
      <c r="BF71" s="544">
        <f t="shared" si="28"/>
        <v>0</v>
      </c>
      <c r="BG71" s="545">
        <f t="shared" si="2"/>
        <v>0</v>
      </c>
      <c r="BH71" s="398">
        <f t="shared" si="29"/>
        <v>0</v>
      </c>
      <c r="BJ71" s="275"/>
    </row>
    <row r="72" spans="1:62" s="254" customFormat="1" ht="12.75">
      <c r="A72" s="303" t="s">
        <v>227</v>
      </c>
      <c r="B72" s="343" t="s">
        <v>228</v>
      </c>
      <c r="C72" s="187"/>
      <c r="D72" s="261" t="s">
        <v>142</v>
      </c>
      <c r="E72" s="261">
        <v>9</v>
      </c>
      <c r="F72" s="344">
        <v>0</v>
      </c>
      <c r="G72" s="190">
        <f t="shared" si="6"/>
        <v>0</v>
      </c>
      <c r="H72" s="344">
        <v>0</v>
      </c>
      <c r="I72" s="190">
        <f t="shared" si="107"/>
        <v>0</v>
      </c>
      <c r="J72" s="345">
        <f t="shared" si="7"/>
        <v>0</v>
      </c>
      <c r="K72" s="406"/>
      <c r="L72" s="427"/>
      <c r="M72" s="429">
        <v>0</v>
      </c>
      <c r="N72" s="431">
        <f t="shared" si="8"/>
        <v>0</v>
      </c>
      <c r="O72" s="429">
        <v>0</v>
      </c>
      <c r="P72" s="431">
        <f t="shared" si="9"/>
        <v>0</v>
      </c>
      <c r="Q72" s="432">
        <f t="shared" si="10"/>
        <v>0</v>
      </c>
      <c r="R72" s="444"/>
      <c r="S72" s="446">
        <v>0</v>
      </c>
      <c r="T72" s="448">
        <f t="shared" si="11"/>
        <v>0</v>
      </c>
      <c r="U72" s="446">
        <v>0</v>
      </c>
      <c r="V72" s="448">
        <f t="shared" si="12"/>
        <v>0</v>
      </c>
      <c r="W72" s="449">
        <f t="shared" si="13"/>
        <v>0</v>
      </c>
      <c r="X72" s="472">
        <v>2</v>
      </c>
      <c r="Y72" s="474">
        <v>0</v>
      </c>
      <c r="Z72" s="476">
        <f t="shared" si="14"/>
        <v>0</v>
      </c>
      <c r="AA72" s="474">
        <v>0</v>
      </c>
      <c r="AB72" s="476">
        <f t="shared" si="15"/>
        <v>0</v>
      </c>
      <c r="AC72" s="477">
        <f t="shared" si="16"/>
        <v>0</v>
      </c>
      <c r="AD72" s="489"/>
      <c r="AE72" s="491">
        <v>0</v>
      </c>
      <c r="AF72" s="493">
        <f t="shared" si="17"/>
        <v>0</v>
      </c>
      <c r="AG72" s="491">
        <v>0</v>
      </c>
      <c r="AH72" s="493">
        <f t="shared" si="18"/>
        <v>0</v>
      </c>
      <c r="AI72" s="494">
        <f t="shared" si="19"/>
        <v>0</v>
      </c>
      <c r="AJ72" s="523"/>
      <c r="AK72" s="525">
        <v>0</v>
      </c>
      <c r="AL72" s="527">
        <f t="shared" si="20"/>
        <v>0</v>
      </c>
      <c r="AM72" s="525">
        <v>0</v>
      </c>
      <c r="AN72" s="527">
        <f t="shared" si="21"/>
        <v>0</v>
      </c>
      <c r="AO72" s="528">
        <f t="shared" si="22"/>
        <v>0</v>
      </c>
      <c r="AP72" s="540"/>
      <c r="AQ72" s="344">
        <v>0</v>
      </c>
      <c r="AR72" s="190">
        <f t="shared" si="90"/>
        <v>0</v>
      </c>
      <c r="AS72" s="344">
        <v>0</v>
      </c>
      <c r="AT72" s="190">
        <f t="shared" si="103"/>
        <v>0</v>
      </c>
      <c r="AU72" s="345">
        <f t="shared" si="104"/>
        <v>0</v>
      </c>
      <c r="AV72" s="606"/>
      <c r="AW72" s="344">
        <v>0</v>
      </c>
      <c r="AX72" s="190">
        <f t="shared" si="92"/>
        <v>0</v>
      </c>
      <c r="AY72" s="344">
        <v>0</v>
      </c>
      <c r="AZ72" s="190">
        <f t="shared" si="105"/>
        <v>0</v>
      </c>
      <c r="BA72" s="345">
        <f t="shared" si="106"/>
        <v>0</v>
      </c>
      <c r="BB72" s="540"/>
      <c r="BC72" s="542">
        <v>0</v>
      </c>
      <c r="BD72" s="544">
        <f t="shared" si="27"/>
        <v>0</v>
      </c>
      <c r="BE72" s="542">
        <v>0</v>
      </c>
      <c r="BF72" s="544">
        <f t="shared" si="28"/>
        <v>0</v>
      </c>
      <c r="BG72" s="545">
        <f t="shared" si="2"/>
        <v>0</v>
      </c>
      <c r="BH72" s="398">
        <f t="shared" si="29"/>
        <v>7</v>
      </c>
      <c r="BJ72" s="275"/>
    </row>
    <row r="73" spans="1:62" s="254" customFormat="1" ht="12.75">
      <c r="A73" s="303" t="s">
        <v>229</v>
      </c>
      <c r="B73" s="343" t="s">
        <v>230</v>
      </c>
      <c r="C73" s="187"/>
      <c r="D73" s="261" t="s">
        <v>142</v>
      </c>
      <c r="E73" s="261">
        <v>4</v>
      </c>
      <c r="F73" s="344">
        <v>0</v>
      </c>
      <c r="G73" s="190">
        <f t="shared" si="6"/>
        <v>0</v>
      </c>
      <c r="H73" s="344">
        <v>0</v>
      </c>
      <c r="I73" s="190">
        <f t="shared" si="107"/>
        <v>0</v>
      </c>
      <c r="J73" s="345">
        <f t="shared" si="7"/>
        <v>0</v>
      </c>
      <c r="K73" s="406"/>
      <c r="L73" s="427"/>
      <c r="M73" s="429">
        <v>0</v>
      </c>
      <c r="N73" s="431">
        <f t="shared" si="8"/>
        <v>0</v>
      </c>
      <c r="O73" s="429">
        <v>0</v>
      </c>
      <c r="P73" s="431">
        <f t="shared" si="9"/>
        <v>0</v>
      </c>
      <c r="Q73" s="432">
        <f t="shared" si="10"/>
        <v>0</v>
      </c>
      <c r="R73" s="444"/>
      <c r="S73" s="446">
        <v>0</v>
      </c>
      <c r="T73" s="448">
        <f t="shared" si="11"/>
        <v>0</v>
      </c>
      <c r="U73" s="446">
        <v>0</v>
      </c>
      <c r="V73" s="448">
        <f t="shared" si="12"/>
        <v>0</v>
      </c>
      <c r="W73" s="449">
        <f t="shared" si="13"/>
        <v>0</v>
      </c>
      <c r="X73" s="472">
        <v>1</v>
      </c>
      <c r="Y73" s="474">
        <v>0</v>
      </c>
      <c r="Z73" s="476">
        <f t="shared" si="14"/>
        <v>0</v>
      </c>
      <c r="AA73" s="474">
        <v>0</v>
      </c>
      <c r="AB73" s="476">
        <f t="shared" si="15"/>
        <v>0</v>
      </c>
      <c r="AC73" s="477">
        <f t="shared" si="16"/>
        <v>0</v>
      </c>
      <c r="AD73" s="489"/>
      <c r="AE73" s="491">
        <v>0</v>
      </c>
      <c r="AF73" s="493">
        <f t="shared" si="17"/>
        <v>0</v>
      </c>
      <c r="AG73" s="491">
        <v>0</v>
      </c>
      <c r="AH73" s="493">
        <f t="shared" si="18"/>
        <v>0</v>
      </c>
      <c r="AI73" s="494">
        <f t="shared" si="19"/>
        <v>0</v>
      </c>
      <c r="AJ73" s="523"/>
      <c r="AK73" s="525">
        <v>0</v>
      </c>
      <c r="AL73" s="527">
        <f t="shared" si="20"/>
        <v>0</v>
      </c>
      <c r="AM73" s="525">
        <v>0</v>
      </c>
      <c r="AN73" s="527">
        <f t="shared" si="21"/>
        <v>0</v>
      </c>
      <c r="AO73" s="528">
        <f t="shared" si="22"/>
        <v>0</v>
      </c>
      <c r="AP73" s="540"/>
      <c r="AQ73" s="344">
        <v>0</v>
      </c>
      <c r="AR73" s="190">
        <f t="shared" si="90"/>
        <v>0</v>
      </c>
      <c r="AS73" s="344">
        <v>0</v>
      </c>
      <c r="AT73" s="190">
        <f t="shared" si="103"/>
        <v>0</v>
      </c>
      <c r="AU73" s="345">
        <f t="shared" si="104"/>
        <v>0</v>
      </c>
      <c r="AV73" s="606"/>
      <c r="AW73" s="344">
        <v>0</v>
      </c>
      <c r="AX73" s="190">
        <f t="shared" si="92"/>
        <v>0</v>
      </c>
      <c r="AY73" s="344">
        <v>0</v>
      </c>
      <c r="AZ73" s="190">
        <f t="shared" si="105"/>
        <v>0</v>
      </c>
      <c r="BA73" s="345">
        <f t="shared" si="106"/>
        <v>0</v>
      </c>
      <c r="BB73" s="540"/>
      <c r="BC73" s="542">
        <v>0</v>
      </c>
      <c r="BD73" s="544">
        <f t="shared" si="27"/>
        <v>0</v>
      </c>
      <c r="BE73" s="542">
        <v>0</v>
      </c>
      <c r="BF73" s="544">
        <f t="shared" si="28"/>
        <v>0</v>
      </c>
      <c r="BG73" s="545">
        <f t="shared" si="2"/>
        <v>0</v>
      </c>
      <c r="BH73" s="398">
        <f t="shared" si="29"/>
        <v>3</v>
      </c>
      <c r="BJ73" s="275"/>
    </row>
    <row r="74" spans="1:62" s="254" customFormat="1" ht="12.75">
      <c r="A74" s="303" t="s">
        <v>231</v>
      </c>
      <c r="B74" s="343" t="s">
        <v>232</v>
      </c>
      <c r="C74" s="187"/>
      <c r="D74" s="261" t="s">
        <v>140</v>
      </c>
      <c r="E74" s="261">
        <v>0.81</v>
      </c>
      <c r="F74" s="344">
        <v>0</v>
      </c>
      <c r="G74" s="190">
        <f t="shared" si="6"/>
        <v>0</v>
      </c>
      <c r="H74" s="344">
        <v>0</v>
      </c>
      <c r="I74" s="190">
        <f t="shared" si="107"/>
        <v>0</v>
      </c>
      <c r="J74" s="345">
        <f t="shared" si="7"/>
        <v>0</v>
      </c>
      <c r="K74" s="406"/>
      <c r="L74" s="427"/>
      <c r="M74" s="429">
        <v>0</v>
      </c>
      <c r="N74" s="431">
        <f t="shared" si="8"/>
        <v>0</v>
      </c>
      <c r="O74" s="429">
        <v>0</v>
      </c>
      <c r="P74" s="431">
        <f t="shared" si="9"/>
        <v>0</v>
      </c>
      <c r="Q74" s="432">
        <f t="shared" si="10"/>
        <v>0</v>
      </c>
      <c r="R74" s="444"/>
      <c r="S74" s="446">
        <v>0</v>
      </c>
      <c r="T74" s="448">
        <f t="shared" si="11"/>
        <v>0</v>
      </c>
      <c r="U74" s="446">
        <v>0</v>
      </c>
      <c r="V74" s="448">
        <f t="shared" si="12"/>
        <v>0</v>
      </c>
      <c r="W74" s="449">
        <f t="shared" si="13"/>
        <v>0</v>
      </c>
      <c r="X74" s="472">
        <v>0.81</v>
      </c>
      <c r="Y74" s="474">
        <v>0</v>
      </c>
      <c r="Z74" s="476">
        <f t="shared" si="14"/>
        <v>0</v>
      </c>
      <c r="AA74" s="474">
        <v>0</v>
      </c>
      <c r="AB74" s="476">
        <f t="shared" si="15"/>
        <v>0</v>
      </c>
      <c r="AC74" s="477">
        <f t="shared" si="16"/>
        <v>0</v>
      </c>
      <c r="AD74" s="489"/>
      <c r="AE74" s="491">
        <v>0</v>
      </c>
      <c r="AF74" s="493">
        <f t="shared" si="17"/>
        <v>0</v>
      </c>
      <c r="AG74" s="491">
        <v>0</v>
      </c>
      <c r="AH74" s="493">
        <f t="shared" si="18"/>
        <v>0</v>
      </c>
      <c r="AI74" s="494">
        <f t="shared" si="19"/>
        <v>0</v>
      </c>
      <c r="AJ74" s="523"/>
      <c r="AK74" s="525">
        <v>0</v>
      </c>
      <c r="AL74" s="527">
        <f t="shared" si="20"/>
        <v>0</v>
      </c>
      <c r="AM74" s="525">
        <v>0</v>
      </c>
      <c r="AN74" s="527">
        <f t="shared" si="21"/>
        <v>0</v>
      </c>
      <c r="AO74" s="528">
        <f t="shared" si="22"/>
        <v>0</v>
      </c>
      <c r="AP74" s="540"/>
      <c r="AQ74" s="344">
        <v>0</v>
      </c>
      <c r="AR74" s="190">
        <f t="shared" si="90"/>
        <v>0</v>
      </c>
      <c r="AS74" s="344">
        <v>0</v>
      </c>
      <c r="AT74" s="190">
        <f t="shared" si="103"/>
        <v>0</v>
      </c>
      <c r="AU74" s="345">
        <f t="shared" si="104"/>
        <v>0</v>
      </c>
      <c r="AV74" s="606"/>
      <c r="AW74" s="344">
        <v>0</v>
      </c>
      <c r="AX74" s="190">
        <f t="shared" si="92"/>
        <v>0</v>
      </c>
      <c r="AY74" s="344">
        <v>0</v>
      </c>
      <c r="AZ74" s="190">
        <f t="shared" si="105"/>
        <v>0</v>
      </c>
      <c r="BA74" s="345">
        <f t="shared" si="106"/>
        <v>0</v>
      </c>
      <c r="BB74" s="540"/>
      <c r="BC74" s="542">
        <v>0</v>
      </c>
      <c r="BD74" s="544">
        <f t="shared" si="27"/>
        <v>0</v>
      </c>
      <c r="BE74" s="542">
        <v>0</v>
      </c>
      <c r="BF74" s="544">
        <f t="shared" si="28"/>
        <v>0</v>
      </c>
      <c r="BG74" s="545">
        <f t="shared" si="2"/>
        <v>0</v>
      </c>
      <c r="BH74" s="398">
        <f t="shared" si="29"/>
        <v>0</v>
      </c>
      <c r="BJ74" s="275"/>
    </row>
    <row r="75" spans="1:62" s="254" customFormat="1" ht="12.75">
      <c r="A75" s="303" t="s">
        <v>233</v>
      </c>
      <c r="B75" s="343" t="s">
        <v>234</v>
      </c>
      <c r="C75" s="187"/>
      <c r="D75" s="261" t="s">
        <v>141</v>
      </c>
      <c r="E75" s="261">
        <v>2.8000000000000001E-2</v>
      </c>
      <c r="F75" s="344">
        <v>0</v>
      </c>
      <c r="G75" s="190">
        <f t="shared" si="6"/>
        <v>0</v>
      </c>
      <c r="H75" s="344">
        <v>0</v>
      </c>
      <c r="I75" s="190">
        <f t="shared" si="107"/>
        <v>0</v>
      </c>
      <c r="J75" s="345">
        <f t="shared" si="7"/>
        <v>0</v>
      </c>
      <c r="K75" s="406"/>
      <c r="L75" s="427"/>
      <c r="M75" s="429">
        <v>0</v>
      </c>
      <c r="N75" s="431">
        <f t="shared" si="8"/>
        <v>0</v>
      </c>
      <c r="O75" s="429">
        <v>0</v>
      </c>
      <c r="P75" s="431">
        <f t="shared" si="9"/>
        <v>0</v>
      </c>
      <c r="Q75" s="432">
        <f t="shared" si="10"/>
        <v>0</v>
      </c>
      <c r="R75" s="444"/>
      <c r="S75" s="446">
        <v>0</v>
      </c>
      <c r="T75" s="448">
        <f t="shared" si="11"/>
        <v>0</v>
      </c>
      <c r="U75" s="446">
        <v>0</v>
      </c>
      <c r="V75" s="448">
        <f t="shared" si="12"/>
        <v>0</v>
      </c>
      <c r="W75" s="449">
        <f t="shared" si="13"/>
        <v>0</v>
      </c>
      <c r="X75" s="472">
        <v>2.8000000000000001E-2</v>
      </c>
      <c r="Y75" s="474">
        <v>0</v>
      </c>
      <c r="Z75" s="476">
        <f t="shared" si="14"/>
        <v>0</v>
      </c>
      <c r="AA75" s="474">
        <v>0</v>
      </c>
      <c r="AB75" s="476">
        <f t="shared" si="15"/>
        <v>0</v>
      </c>
      <c r="AC75" s="477">
        <f t="shared" si="16"/>
        <v>0</v>
      </c>
      <c r="AD75" s="489"/>
      <c r="AE75" s="491">
        <v>0</v>
      </c>
      <c r="AF75" s="493">
        <f t="shared" si="17"/>
        <v>0</v>
      </c>
      <c r="AG75" s="491">
        <v>0</v>
      </c>
      <c r="AH75" s="493">
        <f t="shared" si="18"/>
        <v>0</v>
      </c>
      <c r="AI75" s="494">
        <f t="shared" si="19"/>
        <v>0</v>
      </c>
      <c r="AJ75" s="523"/>
      <c r="AK75" s="525">
        <v>0</v>
      </c>
      <c r="AL75" s="527">
        <f t="shared" si="20"/>
        <v>0</v>
      </c>
      <c r="AM75" s="525">
        <v>0</v>
      </c>
      <c r="AN75" s="527">
        <f t="shared" si="21"/>
        <v>0</v>
      </c>
      <c r="AO75" s="528">
        <f t="shared" si="22"/>
        <v>0</v>
      </c>
      <c r="AP75" s="540"/>
      <c r="AQ75" s="344">
        <v>0</v>
      </c>
      <c r="AR75" s="190">
        <f t="shared" si="90"/>
        <v>0</v>
      </c>
      <c r="AS75" s="344">
        <v>0</v>
      </c>
      <c r="AT75" s="190">
        <f t="shared" si="103"/>
        <v>0</v>
      </c>
      <c r="AU75" s="345">
        <f t="shared" si="104"/>
        <v>0</v>
      </c>
      <c r="AV75" s="606"/>
      <c r="AW75" s="344">
        <v>0</v>
      </c>
      <c r="AX75" s="190">
        <f t="shared" si="92"/>
        <v>0</v>
      </c>
      <c r="AY75" s="344">
        <v>0</v>
      </c>
      <c r="AZ75" s="190">
        <f t="shared" si="105"/>
        <v>0</v>
      </c>
      <c r="BA75" s="345">
        <f t="shared" si="106"/>
        <v>0</v>
      </c>
      <c r="BB75" s="540"/>
      <c r="BC75" s="542">
        <v>0</v>
      </c>
      <c r="BD75" s="544">
        <f t="shared" si="27"/>
        <v>0</v>
      </c>
      <c r="BE75" s="542">
        <v>0</v>
      </c>
      <c r="BF75" s="544">
        <f t="shared" si="28"/>
        <v>0</v>
      </c>
      <c r="BG75" s="545">
        <f t="shared" si="2"/>
        <v>0</v>
      </c>
      <c r="BH75" s="398">
        <f t="shared" si="29"/>
        <v>0</v>
      </c>
      <c r="BJ75" s="275"/>
    </row>
    <row r="76" spans="1:62" s="254" customFormat="1" ht="12.75">
      <c r="A76" s="303" t="s">
        <v>235</v>
      </c>
      <c r="B76" s="343" t="s">
        <v>236</v>
      </c>
      <c r="C76" s="187"/>
      <c r="D76" s="261" t="s">
        <v>141</v>
      </c>
      <c r="E76" s="261">
        <v>3.5000000000000003E-2</v>
      </c>
      <c r="F76" s="344">
        <v>0</v>
      </c>
      <c r="G76" s="190">
        <f t="shared" si="6"/>
        <v>0</v>
      </c>
      <c r="H76" s="344">
        <v>0</v>
      </c>
      <c r="I76" s="190">
        <f t="shared" si="107"/>
        <v>0</v>
      </c>
      <c r="J76" s="345">
        <f t="shared" si="7"/>
        <v>0</v>
      </c>
      <c r="K76" s="406"/>
      <c r="L76" s="427"/>
      <c r="M76" s="429">
        <v>0</v>
      </c>
      <c r="N76" s="431">
        <f t="shared" si="8"/>
        <v>0</v>
      </c>
      <c r="O76" s="429">
        <v>0</v>
      </c>
      <c r="P76" s="431">
        <f t="shared" si="9"/>
        <v>0</v>
      </c>
      <c r="Q76" s="432">
        <f t="shared" si="10"/>
        <v>0</v>
      </c>
      <c r="R76" s="444"/>
      <c r="S76" s="446">
        <v>0</v>
      </c>
      <c r="T76" s="448">
        <f t="shared" si="11"/>
        <v>0</v>
      </c>
      <c r="U76" s="446">
        <v>0</v>
      </c>
      <c r="V76" s="448">
        <f t="shared" si="12"/>
        <v>0</v>
      </c>
      <c r="W76" s="449">
        <f t="shared" si="13"/>
        <v>0</v>
      </c>
      <c r="X76" s="472">
        <v>3.5000000000000003E-2</v>
      </c>
      <c r="Y76" s="474">
        <v>0</v>
      </c>
      <c r="Z76" s="476">
        <f t="shared" si="14"/>
        <v>0</v>
      </c>
      <c r="AA76" s="474">
        <v>0</v>
      </c>
      <c r="AB76" s="476">
        <f t="shared" si="15"/>
        <v>0</v>
      </c>
      <c r="AC76" s="477">
        <f t="shared" si="16"/>
        <v>0</v>
      </c>
      <c r="AD76" s="489"/>
      <c r="AE76" s="491">
        <v>0</v>
      </c>
      <c r="AF76" s="493">
        <f t="shared" si="17"/>
        <v>0</v>
      </c>
      <c r="AG76" s="491">
        <v>0</v>
      </c>
      <c r="AH76" s="493">
        <f t="shared" si="18"/>
        <v>0</v>
      </c>
      <c r="AI76" s="494">
        <f t="shared" si="19"/>
        <v>0</v>
      </c>
      <c r="AJ76" s="523"/>
      <c r="AK76" s="525">
        <v>0</v>
      </c>
      <c r="AL76" s="527">
        <f t="shared" si="20"/>
        <v>0</v>
      </c>
      <c r="AM76" s="525">
        <v>0</v>
      </c>
      <c r="AN76" s="527">
        <f t="shared" si="21"/>
        <v>0</v>
      </c>
      <c r="AO76" s="528">
        <f t="shared" si="22"/>
        <v>0</v>
      </c>
      <c r="AP76" s="540"/>
      <c r="AQ76" s="344">
        <v>0</v>
      </c>
      <c r="AR76" s="190">
        <f t="shared" si="90"/>
        <v>0</v>
      </c>
      <c r="AS76" s="344">
        <v>0</v>
      </c>
      <c r="AT76" s="190">
        <f t="shared" si="103"/>
        <v>0</v>
      </c>
      <c r="AU76" s="345">
        <f t="shared" si="104"/>
        <v>0</v>
      </c>
      <c r="AV76" s="606"/>
      <c r="AW76" s="344">
        <v>0</v>
      </c>
      <c r="AX76" s="190">
        <f t="shared" si="92"/>
        <v>0</v>
      </c>
      <c r="AY76" s="344">
        <v>0</v>
      </c>
      <c r="AZ76" s="190">
        <f t="shared" si="105"/>
        <v>0</v>
      </c>
      <c r="BA76" s="345">
        <f t="shared" si="106"/>
        <v>0</v>
      </c>
      <c r="BB76" s="540"/>
      <c r="BC76" s="542">
        <v>0</v>
      </c>
      <c r="BD76" s="544">
        <f t="shared" si="27"/>
        <v>0</v>
      </c>
      <c r="BE76" s="542">
        <v>0</v>
      </c>
      <c r="BF76" s="544">
        <f t="shared" si="28"/>
        <v>0</v>
      </c>
      <c r="BG76" s="545">
        <f t="shared" si="2"/>
        <v>0</v>
      </c>
      <c r="BH76" s="398">
        <f t="shared" si="29"/>
        <v>0</v>
      </c>
      <c r="BJ76" s="275"/>
    </row>
    <row r="77" spans="1:62" s="254" customFormat="1" ht="12.75">
      <c r="A77" s="303" t="s">
        <v>474</v>
      </c>
      <c r="B77" s="343" t="s">
        <v>475</v>
      </c>
      <c r="C77" s="187"/>
      <c r="D77" s="261" t="s">
        <v>143</v>
      </c>
      <c r="E77" s="261">
        <v>10</v>
      </c>
      <c r="F77" s="344">
        <v>0</v>
      </c>
      <c r="G77" s="190">
        <f t="shared" si="6"/>
        <v>0</v>
      </c>
      <c r="H77" s="344">
        <v>0</v>
      </c>
      <c r="I77" s="190">
        <f t="shared" si="107"/>
        <v>0</v>
      </c>
      <c r="J77" s="345">
        <f t="shared" si="7"/>
        <v>0</v>
      </c>
      <c r="K77" s="406"/>
      <c r="L77" s="427"/>
      <c r="M77" s="429">
        <v>0</v>
      </c>
      <c r="N77" s="431">
        <f t="shared" si="8"/>
        <v>0</v>
      </c>
      <c r="O77" s="429">
        <v>0</v>
      </c>
      <c r="P77" s="431">
        <f t="shared" si="9"/>
        <v>0</v>
      </c>
      <c r="Q77" s="432">
        <f t="shared" si="10"/>
        <v>0</v>
      </c>
      <c r="R77" s="444"/>
      <c r="S77" s="446">
        <v>0</v>
      </c>
      <c r="T77" s="448">
        <f t="shared" si="11"/>
        <v>0</v>
      </c>
      <c r="U77" s="446">
        <v>0</v>
      </c>
      <c r="V77" s="448">
        <f t="shared" si="12"/>
        <v>0</v>
      </c>
      <c r="W77" s="449">
        <f t="shared" si="13"/>
        <v>0</v>
      </c>
      <c r="X77" s="472"/>
      <c r="Y77" s="474">
        <v>0</v>
      </c>
      <c r="Z77" s="476">
        <f t="shared" si="14"/>
        <v>0</v>
      </c>
      <c r="AA77" s="474">
        <v>0</v>
      </c>
      <c r="AB77" s="476">
        <f t="shared" si="15"/>
        <v>0</v>
      </c>
      <c r="AC77" s="477">
        <f t="shared" si="16"/>
        <v>0</v>
      </c>
      <c r="AD77" s="489">
        <v>10</v>
      </c>
      <c r="AE77" s="491">
        <v>0</v>
      </c>
      <c r="AF77" s="493">
        <f t="shared" si="17"/>
        <v>0</v>
      </c>
      <c r="AG77" s="491">
        <v>0</v>
      </c>
      <c r="AH77" s="493">
        <f t="shared" si="18"/>
        <v>0</v>
      </c>
      <c r="AI77" s="494">
        <f t="shared" si="19"/>
        <v>0</v>
      </c>
      <c r="AJ77" s="523"/>
      <c r="AK77" s="525">
        <v>0</v>
      </c>
      <c r="AL77" s="527">
        <f t="shared" si="20"/>
        <v>0</v>
      </c>
      <c r="AM77" s="525">
        <v>0</v>
      </c>
      <c r="AN77" s="527">
        <f t="shared" si="21"/>
        <v>0</v>
      </c>
      <c r="AO77" s="528">
        <f t="shared" si="22"/>
        <v>0</v>
      </c>
      <c r="AP77" s="540"/>
      <c r="AQ77" s="344">
        <v>0</v>
      </c>
      <c r="AR77" s="190">
        <f t="shared" si="90"/>
        <v>0</v>
      </c>
      <c r="AS77" s="344">
        <v>0</v>
      </c>
      <c r="AT77" s="190">
        <f t="shared" si="103"/>
        <v>0</v>
      </c>
      <c r="AU77" s="345">
        <f t="shared" si="104"/>
        <v>0</v>
      </c>
      <c r="AV77" s="606"/>
      <c r="AW77" s="344">
        <v>0</v>
      </c>
      <c r="AX77" s="190">
        <f t="shared" si="92"/>
        <v>0</v>
      </c>
      <c r="AY77" s="344">
        <v>0</v>
      </c>
      <c r="AZ77" s="190">
        <f t="shared" si="105"/>
        <v>0</v>
      </c>
      <c r="BA77" s="345">
        <f t="shared" si="106"/>
        <v>0</v>
      </c>
      <c r="BB77" s="540"/>
      <c r="BC77" s="542">
        <v>0</v>
      </c>
      <c r="BD77" s="544">
        <f t="shared" si="27"/>
        <v>0</v>
      </c>
      <c r="BE77" s="542">
        <v>0</v>
      </c>
      <c r="BF77" s="544">
        <f t="shared" si="28"/>
        <v>0</v>
      </c>
      <c r="BG77" s="545">
        <f t="shared" ref="BG77:BG140" si="108">BD77+BF77</f>
        <v>0</v>
      </c>
      <c r="BH77" s="398">
        <f t="shared" si="29"/>
        <v>0</v>
      </c>
      <c r="BJ77" s="275"/>
    </row>
    <row r="78" spans="1:62" s="254" customFormat="1" ht="12.75">
      <c r="A78" s="303" t="s">
        <v>476</v>
      </c>
      <c r="B78" s="343" t="s">
        <v>477</v>
      </c>
      <c r="C78" s="187"/>
      <c r="D78" s="261" t="s">
        <v>478</v>
      </c>
      <c r="E78" s="261">
        <v>2.7E-2</v>
      </c>
      <c r="F78" s="344">
        <v>0</v>
      </c>
      <c r="G78" s="190">
        <f t="shared" si="6"/>
        <v>0</v>
      </c>
      <c r="H78" s="344">
        <v>0</v>
      </c>
      <c r="I78" s="190">
        <f t="shared" si="107"/>
        <v>0</v>
      </c>
      <c r="J78" s="345">
        <f t="shared" si="7"/>
        <v>0</v>
      </c>
      <c r="K78" s="406"/>
      <c r="L78" s="427"/>
      <c r="M78" s="429">
        <v>0</v>
      </c>
      <c r="N78" s="431">
        <f t="shared" si="8"/>
        <v>0</v>
      </c>
      <c r="O78" s="429">
        <v>0</v>
      </c>
      <c r="P78" s="431">
        <f t="shared" si="9"/>
        <v>0</v>
      </c>
      <c r="Q78" s="432">
        <f t="shared" si="10"/>
        <v>0</v>
      </c>
      <c r="R78" s="444"/>
      <c r="S78" s="446">
        <v>0</v>
      </c>
      <c r="T78" s="448">
        <f t="shared" si="11"/>
        <v>0</v>
      </c>
      <c r="U78" s="446">
        <v>0</v>
      </c>
      <c r="V78" s="448">
        <f t="shared" si="12"/>
        <v>0</v>
      </c>
      <c r="W78" s="449">
        <f t="shared" si="13"/>
        <v>0</v>
      </c>
      <c r="X78" s="472"/>
      <c r="Y78" s="474">
        <v>0</v>
      </c>
      <c r="Z78" s="476">
        <f t="shared" si="14"/>
        <v>0</v>
      </c>
      <c r="AA78" s="474">
        <v>0</v>
      </c>
      <c r="AB78" s="476">
        <f t="shared" si="15"/>
        <v>0</v>
      </c>
      <c r="AC78" s="477">
        <f t="shared" si="16"/>
        <v>0</v>
      </c>
      <c r="AD78" s="489">
        <v>0.03</v>
      </c>
      <c r="AE78" s="491">
        <v>0</v>
      </c>
      <c r="AF78" s="493">
        <f t="shared" si="17"/>
        <v>0</v>
      </c>
      <c r="AG78" s="491">
        <v>0</v>
      </c>
      <c r="AH78" s="493">
        <f t="shared" si="18"/>
        <v>0</v>
      </c>
      <c r="AI78" s="494">
        <f t="shared" si="19"/>
        <v>0</v>
      </c>
      <c r="AJ78" s="523"/>
      <c r="AK78" s="525">
        <v>0</v>
      </c>
      <c r="AL78" s="527">
        <f t="shared" si="20"/>
        <v>0</v>
      </c>
      <c r="AM78" s="525">
        <v>0</v>
      </c>
      <c r="AN78" s="527">
        <f t="shared" si="21"/>
        <v>0</v>
      </c>
      <c r="AO78" s="528">
        <f t="shared" si="22"/>
        <v>0</v>
      </c>
      <c r="AP78" s="540"/>
      <c r="AQ78" s="344">
        <v>0</v>
      </c>
      <c r="AR78" s="190">
        <f t="shared" si="90"/>
        <v>0</v>
      </c>
      <c r="AS78" s="344">
        <v>0</v>
      </c>
      <c r="AT78" s="190">
        <f t="shared" si="103"/>
        <v>0</v>
      </c>
      <c r="AU78" s="345">
        <f t="shared" si="104"/>
        <v>0</v>
      </c>
      <c r="AV78" s="606"/>
      <c r="AW78" s="344">
        <v>0</v>
      </c>
      <c r="AX78" s="190">
        <f t="shared" si="92"/>
        <v>0</v>
      </c>
      <c r="AY78" s="344">
        <v>0</v>
      </c>
      <c r="AZ78" s="190">
        <f t="shared" si="105"/>
        <v>0</v>
      </c>
      <c r="BA78" s="345">
        <f t="shared" si="106"/>
        <v>0</v>
      </c>
      <c r="BB78" s="540"/>
      <c r="BC78" s="542">
        <v>0</v>
      </c>
      <c r="BD78" s="544">
        <f t="shared" si="27"/>
        <v>0</v>
      </c>
      <c r="BE78" s="542">
        <v>0</v>
      </c>
      <c r="BF78" s="544">
        <f t="shared" si="28"/>
        <v>0</v>
      </c>
      <c r="BG78" s="545">
        <f t="shared" si="108"/>
        <v>0</v>
      </c>
      <c r="BH78" s="398">
        <f t="shared" si="29"/>
        <v>-2.9999999999999992E-3</v>
      </c>
      <c r="BJ78" s="275"/>
    </row>
    <row r="79" spans="1:62" s="254" customFormat="1" ht="12.75">
      <c r="A79" s="303" t="s">
        <v>479</v>
      </c>
      <c r="B79" s="343" t="s">
        <v>480</v>
      </c>
      <c r="C79" s="187"/>
      <c r="D79" s="261" t="s">
        <v>142</v>
      </c>
      <c r="E79" s="261">
        <v>42</v>
      </c>
      <c r="F79" s="344">
        <v>0</v>
      </c>
      <c r="G79" s="190">
        <f t="shared" ref="G79:G142" si="109">E79*F79</f>
        <v>0</v>
      </c>
      <c r="H79" s="344">
        <v>0</v>
      </c>
      <c r="I79" s="190">
        <f t="shared" si="107"/>
        <v>0</v>
      </c>
      <c r="J79" s="345">
        <f t="shared" ref="J79:J143" si="110">G79+I79</f>
        <v>0</v>
      </c>
      <c r="K79" s="406"/>
      <c r="L79" s="427"/>
      <c r="M79" s="429">
        <v>0</v>
      </c>
      <c r="N79" s="431">
        <f t="shared" ref="N79:N142" si="111">L79*M79</f>
        <v>0</v>
      </c>
      <c r="O79" s="429">
        <v>0</v>
      </c>
      <c r="P79" s="431">
        <f t="shared" ref="P79:P142" si="112">L79*O79</f>
        <v>0</v>
      </c>
      <c r="Q79" s="432">
        <f t="shared" ref="Q79:Q142" si="113">N79+P79</f>
        <v>0</v>
      </c>
      <c r="R79" s="444"/>
      <c r="S79" s="446">
        <v>0</v>
      </c>
      <c r="T79" s="448">
        <f t="shared" ref="T79:T142" si="114">R79*S79</f>
        <v>0</v>
      </c>
      <c r="U79" s="446">
        <v>0</v>
      </c>
      <c r="V79" s="448">
        <f t="shared" ref="V79:V142" si="115">R79*U79</f>
        <v>0</v>
      </c>
      <c r="W79" s="449">
        <f t="shared" ref="W79:W142" si="116">T79+V79</f>
        <v>0</v>
      </c>
      <c r="X79" s="472"/>
      <c r="Y79" s="474">
        <v>0</v>
      </c>
      <c r="Z79" s="476">
        <f t="shared" ref="Z79:Z142" si="117">X79*Y79</f>
        <v>0</v>
      </c>
      <c r="AA79" s="474">
        <v>0</v>
      </c>
      <c r="AB79" s="476">
        <f t="shared" ref="AB79:AB142" si="118">X79*AA79</f>
        <v>0</v>
      </c>
      <c r="AC79" s="477">
        <f t="shared" ref="AC79:AC142" si="119">Z79+AB79</f>
        <v>0</v>
      </c>
      <c r="AD79" s="489">
        <v>42</v>
      </c>
      <c r="AE79" s="491">
        <v>0</v>
      </c>
      <c r="AF79" s="493">
        <f t="shared" ref="AF79:AF142" si="120">AD79*AE79</f>
        <v>0</v>
      </c>
      <c r="AG79" s="491">
        <v>0</v>
      </c>
      <c r="AH79" s="493">
        <f t="shared" ref="AH79:AH142" si="121">AD79*AG79</f>
        <v>0</v>
      </c>
      <c r="AI79" s="494">
        <f t="shared" ref="AI79:AI142" si="122">AF79+AH79</f>
        <v>0</v>
      </c>
      <c r="AJ79" s="523"/>
      <c r="AK79" s="525">
        <v>0</v>
      </c>
      <c r="AL79" s="527">
        <f t="shared" ref="AL79:AL142" si="123">AJ79*AK79</f>
        <v>0</v>
      </c>
      <c r="AM79" s="525">
        <v>0</v>
      </c>
      <c r="AN79" s="527">
        <f t="shared" ref="AN79:AN142" si="124">AJ79*AM79</f>
        <v>0</v>
      </c>
      <c r="AO79" s="528">
        <f t="shared" ref="AO79:AO142" si="125">AL79+AN79</f>
        <v>0</v>
      </c>
      <c r="AP79" s="540"/>
      <c r="AQ79" s="344">
        <v>0</v>
      </c>
      <c r="AR79" s="190">
        <f t="shared" si="90"/>
        <v>0</v>
      </c>
      <c r="AS79" s="344">
        <v>0</v>
      </c>
      <c r="AT79" s="190">
        <f t="shared" si="103"/>
        <v>0</v>
      </c>
      <c r="AU79" s="345">
        <f t="shared" si="104"/>
        <v>0</v>
      </c>
      <c r="AV79" s="606"/>
      <c r="AW79" s="344">
        <v>0</v>
      </c>
      <c r="AX79" s="190">
        <f t="shared" si="92"/>
        <v>0</v>
      </c>
      <c r="AY79" s="344">
        <v>0</v>
      </c>
      <c r="AZ79" s="190">
        <f t="shared" si="105"/>
        <v>0</v>
      </c>
      <c r="BA79" s="345">
        <f t="shared" si="106"/>
        <v>0</v>
      </c>
      <c r="BB79" s="540"/>
      <c r="BC79" s="542">
        <v>0</v>
      </c>
      <c r="BD79" s="544">
        <f t="shared" ref="BD79:BD142" si="126">BB79*BC79</f>
        <v>0</v>
      </c>
      <c r="BE79" s="542">
        <v>0</v>
      </c>
      <c r="BF79" s="544">
        <f t="shared" ref="BF79:BF142" si="127">BB79*BE79</f>
        <v>0</v>
      </c>
      <c r="BG79" s="545">
        <f t="shared" si="108"/>
        <v>0</v>
      </c>
      <c r="BH79" s="398">
        <f t="shared" ref="BH79:BH142" si="128">E79-L79-R79-X79-AD79-AJ79-AP79-AV79-BB79</f>
        <v>0</v>
      </c>
      <c r="BJ79" s="275"/>
    </row>
    <row r="80" spans="1:62" s="254" customFormat="1" ht="12.75">
      <c r="A80" s="303" t="s">
        <v>481</v>
      </c>
      <c r="B80" s="343" t="s">
        <v>482</v>
      </c>
      <c r="C80" s="187"/>
      <c r="D80" s="261" t="s">
        <v>142</v>
      </c>
      <c r="E80" s="261">
        <v>42</v>
      </c>
      <c r="F80" s="344">
        <v>0</v>
      </c>
      <c r="G80" s="190">
        <f t="shared" si="109"/>
        <v>0</v>
      </c>
      <c r="H80" s="344">
        <v>0</v>
      </c>
      <c r="I80" s="190">
        <f t="shared" si="107"/>
        <v>0</v>
      </c>
      <c r="J80" s="345">
        <f t="shared" si="110"/>
        <v>0</v>
      </c>
      <c r="K80" s="406"/>
      <c r="L80" s="427"/>
      <c r="M80" s="429">
        <v>0</v>
      </c>
      <c r="N80" s="431">
        <f t="shared" si="111"/>
        <v>0</v>
      </c>
      <c r="O80" s="429">
        <v>0</v>
      </c>
      <c r="P80" s="431">
        <f t="shared" si="112"/>
        <v>0</v>
      </c>
      <c r="Q80" s="432">
        <f t="shared" si="113"/>
        <v>0</v>
      </c>
      <c r="R80" s="444"/>
      <c r="S80" s="446">
        <v>0</v>
      </c>
      <c r="T80" s="448">
        <f t="shared" si="114"/>
        <v>0</v>
      </c>
      <c r="U80" s="446">
        <v>0</v>
      </c>
      <c r="V80" s="448">
        <f t="shared" si="115"/>
        <v>0</v>
      </c>
      <c r="W80" s="449">
        <f t="shared" si="116"/>
        <v>0</v>
      </c>
      <c r="X80" s="472"/>
      <c r="Y80" s="474">
        <v>0</v>
      </c>
      <c r="Z80" s="476">
        <f t="shared" si="117"/>
        <v>0</v>
      </c>
      <c r="AA80" s="474">
        <v>0</v>
      </c>
      <c r="AB80" s="476">
        <f t="shared" si="118"/>
        <v>0</v>
      </c>
      <c r="AC80" s="477">
        <f t="shared" si="119"/>
        <v>0</v>
      </c>
      <c r="AD80" s="489">
        <v>42</v>
      </c>
      <c r="AE80" s="491">
        <v>0</v>
      </c>
      <c r="AF80" s="493">
        <f t="shared" si="120"/>
        <v>0</v>
      </c>
      <c r="AG80" s="491">
        <v>0</v>
      </c>
      <c r="AH80" s="493">
        <f t="shared" si="121"/>
        <v>0</v>
      </c>
      <c r="AI80" s="494">
        <f t="shared" si="122"/>
        <v>0</v>
      </c>
      <c r="AJ80" s="523"/>
      <c r="AK80" s="525">
        <v>0</v>
      </c>
      <c r="AL80" s="527">
        <f t="shared" si="123"/>
        <v>0</v>
      </c>
      <c r="AM80" s="525">
        <v>0</v>
      </c>
      <c r="AN80" s="527">
        <f t="shared" si="124"/>
        <v>0</v>
      </c>
      <c r="AO80" s="528">
        <f t="shared" si="125"/>
        <v>0</v>
      </c>
      <c r="AP80" s="540"/>
      <c r="AQ80" s="344">
        <v>0</v>
      </c>
      <c r="AR80" s="190">
        <f t="shared" si="90"/>
        <v>0</v>
      </c>
      <c r="AS80" s="344">
        <v>0</v>
      </c>
      <c r="AT80" s="190">
        <f t="shared" si="103"/>
        <v>0</v>
      </c>
      <c r="AU80" s="345">
        <f t="shared" si="104"/>
        <v>0</v>
      </c>
      <c r="AV80" s="606"/>
      <c r="AW80" s="344">
        <v>0</v>
      </c>
      <c r="AX80" s="190">
        <f t="shared" si="92"/>
        <v>0</v>
      </c>
      <c r="AY80" s="344">
        <v>0</v>
      </c>
      <c r="AZ80" s="190">
        <f t="shared" si="105"/>
        <v>0</v>
      </c>
      <c r="BA80" s="345">
        <f t="shared" si="106"/>
        <v>0</v>
      </c>
      <c r="BB80" s="540"/>
      <c r="BC80" s="542">
        <v>0</v>
      </c>
      <c r="BD80" s="544">
        <f t="shared" si="126"/>
        <v>0</v>
      </c>
      <c r="BE80" s="542">
        <v>0</v>
      </c>
      <c r="BF80" s="544">
        <f t="shared" si="127"/>
        <v>0</v>
      </c>
      <c r="BG80" s="545">
        <f t="shared" si="108"/>
        <v>0</v>
      </c>
      <c r="BH80" s="398">
        <f t="shared" si="128"/>
        <v>0</v>
      </c>
      <c r="BJ80" s="275"/>
    </row>
    <row r="81" spans="1:62" s="254" customFormat="1" ht="12.75">
      <c r="A81" s="303" t="s">
        <v>237</v>
      </c>
      <c r="B81" s="343" t="s">
        <v>238</v>
      </c>
      <c r="C81" s="187"/>
      <c r="D81" s="261" t="s">
        <v>142</v>
      </c>
      <c r="E81" s="261">
        <v>1</v>
      </c>
      <c r="F81" s="344">
        <v>0</v>
      </c>
      <c r="G81" s="190">
        <f t="shared" si="109"/>
        <v>0</v>
      </c>
      <c r="H81" s="344">
        <v>0</v>
      </c>
      <c r="I81" s="190">
        <f t="shared" si="107"/>
        <v>0</v>
      </c>
      <c r="J81" s="345">
        <f t="shared" si="110"/>
        <v>0</v>
      </c>
      <c r="K81" s="406"/>
      <c r="L81" s="427"/>
      <c r="M81" s="429">
        <v>0</v>
      </c>
      <c r="N81" s="431">
        <f t="shared" si="111"/>
        <v>0</v>
      </c>
      <c r="O81" s="429">
        <v>0</v>
      </c>
      <c r="P81" s="431">
        <f t="shared" si="112"/>
        <v>0</v>
      </c>
      <c r="Q81" s="432">
        <f t="shared" si="113"/>
        <v>0</v>
      </c>
      <c r="R81" s="444"/>
      <c r="S81" s="446">
        <v>0</v>
      </c>
      <c r="T81" s="448">
        <f t="shared" si="114"/>
        <v>0</v>
      </c>
      <c r="U81" s="446">
        <v>0</v>
      </c>
      <c r="V81" s="448">
        <f t="shared" si="115"/>
        <v>0</v>
      </c>
      <c r="W81" s="449">
        <f t="shared" si="116"/>
        <v>0</v>
      </c>
      <c r="X81" s="472">
        <v>1</v>
      </c>
      <c r="Y81" s="474">
        <v>0</v>
      </c>
      <c r="Z81" s="476">
        <f t="shared" si="117"/>
        <v>0</v>
      </c>
      <c r="AA81" s="474">
        <v>0</v>
      </c>
      <c r="AB81" s="476">
        <f t="shared" si="118"/>
        <v>0</v>
      </c>
      <c r="AC81" s="477">
        <f t="shared" si="119"/>
        <v>0</v>
      </c>
      <c r="AD81" s="489"/>
      <c r="AE81" s="491">
        <v>0</v>
      </c>
      <c r="AF81" s="493">
        <f t="shared" si="120"/>
        <v>0</v>
      </c>
      <c r="AG81" s="491">
        <v>0</v>
      </c>
      <c r="AH81" s="493">
        <f t="shared" si="121"/>
        <v>0</v>
      </c>
      <c r="AI81" s="494">
        <f t="shared" si="122"/>
        <v>0</v>
      </c>
      <c r="AJ81" s="523"/>
      <c r="AK81" s="525">
        <v>0</v>
      </c>
      <c r="AL81" s="527">
        <f t="shared" si="123"/>
        <v>0</v>
      </c>
      <c r="AM81" s="525">
        <v>0</v>
      </c>
      <c r="AN81" s="527">
        <f t="shared" si="124"/>
        <v>0</v>
      </c>
      <c r="AO81" s="528">
        <f t="shared" si="125"/>
        <v>0</v>
      </c>
      <c r="AP81" s="540"/>
      <c r="AQ81" s="344">
        <v>0</v>
      </c>
      <c r="AR81" s="190">
        <f t="shared" si="90"/>
        <v>0</v>
      </c>
      <c r="AS81" s="344">
        <v>0</v>
      </c>
      <c r="AT81" s="190">
        <f t="shared" si="103"/>
        <v>0</v>
      </c>
      <c r="AU81" s="345">
        <f t="shared" si="104"/>
        <v>0</v>
      </c>
      <c r="AV81" s="606"/>
      <c r="AW81" s="344">
        <v>0</v>
      </c>
      <c r="AX81" s="190">
        <f t="shared" si="92"/>
        <v>0</v>
      </c>
      <c r="AY81" s="344">
        <v>0</v>
      </c>
      <c r="AZ81" s="190">
        <f t="shared" si="105"/>
        <v>0</v>
      </c>
      <c r="BA81" s="345">
        <f t="shared" si="106"/>
        <v>0</v>
      </c>
      <c r="BB81" s="540"/>
      <c r="BC81" s="542">
        <v>0</v>
      </c>
      <c r="BD81" s="544">
        <f t="shared" si="126"/>
        <v>0</v>
      </c>
      <c r="BE81" s="542">
        <v>0</v>
      </c>
      <c r="BF81" s="544">
        <f t="shared" si="127"/>
        <v>0</v>
      </c>
      <c r="BG81" s="545">
        <f t="shared" si="108"/>
        <v>0</v>
      </c>
      <c r="BH81" s="398">
        <f t="shared" si="128"/>
        <v>0</v>
      </c>
      <c r="BJ81" s="275"/>
    </row>
    <row r="82" spans="1:62" s="254" customFormat="1" ht="12.75">
      <c r="A82" s="303" t="s">
        <v>239</v>
      </c>
      <c r="B82" s="343" t="s">
        <v>240</v>
      </c>
      <c r="C82" s="187"/>
      <c r="D82" s="261" t="s">
        <v>141</v>
      </c>
      <c r="E82" s="261">
        <v>0.105</v>
      </c>
      <c r="F82" s="344">
        <v>0</v>
      </c>
      <c r="G82" s="190">
        <f t="shared" si="109"/>
        <v>0</v>
      </c>
      <c r="H82" s="344">
        <v>0</v>
      </c>
      <c r="I82" s="190">
        <f t="shared" si="107"/>
        <v>0</v>
      </c>
      <c r="J82" s="345">
        <f t="shared" si="110"/>
        <v>0</v>
      </c>
      <c r="K82" s="406"/>
      <c r="L82" s="427"/>
      <c r="M82" s="429">
        <v>0</v>
      </c>
      <c r="N82" s="431">
        <f t="shared" si="111"/>
        <v>0</v>
      </c>
      <c r="O82" s="429">
        <v>0</v>
      </c>
      <c r="P82" s="431">
        <f t="shared" si="112"/>
        <v>0</v>
      </c>
      <c r="Q82" s="432">
        <f t="shared" si="113"/>
        <v>0</v>
      </c>
      <c r="R82" s="444"/>
      <c r="S82" s="446">
        <v>0</v>
      </c>
      <c r="T82" s="448">
        <f t="shared" si="114"/>
        <v>0</v>
      </c>
      <c r="U82" s="446">
        <v>0</v>
      </c>
      <c r="V82" s="448">
        <f t="shared" si="115"/>
        <v>0</v>
      </c>
      <c r="W82" s="449">
        <f t="shared" si="116"/>
        <v>0</v>
      </c>
      <c r="X82" s="472">
        <v>0.105</v>
      </c>
      <c r="Y82" s="474">
        <v>0</v>
      </c>
      <c r="Z82" s="476">
        <f t="shared" si="117"/>
        <v>0</v>
      </c>
      <c r="AA82" s="474">
        <v>0</v>
      </c>
      <c r="AB82" s="476">
        <f t="shared" si="118"/>
        <v>0</v>
      </c>
      <c r="AC82" s="477">
        <f t="shared" si="119"/>
        <v>0</v>
      </c>
      <c r="AD82" s="489"/>
      <c r="AE82" s="491">
        <v>0</v>
      </c>
      <c r="AF82" s="493">
        <f t="shared" si="120"/>
        <v>0</v>
      </c>
      <c r="AG82" s="491">
        <v>0</v>
      </c>
      <c r="AH82" s="493">
        <f t="shared" si="121"/>
        <v>0</v>
      </c>
      <c r="AI82" s="494">
        <f t="shared" si="122"/>
        <v>0</v>
      </c>
      <c r="AJ82" s="523"/>
      <c r="AK82" s="525">
        <v>0</v>
      </c>
      <c r="AL82" s="527">
        <f t="shared" si="123"/>
        <v>0</v>
      </c>
      <c r="AM82" s="525">
        <v>0</v>
      </c>
      <c r="AN82" s="527">
        <f t="shared" si="124"/>
        <v>0</v>
      </c>
      <c r="AO82" s="528">
        <f t="shared" si="125"/>
        <v>0</v>
      </c>
      <c r="AP82" s="540"/>
      <c r="AQ82" s="344">
        <v>0</v>
      </c>
      <c r="AR82" s="190">
        <f t="shared" si="90"/>
        <v>0</v>
      </c>
      <c r="AS82" s="344">
        <v>0</v>
      </c>
      <c r="AT82" s="190">
        <f t="shared" si="103"/>
        <v>0</v>
      </c>
      <c r="AU82" s="345">
        <f t="shared" si="104"/>
        <v>0</v>
      </c>
      <c r="AV82" s="606"/>
      <c r="AW82" s="344">
        <v>0</v>
      </c>
      <c r="AX82" s="190">
        <f t="shared" si="92"/>
        <v>0</v>
      </c>
      <c r="AY82" s="344">
        <v>0</v>
      </c>
      <c r="AZ82" s="190">
        <f t="shared" si="105"/>
        <v>0</v>
      </c>
      <c r="BA82" s="345">
        <f t="shared" si="106"/>
        <v>0</v>
      </c>
      <c r="BB82" s="540"/>
      <c r="BC82" s="542">
        <v>0</v>
      </c>
      <c r="BD82" s="544">
        <f t="shared" si="126"/>
        <v>0</v>
      </c>
      <c r="BE82" s="542">
        <v>0</v>
      </c>
      <c r="BF82" s="544">
        <f t="shared" si="127"/>
        <v>0</v>
      </c>
      <c r="BG82" s="545">
        <f t="shared" si="108"/>
        <v>0</v>
      </c>
      <c r="BH82" s="398">
        <f t="shared" si="128"/>
        <v>0</v>
      </c>
      <c r="BJ82" s="275"/>
    </row>
    <row r="83" spans="1:62" s="254" customFormat="1" ht="12.75">
      <c r="A83" s="303" t="s">
        <v>241</v>
      </c>
      <c r="B83" s="343" t="s">
        <v>242</v>
      </c>
      <c r="C83" s="187"/>
      <c r="D83" s="261" t="s">
        <v>141</v>
      </c>
      <c r="E83" s="261">
        <v>0.12</v>
      </c>
      <c r="F83" s="344">
        <v>0</v>
      </c>
      <c r="G83" s="190">
        <f t="shared" si="109"/>
        <v>0</v>
      </c>
      <c r="H83" s="344">
        <v>0</v>
      </c>
      <c r="I83" s="190">
        <f t="shared" si="107"/>
        <v>0</v>
      </c>
      <c r="J83" s="345">
        <f t="shared" si="110"/>
        <v>0</v>
      </c>
      <c r="K83" s="406"/>
      <c r="L83" s="427"/>
      <c r="M83" s="429">
        <v>0</v>
      </c>
      <c r="N83" s="431">
        <f t="shared" si="111"/>
        <v>0</v>
      </c>
      <c r="O83" s="429">
        <v>0</v>
      </c>
      <c r="P83" s="431">
        <f t="shared" si="112"/>
        <v>0</v>
      </c>
      <c r="Q83" s="432">
        <f t="shared" si="113"/>
        <v>0</v>
      </c>
      <c r="R83" s="444"/>
      <c r="S83" s="446">
        <v>0</v>
      </c>
      <c r="T83" s="448">
        <f t="shared" si="114"/>
        <v>0</v>
      </c>
      <c r="U83" s="446">
        <v>0</v>
      </c>
      <c r="V83" s="448">
        <f t="shared" si="115"/>
        <v>0</v>
      </c>
      <c r="W83" s="449">
        <f t="shared" si="116"/>
        <v>0</v>
      </c>
      <c r="X83" s="472">
        <v>0.12</v>
      </c>
      <c r="Y83" s="474">
        <v>0</v>
      </c>
      <c r="Z83" s="476">
        <f t="shared" si="117"/>
        <v>0</v>
      </c>
      <c r="AA83" s="474">
        <v>0</v>
      </c>
      <c r="AB83" s="476">
        <f t="shared" si="118"/>
        <v>0</v>
      </c>
      <c r="AC83" s="477">
        <f t="shared" si="119"/>
        <v>0</v>
      </c>
      <c r="AD83" s="489"/>
      <c r="AE83" s="491">
        <v>0</v>
      </c>
      <c r="AF83" s="493">
        <f t="shared" si="120"/>
        <v>0</v>
      </c>
      <c r="AG83" s="491">
        <v>0</v>
      </c>
      <c r="AH83" s="493">
        <f t="shared" si="121"/>
        <v>0</v>
      </c>
      <c r="AI83" s="494">
        <f t="shared" si="122"/>
        <v>0</v>
      </c>
      <c r="AJ83" s="523"/>
      <c r="AK83" s="525">
        <v>0</v>
      </c>
      <c r="AL83" s="527">
        <f t="shared" si="123"/>
        <v>0</v>
      </c>
      <c r="AM83" s="525">
        <v>0</v>
      </c>
      <c r="AN83" s="527">
        <f t="shared" si="124"/>
        <v>0</v>
      </c>
      <c r="AO83" s="528">
        <f t="shared" si="125"/>
        <v>0</v>
      </c>
      <c r="AP83" s="540"/>
      <c r="AQ83" s="344">
        <v>0</v>
      </c>
      <c r="AR83" s="190">
        <f t="shared" si="90"/>
        <v>0</v>
      </c>
      <c r="AS83" s="344">
        <v>0</v>
      </c>
      <c r="AT83" s="190">
        <f t="shared" si="103"/>
        <v>0</v>
      </c>
      <c r="AU83" s="345">
        <f t="shared" si="104"/>
        <v>0</v>
      </c>
      <c r="AV83" s="606"/>
      <c r="AW83" s="344">
        <v>0</v>
      </c>
      <c r="AX83" s="190">
        <f t="shared" si="92"/>
        <v>0</v>
      </c>
      <c r="AY83" s="344">
        <v>0</v>
      </c>
      <c r="AZ83" s="190">
        <f t="shared" si="105"/>
        <v>0</v>
      </c>
      <c r="BA83" s="345">
        <f t="shared" si="106"/>
        <v>0</v>
      </c>
      <c r="BB83" s="540"/>
      <c r="BC83" s="542">
        <v>0</v>
      </c>
      <c r="BD83" s="544">
        <f t="shared" si="126"/>
        <v>0</v>
      </c>
      <c r="BE83" s="542">
        <v>0</v>
      </c>
      <c r="BF83" s="544">
        <f t="shared" si="127"/>
        <v>0</v>
      </c>
      <c r="BG83" s="545">
        <f t="shared" si="108"/>
        <v>0</v>
      </c>
      <c r="BH83" s="398">
        <f t="shared" si="128"/>
        <v>0</v>
      </c>
      <c r="BJ83" s="275"/>
    </row>
    <row r="84" spans="1:62" s="254" customFormat="1" ht="12.75">
      <c r="A84" s="303" t="s">
        <v>243</v>
      </c>
      <c r="B84" s="343" t="s">
        <v>244</v>
      </c>
      <c r="C84" s="187"/>
      <c r="D84" s="261" t="s">
        <v>141</v>
      </c>
      <c r="E84" s="261">
        <v>3.5000000000000003E-2</v>
      </c>
      <c r="F84" s="344">
        <v>0</v>
      </c>
      <c r="G84" s="190">
        <f t="shared" si="109"/>
        <v>0</v>
      </c>
      <c r="H84" s="344">
        <v>0</v>
      </c>
      <c r="I84" s="190">
        <f t="shared" si="107"/>
        <v>0</v>
      </c>
      <c r="J84" s="345">
        <f t="shared" si="110"/>
        <v>0</v>
      </c>
      <c r="K84" s="406"/>
      <c r="L84" s="427"/>
      <c r="M84" s="429">
        <v>0</v>
      </c>
      <c r="N84" s="431">
        <f t="shared" si="111"/>
        <v>0</v>
      </c>
      <c r="O84" s="429">
        <v>0</v>
      </c>
      <c r="P84" s="431">
        <f t="shared" si="112"/>
        <v>0</v>
      </c>
      <c r="Q84" s="432">
        <f t="shared" si="113"/>
        <v>0</v>
      </c>
      <c r="R84" s="444"/>
      <c r="S84" s="446">
        <v>0</v>
      </c>
      <c r="T84" s="448">
        <f t="shared" si="114"/>
        <v>0</v>
      </c>
      <c r="U84" s="446">
        <v>0</v>
      </c>
      <c r="V84" s="448">
        <f t="shared" si="115"/>
        <v>0</v>
      </c>
      <c r="W84" s="449">
        <f t="shared" si="116"/>
        <v>0</v>
      </c>
      <c r="X84" s="472">
        <v>3.5000000000000003E-2</v>
      </c>
      <c r="Y84" s="474">
        <v>0</v>
      </c>
      <c r="Z84" s="476">
        <f t="shared" si="117"/>
        <v>0</v>
      </c>
      <c r="AA84" s="474">
        <v>0</v>
      </c>
      <c r="AB84" s="476">
        <f t="shared" si="118"/>
        <v>0</v>
      </c>
      <c r="AC84" s="477">
        <f t="shared" si="119"/>
        <v>0</v>
      </c>
      <c r="AD84" s="489"/>
      <c r="AE84" s="491">
        <v>0</v>
      </c>
      <c r="AF84" s="493">
        <f t="shared" si="120"/>
        <v>0</v>
      </c>
      <c r="AG84" s="491">
        <v>0</v>
      </c>
      <c r="AH84" s="493">
        <f t="shared" si="121"/>
        <v>0</v>
      </c>
      <c r="AI84" s="494">
        <f t="shared" si="122"/>
        <v>0</v>
      </c>
      <c r="AJ84" s="523"/>
      <c r="AK84" s="525">
        <v>0</v>
      </c>
      <c r="AL84" s="527">
        <f t="shared" si="123"/>
        <v>0</v>
      </c>
      <c r="AM84" s="525">
        <v>0</v>
      </c>
      <c r="AN84" s="527">
        <f t="shared" si="124"/>
        <v>0</v>
      </c>
      <c r="AO84" s="528">
        <f t="shared" si="125"/>
        <v>0</v>
      </c>
      <c r="AP84" s="540"/>
      <c r="AQ84" s="344">
        <v>0</v>
      </c>
      <c r="AR84" s="190">
        <f t="shared" si="90"/>
        <v>0</v>
      </c>
      <c r="AS84" s="344">
        <v>0</v>
      </c>
      <c r="AT84" s="190">
        <f t="shared" si="103"/>
        <v>0</v>
      </c>
      <c r="AU84" s="345">
        <f t="shared" si="104"/>
        <v>0</v>
      </c>
      <c r="AV84" s="606"/>
      <c r="AW84" s="344">
        <v>0</v>
      </c>
      <c r="AX84" s="190">
        <f t="shared" si="92"/>
        <v>0</v>
      </c>
      <c r="AY84" s="344">
        <v>0</v>
      </c>
      <c r="AZ84" s="190">
        <f t="shared" si="105"/>
        <v>0</v>
      </c>
      <c r="BA84" s="345">
        <f t="shared" si="106"/>
        <v>0</v>
      </c>
      <c r="BB84" s="540"/>
      <c r="BC84" s="542">
        <v>0</v>
      </c>
      <c r="BD84" s="544">
        <f t="shared" si="126"/>
        <v>0</v>
      </c>
      <c r="BE84" s="542">
        <v>0</v>
      </c>
      <c r="BF84" s="544">
        <f t="shared" si="127"/>
        <v>0</v>
      </c>
      <c r="BG84" s="545">
        <f t="shared" si="108"/>
        <v>0</v>
      </c>
      <c r="BH84" s="398">
        <f t="shared" si="128"/>
        <v>0</v>
      </c>
      <c r="BJ84" s="275"/>
    </row>
    <row r="85" spans="1:62" s="254" customFormat="1" ht="12.75">
      <c r="A85" s="303" t="s">
        <v>245</v>
      </c>
      <c r="B85" s="343" t="s">
        <v>246</v>
      </c>
      <c r="C85" s="187"/>
      <c r="D85" s="261" t="s">
        <v>142</v>
      </c>
      <c r="E85" s="261">
        <v>12</v>
      </c>
      <c r="F85" s="344">
        <v>0</v>
      </c>
      <c r="G85" s="190">
        <f t="shared" si="109"/>
        <v>0</v>
      </c>
      <c r="H85" s="344">
        <v>0</v>
      </c>
      <c r="I85" s="190">
        <f t="shared" si="107"/>
        <v>0</v>
      </c>
      <c r="J85" s="345">
        <f t="shared" si="110"/>
        <v>0</v>
      </c>
      <c r="K85" s="406"/>
      <c r="L85" s="427"/>
      <c r="M85" s="429">
        <v>0</v>
      </c>
      <c r="N85" s="431">
        <f t="shared" si="111"/>
        <v>0</v>
      </c>
      <c r="O85" s="429">
        <v>0</v>
      </c>
      <c r="P85" s="431">
        <f t="shared" si="112"/>
        <v>0</v>
      </c>
      <c r="Q85" s="432">
        <f t="shared" si="113"/>
        <v>0</v>
      </c>
      <c r="R85" s="444"/>
      <c r="S85" s="446">
        <v>0</v>
      </c>
      <c r="T85" s="448">
        <f t="shared" si="114"/>
        <v>0</v>
      </c>
      <c r="U85" s="446">
        <v>0</v>
      </c>
      <c r="V85" s="448">
        <f t="shared" si="115"/>
        <v>0</v>
      </c>
      <c r="W85" s="449">
        <f t="shared" si="116"/>
        <v>0</v>
      </c>
      <c r="X85" s="472">
        <v>12</v>
      </c>
      <c r="Y85" s="474">
        <v>0</v>
      </c>
      <c r="Z85" s="476">
        <f t="shared" si="117"/>
        <v>0</v>
      </c>
      <c r="AA85" s="474">
        <v>0</v>
      </c>
      <c r="AB85" s="476">
        <f t="shared" si="118"/>
        <v>0</v>
      </c>
      <c r="AC85" s="477">
        <f t="shared" si="119"/>
        <v>0</v>
      </c>
      <c r="AD85" s="489"/>
      <c r="AE85" s="491">
        <v>0</v>
      </c>
      <c r="AF85" s="493">
        <f t="shared" si="120"/>
        <v>0</v>
      </c>
      <c r="AG85" s="491">
        <v>0</v>
      </c>
      <c r="AH85" s="493">
        <f t="shared" si="121"/>
        <v>0</v>
      </c>
      <c r="AI85" s="494">
        <f t="shared" si="122"/>
        <v>0</v>
      </c>
      <c r="AJ85" s="523"/>
      <c r="AK85" s="525">
        <v>0</v>
      </c>
      <c r="AL85" s="527">
        <f t="shared" si="123"/>
        <v>0</v>
      </c>
      <c r="AM85" s="525">
        <v>0</v>
      </c>
      <c r="AN85" s="527">
        <f t="shared" si="124"/>
        <v>0</v>
      </c>
      <c r="AO85" s="528">
        <f t="shared" si="125"/>
        <v>0</v>
      </c>
      <c r="AP85" s="540"/>
      <c r="AQ85" s="344">
        <v>0</v>
      </c>
      <c r="AR85" s="190">
        <f t="shared" si="90"/>
        <v>0</v>
      </c>
      <c r="AS85" s="344">
        <v>0</v>
      </c>
      <c r="AT85" s="190">
        <f t="shared" si="103"/>
        <v>0</v>
      </c>
      <c r="AU85" s="345">
        <f t="shared" si="104"/>
        <v>0</v>
      </c>
      <c r="AV85" s="606"/>
      <c r="AW85" s="344">
        <v>0</v>
      </c>
      <c r="AX85" s="190">
        <f t="shared" si="92"/>
        <v>0</v>
      </c>
      <c r="AY85" s="344">
        <v>0</v>
      </c>
      <c r="AZ85" s="190">
        <f t="shared" si="105"/>
        <v>0</v>
      </c>
      <c r="BA85" s="345">
        <f t="shared" si="106"/>
        <v>0</v>
      </c>
      <c r="BB85" s="540"/>
      <c r="BC85" s="542">
        <v>0</v>
      </c>
      <c r="BD85" s="544">
        <f t="shared" si="126"/>
        <v>0</v>
      </c>
      <c r="BE85" s="542">
        <v>0</v>
      </c>
      <c r="BF85" s="544">
        <f t="shared" si="127"/>
        <v>0</v>
      </c>
      <c r="BG85" s="545">
        <f t="shared" si="108"/>
        <v>0</v>
      </c>
      <c r="BH85" s="398">
        <f t="shared" si="128"/>
        <v>0</v>
      </c>
      <c r="BJ85" s="275"/>
    </row>
    <row r="86" spans="1:62" s="254" customFormat="1" ht="12.75">
      <c r="A86" s="303" t="s">
        <v>247</v>
      </c>
      <c r="B86" s="343" t="s">
        <v>248</v>
      </c>
      <c r="C86" s="187"/>
      <c r="D86" s="261" t="s">
        <v>142</v>
      </c>
      <c r="E86" s="261">
        <v>8</v>
      </c>
      <c r="F86" s="344">
        <v>0</v>
      </c>
      <c r="G86" s="190">
        <f t="shared" si="109"/>
        <v>0</v>
      </c>
      <c r="H86" s="344">
        <v>0</v>
      </c>
      <c r="I86" s="190">
        <f t="shared" si="107"/>
        <v>0</v>
      </c>
      <c r="J86" s="345">
        <f t="shared" si="110"/>
        <v>0</v>
      </c>
      <c r="K86" s="406"/>
      <c r="L86" s="427"/>
      <c r="M86" s="429">
        <v>0</v>
      </c>
      <c r="N86" s="431">
        <f t="shared" si="111"/>
        <v>0</v>
      </c>
      <c r="O86" s="429">
        <v>0</v>
      </c>
      <c r="P86" s="431">
        <f t="shared" si="112"/>
        <v>0</v>
      </c>
      <c r="Q86" s="432">
        <f t="shared" si="113"/>
        <v>0</v>
      </c>
      <c r="R86" s="444"/>
      <c r="S86" s="446">
        <v>0</v>
      </c>
      <c r="T86" s="448">
        <f t="shared" si="114"/>
        <v>0</v>
      </c>
      <c r="U86" s="446">
        <v>0</v>
      </c>
      <c r="V86" s="448">
        <f t="shared" si="115"/>
        <v>0</v>
      </c>
      <c r="W86" s="449">
        <f t="shared" si="116"/>
        <v>0</v>
      </c>
      <c r="X86" s="472">
        <v>8</v>
      </c>
      <c r="Y86" s="474">
        <v>0</v>
      </c>
      <c r="Z86" s="476">
        <f t="shared" si="117"/>
        <v>0</v>
      </c>
      <c r="AA86" s="474">
        <v>0</v>
      </c>
      <c r="AB86" s="476">
        <f t="shared" si="118"/>
        <v>0</v>
      </c>
      <c r="AC86" s="477">
        <f t="shared" si="119"/>
        <v>0</v>
      </c>
      <c r="AD86" s="489"/>
      <c r="AE86" s="491">
        <v>0</v>
      </c>
      <c r="AF86" s="493">
        <f t="shared" si="120"/>
        <v>0</v>
      </c>
      <c r="AG86" s="491">
        <v>0</v>
      </c>
      <c r="AH86" s="493">
        <f t="shared" si="121"/>
        <v>0</v>
      </c>
      <c r="AI86" s="494">
        <f t="shared" si="122"/>
        <v>0</v>
      </c>
      <c r="AJ86" s="523"/>
      <c r="AK86" s="525">
        <v>0</v>
      </c>
      <c r="AL86" s="527">
        <f t="shared" si="123"/>
        <v>0</v>
      </c>
      <c r="AM86" s="525">
        <v>0</v>
      </c>
      <c r="AN86" s="527">
        <f t="shared" si="124"/>
        <v>0</v>
      </c>
      <c r="AO86" s="528">
        <f t="shared" si="125"/>
        <v>0</v>
      </c>
      <c r="AP86" s="540"/>
      <c r="AQ86" s="344">
        <v>0</v>
      </c>
      <c r="AR86" s="190">
        <f t="shared" si="90"/>
        <v>0</v>
      </c>
      <c r="AS86" s="344">
        <v>0</v>
      </c>
      <c r="AT86" s="190">
        <f t="shared" si="103"/>
        <v>0</v>
      </c>
      <c r="AU86" s="345">
        <f t="shared" si="104"/>
        <v>0</v>
      </c>
      <c r="AV86" s="606"/>
      <c r="AW86" s="344">
        <v>0</v>
      </c>
      <c r="AX86" s="190">
        <f t="shared" si="92"/>
        <v>0</v>
      </c>
      <c r="AY86" s="344">
        <v>0</v>
      </c>
      <c r="AZ86" s="190">
        <f t="shared" si="105"/>
        <v>0</v>
      </c>
      <c r="BA86" s="345">
        <f t="shared" si="106"/>
        <v>0</v>
      </c>
      <c r="BB86" s="540"/>
      <c r="BC86" s="542">
        <v>0</v>
      </c>
      <c r="BD86" s="544">
        <f t="shared" si="126"/>
        <v>0</v>
      </c>
      <c r="BE86" s="542">
        <v>0</v>
      </c>
      <c r="BF86" s="544">
        <f t="shared" si="127"/>
        <v>0</v>
      </c>
      <c r="BG86" s="545">
        <f t="shared" si="108"/>
        <v>0</v>
      </c>
      <c r="BH86" s="398">
        <f t="shared" si="128"/>
        <v>0</v>
      </c>
      <c r="BJ86" s="275"/>
    </row>
    <row r="87" spans="1:62" s="254" customFormat="1" ht="12.75">
      <c r="A87" s="303" t="s">
        <v>249</v>
      </c>
      <c r="B87" s="343" t="s">
        <v>250</v>
      </c>
      <c r="C87" s="187"/>
      <c r="D87" s="261" t="s">
        <v>142</v>
      </c>
      <c r="E87" s="261">
        <v>8</v>
      </c>
      <c r="F87" s="344">
        <v>0</v>
      </c>
      <c r="G87" s="190">
        <f t="shared" si="109"/>
        <v>0</v>
      </c>
      <c r="H87" s="344">
        <v>0</v>
      </c>
      <c r="I87" s="190">
        <f t="shared" si="107"/>
        <v>0</v>
      </c>
      <c r="J87" s="345">
        <f t="shared" si="110"/>
        <v>0</v>
      </c>
      <c r="K87" s="406"/>
      <c r="L87" s="427"/>
      <c r="M87" s="429">
        <v>0</v>
      </c>
      <c r="N87" s="431">
        <f t="shared" si="111"/>
        <v>0</v>
      </c>
      <c r="O87" s="429">
        <v>0</v>
      </c>
      <c r="P87" s="431">
        <f t="shared" si="112"/>
        <v>0</v>
      </c>
      <c r="Q87" s="432">
        <f t="shared" si="113"/>
        <v>0</v>
      </c>
      <c r="R87" s="444"/>
      <c r="S87" s="446">
        <v>0</v>
      </c>
      <c r="T87" s="448">
        <f t="shared" si="114"/>
        <v>0</v>
      </c>
      <c r="U87" s="446">
        <v>0</v>
      </c>
      <c r="V87" s="448">
        <f t="shared" si="115"/>
        <v>0</v>
      </c>
      <c r="W87" s="449">
        <f t="shared" si="116"/>
        <v>0</v>
      </c>
      <c r="X87" s="472">
        <v>8</v>
      </c>
      <c r="Y87" s="474">
        <v>0</v>
      </c>
      <c r="Z87" s="476">
        <f t="shared" si="117"/>
        <v>0</v>
      </c>
      <c r="AA87" s="474">
        <v>0</v>
      </c>
      <c r="AB87" s="476">
        <f t="shared" si="118"/>
        <v>0</v>
      </c>
      <c r="AC87" s="477">
        <f t="shared" si="119"/>
        <v>0</v>
      </c>
      <c r="AD87" s="489"/>
      <c r="AE87" s="491">
        <v>0</v>
      </c>
      <c r="AF87" s="493">
        <f t="shared" si="120"/>
        <v>0</v>
      </c>
      <c r="AG87" s="491">
        <v>0</v>
      </c>
      <c r="AH87" s="493">
        <f t="shared" si="121"/>
        <v>0</v>
      </c>
      <c r="AI87" s="494">
        <f t="shared" si="122"/>
        <v>0</v>
      </c>
      <c r="AJ87" s="523"/>
      <c r="AK87" s="525">
        <v>0</v>
      </c>
      <c r="AL87" s="527">
        <f t="shared" si="123"/>
        <v>0</v>
      </c>
      <c r="AM87" s="525">
        <v>0</v>
      </c>
      <c r="AN87" s="527">
        <f t="shared" si="124"/>
        <v>0</v>
      </c>
      <c r="AO87" s="528">
        <f t="shared" si="125"/>
        <v>0</v>
      </c>
      <c r="AP87" s="540"/>
      <c r="AQ87" s="344">
        <v>0</v>
      </c>
      <c r="AR87" s="190">
        <f t="shared" si="90"/>
        <v>0</v>
      </c>
      <c r="AS87" s="344">
        <v>0</v>
      </c>
      <c r="AT87" s="190">
        <f t="shared" si="103"/>
        <v>0</v>
      </c>
      <c r="AU87" s="345">
        <f t="shared" si="104"/>
        <v>0</v>
      </c>
      <c r="AV87" s="606"/>
      <c r="AW87" s="344">
        <v>0</v>
      </c>
      <c r="AX87" s="190">
        <f t="shared" si="92"/>
        <v>0</v>
      </c>
      <c r="AY87" s="344">
        <v>0</v>
      </c>
      <c r="AZ87" s="190">
        <f t="shared" si="105"/>
        <v>0</v>
      </c>
      <c r="BA87" s="345">
        <f t="shared" si="106"/>
        <v>0</v>
      </c>
      <c r="BB87" s="540"/>
      <c r="BC87" s="542">
        <v>0</v>
      </c>
      <c r="BD87" s="544">
        <f t="shared" si="126"/>
        <v>0</v>
      </c>
      <c r="BE87" s="542">
        <v>0</v>
      </c>
      <c r="BF87" s="544">
        <f t="shared" si="127"/>
        <v>0</v>
      </c>
      <c r="BG87" s="545">
        <f t="shared" si="108"/>
        <v>0</v>
      </c>
      <c r="BH87" s="398">
        <f t="shared" si="128"/>
        <v>0</v>
      </c>
      <c r="BJ87" s="275"/>
    </row>
    <row r="88" spans="1:62" s="254" customFormat="1" ht="12.75">
      <c r="A88" s="303" t="s">
        <v>251</v>
      </c>
      <c r="B88" s="343" t="s">
        <v>252</v>
      </c>
      <c r="C88" s="187"/>
      <c r="D88" s="261" t="s">
        <v>90</v>
      </c>
      <c r="E88" s="261">
        <v>21</v>
      </c>
      <c r="F88" s="344">
        <v>0</v>
      </c>
      <c r="G88" s="190">
        <f t="shared" si="109"/>
        <v>0</v>
      </c>
      <c r="H88" s="344">
        <v>0</v>
      </c>
      <c r="I88" s="190">
        <f t="shared" si="107"/>
        <v>0</v>
      </c>
      <c r="J88" s="345">
        <f t="shared" si="110"/>
        <v>0</v>
      </c>
      <c r="K88" s="406"/>
      <c r="L88" s="427"/>
      <c r="M88" s="429">
        <v>0</v>
      </c>
      <c r="N88" s="431">
        <f t="shared" si="111"/>
        <v>0</v>
      </c>
      <c r="O88" s="429">
        <v>0</v>
      </c>
      <c r="P88" s="431">
        <f t="shared" si="112"/>
        <v>0</v>
      </c>
      <c r="Q88" s="432">
        <f t="shared" si="113"/>
        <v>0</v>
      </c>
      <c r="R88" s="444"/>
      <c r="S88" s="446">
        <v>0</v>
      </c>
      <c r="T88" s="448">
        <f t="shared" si="114"/>
        <v>0</v>
      </c>
      <c r="U88" s="446">
        <v>0</v>
      </c>
      <c r="V88" s="448">
        <f t="shared" si="115"/>
        <v>0</v>
      </c>
      <c r="W88" s="449">
        <f t="shared" si="116"/>
        <v>0</v>
      </c>
      <c r="X88" s="472">
        <v>21</v>
      </c>
      <c r="Y88" s="474">
        <v>0</v>
      </c>
      <c r="Z88" s="476">
        <f t="shared" si="117"/>
        <v>0</v>
      </c>
      <c r="AA88" s="474">
        <v>0</v>
      </c>
      <c r="AB88" s="476">
        <f t="shared" si="118"/>
        <v>0</v>
      </c>
      <c r="AC88" s="477">
        <f t="shared" si="119"/>
        <v>0</v>
      </c>
      <c r="AD88" s="489"/>
      <c r="AE88" s="491">
        <v>0</v>
      </c>
      <c r="AF88" s="493">
        <f t="shared" si="120"/>
        <v>0</v>
      </c>
      <c r="AG88" s="491">
        <v>0</v>
      </c>
      <c r="AH88" s="493">
        <f t="shared" si="121"/>
        <v>0</v>
      </c>
      <c r="AI88" s="494">
        <f t="shared" si="122"/>
        <v>0</v>
      </c>
      <c r="AJ88" s="523"/>
      <c r="AK88" s="525">
        <v>0</v>
      </c>
      <c r="AL88" s="527">
        <f t="shared" si="123"/>
        <v>0</v>
      </c>
      <c r="AM88" s="525">
        <v>0</v>
      </c>
      <c r="AN88" s="527">
        <f t="shared" si="124"/>
        <v>0</v>
      </c>
      <c r="AO88" s="528">
        <f t="shared" si="125"/>
        <v>0</v>
      </c>
      <c r="AP88" s="540"/>
      <c r="AQ88" s="344">
        <v>0</v>
      </c>
      <c r="AR88" s="190">
        <f t="shared" si="90"/>
        <v>0</v>
      </c>
      <c r="AS88" s="344">
        <v>0</v>
      </c>
      <c r="AT88" s="190">
        <f t="shared" si="103"/>
        <v>0</v>
      </c>
      <c r="AU88" s="345">
        <f t="shared" si="104"/>
        <v>0</v>
      </c>
      <c r="AV88" s="606"/>
      <c r="AW88" s="344">
        <v>0</v>
      </c>
      <c r="AX88" s="190">
        <f t="shared" si="92"/>
        <v>0</v>
      </c>
      <c r="AY88" s="344">
        <v>0</v>
      </c>
      <c r="AZ88" s="190">
        <f t="shared" si="105"/>
        <v>0</v>
      </c>
      <c r="BA88" s="345">
        <f t="shared" si="106"/>
        <v>0</v>
      </c>
      <c r="BB88" s="540"/>
      <c r="BC88" s="542">
        <v>0</v>
      </c>
      <c r="BD88" s="544">
        <f t="shared" si="126"/>
        <v>0</v>
      </c>
      <c r="BE88" s="542">
        <v>0</v>
      </c>
      <c r="BF88" s="544">
        <f t="shared" si="127"/>
        <v>0</v>
      </c>
      <c r="BG88" s="545">
        <f t="shared" si="108"/>
        <v>0</v>
      </c>
      <c r="BH88" s="398">
        <f t="shared" si="128"/>
        <v>0</v>
      </c>
      <c r="BJ88" s="275"/>
    </row>
    <row r="89" spans="1:62" s="254" customFormat="1" ht="12.75">
      <c r="A89" s="303" t="s">
        <v>483</v>
      </c>
      <c r="B89" s="343" t="s">
        <v>484</v>
      </c>
      <c r="C89" s="187"/>
      <c r="D89" s="261" t="s">
        <v>90</v>
      </c>
      <c r="E89" s="261">
        <v>21.7</v>
      </c>
      <c r="F89" s="344">
        <v>0</v>
      </c>
      <c r="G89" s="190">
        <f t="shared" si="109"/>
        <v>0</v>
      </c>
      <c r="H89" s="344">
        <v>0</v>
      </c>
      <c r="I89" s="190">
        <f t="shared" si="107"/>
        <v>0</v>
      </c>
      <c r="J89" s="345">
        <f t="shared" si="110"/>
        <v>0</v>
      </c>
      <c r="K89" s="406"/>
      <c r="L89" s="427"/>
      <c r="M89" s="429">
        <v>0</v>
      </c>
      <c r="N89" s="431">
        <f t="shared" si="111"/>
        <v>0</v>
      </c>
      <c r="O89" s="429">
        <v>0</v>
      </c>
      <c r="P89" s="431">
        <f t="shared" si="112"/>
        <v>0</v>
      </c>
      <c r="Q89" s="432">
        <f t="shared" si="113"/>
        <v>0</v>
      </c>
      <c r="R89" s="444"/>
      <c r="S89" s="446">
        <v>0</v>
      </c>
      <c r="T89" s="448">
        <f t="shared" si="114"/>
        <v>0</v>
      </c>
      <c r="U89" s="446">
        <v>0</v>
      </c>
      <c r="V89" s="448">
        <f t="shared" si="115"/>
        <v>0</v>
      </c>
      <c r="W89" s="449">
        <f t="shared" si="116"/>
        <v>0</v>
      </c>
      <c r="X89" s="472"/>
      <c r="Y89" s="474">
        <v>0</v>
      </c>
      <c r="Z89" s="476">
        <f t="shared" si="117"/>
        <v>0</v>
      </c>
      <c r="AA89" s="474">
        <v>0</v>
      </c>
      <c r="AB89" s="476">
        <f t="shared" si="118"/>
        <v>0</v>
      </c>
      <c r="AC89" s="477">
        <f t="shared" si="119"/>
        <v>0</v>
      </c>
      <c r="AD89" s="489">
        <v>21.7</v>
      </c>
      <c r="AE89" s="491">
        <v>0</v>
      </c>
      <c r="AF89" s="493">
        <f t="shared" si="120"/>
        <v>0</v>
      </c>
      <c r="AG89" s="491">
        <v>0</v>
      </c>
      <c r="AH89" s="493">
        <f t="shared" si="121"/>
        <v>0</v>
      </c>
      <c r="AI89" s="494">
        <f t="shared" si="122"/>
        <v>0</v>
      </c>
      <c r="AJ89" s="523"/>
      <c r="AK89" s="525">
        <v>0</v>
      </c>
      <c r="AL89" s="527">
        <f t="shared" si="123"/>
        <v>0</v>
      </c>
      <c r="AM89" s="525">
        <v>0</v>
      </c>
      <c r="AN89" s="527">
        <f t="shared" si="124"/>
        <v>0</v>
      </c>
      <c r="AO89" s="528">
        <f t="shared" si="125"/>
        <v>0</v>
      </c>
      <c r="AP89" s="540"/>
      <c r="AQ89" s="344">
        <v>0</v>
      </c>
      <c r="AR89" s="190">
        <f t="shared" si="90"/>
        <v>0</v>
      </c>
      <c r="AS89" s="344">
        <v>0</v>
      </c>
      <c r="AT89" s="190">
        <f t="shared" si="103"/>
        <v>0</v>
      </c>
      <c r="AU89" s="345">
        <f t="shared" si="104"/>
        <v>0</v>
      </c>
      <c r="AV89" s="606"/>
      <c r="AW89" s="344">
        <v>0</v>
      </c>
      <c r="AX89" s="190">
        <f t="shared" si="92"/>
        <v>0</v>
      </c>
      <c r="AY89" s="344">
        <v>0</v>
      </c>
      <c r="AZ89" s="190">
        <f t="shared" si="105"/>
        <v>0</v>
      </c>
      <c r="BA89" s="345">
        <f t="shared" si="106"/>
        <v>0</v>
      </c>
      <c r="BB89" s="540"/>
      <c r="BC89" s="542">
        <v>0</v>
      </c>
      <c r="BD89" s="544">
        <f t="shared" si="126"/>
        <v>0</v>
      </c>
      <c r="BE89" s="542">
        <v>0</v>
      </c>
      <c r="BF89" s="544">
        <f t="shared" si="127"/>
        <v>0</v>
      </c>
      <c r="BG89" s="545">
        <f t="shared" si="108"/>
        <v>0</v>
      </c>
      <c r="BH89" s="398">
        <f t="shared" si="128"/>
        <v>0</v>
      </c>
      <c r="BJ89" s="275"/>
    </row>
    <row r="90" spans="1:62" s="254" customFormat="1" ht="12.75">
      <c r="A90" s="303" t="s">
        <v>485</v>
      </c>
      <c r="B90" s="343" t="s">
        <v>486</v>
      </c>
      <c r="C90" s="187"/>
      <c r="D90" s="261" t="s">
        <v>140</v>
      </c>
      <c r="E90" s="261">
        <v>0.52</v>
      </c>
      <c r="F90" s="344">
        <v>0</v>
      </c>
      <c r="G90" s="190">
        <f t="shared" si="109"/>
        <v>0</v>
      </c>
      <c r="H90" s="344">
        <v>0</v>
      </c>
      <c r="I90" s="190">
        <f t="shared" si="107"/>
        <v>0</v>
      </c>
      <c r="J90" s="345">
        <f t="shared" si="110"/>
        <v>0</v>
      </c>
      <c r="K90" s="406"/>
      <c r="L90" s="427"/>
      <c r="M90" s="429">
        <v>0</v>
      </c>
      <c r="N90" s="431">
        <f t="shared" si="111"/>
        <v>0</v>
      </c>
      <c r="O90" s="429">
        <v>0</v>
      </c>
      <c r="P90" s="431">
        <f t="shared" si="112"/>
        <v>0</v>
      </c>
      <c r="Q90" s="432">
        <f t="shared" si="113"/>
        <v>0</v>
      </c>
      <c r="R90" s="444"/>
      <c r="S90" s="446">
        <v>0</v>
      </c>
      <c r="T90" s="448">
        <f t="shared" si="114"/>
        <v>0</v>
      </c>
      <c r="U90" s="446">
        <v>0</v>
      </c>
      <c r="V90" s="448">
        <f t="shared" si="115"/>
        <v>0</v>
      </c>
      <c r="W90" s="449">
        <f t="shared" si="116"/>
        <v>0</v>
      </c>
      <c r="X90" s="472"/>
      <c r="Y90" s="474">
        <v>0</v>
      </c>
      <c r="Z90" s="476">
        <f t="shared" si="117"/>
        <v>0</v>
      </c>
      <c r="AA90" s="474">
        <v>0</v>
      </c>
      <c r="AB90" s="476">
        <f t="shared" si="118"/>
        <v>0</v>
      </c>
      <c r="AC90" s="477">
        <f t="shared" si="119"/>
        <v>0</v>
      </c>
      <c r="AD90" s="489">
        <v>0.52</v>
      </c>
      <c r="AE90" s="491">
        <v>0</v>
      </c>
      <c r="AF90" s="493">
        <f t="shared" si="120"/>
        <v>0</v>
      </c>
      <c r="AG90" s="491">
        <v>0</v>
      </c>
      <c r="AH90" s="493">
        <f t="shared" si="121"/>
        <v>0</v>
      </c>
      <c r="AI90" s="494">
        <f t="shared" si="122"/>
        <v>0</v>
      </c>
      <c r="AJ90" s="523"/>
      <c r="AK90" s="525">
        <v>0</v>
      </c>
      <c r="AL90" s="527">
        <f t="shared" si="123"/>
        <v>0</v>
      </c>
      <c r="AM90" s="525">
        <v>0</v>
      </c>
      <c r="AN90" s="527">
        <f t="shared" si="124"/>
        <v>0</v>
      </c>
      <c r="AO90" s="528">
        <f t="shared" si="125"/>
        <v>0</v>
      </c>
      <c r="AP90" s="540"/>
      <c r="AQ90" s="344">
        <v>0</v>
      </c>
      <c r="AR90" s="190">
        <f t="shared" si="90"/>
        <v>0</v>
      </c>
      <c r="AS90" s="344">
        <v>0</v>
      </c>
      <c r="AT90" s="190">
        <f t="shared" si="103"/>
        <v>0</v>
      </c>
      <c r="AU90" s="345">
        <f t="shared" si="104"/>
        <v>0</v>
      </c>
      <c r="AV90" s="606"/>
      <c r="AW90" s="344">
        <v>0</v>
      </c>
      <c r="AX90" s="190">
        <f t="shared" si="92"/>
        <v>0</v>
      </c>
      <c r="AY90" s="344">
        <v>0</v>
      </c>
      <c r="AZ90" s="190">
        <f t="shared" si="105"/>
        <v>0</v>
      </c>
      <c r="BA90" s="345">
        <f t="shared" si="106"/>
        <v>0</v>
      </c>
      <c r="BB90" s="540"/>
      <c r="BC90" s="542">
        <v>0</v>
      </c>
      <c r="BD90" s="544">
        <f t="shared" si="126"/>
        <v>0</v>
      </c>
      <c r="BE90" s="542">
        <v>0</v>
      </c>
      <c r="BF90" s="544">
        <f t="shared" si="127"/>
        <v>0</v>
      </c>
      <c r="BG90" s="545">
        <f t="shared" si="108"/>
        <v>0</v>
      </c>
      <c r="BH90" s="398">
        <f t="shared" si="128"/>
        <v>0</v>
      </c>
      <c r="BJ90" s="275"/>
    </row>
    <row r="91" spans="1:62" s="254" customFormat="1" ht="12.75">
      <c r="A91" s="303" t="s">
        <v>487</v>
      </c>
      <c r="B91" s="343" t="s">
        <v>488</v>
      </c>
      <c r="C91" s="187"/>
      <c r="D91" s="261" t="s">
        <v>143</v>
      </c>
      <c r="E91" s="261">
        <v>144</v>
      </c>
      <c r="F91" s="344">
        <v>0</v>
      </c>
      <c r="G91" s="190">
        <f t="shared" si="109"/>
        <v>0</v>
      </c>
      <c r="H91" s="344">
        <v>0</v>
      </c>
      <c r="I91" s="190">
        <f t="shared" si="107"/>
        <v>0</v>
      </c>
      <c r="J91" s="345">
        <f t="shared" si="110"/>
        <v>0</v>
      </c>
      <c r="K91" s="406"/>
      <c r="L91" s="427"/>
      <c r="M91" s="429">
        <v>0</v>
      </c>
      <c r="N91" s="431">
        <f t="shared" si="111"/>
        <v>0</v>
      </c>
      <c r="O91" s="429">
        <v>0</v>
      </c>
      <c r="P91" s="431">
        <f t="shared" si="112"/>
        <v>0</v>
      </c>
      <c r="Q91" s="432">
        <f t="shared" si="113"/>
        <v>0</v>
      </c>
      <c r="R91" s="444"/>
      <c r="S91" s="446">
        <v>0</v>
      </c>
      <c r="T91" s="448">
        <f t="shared" si="114"/>
        <v>0</v>
      </c>
      <c r="U91" s="446">
        <v>0</v>
      </c>
      <c r="V91" s="448">
        <f t="shared" si="115"/>
        <v>0</v>
      </c>
      <c r="W91" s="449">
        <f t="shared" si="116"/>
        <v>0</v>
      </c>
      <c r="X91" s="472"/>
      <c r="Y91" s="474">
        <v>0</v>
      </c>
      <c r="Z91" s="476">
        <f t="shared" si="117"/>
        <v>0</v>
      </c>
      <c r="AA91" s="474">
        <v>0</v>
      </c>
      <c r="AB91" s="476">
        <f t="shared" si="118"/>
        <v>0</v>
      </c>
      <c r="AC91" s="477">
        <f t="shared" si="119"/>
        <v>0</v>
      </c>
      <c r="AD91" s="489">
        <v>144</v>
      </c>
      <c r="AE91" s="491">
        <v>0</v>
      </c>
      <c r="AF91" s="493">
        <f t="shared" si="120"/>
        <v>0</v>
      </c>
      <c r="AG91" s="491">
        <v>0</v>
      </c>
      <c r="AH91" s="493">
        <f t="shared" si="121"/>
        <v>0</v>
      </c>
      <c r="AI91" s="494">
        <f t="shared" si="122"/>
        <v>0</v>
      </c>
      <c r="AJ91" s="523"/>
      <c r="AK91" s="525">
        <v>0</v>
      </c>
      <c r="AL91" s="527">
        <f t="shared" si="123"/>
        <v>0</v>
      </c>
      <c r="AM91" s="525">
        <v>0</v>
      </c>
      <c r="AN91" s="527">
        <f t="shared" si="124"/>
        <v>0</v>
      </c>
      <c r="AO91" s="528">
        <f t="shared" si="125"/>
        <v>0</v>
      </c>
      <c r="AP91" s="540"/>
      <c r="AQ91" s="344">
        <v>0</v>
      </c>
      <c r="AR91" s="190">
        <f t="shared" si="90"/>
        <v>0</v>
      </c>
      <c r="AS91" s="344">
        <v>0</v>
      </c>
      <c r="AT91" s="190">
        <f t="shared" si="103"/>
        <v>0</v>
      </c>
      <c r="AU91" s="345">
        <f t="shared" si="104"/>
        <v>0</v>
      </c>
      <c r="AV91" s="606"/>
      <c r="AW91" s="344">
        <v>0</v>
      </c>
      <c r="AX91" s="190">
        <f t="shared" si="92"/>
        <v>0</v>
      </c>
      <c r="AY91" s="344">
        <v>0</v>
      </c>
      <c r="AZ91" s="190">
        <f t="shared" si="105"/>
        <v>0</v>
      </c>
      <c r="BA91" s="345">
        <f t="shared" si="106"/>
        <v>0</v>
      </c>
      <c r="BB91" s="540"/>
      <c r="BC91" s="542">
        <v>0</v>
      </c>
      <c r="BD91" s="544">
        <f t="shared" si="126"/>
        <v>0</v>
      </c>
      <c r="BE91" s="542">
        <v>0</v>
      </c>
      <c r="BF91" s="544">
        <f t="shared" si="127"/>
        <v>0</v>
      </c>
      <c r="BG91" s="545">
        <f t="shared" si="108"/>
        <v>0</v>
      </c>
      <c r="BH91" s="398">
        <f t="shared" si="128"/>
        <v>0</v>
      </c>
      <c r="BJ91" s="275"/>
    </row>
    <row r="92" spans="1:62" s="254" customFormat="1" ht="12.75">
      <c r="A92" s="303" t="s">
        <v>489</v>
      </c>
      <c r="B92" s="343" t="s">
        <v>490</v>
      </c>
      <c r="C92" s="187"/>
      <c r="D92" s="261" t="s">
        <v>143</v>
      </c>
      <c r="E92" s="261">
        <v>13</v>
      </c>
      <c r="F92" s="344">
        <v>0</v>
      </c>
      <c r="G92" s="190">
        <f t="shared" si="109"/>
        <v>0</v>
      </c>
      <c r="H92" s="344">
        <v>0</v>
      </c>
      <c r="I92" s="190">
        <f t="shared" si="107"/>
        <v>0</v>
      </c>
      <c r="J92" s="345">
        <f t="shared" si="110"/>
        <v>0</v>
      </c>
      <c r="K92" s="406"/>
      <c r="L92" s="427"/>
      <c r="M92" s="429">
        <v>0</v>
      </c>
      <c r="N92" s="431">
        <f t="shared" si="111"/>
        <v>0</v>
      </c>
      <c r="O92" s="429">
        <v>0</v>
      </c>
      <c r="P92" s="431">
        <f t="shared" si="112"/>
        <v>0</v>
      </c>
      <c r="Q92" s="432">
        <f t="shared" si="113"/>
        <v>0</v>
      </c>
      <c r="R92" s="444"/>
      <c r="S92" s="446">
        <v>0</v>
      </c>
      <c r="T92" s="448">
        <f t="shared" si="114"/>
        <v>0</v>
      </c>
      <c r="U92" s="446">
        <v>0</v>
      </c>
      <c r="V92" s="448">
        <f t="shared" si="115"/>
        <v>0</v>
      </c>
      <c r="W92" s="449">
        <f t="shared" si="116"/>
        <v>0</v>
      </c>
      <c r="X92" s="472"/>
      <c r="Y92" s="474">
        <v>0</v>
      </c>
      <c r="Z92" s="476">
        <f t="shared" si="117"/>
        <v>0</v>
      </c>
      <c r="AA92" s="474">
        <v>0</v>
      </c>
      <c r="AB92" s="476">
        <f t="shared" si="118"/>
        <v>0</v>
      </c>
      <c r="AC92" s="477">
        <f t="shared" si="119"/>
        <v>0</v>
      </c>
      <c r="AD92" s="489">
        <v>13</v>
      </c>
      <c r="AE92" s="491">
        <v>0</v>
      </c>
      <c r="AF92" s="493">
        <f t="shared" si="120"/>
        <v>0</v>
      </c>
      <c r="AG92" s="491">
        <v>0</v>
      </c>
      <c r="AH92" s="493">
        <f t="shared" si="121"/>
        <v>0</v>
      </c>
      <c r="AI92" s="494">
        <f t="shared" si="122"/>
        <v>0</v>
      </c>
      <c r="AJ92" s="523"/>
      <c r="AK92" s="525">
        <v>0</v>
      </c>
      <c r="AL92" s="527">
        <f t="shared" si="123"/>
        <v>0</v>
      </c>
      <c r="AM92" s="525">
        <v>0</v>
      </c>
      <c r="AN92" s="527">
        <f t="shared" si="124"/>
        <v>0</v>
      </c>
      <c r="AO92" s="528">
        <f t="shared" si="125"/>
        <v>0</v>
      </c>
      <c r="AP92" s="540"/>
      <c r="AQ92" s="344">
        <v>0</v>
      </c>
      <c r="AR92" s="190">
        <f t="shared" si="90"/>
        <v>0</v>
      </c>
      <c r="AS92" s="344">
        <v>0</v>
      </c>
      <c r="AT92" s="190">
        <f t="shared" si="103"/>
        <v>0</v>
      </c>
      <c r="AU92" s="345">
        <f t="shared" si="104"/>
        <v>0</v>
      </c>
      <c r="AV92" s="606"/>
      <c r="AW92" s="344">
        <v>0</v>
      </c>
      <c r="AX92" s="190">
        <f t="shared" si="92"/>
        <v>0</v>
      </c>
      <c r="AY92" s="344">
        <v>0</v>
      </c>
      <c r="AZ92" s="190">
        <f t="shared" si="105"/>
        <v>0</v>
      </c>
      <c r="BA92" s="345">
        <f t="shared" si="106"/>
        <v>0</v>
      </c>
      <c r="BB92" s="540"/>
      <c r="BC92" s="542">
        <v>0</v>
      </c>
      <c r="BD92" s="544">
        <f t="shared" si="126"/>
        <v>0</v>
      </c>
      <c r="BE92" s="542">
        <v>0</v>
      </c>
      <c r="BF92" s="544">
        <f t="shared" si="127"/>
        <v>0</v>
      </c>
      <c r="BG92" s="545">
        <f t="shared" si="108"/>
        <v>0</v>
      </c>
      <c r="BH92" s="398">
        <f t="shared" si="128"/>
        <v>0</v>
      </c>
      <c r="BJ92" s="275"/>
    </row>
    <row r="93" spans="1:62" s="254" customFormat="1" ht="12.75">
      <c r="A93" s="303" t="s">
        <v>491</v>
      </c>
      <c r="B93" s="343" t="s">
        <v>492</v>
      </c>
      <c r="C93" s="187"/>
      <c r="D93" s="261" t="s">
        <v>142</v>
      </c>
      <c r="E93" s="261">
        <v>40</v>
      </c>
      <c r="F93" s="344">
        <v>0</v>
      </c>
      <c r="G93" s="190">
        <f t="shared" si="109"/>
        <v>0</v>
      </c>
      <c r="H93" s="344">
        <v>0</v>
      </c>
      <c r="I93" s="190">
        <f t="shared" si="107"/>
        <v>0</v>
      </c>
      <c r="J93" s="345">
        <f t="shared" si="110"/>
        <v>0</v>
      </c>
      <c r="K93" s="406"/>
      <c r="L93" s="427"/>
      <c r="M93" s="429">
        <v>0</v>
      </c>
      <c r="N93" s="431">
        <f t="shared" si="111"/>
        <v>0</v>
      </c>
      <c r="O93" s="429">
        <v>0</v>
      </c>
      <c r="P93" s="431">
        <f t="shared" si="112"/>
        <v>0</v>
      </c>
      <c r="Q93" s="432">
        <f t="shared" si="113"/>
        <v>0</v>
      </c>
      <c r="R93" s="444"/>
      <c r="S93" s="446">
        <v>0</v>
      </c>
      <c r="T93" s="448">
        <f t="shared" si="114"/>
        <v>0</v>
      </c>
      <c r="U93" s="446">
        <v>0</v>
      </c>
      <c r="V93" s="448">
        <f t="shared" si="115"/>
        <v>0</v>
      </c>
      <c r="W93" s="449">
        <f t="shared" si="116"/>
        <v>0</v>
      </c>
      <c r="X93" s="472"/>
      <c r="Y93" s="474">
        <v>0</v>
      </c>
      <c r="Z93" s="476">
        <f t="shared" si="117"/>
        <v>0</v>
      </c>
      <c r="AA93" s="474">
        <v>0</v>
      </c>
      <c r="AB93" s="476">
        <f t="shared" si="118"/>
        <v>0</v>
      </c>
      <c r="AC93" s="477">
        <f t="shared" si="119"/>
        <v>0</v>
      </c>
      <c r="AD93" s="489">
        <v>40</v>
      </c>
      <c r="AE93" s="491">
        <v>0</v>
      </c>
      <c r="AF93" s="493">
        <f t="shared" si="120"/>
        <v>0</v>
      </c>
      <c r="AG93" s="491">
        <v>0</v>
      </c>
      <c r="AH93" s="493">
        <f t="shared" si="121"/>
        <v>0</v>
      </c>
      <c r="AI93" s="494">
        <f t="shared" si="122"/>
        <v>0</v>
      </c>
      <c r="AJ93" s="523"/>
      <c r="AK93" s="525">
        <v>0</v>
      </c>
      <c r="AL93" s="527">
        <f t="shared" si="123"/>
        <v>0</v>
      </c>
      <c r="AM93" s="525">
        <v>0</v>
      </c>
      <c r="AN93" s="527">
        <f t="shared" si="124"/>
        <v>0</v>
      </c>
      <c r="AO93" s="528">
        <f t="shared" si="125"/>
        <v>0</v>
      </c>
      <c r="AP93" s="540"/>
      <c r="AQ93" s="344">
        <v>0</v>
      </c>
      <c r="AR93" s="190">
        <f t="shared" si="90"/>
        <v>0</v>
      </c>
      <c r="AS93" s="344">
        <v>0</v>
      </c>
      <c r="AT93" s="190">
        <f t="shared" si="103"/>
        <v>0</v>
      </c>
      <c r="AU93" s="345">
        <f t="shared" si="104"/>
        <v>0</v>
      </c>
      <c r="AV93" s="606"/>
      <c r="AW93" s="344">
        <v>0</v>
      </c>
      <c r="AX93" s="190">
        <f t="shared" si="92"/>
        <v>0</v>
      </c>
      <c r="AY93" s="344">
        <v>0</v>
      </c>
      <c r="AZ93" s="190">
        <f t="shared" si="105"/>
        <v>0</v>
      </c>
      <c r="BA93" s="345">
        <f t="shared" si="106"/>
        <v>0</v>
      </c>
      <c r="BB93" s="540"/>
      <c r="BC93" s="542">
        <v>0</v>
      </c>
      <c r="BD93" s="544">
        <f t="shared" si="126"/>
        <v>0</v>
      </c>
      <c r="BE93" s="542">
        <v>0</v>
      </c>
      <c r="BF93" s="544">
        <f t="shared" si="127"/>
        <v>0</v>
      </c>
      <c r="BG93" s="545">
        <f t="shared" si="108"/>
        <v>0</v>
      </c>
      <c r="BH93" s="398">
        <f t="shared" si="128"/>
        <v>0</v>
      </c>
      <c r="BJ93" s="275"/>
    </row>
    <row r="94" spans="1:62" s="254" customFormat="1" ht="12.75">
      <c r="A94" s="303" t="s">
        <v>493</v>
      </c>
      <c r="B94" s="343" t="s">
        <v>494</v>
      </c>
      <c r="C94" s="187"/>
      <c r="D94" s="261" t="s">
        <v>142</v>
      </c>
      <c r="E94" s="261">
        <v>315</v>
      </c>
      <c r="F94" s="344">
        <v>0</v>
      </c>
      <c r="G94" s="190">
        <f t="shared" si="109"/>
        <v>0</v>
      </c>
      <c r="H94" s="344">
        <v>0</v>
      </c>
      <c r="I94" s="190">
        <f t="shared" si="107"/>
        <v>0</v>
      </c>
      <c r="J94" s="345">
        <f t="shared" si="110"/>
        <v>0</v>
      </c>
      <c r="K94" s="406"/>
      <c r="L94" s="427"/>
      <c r="M94" s="429">
        <v>0</v>
      </c>
      <c r="N94" s="431">
        <f t="shared" si="111"/>
        <v>0</v>
      </c>
      <c r="O94" s="429">
        <v>0</v>
      </c>
      <c r="P94" s="431">
        <f t="shared" si="112"/>
        <v>0</v>
      </c>
      <c r="Q94" s="432">
        <f t="shared" si="113"/>
        <v>0</v>
      </c>
      <c r="R94" s="444"/>
      <c r="S94" s="446">
        <v>0</v>
      </c>
      <c r="T94" s="448">
        <f t="shared" si="114"/>
        <v>0</v>
      </c>
      <c r="U94" s="446">
        <v>0</v>
      </c>
      <c r="V94" s="448">
        <f t="shared" si="115"/>
        <v>0</v>
      </c>
      <c r="W94" s="449">
        <f t="shared" si="116"/>
        <v>0</v>
      </c>
      <c r="X94" s="472"/>
      <c r="Y94" s="474">
        <v>0</v>
      </c>
      <c r="Z94" s="476">
        <f t="shared" si="117"/>
        <v>0</v>
      </c>
      <c r="AA94" s="474">
        <v>0</v>
      </c>
      <c r="AB94" s="476">
        <f t="shared" si="118"/>
        <v>0</v>
      </c>
      <c r="AC94" s="477">
        <f t="shared" si="119"/>
        <v>0</v>
      </c>
      <c r="AD94" s="489">
        <v>315</v>
      </c>
      <c r="AE94" s="491">
        <v>0</v>
      </c>
      <c r="AF94" s="493">
        <f t="shared" si="120"/>
        <v>0</v>
      </c>
      <c r="AG94" s="491">
        <v>0</v>
      </c>
      <c r="AH94" s="493">
        <f t="shared" si="121"/>
        <v>0</v>
      </c>
      <c r="AI94" s="494">
        <f t="shared" si="122"/>
        <v>0</v>
      </c>
      <c r="AJ94" s="523"/>
      <c r="AK94" s="525">
        <v>0</v>
      </c>
      <c r="AL94" s="527">
        <f t="shared" si="123"/>
        <v>0</v>
      </c>
      <c r="AM94" s="525">
        <v>0</v>
      </c>
      <c r="AN94" s="527">
        <f t="shared" si="124"/>
        <v>0</v>
      </c>
      <c r="AO94" s="528">
        <f t="shared" si="125"/>
        <v>0</v>
      </c>
      <c r="AP94" s="540"/>
      <c r="AQ94" s="344">
        <v>0</v>
      </c>
      <c r="AR94" s="190">
        <f t="shared" si="90"/>
        <v>0</v>
      </c>
      <c r="AS94" s="344">
        <v>0</v>
      </c>
      <c r="AT94" s="190">
        <f t="shared" si="103"/>
        <v>0</v>
      </c>
      <c r="AU94" s="345">
        <f t="shared" si="104"/>
        <v>0</v>
      </c>
      <c r="AV94" s="606"/>
      <c r="AW94" s="344">
        <v>0</v>
      </c>
      <c r="AX94" s="190">
        <f t="shared" si="92"/>
        <v>0</v>
      </c>
      <c r="AY94" s="344">
        <v>0</v>
      </c>
      <c r="AZ94" s="190">
        <f t="shared" si="105"/>
        <v>0</v>
      </c>
      <c r="BA94" s="345">
        <f t="shared" si="106"/>
        <v>0</v>
      </c>
      <c r="BB94" s="540"/>
      <c r="BC94" s="542">
        <v>0</v>
      </c>
      <c r="BD94" s="544">
        <f t="shared" si="126"/>
        <v>0</v>
      </c>
      <c r="BE94" s="542">
        <v>0</v>
      </c>
      <c r="BF94" s="544">
        <f t="shared" si="127"/>
        <v>0</v>
      </c>
      <c r="BG94" s="545">
        <f t="shared" si="108"/>
        <v>0</v>
      </c>
      <c r="BH94" s="398">
        <f t="shared" si="128"/>
        <v>0</v>
      </c>
      <c r="BJ94" s="275"/>
    </row>
    <row r="95" spans="1:62" s="254" customFormat="1" ht="12.75">
      <c r="A95" s="303" t="s">
        <v>495</v>
      </c>
      <c r="B95" s="343" t="s">
        <v>480</v>
      </c>
      <c r="C95" s="187"/>
      <c r="D95" s="261" t="s">
        <v>142</v>
      </c>
      <c r="E95" s="261">
        <v>95</v>
      </c>
      <c r="F95" s="344">
        <v>0</v>
      </c>
      <c r="G95" s="190">
        <f t="shared" si="109"/>
        <v>0</v>
      </c>
      <c r="H95" s="344">
        <v>0</v>
      </c>
      <c r="I95" s="190">
        <f t="shared" si="107"/>
        <v>0</v>
      </c>
      <c r="J95" s="345">
        <f t="shared" si="110"/>
        <v>0</v>
      </c>
      <c r="K95" s="406"/>
      <c r="L95" s="427"/>
      <c r="M95" s="429">
        <v>0</v>
      </c>
      <c r="N95" s="431">
        <f t="shared" si="111"/>
        <v>0</v>
      </c>
      <c r="O95" s="429">
        <v>0</v>
      </c>
      <c r="P95" s="431">
        <f t="shared" si="112"/>
        <v>0</v>
      </c>
      <c r="Q95" s="432">
        <f t="shared" si="113"/>
        <v>0</v>
      </c>
      <c r="R95" s="444"/>
      <c r="S95" s="446">
        <v>0</v>
      </c>
      <c r="T95" s="448">
        <f t="shared" si="114"/>
        <v>0</v>
      </c>
      <c r="U95" s="446">
        <v>0</v>
      </c>
      <c r="V95" s="448">
        <f t="shared" si="115"/>
        <v>0</v>
      </c>
      <c r="W95" s="449">
        <f t="shared" si="116"/>
        <v>0</v>
      </c>
      <c r="X95" s="472"/>
      <c r="Y95" s="474">
        <v>0</v>
      </c>
      <c r="Z95" s="476">
        <f t="shared" si="117"/>
        <v>0</v>
      </c>
      <c r="AA95" s="474">
        <v>0</v>
      </c>
      <c r="AB95" s="476">
        <f t="shared" si="118"/>
        <v>0</v>
      </c>
      <c r="AC95" s="477">
        <f t="shared" si="119"/>
        <v>0</v>
      </c>
      <c r="AD95" s="489">
        <v>95</v>
      </c>
      <c r="AE95" s="491">
        <v>0</v>
      </c>
      <c r="AF95" s="493">
        <f t="shared" si="120"/>
        <v>0</v>
      </c>
      <c r="AG95" s="491">
        <v>0</v>
      </c>
      <c r="AH95" s="493">
        <f t="shared" si="121"/>
        <v>0</v>
      </c>
      <c r="AI95" s="494">
        <f t="shared" si="122"/>
        <v>0</v>
      </c>
      <c r="AJ95" s="523"/>
      <c r="AK95" s="525">
        <v>0</v>
      </c>
      <c r="AL95" s="527">
        <f t="shared" si="123"/>
        <v>0</v>
      </c>
      <c r="AM95" s="525">
        <v>0</v>
      </c>
      <c r="AN95" s="527">
        <f t="shared" si="124"/>
        <v>0</v>
      </c>
      <c r="AO95" s="528">
        <f t="shared" si="125"/>
        <v>0</v>
      </c>
      <c r="AP95" s="540"/>
      <c r="AQ95" s="344">
        <v>0</v>
      </c>
      <c r="AR95" s="190">
        <f t="shared" si="90"/>
        <v>0</v>
      </c>
      <c r="AS95" s="344">
        <v>0</v>
      </c>
      <c r="AT95" s="190">
        <f t="shared" si="103"/>
        <v>0</v>
      </c>
      <c r="AU95" s="345">
        <f t="shared" si="104"/>
        <v>0</v>
      </c>
      <c r="AV95" s="606"/>
      <c r="AW95" s="344">
        <v>0</v>
      </c>
      <c r="AX95" s="190">
        <f t="shared" si="92"/>
        <v>0</v>
      </c>
      <c r="AY95" s="344">
        <v>0</v>
      </c>
      <c r="AZ95" s="190">
        <f t="shared" si="105"/>
        <v>0</v>
      </c>
      <c r="BA95" s="345">
        <f t="shared" si="106"/>
        <v>0</v>
      </c>
      <c r="BB95" s="540"/>
      <c r="BC95" s="542">
        <v>0</v>
      </c>
      <c r="BD95" s="544">
        <f t="shared" si="126"/>
        <v>0</v>
      </c>
      <c r="BE95" s="542">
        <v>0</v>
      </c>
      <c r="BF95" s="544">
        <f t="shared" si="127"/>
        <v>0</v>
      </c>
      <c r="BG95" s="545">
        <f t="shared" si="108"/>
        <v>0</v>
      </c>
      <c r="BH95" s="398">
        <f t="shared" si="128"/>
        <v>0</v>
      </c>
      <c r="BJ95" s="275"/>
    </row>
    <row r="96" spans="1:62" s="254" customFormat="1" ht="12.75">
      <c r="A96" s="303" t="s">
        <v>496</v>
      </c>
      <c r="B96" s="343" t="s">
        <v>482</v>
      </c>
      <c r="C96" s="187"/>
      <c r="D96" s="261" t="s">
        <v>142</v>
      </c>
      <c r="E96" s="261">
        <v>140</v>
      </c>
      <c r="F96" s="344">
        <v>0</v>
      </c>
      <c r="G96" s="190">
        <f t="shared" si="109"/>
        <v>0</v>
      </c>
      <c r="H96" s="344">
        <v>0</v>
      </c>
      <c r="I96" s="190">
        <f t="shared" si="107"/>
        <v>0</v>
      </c>
      <c r="J96" s="345">
        <f t="shared" si="110"/>
        <v>0</v>
      </c>
      <c r="K96" s="406"/>
      <c r="L96" s="427"/>
      <c r="M96" s="429">
        <v>0</v>
      </c>
      <c r="N96" s="431">
        <f t="shared" si="111"/>
        <v>0</v>
      </c>
      <c r="O96" s="429">
        <v>0</v>
      </c>
      <c r="P96" s="431">
        <f t="shared" si="112"/>
        <v>0</v>
      </c>
      <c r="Q96" s="432">
        <f t="shared" si="113"/>
        <v>0</v>
      </c>
      <c r="R96" s="444"/>
      <c r="S96" s="446">
        <v>0</v>
      </c>
      <c r="T96" s="448">
        <f t="shared" si="114"/>
        <v>0</v>
      </c>
      <c r="U96" s="446">
        <v>0</v>
      </c>
      <c r="V96" s="448">
        <f t="shared" si="115"/>
        <v>0</v>
      </c>
      <c r="W96" s="449">
        <f t="shared" si="116"/>
        <v>0</v>
      </c>
      <c r="X96" s="472"/>
      <c r="Y96" s="474">
        <v>0</v>
      </c>
      <c r="Z96" s="476">
        <f t="shared" si="117"/>
        <v>0</v>
      </c>
      <c r="AA96" s="474">
        <v>0</v>
      </c>
      <c r="AB96" s="476">
        <f t="shared" si="118"/>
        <v>0</v>
      </c>
      <c r="AC96" s="477">
        <f t="shared" si="119"/>
        <v>0</v>
      </c>
      <c r="AD96" s="489">
        <v>140</v>
      </c>
      <c r="AE96" s="491">
        <v>0</v>
      </c>
      <c r="AF96" s="493">
        <f t="shared" si="120"/>
        <v>0</v>
      </c>
      <c r="AG96" s="491">
        <v>0</v>
      </c>
      <c r="AH96" s="493">
        <f t="shared" si="121"/>
        <v>0</v>
      </c>
      <c r="AI96" s="494">
        <f t="shared" si="122"/>
        <v>0</v>
      </c>
      <c r="AJ96" s="523"/>
      <c r="AK96" s="525">
        <v>0</v>
      </c>
      <c r="AL96" s="527">
        <f t="shared" si="123"/>
        <v>0</v>
      </c>
      <c r="AM96" s="525">
        <v>0</v>
      </c>
      <c r="AN96" s="527">
        <f t="shared" si="124"/>
        <v>0</v>
      </c>
      <c r="AO96" s="528">
        <f t="shared" si="125"/>
        <v>0</v>
      </c>
      <c r="AP96" s="540"/>
      <c r="AQ96" s="344">
        <v>0</v>
      </c>
      <c r="AR96" s="190">
        <f t="shared" si="90"/>
        <v>0</v>
      </c>
      <c r="AS96" s="344">
        <v>0</v>
      </c>
      <c r="AT96" s="190">
        <f t="shared" si="103"/>
        <v>0</v>
      </c>
      <c r="AU96" s="345">
        <f t="shared" si="104"/>
        <v>0</v>
      </c>
      <c r="AV96" s="606"/>
      <c r="AW96" s="344">
        <v>0</v>
      </c>
      <c r="AX96" s="190">
        <f t="shared" si="92"/>
        <v>0</v>
      </c>
      <c r="AY96" s="344">
        <v>0</v>
      </c>
      <c r="AZ96" s="190">
        <f t="shared" si="105"/>
        <v>0</v>
      </c>
      <c r="BA96" s="345">
        <f t="shared" si="106"/>
        <v>0</v>
      </c>
      <c r="BB96" s="540"/>
      <c r="BC96" s="542">
        <v>0</v>
      </c>
      <c r="BD96" s="544">
        <f t="shared" si="126"/>
        <v>0</v>
      </c>
      <c r="BE96" s="542">
        <v>0</v>
      </c>
      <c r="BF96" s="544">
        <f t="shared" si="127"/>
        <v>0</v>
      </c>
      <c r="BG96" s="545">
        <f t="shared" si="108"/>
        <v>0</v>
      </c>
      <c r="BH96" s="398">
        <f t="shared" si="128"/>
        <v>0</v>
      </c>
      <c r="BJ96" s="275"/>
    </row>
    <row r="97" spans="1:62" s="254" customFormat="1" ht="12.75">
      <c r="A97" s="303" t="s">
        <v>253</v>
      </c>
      <c r="B97" s="343" t="s">
        <v>254</v>
      </c>
      <c r="C97" s="187"/>
      <c r="D97" s="261" t="s">
        <v>142</v>
      </c>
      <c r="E97" s="261">
        <v>1</v>
      </c>
      <c r="F97" s="344">
        <v>0</v>
      </c>
      <c r="G97" s="190">
        <f t="shared" si="109"/>
        <v>0</v>
      </c>
      <c r="H97" s="344">
        <v>0</v>
      </c>
      <c r="I97" s="190">
        <f t="shared" si="107"/>
        <v>0</v>
      </c>
      <c r="J97" s="345">
        <f t="shared" si="110"/>
        <v>0</v>
      </c>
      <c r="K97" s="406"/>
      <c r="L97" s="427"/>
      <c r="M97" s="429">
        <v>0</v>
      </c>
      <c r="N97" s="431">
        <f t="shared" si="111"/>
        <v>0</v>
      </c>
      <c r="O97" s="429">
        <v>0</v>
      </c>
      <c r="P97" s="431">
        <f t="shared" si="112"/>
        <v>0</v>
      </c>
      <c r="Q97" s="432">
        <f t="shared" si="113"/>
        <v>0</v>
      </c>
      <c r="R97" s="444"/>
      <c r="S97" s="446">
        <v>0</v>
      </c>
      <c r="T97" s="448">
        <f t="shared" si="114"/>
        <v>0</v>
      </c>
      <c r="U97" s="446">
        <v>0</v>
      </c>
      <c r="V97" s="448">
        <f t="shared" si="115"/>
        <v>0</v>
      </c>
      <c r="W97" s="449">
        <f t="shared" si="116"/>
        <v>0</v>
      </c>
      <c r="X97" s="472">
        <v>1</v>
      </c>
      <c r="Y97" s="474">
        <v>0</v>
      </c>
      <c r="Z97" s="476">
        <f t="shared" si="117"/>
        <v>0</v>
      </c>
      <c r="AA97" s="474">
        <v>0</v>
      </c>
      <c r="AB97" s="476">
        <f t="shared" si="118"/>
        <v>0</v>
      </c>
      <c r="AC97" s="477">
        <f t="shared" si="119"/>
        <v>0</v>
      </c>
      <c r="AD97" s="489"/>
      <c r="AE97" s="491">
        <v>0</v>
      </c>
      <c r="AF97" s="493">
        <f t="shared" si="120"/>
        <v>0</v>
      </c>
      <c r="AG97" s="491">
        <v>0</v>
      </c>
      <c r="AH97" s="493">
        <f t="shared" si="121"/>
        <v>0</v>
      </c>
      <c r="AI97" s="494">
        <f t="shared" si="122"/>
        <v>0</v>
      </c>
      <c r="AJ97" s="523"/>
      <c r="AK97" s="525">
        <v>0</v>
      </c>
      <c r="AL97" s="527">
        <f t="shared" si="123"/>
        <v>0</v>
      </c>
      <c r="AM97" s="525">
        <v>0</v>
      </c>
      <c r="AN97" s="527">
        <f t="shared" si="124"/>
        <v>0</v>
      </c>
      <c r="AO97" s="528">
        <f t="shared" si="125"/>
        <v>0</v>
      </c>
      <c r="AP97" s="540"/>
      <c r="AQ97" s="344">
        <v>0</v>
      </c>
      <c r="AR97" s="190">
        <f t="shared" si="90"/>
        <v>0</v>
      </c>
      <c r="AS97" s="344">
        <v>0</v>
      </c>
      <c r="AT97" s="190">
        <f t="shared" si="103"/>
        <v>0</v>
      </c>
      <c r="AU97" s="345">
        <f t="shared" si="104"/>
        <v>0</v>
      </c>
      <c r="AV97" s="606"/>
      <c r="AW97" s="344">
        <v>0</v>
      </c>
      <c r="AX97" s="190">
        <f t="shared" si="92"/>
        <v>0</v>
      </c>
      <c r="AY97" s="344">
        <v>0</v>
      </c>
      <c r="AZ97" s="190">
        <f t="shared" si="105"/>
        <v>0</v>
      </c>
      <c r="BA97" s="345">
        <f t="shared" si="106"/>
        <v>0</v>
      </c>
      <c r="BB97" s="540"/>
      <c r="BC97" s="542">
        <v>0</v>
      </c>
      <c r="BD97" s="544">
        <f t="shared" si="126"/>
        <v>0</v>
      </c>
      <c r="BE97" s="542">
        <v>0</v>
      </c>
      <c r="BF97" s="544">
        <f t="shared" si="127"/>
        <v>0</v>
      </c>
      <c r="BG97" s="545">
        <f t="shared" si="108"/>
        <v>0</v>
      </c>
      <c r="BH97" s="398">
        <f t="shared" si="128"/>
        <v>0</v>
      </c>
      <c r="BJ97" s="275"/>
    </row>
    <row r="98" spans="1:62" s="254" customFormat="1" ht="12.75">
      <c r="A98" s="303" t="s">
        <v>255</v>
      </c>
      <c r="B98" s="343" t="s">
        <v>240</v>
      </c>
      <c r="C98" s="187"/>
      <c r="D98" s="261" t="s">
        <v>141</v>
      </c>
      <c r="E98" s="261">
        <v>0.63200000000000001</v>
      </c>
      <c r="F98" s="344">
        <v>0</v>
      </c>
      <c r="G98" s="190">
        <f t="shared" si="109"/>
        <v>0</v>
      </c>
      <c r="H98" s="344">
        <v>0</v>
      </c>
      <c r="I98" s="190">
        <f t="shared" si="107"/>
        <v>0</v>
      </c>
      <c r="J98" s="345">
        <f t="shared" si="110"/>
        <v>0</v>
      </c>
      <c r="K98" s="406"/>
      <c r="L98" s="427"/>
      <c r="M98" s="429">
        <v>0</v>
      </c>
      <c r="N98" s="431">
        <f t="shared" si="111"/>
        <v>0</v>
      </c>
      <c r="O98" s="429">
        <v>0</v>
      </c>
      <c r="P98" s="431">
        <f t="shared" si="112"/>
        <v>0</v>
      </c>
      <c r="Q98" s="432">
        <f t="shared" si="113"/>
        <v>0</v>
      </c>
      <c r="R98" s="444"/>
      <c r="S98" s="446">
        <v>0</v>
      </c>
      <c r="T98" s="448">
        <f t="shared" si="114"/>
        <v>0</v>
      </c>
      <c r="U98" s="446">
        <v>0</v>
      </c>
      <c r="V98" s="448">
        <f t="shared" si="115"/>
        <v>0</v>
      </c>
      <c r="W98" s="449">
        <f t="shared" si="116"/>
        <v>0</v>
      </c>
      <c r="X98" s="472">
        <v>0.63200000000000001</v>
      </c>
      <c r="Y98" s="474">
        <v>0</v>
      </c>
      <c r="Z98" s="476">
        <f t="shared" si="117"/>
        <v>0</v>
      </c>
      <c r="AA98" s="474">
        <v>0</v>
      </c>
      <c r="AB98" s="476">
        <f t="shared" si="118"/>
        <v>0</v>
      </c>
      <c r="AC98" s="477">
        <f t="shared" si="119"/>
        <v>0</v>
      </c>
      <c r="AD98" s="489"/>
      <c r="AE98" s="491">
        <v>0</v>
      </c>
      <c r="AF98" s="493">
        <f t="shared" si="120"/>
        <v>0</v>
      </c>
      <c r="AG98" s="491">
        <v>0</v>
      </c>
      <c r="AH98" s="493">
        <f t="shared" si="121"/>
        <v>0</v>
      </c>
      <c r="AI98" s="494">
        <f t="shared" si="122"/>
        <v>0</v>
      </c>
      <c r="AJ98" s="523"/>
      <c r="AK98" s="525">
        <v>0</v>
      </c>
      <c r="AL98" s="527">
        <f t="shared" si="123"/>
        <v>0</v>
      </c>
      <c r="AM98" s="525">
        <v>0</v>
      </c>
      <c r="AN98" s="527">
        <f t="shared" si="124"/>
        <v>0</v>
      </c>
      <c r="AO98" s="528">
        <f t="shared" si="125"/>
        <v>0</v>
      </c>
      <c r="AP98" s="540"/>
      <c r="AQ98" s="344">
        <v>0</v>
      </c>
      <c r="AR98" s="190">
        <f t="shared" si="90"/>
        <v>0</v>
      </c>
      <c r="AS98" s="344">
        <v>0</v>
      </c>
      <c r="AT98" s="190">
        <f t="shared" si="103"/>
        <v>0</v>
      </c>
      <c r="AU98" s="345">
        <f t="shared" si="104"/>
        <v>0</v>
      </c>
      <c r="AV98" s="606"/>
      <c r="AW98" s="344">
        <v>0</v>
      </c>
      <c r="AX98" s="190">
        <f t="shared" si="92"/>
        <v>0</v>
      </c>
      <c r="AY98" s="344">
        <v>0</v>
      </c>
      <c r="AZ98" s="190">
        <f t="shared" si="105"/>
        <v>0</v>
      </c>
      <c r="BA98" s="345">
        <f t="shared" si="106"/>
        <v>0</v>
      </c>
      <c r="BB98" s="540"/>
      <c r="BC98" s="542">
        <v>0</v>
      </c>
      <c r="BD98" s="544">
        <f t="shared" si="126"/>
        <v>0</v>
      </c>
      <c r="BE98" s="542">
        <v>0</v>
      </c>
      <c r="BF98" s="544">
        <f t="shared" si="127"/>
        <v>0</v>
      </c>
      <c r="BG98" s="545">
        <f t="shared" si="108"/>
        <v>0</v>
      </c>
      <c r="BH98" s="398">
        <f t="shared" si="128"/>
        <v>0</v>
      </c>
      <c r="BJ98" s="275"/>
    </row>
    <row r="99" spans="1:62" s="254" customFormat="1" ht="12.75">
      <c r="A99" s="303" t="s">
        <v>256</v>
      </c>
      <c r="B99" s="343" t="s">
        <v>257</v>
      </c>
      <c r="C99" s="187"/>
      <c r="D99" s="261" t="s">
        <v>141</v>
      </c>
      <c r="E99" s="261">
        <v>0.129</v>
      </c>
      <c r="F99" s="344">
        <v>0</v>
      </c>
      <c r="G99" s="190">
        <f t="shared" si="109"/>
        <v>0</v>
      </c>
      <c r="H99" s="344">
        <v>0</v>
      </c>
      <c r="I99" s="190">
        <f t="shared" si="107"/>
        <v>0</v>
      </c>
      <c r="J99" s="345">
        <f t="shared" si="110"/>
        <v>0</v>
      </c>
      <c r="K99" s="406"/>
      <c r="L99" s="427"/>
      <c r="M99" s="429">
        <v>0</v>
      </c>
      <c r="N99" s="431">
        <f t="shared" si="111"/>
        <v>0</v>
      </c>
      <c r="O99" s="429">
        <v>0</v>
      </c>
      <c r="P99" s="431">
        <f t="shared" si="112"/>
        <v>0</v>
      </c>
      <c r="Q99" s="432">
        <f t="shared" si="113"/>
        <v>0</v>
      </c>
      <c r="R99" s="444"/>
      <c r="S99" s="446">
        <v>0</v>
      </c>
      <c r="T99" s="448">
        <f t="shared" si="114"/>
        <v>0</v>
      </c>
      <c r="U99" s="446">
        <v>0</v>
      </c>
      <c r="V99" s="448">
        <f t="shared" si="115"/>
        <v>0</v>
      </c>
      <c r="W99" s="449">
        <f t="shared" si="116"/>
        <v>0</v>
      </c>
      <c r="X99" s="472">
        <v>0.129</v>
      </c>
      <c r="Y99" s="474">
        <v>0</v>
      </c>
      <c r="Z99" s="476">
        <f t="shared" si="117"/>
        <v>0</v>
      </c>
      <c r="AA99" s="474">
        <v>0</v>
      </c>
      <c r="AB99" s="476">
        <f t="shared" si="118"/>
        <v>0</v>
      </c>
      <c r="AC99" s="477">
        <f t="shared" si="119"/>
        <v>0</v>
      </c>
      <c r="AD99" s="489"/>
      <c r="AE99" s="491">
        <v>0</v>
      </c>
      <c r="AF99" s="493">
        <f t="shared" si="120"/>
        <v>0</v>
      </c>
      <c r="AG99" s="491">
        <v>0</v>
      </c>
      <c r="AH99" s="493">
        <f t="shared" si="121"/>
        <v>0</v>
      </c>
      <c r="AI99" s="494">
        <f t="shared" si="122"/>
        <v>0</v>
      </c>
      <c r="AJ99" s="523"/>
      <c r="AK99" s="525">
        <v>0</v>
      </c>
      <c r="AL99" s="527">
        <f t="shared" si="123"/>
        <v>0</v>
      </c>
      <c r="AM99" s="525">
        <v>0</v>
      </c>
      <c r="AN99" s="527">
        <f t="shared" si="124"/>
        <v>0</v>
      </c>
      <c r="AO99" s="528">
        <f t="shared" si="125"/>
        <v>0</v>
      </c>
      <c r="AP99" s="540"/>
      <c r="AQ99" s="344">
        <v>0</v>
      </c>
      <c r="AR99" s="190">
        <f t="shared" si="90"/>
        <v>0</v>
      </c>
      <c r="AS99" s="344">
        <v>0</v>
      </c>
      <c r="AT99" s="190">
        <f t="shared" si="103"/>
        <v>0</v>
      </c>
      <c r="AU99" s="345">
        <f t="shared" si="104"/>
        <v>0</v>
      </c>
      <c r="AV99" s="606"/>
      <c r="AW99" s="344">
        <v>0</v>
      </c>
      <c r="AX99" s="190">
        <f t="shared" si="92"/>
        <v>0</v>
      </c>
      <c r="AY99" s="344">
        <v>0</v>
      </c>
      <c r="AZ99" s="190">
        <f t="shared" si="105"/>
        <v>0</v>
      </c>
      <c r="BA99" s="345">
        <f t="shared" si="106"/>
        <v>0</v>
      </c>
      <c r="BB99" s="540"/>
      <c r="BC99" s="542">
        <v>0</v>
      </c>
      <c r="BD99" s="544">
        <f t="shared" si="126"/>
        <v>0</v>
      </c>
      <c r="BE99" s="542">
        <v>0</v>
      </c>
      <c r="BF99" s="544">
        <f t="shared" si="127"/>
        <v>0</v>
      </c>
      <c r="BG99" s="545">
        <f t="shared" si="108"/>
        <v>0</v>
      </c>
      <c r="BH99" s="398">
        <f t="shared" si="128"/>
        <v>0</v>
      </c>
      <c r="BJ99" s="275"/>
    </row>
    <row r="100" spans="1:62" s="254" customFormat="1" ht="12.75">
      <c r="A100" s="303" t="s">
        <v>258</v>
      </c>
      <c r="B100" s="343" t="s">
        <v>259</v>
      </c>
      <c r="C100" s="187"/>
      <c r="D100" s="261" t="s">
        <v>141</v>
      </c>
      <c r="E100" s="261">
        <v>4.4999999999999998E-2</v>
      </c>
      <c r="F100" s="344">
        <v>0</v>
      </c>
      <c r="G100" s="190">
        <f t="shared" si="109"/>
        <v>0</v>
      </c>
      <c r="H100" s="344">
        <v>0</v>
      </c>
      <c r="I100" s="190">
        <f t="shared" si="107"/>
        <v>0</v>
      </c>
      <c r="J100" s="345">
        <f t="shared" si="110"/>
        <v>0</v>
      </c>
      <c r="K100" s="406"/>
      <c r="L100" s="427"/>
      <c r="M100" s="429">
        <v>0</v>
      </c>
      <c r="N100" s="431">
        <f t="shared" si="111"/>
        <v>0</v>
      </c>
      <c r="O100" s="429">
        <v>0</v>
      </c>
      <c r="P100" s="431">
        <f t="shared" si="112"/>
        <v>0</v>
      </c>
      <c r="Q100" s="432">
        <f t="shared" si="113"/>
        <v>0</v>
      </c>
      <c r="R100" s="444"/>
      <c r="S100" s="446">
        <v>0</v>
      </c>
      <c r="T100" s="448">
        <f t="shared" si="114"/>
        <v>0</v>
      </c>
      <c r="U100" s="446">
        <v>0</v>
      </c>
      <c r="V100" s="448">
        <f t="shared" si="115"/>
        <v>0</v>
      </c>
      <c r="W100" s="449">
        <f t="shared" si="116"/>
        <v>0</v>
      </c>
      <c r="X100" s="472">
        <v>4.4999999999999998E-2</v>
      </c>
      <c r="Y100" s="474">
        <v>0</v>
      </c>
      <c r="Z100" s="476">
        <f t="shared" si="117"/>
        <v>0</v>
      </c>
      <c r="AA100" s="474">
        <v>0</v>
      </c>
      <c r="AB100" s="476">
        <f t="shared" si="118"/>
        <v>0</v>
      </c>
      <c r="AC100" s="477">
        <f t="shared" si="119"/>
        <v>0</v>
      </c>
      <c r="AD100" s="489"/>
      <c r="AE100" s="491">
        <v>0</v>
      </c>
      <c r="AF100" s="493">
        <f t="shared" si="120"/>
        <v>0</v>
      </c>
      <c r="AG100" s="491">
        <v>0</v>
      </c>
      <c r="AH100" s="493">
        <f t="shared" si="121"/>
        <v>0</v>
      </c>
      <c r="AI100" s="494">
        <f t="shared" si="122"/>
        <v>0</v>
      </c>
      <c r="AJ100" s="523"/>
      <c r="AK100" s="525">
        <v>0</v>
      </c>
      <c r="AL100" s="527">
        <f t="shared" si="123"/>
        <v>0</v>
      </c>
      <c r="AM100" s="525">
        <v>0</v>
      </c>
      <c r="AN100" s="527">
        <f t="shared" si="124"/>
        <v>0</v>
      </c>
      <c r="AO100" s="528">
        <f t="shared" si="125"/>
        <v>0</v>
      </c>
      <c r="AP100" s="540"/>
      <c r="AQ100" s="344">
        <v>0</v>
      </c>
      <c r="AR100" s="190">
        <f t="shared" si="90"/>
        <v>0</v>
      </c>
      <c r="AS100" s="344">
        <v>0</v>
      </c>
      <c r="AT100" s="190">
        <f t="shared" si="103"/>
        <v>0</v>
      </c>
      <c r="AU100" s="345">
        <f t="shared" si="104"/>
        <v>0</v>
      </c>
      <c r="AV100" s="606"/>
      <c r="AW100" s="344">
        <v>0</v>
      </c>
      <c r="AX100" s="190">
        <f t="shared" si="92"/>
        <v>0</v>
      </c>
      <c r="AY100" s="344">
        <v>0</v>
      </c>
      <c r="AZ100" s="190">
        <f t="shared" si="105"/>
        <v>0</v>
      </c>
      <c r="BA100" s="345">
        <f t="shared" si="106"/>
        <v>0</v>
      </c>
      <c r="BB100" s="540"/>
      <c r="BC100" s="542">
        <v>0</v>
      </c>
      <c r="BD100" s="544">
        <f t="shared" si="126"/>
        <v>0</v>
      </c>
      <c r="BE100" s="542">
        <v>0</v>
      </c>
      <c r="BF100" s="544">
        <f t="shared" si="127"/>
        <v>0</v>
      </c>
      <c r="BG100" s="545">
        <f t="shared" si="108"/>
        <v>0</v>
      </c>
      <c r="BH100" s="398">
        <f t="shared" si="128"/>
        <v>0</v>
      </c>
      <c r="BJ100" s="275"/>
    </row>
    <row r="101" spans="1:62" s="254" customFormat="1" ht="12.75">
      <c r="A101" s="303" t="s">
        <v>260</v>
      </c>
      <c r="B101" s="343" t="s">
        <v>244</v>
      </c>
      <c r="C101" s="187"/>
      <c r="D101" s="261" t="s">
        <v>141</v>
      </c>
      <c r="E101" s="261">
        <v>5.1999999999999998E-2</v>
      </c>
      <c r="F101" s="344">
        <v>0</v>
      </c>
      <c r="G101" s="190">
        <f t="shared" si="109"/>
        <v>0</v>
      </c>
      <c r="H101" s="344">
        <v>0</v>
      </c>
      <c r="I101" s="190">
        <f t="shared" si="107"/>
        <v>0</v>
      </c>
      <c r="J101" s="345">
        <f t="shared" si="110"/>
        <v>0</v>
      </c>
      <c r="K101" s="406"/>
      <c r="L101" s="427"/>
      <c r="M101" s="429">
        <v>0</v>
      </c>
      <c r="N101" s="431">
        <f t="shared" si="111"/>
        <v>0</v>
      </c>
      <c r="O101" s="429">
        <v>0</v>
      </c>
      <c r="P101" s="431">
        <f t="shared" si="112"/>
        <v>0</v>
      </c>
      <c r="Q101" s="432">
        <f t="shared" si="113"/>
        <v>0</v>
      </c>
      <c r="R101" s="444"/>
      <c r="S101" s="446">
        <v>0</v>
      </c>
      <c r="T101" s="448">
        <f t="shared" si="114"/>
        <v>0</v>
      </c>
      <c r="U101" s="446">
        <v>0</v>
      </c>
      <c r="V101" s="448">
        <f t="shared" si="115"/>
        <v>0</v>
      </c>
      <c r="W101" s="449">
        <f t="shared" si="116"/>
        <v>0</v>
      </c>
      <c r="X101" s="472">
        <v>5.1999999999999998E-2</v>
      </c>
      <c r="Y101" s="474">
        <v>0</v>
      </c>
      <c r="Z101" s="476">
        <f t="shared" si="117"/>
        <v>0</v>
      </c>
      <c r="AA101" s="474">
        <v>0</v>
      </c>
      <c r="AB101" s="476">
        <f t="shared" si="118"/>
        <v>0</v>
      </c>
      <c r="AC101" s="477">
        <f t="shared" si="119"/>
        <v>0</v>
      </c>
      <c r="AD101" s="489"/>
      <c r="AE101" s="491">
        <v>0</v>
      </c>
      <c r="AF101" s="493">
        <f t="shared" si="120"/>
        <v>0</v>
      </c>
      <c r="AG101" s="491">
        <v>0</v>
      </c>
      <c r="AH101" s="493">
        <f t="shared" si="121"/>
        <v>0</v>
      </c>
      <c r="AI101" s="494">
        <f t="shared" si="122"/>
        <v>0</v>
      </c>
      <c r="AJ101" s="523"/>
      <c r="AK101" s="525">
        <v>0</v>
      </c>
      <c r="AL101" s="527">
        <f t="shared" si="123"/>
        <v>0</v>
      </c>
      <c r="AM101" s="525">
        <v>0</v>
      </c>
      <c r="AN101" s="527">
        <f t="shared" si="124"/>
        <v>0</v>
      </c>
      <c r="AO101" s="528">
        <f t="shared" si="125"/>
        <v>0</v>
      </c>
      <c r="AP101" s="540"/>
      <c r="AQ101" s="344">
        <v>0</v>
      </c>
      <c r="AR101" s="190">
        <f t="shared" si="90"/>
        <v>0</v>
      </c>
      <c r="AS101" s="344">
        <v>0</v>
      </c>
      <c r="AT101" s="190">
        <f t="shared" si="103"/>
        <v>0</v>
      </c>
      <c r="AU101" s="345">
        <f t="shared" si="104"/>
        <v>0</v>
      </c>
      <c r="AV101" s="606"/>
      <c r="AW101" s="344">
        <v>0</v>
      </c>
      <c r="AX101" s="190">
        <f t="shared" si="92"/>
        <v>0</v>
      </c>
      <c r="AY101" s="344">
        <v>0</v>
      </c>
      <c r="AZ101" s="190">
        <f t="shared" si="105"/>
        <v>0</v>
      </c>
      <c r="BA101" s="345">
        <f t="shared" si="106"/>
        <v>0</v>
      </c>
      <c r="BB101" s="540"/>
      <c r="BC101" s="542">
        <v>0</v>
      </c>
      <c r="BD101" s="544">
        <f t="shared" si="126"/>
        <v>0</v>
      </c>
      <c r="BE101" s="542">
        <v>0</v>
      </c>
      <c r="BF101" s="544">
        <f t="shared" si="127"/>
        <v>0</v>
      </c>
      <c r="BG101" s="545">
        <f t="shared" si="108"/>
        <v>0</v>
      </c>
      <c r="BH101" s="398">
        <f t="shared" si="128"/>
        <v>0</v>
      </c>
      <c r="BJ101" s="275"/>
    </row>
    <row r="102" spans="1:62" s="254" customFormat="1" ht="12.75">
      <c r="A102" s="303" t="s">
        <v>261</v>
      </c>
      <c r="B102" s="343" t="s">
        <v>250</v>
      </c>
      <c r="C102" s="187"/>
      <c r="D102" s="261" t="s">
        <v>142</v>
      </c>
      <c r="E102" s="261">
        <v>8</v>
      </c>
      <c r="F102" s="344">
        <v>0</v>
      </c>
      <c r="G102" s="190">
        <f t="shared" si="109"/>
        <v>0</v>
      </c>
      <c r="H102" s="344">
        <v>0</v>
      </c>
      <c r="I102" s="190">
        <f t="shared" si="107"/>
        <v>0</v>
      </c>
      <c r="J102" s="345">
        <f t="shared" si="110"/>
        <v>0</v>
      </c>
      <c r="K102" s="406"/>
      <c r="L102" s="427"/>
      <c r="M102" s="429">
        <v>0</v>
      </c>
      <c r="N102" s="431">
        <f t="shared" si="111"/>
        <v>0</v>
      </c>
      <c r="O102" s="429">
        <v>0</v>
      </c>
      <c r="P102" s="431">
        <f t="shared" si="112"/>
        <v>0</v>
      </c>
      <c r="Q102" s="432">
        <f t="shared" si="113"/>
        <v>0</v>
      </c>
      <c r="R102" s="444"/>
      <c r="S102" s="446">
        <v>0</v>
      </c>
      <c r="T102" s="448">
        <f t="shared" si="114"/>
        <v>0</v>
      </c>
      <c r="U102" s="446">
        <v>0</v>
      </c>
      <c r="V102" s="448">
        <f t="shared" si="115"/>
        <v>0</v>
      </c>
      <c r="W102" s="449">
        <f t="shared" si="116"/>
        <v>0</v>
      </c>
      <c r="X102" s="472">
        <v>8</v>
      </c>
      <c r="Y102" s="474">
        <v>0</v>
      </c>
      <c r="Z102" s="476">
        <f t="shared" si="117"/>
        <v>0</v>
      </c>
      <c r="AA102" s="474">
        <v>0</v>
      </c>
      <c r="AB102" s="476">
        <f t="shared" si="118"/>
        <v>0</v>
      </c>
      <c r="AC102" s="477">
        <f t="shared" si="119"/>
        <v>0</v>
      </c>
      <c r="AD102" s="489"/>
      <c r="AE102" s="491">
        <v>0</v>
      </c>
      <c r="AF102" s="493">
        <f t="shared" si="120"/>
        <v>0</v>
      </c>
      <c r="AG102" s="491">
        <v>0</v>
      </c>
      <c r="AH102" s="493">
        <f t="shared" si="121"/>
        <v>0</v>
      </c>
      <c r="AI102" s="494">
        <f t="shared" si="122"/>
        <v>0</v>
      </c>
      <c r="AJ102" s="523"/>
      <c r="AK102" s="525">
        <v>0</v>
      </c>
      <c r="AL102" s="527">
        <f t="shared" si="123"/>
        <v>0</v>
      </c>
      <c r="AM102" s="525">
        <v>0</v>
      </c>
      <c r="AN102" s="527">
        <f t="shared" si="124"/>
        <v>0</v>
      </c>
      <c r="AO102" s="528">
        <f t="shared" si="125"/>
        <v>0</v>
      </c>
      <c r="AP102" s="540"/>
      <c r="AQ102" s="344">
        <v>0</v>
      </c>
      <c r="AR102" s="190">
        <f t="shared" si="90"/>
        <v>0</v>
      </c>
      <c r="AS102" s="344">
        <v>0</v>
      </c>
      <c r="AT102" s="190">
        <f t="shared" si="103"/>
        <v>0</v>
      </c>
      <c r="AU102" s="345">
        <f t="shared" si="104"/>
        <v>0</v>
      </c>
      <c r="AV102" s="606"/>
      <c r="AW102" s="344">
        <v>0</v>
      </c>
      <c r="AX102" s="190">
        <f t="shared" si="92"/>
        <v>0</v>
      </c>
      <c r="AY102" s="344">
        <v>0</v>
      </c>
      <c r="AZ102" s="190">
        <f t="shared" si="105"/>
        <v>0</v>
      </c>
      <c r="BA102" s="345">
        <f t="shared" si="106"/>
        <v>0</v>
      </c>
      <c r="BB102" s="540"/>
      <c r="BC102" s="542">
        <v>0</v>
      </c>
      <c r="BD102" s="544">
        <f t="shared" si="126"/>
        <v>0</v>
      </c>
      <c r="BE102" s="542">
        <v>0</v>
      </c>
      <c r="BF102" s="544">
        <f t="shared" si="127"/>
        <v>0</v>
      </c>
      <c r="BG102" s="545">
        <f t="shared" si="108"/>
        <v>0</v>
      </c>
      <c r="BH102" s="398">
        <f t="shared" si="128"/>
        <v>0</v>
      </c>
      <c r="BJ102" s="275"/>
    </row>
    <row r="103" spans="1:62" s="254" customFormat="1" ht="12.75">
      <c r="A103" s="303" t="s">
        <v>262</v>
      </c>
      <c r="B103" s="343" t="s">
        <v>246</v>
      </c>
      <c r="C103" s="187"/>
      <c r="D103" s="261" t="s">
        <v>142</v>
      </c>
      <c r="E103" s="261">
        <v>14</v>
      </c>
      <c r="F103" s="344">
        <v>0</v>
      </c>
      <c r="G103" s="190">
        <f t="shared" si="109"/>
        <v>0</v>
      </c>
      <c r="H103" s="344">
        <v>0</v>
      </c>
      <c r="I103" s="190">
        <f t="shared" si="107"/>
        <v>0</v>
      </c>
      <c r="J103" s="345">
        <f t="shared" si="110"/>
        <v>0</v>
      </c>
      <c r="K103" s="406"/>
      <c r="L103" s="427"/>
      <c r="M103" s="429">
        <v>0</v>
      </c>
      <c r="N103" s="431">
        <f t="shared" si="111"/>
        <v>0</v>
      </c>
      <c r="O103" s="429">
        <v>0</v>
      </c>
      <c r="P103" s="431">
        <f t="shared" si="112"/>
        <v>0</v>
      </c>
      <c r="Q103" s="432">
        <f t="shared" si="113"/>
        <v>0</v>
      </c>
      <c r="R103" s="444"/>
      <c r="S103" s="446">
        <v>0</v>
      </c>
      <c r="T103" s="448">
        <f t="shared" si="114"/>
        <v>0</v>
      </c>
      <c r="U103" s="446">
        <v>0</v>
      </c>
      <c r="V103" s="448">
        <f t="shared" si="115"/>
        <v>0</v>
      </c>
      <c r="W103" s="449">
        <f t="shared" si="116"/>
        <v>0</v>
      </c>
      <c r="X103" s="472">
        <v>14</v>
      </c>
      <c r="Y103" s="474">
        <v>0</v>
      </c>
      <c r="Z103" s="476">
        <f t="shared" si="117"/>
        <v>0</v>
      </c>
      <c r="AA103" s="474">
        <v>0</v>
      </c>
      <c r="AB103" s="476">
        <f t="shared" si="118"/>
        <v>0</v>
      </c>
      <c r="AC103" s="477">
        <f t="shared" si="119"/>
        <v>0</v>
      </c>
      <c r="AD103" s="489"/>
      <c r="AE103" s="491">
        <v>0</v>
      </c>
      <c r="AF103" s="493">
        <f t="shared" si="120"/>
        <v>0</v>
      </c>
      <c r="AG103" s="491">
        <v>0</v>
      </c>
      <c r="AH103" s="493">
        <f t="shared" si="121"/>
        <v>0</v>
      </c>
      <c r="AI103" s="494">
        <f t="shared" si="122"/>
        <v>0</v>
      </c>
      <c r="AJ103" s="523"/>
      <c r="AK103" s="525">
        <v>0</v>
      </c>
      <c r="AL103" s="527">
        <f t="shared" si="123"/>
        <v>0</v>
      </c>
      <c r="AM103" s="525">
        <v>0</v>
      </c>
      <c r="AN103" s="527">
        <f t="shared" si="124"/>
        <v>0</v>
      </c>
      <c r="AO103" s="528">
        <f t="shared" si="125"/>
        <v>0</v>
      </c>
      <c r="AP103" s="540"/>
      <c r="AQ103" s="344">
        <v>0</v>
      </c>
      <c r="AR103" s="190">
        <f t="shared" ref="AR103:AR123" si="129">AP103*AQ103</f>
        <v>0</v>
      </c>
      <c r="AS103" s="344">
        <v>0</v>
      </c>
      <c r="AT103" s="190">
        <f t="shared" si="103"/>
        <v>0</v>
      </c>
      <c r="AU103" s="345">
        <f t="shared" si="104"/>
        <v>0</v>
      </c>
      <c r="AV103" s="606"/>
      <c r="AW103" s="344">
        <v>0</v>
      </c>
      <c r="AX103" s="190">
        <f t="shared" ref="AX103:AX123" si="130">AV103*AW103</f>
        <v>0</v>
      </c>
      <c r="AY103" s="344">
        <v>0</v>
      </c>
      <c r="AZ103" s="190">
        <f t="shared" si="105"/>
        <v>0</v>
      </c>
      <c r="BA103" s="345">
        <f t="shared" si="106"/>
        <v>0</v>
      </c>
      <c r="BB103" s="540"/>
      <c r="BC103" s="542">
        <v>0</v>
      </c>
      <c r="BD103" s="544">
        <f t="shared" si="126"/>
        <v>0</v>
      </c>
      <c r="BE103" s="542">
        <v>0</v>
      </c>
      <c r="BF103" s="544">
        <f t="shared" si="127"/>
        <v>0</v>
      </c>
      <c r="BG103" s="545">
        <f t="shared" si="108"/>
        <v>0</v>
      </c>
      <c r="BH103" s="398">
        <f t="shared" si="128"/>
        <v>0</v>
      </c>
      <c r="BJ103" s="275"/>
    </row>
    <row r="104" spans="1:62" s="254" customFormat="1" ht="12.75">
      <c r="A104" s="303" t="s">
        <v>263</v>
      </c>
      <c r="B104" s="343" t="s">
        <v>264</v>
      </c>
      <c r="C104" s="187"/>
      <c r="D104" s="261" t="s">
        <v>142</v>
      </c>
      <c r="E104" s="261">
        <v>24</v>
      </c>
      <c r="F104" s="344">
        <v>0</v>
      </c>
      <c r="G104" s="190">
        <f t="shared" si="109"/>
        <v>0</v>
      </c>
      <c r="H104" s="344">
        <v>0</v>
      </c>
      <c r="I104" s="190">
        <f t="shared" si="107"/>
        <v>0</v>
      </c>
      <c r="J104" s="345">
        <f t="shared" si="110"/>
        <v>0</v>
      </c>
      <c r="K104" s="406"/>
      <c r="L104" s="427"/>
      <c r="M104" s="429">
        <v>0</v>
      </c>
      <c r="N104" s="431">
        <f t="shared" si="111"/>
        <v>0</v>
      </c>
      <c r="O104" s="429">
        <v>0</v>
      </c>
      <c r="P104" s="431">
        <f t="shared" si="112"/>
        <v>0</v>
      </c>
      <c r="Q104" s="432">
        <f t="shared" si="113"/>
        <v>0</v>
      </c>
      <c r="R104" s="444"/>
      <c r="S104" s="446">
        <v>0</v>
      </c>
      <c r="T104" s="448">
        <f t="shared" si="114"/>
        <v>0</v>
      </c>
      <c r="U104" s="446">
        <v>0</v>
      </c>
      <c r="V104" s="448">
        <f t="shared" si="115"/>
        <v>0</v>
      </c>
      <c r="W104" s="449">
        <f t="shared" si="116"/>
        <v>0</v>
      </c>
      <c r="X104" s="472">
        <v>24</v>
      </c>
      <c r="Y104" s="474">
        <v>0</v>
      </c>
      <c r="Z104" s="476">
        <f t="shared" si="117"/>
        <v>0</v>
      </c>
      <c r="AA104" s="474">
        <v>0</v>
      </c>
      <c r="AB104" s="476">
        <f t="shared" si="118"/>
        <v>0</v>
      </c>
      <c r="AC104" s="477">
        <f t="shared" si="119"/>
        <v>0</v>
      </c>
      <c r="AD104" s="489"/>
      <c r="AE104" s="491">
        <v>0</v>
      </c>
      <c r="AF104" s="493">
        <f t="shared" si="120"/>
        <v>0</v>
      </c>
      <c r="AG104" s="491">
        <v>0</v>
      </c>
      <c r="AH104" s="493">
        <f t="shared" si="121"/>
        <v>0</v>
      </c>
      <c r="AI104" s="494">
        <f t="shared" si="122"/>
        <v>0</v>
      </c>
      <c r="AJ104" s="523"/>
      <c r="AK104" s="525">
        <v>0</v>
      </c>
      <c r="AL104" s="527">
        <f t="shared" si="123"/>
        <v>0</v>
      </c>
      <c r="AM104" s="525">
        <v>0</v>
      </c>
      <c r="AN104" s="527">
        <f t="shared" si="124"/>
        <v>0</v>
      </c>
      <c r="AO104" s="528">
        <f t="shared" si="125"/>
        <v>0</v>
      </c>
      <c r="AP104" s="540"/>
      <c r="AQ104" s="344">
        <v>0</v>
      </c>
      <c r="AR104" s="190">
        <f t="shared" si="129"/>
        <v>0</v>
      </c>
      <c r="AS104" s="344">
        <v>0</v>
      </c>
      <c r="AT104" s="190">
        <f t="shared" si="103"/>
        <v>0</v>
      </c>
      <c r="AU104" s="345">
        <f t="shared" si="104"/>
        <v>0</v>
      </c>
      <c r="AV104" s="606"/>
      <c r="AW104" s="344">
        <v>0</v>
      </c>
      <c r="AX104" s="190">
        <f t="shared" si="130"/>
        <v>0</v>
      </c>
      <c r="AY104" s="344">
        <v>0</v>
      </c>
      <c r="AZ104" s="190">
        <f t="shared" si="105"/>
        <v>0</v>
      </c>
      <c r="BA104" s="345">
        <f t="shared" si="106"/>
        <v>0</v>
      </c>
      <c r="BB104" s="540"/>
      <c r="BC104" s="542">
        <v>0</v>
      </c>
      <c r="BD104" s="544">
        <f t="shared" si="126"/>
        <v>0</v>
      </c>
      <c r="BE104" s="542">
        <v>0</v>
      </c>
      <c r="BF104" s="544">
        <f t="shared" si="127"/>
        <v>0</v>
      </c>
      <c r="BG104" s="545">
        <f t="shared" si="108"/>
        <v>0</v>
      </c>
      <c r="BH104" s="398">
        <f t="shared" si="128"/>
        <v>0</v>
      </c>
      <c r="BJ104" s="275"/>
    </row>
    <row r="105" spans="1:62" s="254" customFormat="1" ht="12.75">
      <c r="A105" s="303" t="s">
        <v>265</v>
      </c>
      <c r="B105" s="343" t="s">
        <v>266</v>
      </c>
      <c r="C105" s="187"/>
      <c r="D105" s="261" t="s">
        <v>140</v>
      </c>
      <c r="E105" s="261">
        <v>0.7</v>
      </c>
      <c r="F105" s="344">
        <v>0</v>
      </c>
      <c r="G105" s="190">
        <f t="shared" si="109"/>
        <v>0</v>
      </c>
      <c r="H105" s="344">
        <v>0</v>
      </c>
      <c r="I105" s="190">
        <f t="shared" si="107"/>
        <v>0</v>
      </c>
      <c r="J105" s="345">
        <f t="shared" si="110"/>
        <v>0</v>
      </c>
      <c r="K105" s="406"/>
      <c r="L105" s="427"/>
      <c r="M105" s="429">
        <v>0</v>
      </c>
      <c r="N105" s="431">
        <f t="shared" si="111"/>
        <v>0</v>
      </c>
      <c r="O105" s="429">
        <v>0</v>
      </c>
      <c r="P105" s="431">
        <f t="shared" si="112"/>
        <v>0</v>
      </c>
      <c r="Q105" s="432">
        <f t="shared" si="113"/>
        <v>0</v>
      </c>
      <c r="R105" s="444"/>
      <c r="S105" s="446">
        <v>0</v>
      </c>
      <c r="T105" s="448">
        <f t="shared" si="114"/>
        <v>0</v>
      </c>
      <c r="U105" s="446">
        <v>0</v>
      </c>
      <c r="V105" s="448">
        <f t="shared" si="115"/>
        <v>0</v>
      </c>
      <c r="W105" s="449">
        <f t="shared" si="116"/>
        <v>0</v>
      </c>
      <c r="X105" s="472">
        <v>0.7</v>
      </c>
      <c r="Y105" s="474">
        <v>0</v>
      </c>
      <c r="Z105" s="476">
        <f t="shared" si="117"/>
        <v>0</v>
      </c>
      <c r="AA105" s="474">
        <v>0</v>
      </c>
      <c r="AB105" s="476">
        <f t="shared" si="118"/>
        <v>0</v>
      </c>
      <c r="AC105" s="477">
        <f t="shared" si="119"/>
        <v>0</v>
      </c>
      <c r="AD105" s="489"/>
      <c r="AE105" s="491">
        <v>0</v>
      </c>
      <c r="AF105" s="493">
        <f t="shared" si="120"/>
        <v>0</v>
      </c>
      <c r="AG105" s="491">
        <v>0</v>
      </c>
      <c r="AH105" s="493">
        <f t="shared" si="121"/>
        <v>0</v>
      </c>
      <c r="AI105" s="494">
        <f t="shared" si="122"/>
        <v>0</v>
      </c>
      <c r="AJ105" s="523"/>
      <c r="AK105" s="525">
        <v>0</v>
      </c>
      <c r="AL105" s="527">
        <f t="shared" si="123"/>
        <v>0</v>
      </c>
      <c r="AM105" s="525">
        <v>0</v>
      </c>
      <c r="AN105" s="527">
        <f t="shared" si="124"/>
        <v>0</v>
      </c>
      <c r="AO105" s="528">
        <f t="shared" si="125"/>
        <v>0</v>
      </c>
      <c r="AP105" s="540"/>
      <c r="AQ105" s="344">
        <v>0</v>
      </c>
      <c r="AR105" s="190">
        <f t="shared" si="129"/>
        <v>0</v>
      </c>
      <c r="AS105" s="344">
        <v>0</v>
      </c>
      <c r="AT105" s="190">
        <f t="shared" si="103"/>
        <v>0</v>
      </c>
      <c r="AU105" s="345">
        <f t="shared" si="104"/>
        <v>0</v>
      </c>
      <c r="AV105" s="606"/>
      <c r="AW105" s="344">
        <v>0</v>
      </c>
      <c r="AX105" s="190">
        <f t="shared" si="130"/>
        <v>0</v>
      </c>
      <c r="AY105" s="344">
        <v>0</v>
      </c>
      <c r="AZ105" s="190">
        <f t="shared" si="105"/>
        <v>0</v>
      </c>
      <c r="BA105" s="345">
        <f t="shared" si="106"/>
        <v>0</v>
      </c>
      <c r="BB105" s="540"/>
      <c r="BC105" s="542">
        <v>0</v>
      </c>
      <c r="BD105" s="544">
        <f t="shared" si="126"/>
        <v>0</v>
      </c>
      <c r="BE105" s="542">
        <v>0</v>
      </c>
      <c r="BF105" s="544">
        <f t="shared" si="127"/>
        <v>0</v>
      </c>
      <c r="BG105" s="545">
        <f t="shared" si="108"/>
        <v>0</v>
      </c>
      <c r="BH105" s="398">
        <f t="shared" si="128"/>
        <v>0</v>
      </c>
      <c r="BJ105" s="275"/>
    </row>
    <row r="106" spans="1:62" s="254" customFormat="1" ht="12.75">
      <c r="A106" s="303" t="s">
        <v>267</v>
      </c>
      <c r="B106" s="343" t="s">
        <v>234</v>
      </c>
      <c r="C106" s="187"/>
      <c r="D106" s="261" t="s">
        <v>141</v>
      </c>
      <c r="E106" s="261">
        <v>4.3999999999999997E-2</v>
      </c>
      <c r="F106" s="344">
        <v>0</v>
      </c>
      <c r="G106" s="190">
        <f t="shared" si="109"/>
        <v>0</v>
      </c>
      <c r="H106" s="344">
        <v>0</v>
      </c>
      <c r="I106" s="190">
        <f t="shared" si="107"/>
        <v>0</v>
      </c>
      <c r="J106" s="345">
        <f t="shared" si="110"/>
        <v>0</v>
      </c>
      <c r="K106" s="406"/>
      <c r="L106" s="427"/>
      <c r="M106" s="429">
        <v>0</v>
      </c>
      <c r="N106" s="431">
        <f t="shared" si="111"/>
        <v>0</v>
      </c>
      <c r="O106" s="429">
        <v>0</v>
      </c>
      <c r="P106" s="431">
        <f t="shared" si="112"/>
        <v>0</v>
      </c>
      <c r="Q106" s="432">
        <f t="shared" si="113"/>
        <v>0</v>
      </c>
      <c r="R106" s="444"/>
      <c r="S106" s="446">
        <v>0</v>
      </c>
      <c r="T106" s="448">
        <f t="shared" si="114"/>
        <v>0</v>
      </c>
      <c r="U106" s="446">
        <v>0</v>
      </c>
      <c r="V106" s="448">
        <f t="shared" si="115"/>
        <v>0</v>
      </c>
      <c r="W106" s="449">
        <f t="shared" si="116"/>
        <v>0</v>
      </c>
      <c r="X106" s="472">
        <v>4.3999999999999997E-2</v>
      </c>
      <c r="Y106" s="474">
        <v>0</v>
      </c>
      <c r="Z106" s="476">
        <f t="shared" si="117"/>
        <v>0</v>
      </c>
      <c r="AA106" s="474">
        <v>0</v>
      </c>
      <c r="AB106" s="476">
        <f t="shared" si="118"/>
        <v>0</v>
      </c>
      <c r="AC106" s="477">
        <f t="shared" si="119"/>
        <v>0</v>
      </c>
      <c r="AD106" s="489"/>
      <c r="AE106" s="491">
        <v>0</v>
      </c>
      <c r="AF106" s="493">
        <f t="shared" si="120"/>
        <v>0</v>
      </c>
      <c r="AG106" s="491">
        <v>0</v>
      </c>
      <c r="AH106" s="493">
        <f t="shared" si="121"/>
        <v>0</v>
      </c>
      <c r="AI106" s="494">
        <f t="shared" si="122"/>
        <v>0</v>
      </c>
      <c r="AJ106" s="523"/>
      <c r="AK106" s="525">
        <v>0</v>
      </c>
      <c r="AL106" s="527">
        <f t="shared" si="123"/>
        <v>0</v>
      </c>
      <c r="AM106" s="525">
        <v>0</v>
      </c>
      <c r="AN106" s="527">
        <f t="shared" si="124"/>
        <v>0</v>
      </c>
      <c r="AO106" s="528">
        <f t="shared" si="125"/>
        <v>0</v>
      </c>
      <c r="AP106" s="540"/>
      <c r="AQ106" s="344">
        <v>0</v>
      </c>
      <c r="AR106" s="190">
        <f t="shared" si="129"/>
        <v>0</v>
      </c>
      <c r="AS106" s="344">
        <v>0</v>
      </c>
      <c r="AT106" s="190">
        <f t="shared" si="103"/>
        <v>0</v>
      </c>
      <c r="AU106" s="345">
        <f t="shared" si="104"/>
        <v>0</v>
      </c>
      <c r="AV106" s="606"/>
      <c r="AW106" s="344">
        <v>0</v>
      </c>
      <c r="AX106" s="190">
        <f t="shared" si="130"/>
        <v>0</v>
      </c>
      <c r="AY106" s="344">
        <v>0</v>
      </c>
      <c r="AZ106" s="190">
        <f t="shared" si="105"/>
        <v>0</v>
      </c>
      <c r="BA106" s="345">
        <f t="shared" si="106"/>
        <v>0</v>
      </c>
      <c r="BB106" s="540"/>
      <c r="BC106" s="542">
        <v>0</v>
      </c>
      <c r="BD106" s="544">
        <f t="shared" si="126"/>
        <v>0</v>
      </c>
      <c r="BE106" s="542">
        <v>0</v>
      </c>
      <c r="BF106" s="544">
        <f t="shared" si="127"/>
        <v>0</v>
      </c>
      <c r="BG106" s="545">
        <f t="shared" si="108"/>
        <v>0</v>
      </c>
      <c r="BH106" s="398">
        <f t="shared" si="128"/>
        <v>0</v>
      </c>
      <c r="BJ106" s="275"/>
    </row>
    <row r="107" spans="1:62" s="254" customFormat="1" ht="12.75">
      <c r="A107" s="305" t="s">
        <v>497</v>
      </c>
      <c r="B107" s="342" t="s">
        <v>498</v>
      </c>
      <c r="C107" s="553"/>
      <c r="D107" s="347" t="s">
        <v>140</v>
      </c>
      <c r="E107" s="347">
        <v>41.2</v>
      </c>
      <c r="F107" s="344">
        <v>0</v>
      </c>
      <c r="G107" s="190">
        <f t="shared" si="109"/>
        <v>0</v>
      </c>
      <c r="H107" s="344">
        <v>0</v>
      </c>
      <c r="I107" s="190">
        <f t="shared" si="107"/>
        <v>0</v>
      </c>
      <c r="J107" s="345">
        <f t="shared" si="110"/>
        <v>0</v>
      </c>
      <c r="K107" s="406"/>
      <c r="L107" s="427">
        <v>41.2</v>
      </c>
      <c r="M107" s="429">
        <v>0</v>
      </c>
      <c r="N107" s="431">
        <f t="shared" si="111"/>
        <v>0</v>
      </c>
      <c r="O107" s="429">
        <v>0</v>
      </c>
      <c r="P107" s="431">
        <f t="shared" si="112"/>
        <v>0</v>
      </c>
      <c r="Q107" s="432">
        <f t="shared" si="113"/>
        <v>0</v>
      </c>
      <c r="R107" s="444"/>
      <c r="S107" s="446">
        <v>0</v>
      </c>
      <c r="T107" s="448">
        <f t="shared" si="114"/>
        <v>0</v>
      </c>
      <c r="U107" s="446">
        <v>0</v>
      </c>
      <c r="V107" s="448">
        <f t="shared" si="115"/>
        <v>0</v>
      </c>
      <c r="W107" s="449">
        <f t="shared" si="116"/>
        <v>0</v>
      </c>
      <c r="X107" s="472"/>
      <c r="Y107" s="474">
        <v>0</v>
      </c>
      <c r="Z107" s="476">
        <f t="shared" si="117"/>
        <v>0</v>
      </c>
      <c r="AA107" s="474">
        <v>0</v>
      </c>
      <c r="AB107" s="476">
        <f t="shared" si="118"/>
        <v>0</v>
      </c>
      <c r="AC107" s="477">
        <f t="shared" si="119"/>
        <v>0</v>
      </c>
      <c r="AD107" s="489"/>
      <c r="AE107" s="491">
        <v>0</v>
      </c>
      <c r="AF107" s="493">
        <f t="shared" si="120"/>
        <v>0</v>
      </c>
      <c r="AG107" s="491">
        <v>0</v>
      </c>
      <c r="AH107" s="493">
        <f t="shared" si="121"/>
        <v>0</v>
      </c>
      <c r="AI107" s="494">
        <f t="shared" si="122"/>
        <v>0</v>
      </c>
      <c r="AJ107" s="523"/>
      <c r="AK107" s="525">
        <v>0</v>
      </c>
      <c r="AL107" s="527">
        <f t="shared" si="123"/>
        <v>0</v>
      </c>
      <c r="AM107" s="525">
        <v>0</v>
      </c>
      <c r="AN107" s="527">
        <f t="shared" si="124"/>
        <v>0</v>
      </c>
      <c r="AO107" s="528">
        <f t="shared" si="125"/>
        <v>0</v>
      </c>
      <c r="AP107" s="540"/>
      <c r="AQ107" s="344">
        <v>0</v>
      </c>
      <c r="AR107" s="190">
        <f t="shared" si="129"/>
        <v>0</v>
      </c>
      <c r="AS107" s="344">
        <v>0</v>
      </c>
      <c r="AT107" s="190">
        <f t="shared" si="103"/>
        <v>0</v>
      </c>
      <c r="AU107" s="345">
        <f t="shared" si="104"/>
        <v>0</v>
      </c>
      <c r="AV107" s="606"/>
      <c r="AW107" s="344">
        <v>0</v>
      </c>
      <c r="AX107" s="190">
        <f t="shared" si="130"/>
        <v>0</v>
      </c>
      <c r="AY107" s="344">
        <v>0</v>
      </c>
      <c r="AZ107" s="190">
        <f t="shared" si="105"/>
        <v>0</v>
      </c>
      <c r="BA107" s="345">
        <f t="shared" si="106"/>
        <v>0</v>
      </c>
      <c r="BB107" s="540"/>
      <c r="BC107" s="542">
        <v>0</v>
      </c>
      <c r="BD107" s="544">
        <f t="shared" si="126"/>
        <v>0</v>
      </c>
      <c r="BE107" s="542">
        <v>0</v>
      </c>
      <c r="BF107" s="544">
        <f t="shared" si="127"/>
        <v>0</v>
      </c>
      <c r="BG107" s="545">
        <f t="shared" si="108"/>
        <v>0</v>
      </c>
      <c r="BH107" s="398">
        <f t="shared" si="128"/>
        <v>0</v>
      </c>
      <c r="BJ107" s="275"/>
    </row>
    <row r="108" spans="1:62" s="254" customFormat="1" ht="12.75">
      <c r="A108" s="303" t="s">
        <v>499</v>
      </c>
      <c r="B108" s="343" t="s">
        <v>500</v>
      </c>
      <c r="C108" s="187"/>
      <c r="D108" s="261" t="s">
        <v>140</v>
      </c>
      <c r="E108" s="261">
        <v>41.2</v>
      </c>
      <c r="F108" s="344">
        <v>14438.5</v>
      </c>
      <c r="G108" s="190">
        <f t="shared" si="109"/>
        <v>594866.20000000007</v>
      </c>
      <c r="H108" s="344">
        <v>10660</v>
      </c>
      <c r="I108" s="190">
        <f t="shared" si="107"/>
        <v>439192.00000000006</v>
      </c>
      <c r="J108" s="345">
        <f t="shared" si="110"/>
        <v>1034058.2000000002</v>
      </c>
      <c r="K108" s="406"/>
      <c r="L108" s="437">
        <v>41.2</v>
      </c>
      <c r="M108" s="429">
        <v>14438.5</v>
      </c>
      <c r="N108" s="431">
        <f t="shared" si="111"/>
        <v>594866.20000000007</v>
      </c>
      <c r="O108" s="429">
        <v>10660</v>
      </c>
      <c r="P108" s="431">
        <f t="shared" si="112"/>
        <v>439192.00000000006</v>
      </c>
      <c r="Q108" s="432">
        <f t="shared" si="113"/>
        <v>1034058.2000000002</v>
      </c>
      <c r="R108" s="453"/>
      <c r="S108" s="446">
        <v>14438.5</v>
      </c>
      <c r="T108" s="448">
        <f t="shared" si="114"/>
        <v>0</v>
      </c>
      <c r="U108" s="446">
        <v>10660</v>
      </c>
      <c r="V108" s="448">
        <f t="shared" si="115"/>
        <v>0</v>
      </c>
      <c r="W108" s="449">
        <f t="shared" si="116"/>
        <v>0</v>
      </c>
      <c r="X108" s="472"/>
      <c r="Y108" s="474">
        <v>14438.5</v>
      </c>
      <c r="Z108" s="476">
        <f t="shared" si="117"/>
        <v>0</v>
      </c>
      <c r="AA108" s="474">
        <v>10660</v>
      </c>
      <c r="AB108" s="476">
        <f t="shared" si="118"/>
        <v>0</v>
      </c>
      <c r="AC108" s="477">
        <f t="shared" si="119"/>
        <v>0</v>
      </c>
      <c r="AD108" s="489"/>
      <c r="AE108" s="491">
        <v>14438.5</v>
      </c>
      <c r="AF108" s="493">
        <f t="shared" si="120"/>
        <v>0</v>
      </c>
      <c r="AG108" s="491">
        <v>10660</v>
      </c>
      <c r="AH108" s="493">
        <f t="shared" si="121"/>
        <v>0</v>
      </c>
      <c r="AI108" s="494">
        <f t="shared" si="122"/>
        <v>0</v>
      </c>
      <c r="AJ108" s="523"/>
      <c r="AK108" s="525">
        <v>14438.5</v>
      </c>
      <c r="AL108" s="527">
        <f t="shared" si="123"/>
        <v>0</v>
      </c>
      <c r="AM108" s="525">
        <v>10660</v>
      </c>
      <c r="AN108" s="527">
        <f t="shared" si="124"/>
        <v>0</v>
      </c>
      <c r="AO108" s="528">
        <f t="shared" si="125"/>
        <v>0</v>
      </c>
      <c r="AP108" s="540"/>
      <c r="AQ108" s="344">
        <v>14438.5</v>
      </c>
      <c r="AR108" s="190">
        <f t="shared" si="129"/>
        <v>0</v>
      </c>
      <c r="AS108" s="344">
        <v>10660</v>
      </c>
      <c r="AT108" s="190">
        <f t="shared" si="103"/>
        <v>0</v>
      </c>
      <c r="AU108" s="345">
        <f t="shared" si="104"/>
        <v>0</v>
      </c>
      <c r="AV108" s="606"/>
      <c r="AW108" s="344">
        <v>14438.5</v>
      </c>
      <c r="AX108" s="190">
        <f t="shared" si="130"/>
        <v>0</v>
      </c>
      <c r="AY108" s="344">
        <v>10660</v>
      </c>
      <c r="AZ108" s="190">
        <f t="shared" si="105"/>
        <v>0</v>
      </c>
      <c r="BA108" s="345">
        <f t="shared" si="106"/>
        <v>0</v>
      </c>
      <c r="BB108" s="540"/>
      <c r="BC108" s="542">
        <v>14438.5</v>
      </c>
      <c r="BD108" s="544">
        <f t="shared" si="126"/>
        <v>0</v>
      </c>
      <c r="BE108" s="542">
        <v>10660</v>
      </c>
      <c r="BF108" s="544">
        <f t="shared" si="127"/>
        <v>0</v>
      </c>
      <c r="BG108" s="545">
        <f t="shared" si="108"/>
        <v>0</v>
      </c>
      <c r="BH108" s="398">
        <f t="shared" si="128"/>
        <v>0</v>
      </c>
      <c r="BJ108" s="275"/>
    </row>
    <row r="109" spans="1:62" s="254" customFormat="1" ht="12.75">
      <c r="A109" s="303" t="s">
        <v>501</v>
      </c>
      <c r="B109" s="343" t="s">
        <v>234</v>
      </c>
      <c r="C109" s="187"/>
      <c r="D109" s="261" t="s">
        <v>141</v>
      </c>
      <c r="E109" s="261">
        <v>2.7959999999999998</v>
      </c>
      <c r="F109" s="344">
        <v>0</v>
      </c>
      <c r="G109" s="190">
        <f t="shared" si="109"/>
        <v>0</v>
      </c>
      <c r="H109" s="344">
        <v>89456</v>
      </c>
      <c r="I109" s="190">
        <f t="shared" si="107"/>
        <v>250118.976</v>
      </c>
      <c r="J109" s="345">
        <f t="shared" si="110"/>
        <v>250118.976</v>
      </c>
      <c r="K109" s="406"/>
      <c r="L109" s="437">
        <v>2.7959999999999998</v>
      </c>
      <c r="M109" s="429">
        <v>0</v>
      </c>
      <c r="N109" s="431">
        <f t="shared" si="111"/>
        <v>0</v>
      </c>
      <c r="O109" s="429">
        <v>89456</v>
      </c>
      <c r="P109" s="431">
        <f t="shared" si="112"/>
        <v>250118.976</v>
      </c>
      <c r="Q109" s="432">
        <f t="shared" si="113"/>
        <v>250118.976</v>
      </c>
      <c r="R109" s="453"/>
      <c r="S109" s="446">
        <v>0</v>
      </c>
      <c r="T109" s="448">
        <f t="shared" si="114"/>
        <v>0</v>
      </c>
      <c r="U109" s="446">
        <v>89456</v>
      </c>
      <c r="V109" s="448">
        <f t="shared" si="115"/>
        <v>0</v>
      </c>
      <c r="W109" s="449">
        <f t="shared" si="116"/>
        <v>0</v>
      </c>
      <c r="X109" s="472"/>
      <c r="Y109" s="474">
        <v>0</v>
      </c>
      <c r="Z109" s="476">
        <f t="shared" si="117"/>
        <v>0</v>
      </c>
      <c r="AA109" s="474">
        <v>89456</v>
      </c>
      <c r="AB109" s="476">
        <f t="shared" si="118"/>
        <v>0</v>
      </c>
      <c r="AC109" s="477">
        <f t="shared" si="119"/>
        <v>0</v>
      </c>
      <c r="AD109" s="489"/>
      <c r="AE109" s="491">
        <v>0</v>
      </c>
      <c r="AF109" s="493">
        <f t="shared" si="120"/>
        <v>0</v>
      </c>
      <c r="AG109" s="491">
        <v>89456</v>
      </c>
      <c r="AH109" s="493">
        <f t="shared" si="121"/>
        <v>0</v>
      </c>
      <c r="AI109" s="494">
        <f t="shared" si="122"/>
        <v>0</v>
      </c>
      <c r="AJ109" s="523"/>
      <c r="AK109" s="525">
        <v>0</v>
      </c>
      <c r="AL109" s="527">
        <f t="shared" si="123"/>
        <v>0</v>
      </c>
      <c r="AM109" s="525">
        <v>89456</v>
      </c>
      <c r="AN109" s="527">
        <f t="shared" si="124"/>
        <v>0</v>
      </c>
      <c r="AO109" s="528">
        <f t="shared" si="125"/>
        <v>0</v>
      </c>
      <c r="AP109" s="540"/>
      <c r="AQ109" s="344">
        <v>0</v>
      </c>
      <c r="AR109" s="190">
        <f t="shared" si="129"/>
        <v>0</v>
      </c>
      <c r="AS109" s="344">
        <v>89456</v>
      </c>
      <c r="AT109" s="190">
        <f t="shared" si="103"/>
        <v>0</v>
      </c>
      <c r="AU109" s="345">
        <f t="shared" si="104"/>
        <v>0</v>
      </c>
      <c r="AV109" s="606"/>
      <c r="AW109" s="344">
        <v>0</v>
      </c>
      <c r="AX109" s="190">
        <f t="shared" si="130"/>
        <v>0</v>
      </c>
      <c r="AY109" s="344">
        <v>89456</v>
      </c>
      <c r="AZ109" s="190">
        <f t="shared" si="105"/>
        <v>0</v>
      </c>
      <c r="BA109" s="345">
        <f t="shared" si="106"/>
        <v>0</v>
      </c>
      <c r="BB109" s="540"/>
      <c r="BC109" s="542">
        <v>0</v>
      </c>
      <c r="BD109" s="544">
        <f t="shared" si="126"/>
        <v>0</v>
      </c>
      <c r="BE109" s="542">
        <v>89456</v>
      </c>
      <c r="BF109" s="544">
        <f t="shared" si="127"/>
        <v>0</v>
      </c>
      <c r="BG109" s="545">
        <f t="shared" si="108"/>
        <v>0</v>
      </c>
      <c r="BH109" s="398">
        <f t="shared" si="128"/>
        <v>0</v>
      </c>
      <c r="BJ109" s="275"/>
    </row>
    <row r="110" spans="1:62" s="254" customFormat="1" ht="12.75">
      <c r="A110" s="303" t="s">
        <v>502</v>
      </c>
      <c r="B110" s="343" t="s">
        <v>503</v>
      </c>
      <c r="C110" s="187"/>
      <c r="D110" s="261" t="s">
        <v>90</v>
      </c>
      <c r="E110" s="261">
        <v>370</v>
      </c>
      <c r="F110" s="344">
        <v>0</v>
      </c>
      <c r="G110" s="190">
        <f t="shared" si="109"/>
        <v>0</v>
      </c>
      <c r="H110" s="344">
        <v>253</v>
      </c>
      <c r="I110" s="190">
        <f t="shared" si="107"/>
        <v>93610</v>
      </c>
      <c r="J110" s="345">
        <f t="shared" si="110"/>
        <v>93610</v>
      </c>
      <c r="K110" s="406"/>
      <c r="L110" s="437">
        <v>370</v>
      </c>
      <c r="M110" s="429">
        <v>0</v>
      </c>
      <c r="N110" s="431">
        <f t="shared" si="111"/>
        <v>0</v>
      </c>
      <c r="O110" s="429">
        <v>253</v>
      </c>
      <c r="P110" s="431">
        <f t="shared" si="112"/>
        <v>93610</v>
      </c>
      <c r="Q110" s="432">
        <f t="shared" si="113"/>
        <v>93610</v>
      </c>
      <c r="R110" s="453"/>
      <c r="S110" s="446">
        <v>0</v>
      </c>
      <c r="T110" s="448">
        <f t="shared" si="114"/>
        <v>0</v>
      </c>
      <c r="U110" s="446">
        <v>253</v>
      </c>
      <c r="V110" s="448">
        <f t="shared" si="115"/>
        <v>0</v>
      </c>
      <c r="W110" s="449">
        <f t="shared" si="116"/>
        <v>0</v>
      </c>
      <c r="X110" s="472"/>
      <c r="Y110" s="474">
        <v>0</v>
      </c>
      <c r="Z110" s="476">
        <f t="shared" si="117"/>
        <v>0</v>
      </c>
      <c r="AA110" s="474">
        <v>253</v>
      </c>
      <c r="AB110" s="476">
        <f t="shared" si="118"/>
        <v>0</v>
      </c>
      <c r="AC110" s="477">
        <f t="shared" si="119"/>
        <v>0</v>
      </c>
      <c r="AD110" s="489"/>
      <c r="AE110" s="491">
        <v>0</v>
      </c>
      <c r="AF110" s="493">
        <f t="shared" si="120"/>
        <v>0</v>
      </c>
      <c r="AG110" s="491">
        <v>253</v>
      </c>
      <c r="AH110" s="493">
        <f t="shared" si="121"/>
        <v>0</v>
      </c>
      <c r="AI110" s="494">
        <f t="shared" si="122"/>
        <v>0</v>
      </c>
      <c r="AJ110" s="523"/>
      <c r="AK110" s="525">
        <v>0</v>
      </c>
      <c r="AL110" s="527">
        <f t="shared" si="123"/>
        <v>0</v>
      </c>
      <c r="AM110" s="525">
        <v>253</v>
      </c>
      <c r="AN110" s="527">
        <f t="shared" si="124"/>
        <v>0</v>
      </c>
      <c r="AO110" s="528">
        <f t="shared" si="125"/>
        <v>0</v>
      </c>
      <c r="AP110" s="540"/>
      <c r="AQ110" s="344">
        <v>0</v>
      </c>
      <c r="AR110" s="190">
        <f t="shared" si="129"/>
        <v>0</v>
      </c>
      <c r="AS110" s="344">
        <v>253</v>
      </c>
      <c r="AT110" s="190">
        <f t="shared" si="103"/>
        <v>0</v>
      </c>
      <c r="AU110" s="345">
        <f t="shared" si="104"/>
        <v>0</v>
      </c>
      <c r="AV110" s="606"/>
      <c r="AW110" s="344">
        <v>0</v>
      </c>
      <c r="AX110" s="190">
        <f t="shared" si="130"/>
        <v>0</v>
      </c>
      <c r="AY110" s="344">
        <v>253</v>
      </c>
      <c r="AZ110" s="190">
        <f t="shared" si="105"/>
        <v>0</v>
      </c>
      <c r="BA110" s="345">
        <f t="shared" si="106"/>
        <v>0</v>
      </c>
      <c r="BB110" s="540"/>
      <c r="BC110" s="542">
        <v>0</v>
      </c>
      <c r="BD110" s="544">
        <f t="shared" si="126"/>
        <v>0</v>
      </c>
      <c r="BE110" s="542">
        <v>253</v>
      </c>
      <c r="BF110" s="544">
        <f t="shared" si="127"/>
        <v>0</v>
      </c>
      <c r="BG110" s="545">
        <f t="shared" si="108"/>
        <v>0</v>
      </c>
      <c r="BH110" s="398">
        <f t="shared" si="128"/>
        <v>0</v>
      </c>
      <c r="BJ110" s="275"/>
    </row>
    <row r="111" spans="1:62" s="254" customFormat="1" ht="12.75">
      <c r="A111" s="303" t="s">
        <v>504</v>
      </c>
      <c r="B111" s="343" t="s">
        <v>505</v>
      </c>
      <c r="C111" s="187"/>
      <c r="D111" s="261" t="s">
        <v>143</v>
      </c>
      <c r="E111" s="261">
        <v>510</v>
      </c>
      <c r="F111" s="344">
        <v>785</v>
      </c>
      <c r="G111" s="190">
        <f t="shared" si="109"/>
        <v>400350</v>
      </c>
      <c r="H111" s="344">
        <v>967</v>
      </c>
      <c r="I111" s="190">
        <f t="shared" si="107"/>
        <v>493170</v>
      </c>
      <c r="J111" s="345">
        <f t="shared" si="110"/>
        <v>893520</v>
      </c>
      <c r="K111" s="406"/>
      <c r="L111" s="437">
        <v>510</v>
      </c>
      <c r="M111" s="429">
        <v>785</v>
      </c>
      <c r="N111" s="431">
        <f t="shared" si="111"/>
        <v>400350</v>
      </c>
      <c r="O111" s="429">
        <v>967</v>
      </c>
      <c r="P111" s="431">
        <f t="shared" si="112"/>
        <v>493170</v>
      </c>
      <c r="Q111" s="432">
        <f t="shared" si="113"/>
        <v>893520</v>
      </c>
      <c r="R111" s="453"/>
      <c r="S111" s="446">
        <v>785</v>
      </c>
      <c r="T111" s="448">
        <f t="shared" si="114"/>
        <v>0</v>
      </c>
      <c r="U111" s="446">
        <v>967</v>
      </c>
      <c r="V111" s="448">
        <f t="shared" si="115"/>
        <v>0</v>
      </c>
      <c r="W111" s="449">
        <f t="shared" si="116"/>
        <v>0</v>
      </c>
      <c r="X111" s="472"/>
      <c r="Y111" s="474">
        <v>785</v>
      </c>
      <c r="Z111" s="476">
        <f t="shared" si="117"/>
        <v>0</v>
      </c>
      <c r="AA111" s="474">
        <v>967</v>
      </c>
      <c r="AB111" s="476">
        <f t="shared" si="118"/>
        <v>0</v>
      </c>
      <c r="AC111" s="477">
        <f t="shared" si="119"/>
        <v>0</v>
      </c>
      <c r="AD111" s="489"/>
      <c r="AE111" s="491">
        <v>785</v>
      </c>
      <c r="AF111" s="493">
        <f t="shared" si="120"/>
        <v>0</v>
      </c>
      <c r="AG111" s="491">
        <v>967</v>
      </c>
      <c r="AH111" s="493">
        <f t="shared" si="121"/>
        <v>0</v>
      </c>
      <c r="AI111" s="494">
        <f t="shared" si="122"/>
        <v>0</v>
      </c>
      <c r="AJ111" s="523"/>
      <c r="AK111" s="525">
        <v>785</v>
      </c>
      <c r="AL111" s="527">
        <f t="shared" si="123"/>
        <v>0</v>
      </c>
      <c r="AM111" s="525">
        <v>967</v>
      </c>
      <c r="AN111" s="527">
        <f t="shared" si="124"/>
        <v>0</v>
      </c>
      <c r="AO111" s="528">
        <f t="shared" si="125"/>
        <v>0</v>
      </c>
      <c r="AP111" s="540"/>
      <c r="AQ111" s="344">
        <v>785</v>
      </c>
      <c r="AR111" s="190">
        <f t="shared" si="129"/>
        <v>0</v>
      </c>
      <c r="AS111" s="344">
        <v>967</v>
      </c>
      <c r="AT111" s="190">
        <f t="shared" si="103"/>
        <v>0</v>
      </c>
      <c r="AU111" s="345">
        <f t="shared" si="104"/>
        <v>0</v>
      </c>
      <c r="AV111" s="606"/>
      <c r="AW111" s="344">
        <v>785</v>
      </c>
      <c r="AX111" s="190">
        <f t="shared" si="130"/>
        <v>0</v>
      </c>
      <c r="AY111" s="344">
        <v>967</v>
      </c>
      <c r="AZ111" s="190">
        <f t="shared" si="105"/>
        <v>0</v>
      </c>
      <c r="BA111" s="345">
        <f t="shared" si="106"/>
        <v>0</v>
      </c>
      <c r="BB111" s="540"/>
      <c r="BC111" s="542">
        <v>785</v>
      </c>
      <c r="BD111" s="544">
        <f t="shared" si="126"/>
        <v>0</v>
      </c>
      <c r="BE111" s="542">
        <v>967</v>
      </c>
      <c r="BF111" s="544">
        <f t="shared" si="127"/>
        <v>0</v>
      </c>
      <c r="BG111" s="545">
        <f t="shared" si="108"/>
        <v>0</v>
      </c>
      <c r="BH111" s="398">
        <f t="shared" si="128"/>
        <v>0</v>
      </c>
      <c r="BJ111" s="275"/>
    </row>
    <row r="112" spans="1:62" s="254" customFormat="1" ht="12.75">
      <c r="A112" s="303" t="s">
        <v>506</v>
      </c>
      <c r="B112" s="343" t="s">
        <v>507</v>
      </c>
      <c r="C112" s="187"/>
      <c r="D112" s="261" t="s">
        <v>141</v>
      </c>
      <c r="E112" s="261">
        <v>8.7999999999999995E-2</v>
      </c>
      <c r="F112" s="344">
        <v>0</v>
      </c>
      <c r="G112" s="190">
        <f t="shared" si="109"/>
        <v>0</v>
      </c>
      <c r="H112" s="344">
        <v>89463</v>
      </c>
      <c r="I112" s="190">
        <f t="shared" si="107"/>
        <v>7872.7439999999997</v>
      </c>
      <c r="J112" s="345">
        <f t="shared" si="110"/>
        <v>7872.7439999999997</v>
      </c>
      <c r="K112" s="406"/>
      <c r="L112" s="437">
        <v>8.7999999999999995E-2</v>
      </c>
      <c r="M112" s="429">
        <v>0</v>
      </c>
      <c r="N112" s="431">
        <f t="shared" si="111"/>
        <v>0</v>
      </c>
      <c r="O112" s="429">
        <v>89463</v>
      </c>
      <c r="P112" s="431">
        <f t="shared" si="112"/>
        <v>7872.7439999999997</v>
      </c>
      <c r="Q112" s="432">
        <f t="shared" si="113"/>
        <v>7872.7439999999997</v>
      </c>
      <c r="R112" s="453"/>
      <c r="S112" s="446">
        <v>0</v>
      </c>
      <c r="T112" s="448">
        <f t="shared" si="114"/>
        <v>0</v>
      </c>
      <c r="U112" s="446">
        <v>89463</v>
      </c>
      <c r="V112" s="448">
        <f t="shared" si="115"/>
        <v>0</v>
      </c>
      <c r="W112" s="449">
        <f t="shared" si="116"/>
        <v>0</v>
      </c>
      <c r="X112" s="472"/>
      <c r="Y112" s="474">
        <v>0</v>
      </c>
      <c r="Z112" s="476">
        <f t="shared" si="117"/>
        <v>0</v>
      </c>
      <c r="AA112" s="474">
        <v>89463</v>
      </c>
      <c r="AB112" s="476">
        <f t="shared" si="118"/>
        <v>0</v>
      </c>
      <c r="AC112" s="477">
        <f t="shared" si="119"/>
        <v>0</v>
      </c>
      <c r="AD112" s="489"/>
      <c r="AE112" s="491">
        <v>0</v>
      </c>
      <c r="AF112" s="493">
        <f t="shared" si="120"/>
        <v>0</v>
      </c>
      <c r="AG112" s="491">
        <v>89463</v>
      </c>
      <c r="AH112" s="493">
        <f t="shared" si="121"/>
        <v>0</v>
      </c>
      <c r="AI112" s="494">
        <f t="shared" si="122"/>
        <v>0</v>
      </c>
      <c r="AJ112" s="523"/>
      <c r="AK112" s="525">
        <v>0</v>
      </c>
      <c r="AL112" s="527">
        <f t="shared" si="123"/>
        <v>0</v>
      </c>
      <c r="AM112" s="525">
        <v>89463</v>
      </c>
      <c r="AN112" s="527">
        <f t="shared" si="124"/>
        <v>0</v>
      </c>
      <c r="AO112" s="528">
        <f t="shared" si="125"/>
        <v>0</v>
      </c>
      <c r="AP112" s="540"/>
      <c r="AQ112" s="344">
        <v>0</v>
      </c>
      <c r="AR112" s="190">
        <f t="shared" si="129"/>
        <v>0</v>
      </c>
      <c r="AS112" s="344">
        <v>89463</v>
      </c>
      <c r="AT112" s="190">
        <f t="shared" si="103"/>
        <v>0</v>
      </c>
      <c r="AU112" s="345">
        <f t="shared" si="104"/>
        <v>0</v>
      </c>
      <c r="AV112" s="606"/>
      <c r="AW112" s="344">
        <v>0</v>
      </c>
      <c r="AX112" s="190">
        <f t="shared" si="130"/>
        <v>0</v>
      </c>
      <c r="AY112" s="344">
        <v>89463</v>
      </c>
      <c r="AZ112" s="190">
        <f t="shared" si="105"/>
        <v>0</v>
      </c>
      <c r="BA112" s="345">
        <f t="shared" si="106"/>
        <v>0</v>
      </c>
      <c r="BB112" s="540"/>
      <c r="BC112" s="542">
        <v>0</v>
      </c>
      <c r="BD112" s="544">
        <f t="shared" si="126"/>
        <v>0</v>
      </c>
      <c r="BE112" s="542">
        <v>89463</v>
      </c>
      <c r="BF112" s="544">
        <f t="shared" si="127"/>
        <v>0</v>
      </c>
      <c r="BG112" s="545">
        <f t="shared" si="108"/>
        <v>0</v>
      </c>
      <c r="BH112" s="398">
        <f t="shared" si="128"/>
        <v>0</v>
      </c>
      <c r="BJ112" s="275"/>
    </row>
    <row r="113" spans="1:62" s="254" customFormat="1" ht="12.75">
      <c r="A113" s="303" t="s">
        <v>508</v>
      </c>
      <c r="B113" s="343" t="s">
        <v>250</v>
      </c>
      <c r="C113" s="187"/>
      <c r="D113" s="261" t="s">
        <v>142</v>
      </c>
      <c r="E113" s="261">
        <v>48</v>
      </c>
      <c r="F113" s="344">
        <v>0</v>
      </c>
      <c r="G113" s="190">
        <f t="shared" si="109"/>
        <v>0</v>
      </c>
      <c r="H113" s="344">
        <v>225</v>
      </c>
      <c r="I113" s="190">
        <f t="shared" si="107"/>
        <v>10800</v>
      </c>
      <c r="J113" s="345">
        <f t="shared" si="110"/>
        <v>10800</v>
      </c>
      <c r="K113" s="406"/>
      <c r="L113" s="437">
        <v>48</v>
      </c>
      <c r="M113" s="429">
        <v>0</v>
      </c>
      <c r="N113" s="431">
        <f t="shared" si="111"/>
        <v>0</v>
      </c>
      <c r="O113" s="429">
        <v>225</v>
      </c>
      <c r="P113" s="431">
        <f t="shared" si="112"/>
        <v>10800</v>
      </c>
      <c r="Q113" s="432">
        <f t="shared" si="113"/>
        <v>10800</v>
      </c>
      <c r="R113" s="453"/>
      <c r="S113" s="446">
        <v>0</v>
      </c>
      <c r="T113" s="448">
        <f t="shared" si="114"/>
        <v>0</v>
      </c>
      <c r="U113" s="446">
        <v>225</v>
      </c>
      <c r="V113" s="448">
        <f t="shared" si="115"/>
        <v>0</v>
      </c>
      <c r="W113" s="449">
        <f t="shared" si="116"/>
        <v>0</v>
      </c>
      <c r="X113" s="472"/>
      <c r="Y113" s="474">
        <v>0</v>
      </c>
      <c r="Z113" s="476">
        <f t="shared" si="117"/>
        <v>0</v>
      </c>
      <c r="AA113" s="474">
        <v>225</v>
      </c>
      <c r="AB113" s="476">
        <f t="shared" si="118"/>
        <v>0</v>
      </c>
      <c r="AC113" s="477">
        <f t="shared" si="119"/>
        <v>0</v>
      </c>
      <c r="AD113" s="489"/>
      <c r="AE113" s="491">
        <v>0</v>
      </c>
      <c r="AF113" s="493">
        <f t="shared" si="120"/>
        <v>0</v>
      </c>
      <c r="AG113" s="491">
        <v>225</v>
      </c>
      <c r="AH113" s="493">
        <f t="shared" si="121"/>
        <v>0</v>
      </c>
      <c r="AI113" s="494">
        <f t="shared" si="122"/>
        <v>0</v>
      </c>
      <c r="AJ113" s="523"/>
      <c r="AK113" s="525">
        <v>0</v>
      </c>
      <c r="AL113" s="527">
        <f t="shared" si="123"/>
        <v>0</v>
      </c>
      <c r="AM113" s="525">
        <v>225</v>
      </c>
      <c r="AN113" s="527">
        <f t="shared" si="124"/>
        <v>0</v>
      </c>
      <c r="AO113" s="528">
        <f t="shared" si="125"/>
        <v>0</v>
      </c>
      <c r="AP113" s="540"/>
      <c r="AQ113" s="344">
        <v>0</v>
      </c>
      <c r="AR113" s="190">
        <f t="shared" si="129"/>
        <v>0</v>
      </c>
      <c r="AS113" s="344">
        <v>225</v>
      </c>
      <c r="AT113" s="190">
        <f t="shared" si="103"/>
        <v>0</v>
      </c>
      <c r="AU113" s="345">
        <f t="shared" si="104"/>
        <v>0</v>
      </c>
      <c r="AV113" s="606"/>
      <c r="AW113" s="344">
        <v>0</v>
      </c>
      <c r="AX113" s="190">
        <f t="shared" si="130"/>
        <v>0</v>
      </c>
      <c r="AY113" s="344">
        <v>225</v>
      </c>
      <c r="AZ113" s="190">
        <f t="shared" si="105"/>
        <v>0</v>
      </c>
      <c r="BA113" s="345">
        <f t="shared" si="106"/>
        <v>0</v>
      </c>
      <c r="BB113" s="540"/>
      <c r="BC113" s="542">
        <v>0</v>
      </c>
      <c r="BD113" s="544">
        <f t="shared" si="126"/>
        <v>0</v>
      </c>
      <c r="BE113" s="542">
        <v>225</v>
      </c>
      <c r="BF113" s="544">
        <f t="shared" si="127"/>
        <v>0</v>
      </c>
      <c r="BG113" s="545">
        <f t="shared" si="108"/>
        <v>0</v>
      </c>
      <c r="BH113" s="398">
        <f t="shared" si="128"/>
        <v>0</v>
      </c>
      <c r="BJ113" s="275"/>
    </row>
    <row r="114" spans="1:62" s="254" customFormat="1" ht="12.75">
      <c r="A114" s="303" t="s">
        <v>268</v>
      </c>
      <c r="B114" s="343" t="s">
        <v>269</v>
      </c>
      <c r="C114" s="187"/>
      <c r="D114" s="261" t="s">
        <v>142</v>
      </c>
      <c r="E114" s="261">
        <v>18</v>
      </c>
      <c r="F114" s="344">
        <v>13525</v>
      </c>
      <c r="G114" s="190">
        <f t="shared" si="109"/>
        <v>243450</v>
      </c>
      <c r="H114" s="344">
        <v>1325</v>
      </c>
      <c r="I114" s="190">
        <f t="shared" si="107"/>
        <v>23850</v>
      </c>
      <c r="J114" s="345">
        <f t="shared" si="110"/>
        <v>267300</v>
      </c>
      <c r="K114" s="406"/>
      <c r="L114" s="427"/>
      <c r="M114" s="429">
        <v>13525</v>
      </c>
      <c r="N114" s="431">
        <f t="shared" si="111"/>
        <v>0</v>
      </c>
      <c r="O114" s="429">
        <v>1325</v>
      </c>
      <c r="P114" s="431">
        <f t="shared" si="112"/>
        <v>0</v>
      </c>
      <c r="Q114" s="432">
        <f t="shared" si="113"/>
        <v>0</v>
      </c>
      <c r="R114" s="444"/>
      <c r="S114" s="446">
        <v>13525</v>
      </c>
      <c r="T114" s="448">
        <f t="shared" si="114"/>
        <v>0</v>
      </c>
      <c r="U114" s="446">
        <v>1325</v>
      </c>
      <c r="V114" s="448">
        <f t="shared" si="115"/>
        <v>0</v>
      </c>
      <c r="W114" s="449">
        <f t="shared" si="116"/>
        <v>0</v>
      </c>
      <c r="X114" s="472">
        <v>18</v>
      </c>
      <c r="Y114" s="474">
        <v>13525</v>
      </c>
      <c r="Z114" s="476">
        <f t="shared" si="117"/>
        <v>243450</v>
      </c>
      <c r="AA114" s="474">
        <v>1325</v>
      </c>
      <c r="AB114" s="476">
        <f t="shared" si="118"/>
        <v>23850</v>
      </c>
      <c r="AC114" s="477">
        <f t="shared" si="119"/>
        <v>267300</v>
      </c>
      <c r="AD114" s="489"/>
      <c r="AE114" s="491">
        <v>13525</v>
      </c>
      <c r="AF114" s="493">
        <f t="shared" si="120"/>
        <v>0</v>
      </c>
      <c r="AG114" s="491">
        <v>1325</v>
      </c>
      <c r="AH114" s="493">
        <f t="shared" si="121"/>
        <v>0</v>
      </c>
      <c r="AI114" s="494">
        <f t="shared" si="122"/>
        <v>0</v>
      </c>
      <c r="AJ114" s="523"/>
      <c r="AK114" s="525">
        <v>13525</v>
      </c>
      <c r="AL114" s="527">
        <f t="shared" si="123"/>
        <v>0</v>
      </c>
      <c r="AM114" s="525">
        <v>1325</v>
      </c>
      <c r="AN114" s="527">
        <f t="shared" si="124"/>
        <v>0</v>
      </c>
      <c r="AO114" s="528">
        <f t="shared" si="125"/>
        <v>0</v>
      </c>
      <c r="AP114" s="540"/>
      <c r="AQ114" s="344">
        <v>13525</v>
      </c>
      <c r="AR114" s="190">
        <f t="shared" si="129"/>
        <v>0</v>
      </c>
      <c r="AS114" s="344">
        <v>1325</v>
      </c>
      <c r="AT114" s="190">
        <f t="shared" si="103"/>
        <v>0</v>
      </c>
      <c r="AU114" s="345">
        <f t="shared" si="104"/>
        <v>0</v>
      </c>
      <c r="AV114" s="606"/>
      <c r="AW114" s="344">
        <v>13525</v>
      </c>
      <c r="AX114" s="190">
        <f t="shared" si="130"/>
        <v>0</v>
      </c>
      <c r="AY114" s="344">
        <v>1325</v>
      </c>
      <c r="AZ114" s="190">
        <f t="shared" si="105"/>
        <v>0</v>
      </c>
      <c r="BA114" s="345">
        <f t="shared" si="106"/>
        <v>0</v>
      </c>
      <c r="BB114" s="540"/>
      <c r="BC114" s="542">
        <v>13525</v>
      </c>
      <c r="BD114" s="544">
        <f t="shared" si="126"/>
        <v>0</v>
      </c>
      <c r="BE114" s="542">
        <v>1325</v>
      </c>
      <c r="BF114" s="544">
        <f t="shared" si="127"/>
        <v>0</v>
      </c>
      <c r="BG114" s="545">
        <f t="shared" si="108"/>
        <v>0</v>
      </c>
      <c r="BH114" s="398">
        <f t="shared" si="128"/>
        <v>0</v>
      </c>
      <c r="BJ114" s="275"/>
    </row>
    <row r="115" spans="1:62" s="254" customFormat="1" ht="12.75">
      <c r="A115" s="303" t="s">
        <v>270</v>
      </c>
      <c r="B115" s="343" t="s">
        <v>244</v>
      </c>
      <c r="C115" s="187"/>
      <c r="D115" s="261" t="s">
        <v>141</v>
      </c>
      <c r="E115" s="261">
        <v>0.95399999999999996</v>
      </c>
      <c r="F115" s="344">
        <v>0</v>
      </c>
      <c r="G115" s="190">
        <f t="shared" si="109"/>
        <v>0</v>
      </c>
      <c r="H115" s="344">
        <v>133527</v>
      </c>
      <c r="I115" s="190">
        <f t="shared" si="107"/>
        <v>127384.758</v>
      </c>
      <c r="J115" s="345">
        <f t="shared" si="110"/>
        <v>127384.758</v>
      </c>
      <c r="K115" s="406"/>
      <c r="L115" s="427"/>
      <c r="M115" s="429">
        <v>0</v>
      </c>
      <c r="N115" s="431">
        <f t="shared" si="111"/>
        <v>0</v>
      </c>
      <c r="O115" s="429">
        <v>133527</v>
      </c>
      <c r="P115" s="431">
        <f t="shared" si="112"/>
        <v>0</v>
      </c>
      <c r="Q115" s="432">
        <f t="shared" si="113"/>
        <v>0</v>
      </c>
      <c r="R115" s="444"/>
      <c r="S115" s="446">
        <v>0</v>
      </c>
      <c r="T115" s="448">
        <f t="shared" si="114"/>
        <v>0</v>
      </c>
      <c r="U115" s="446">
        <v>133527</v>
      </c>
      <c r="V115" s="448">
        <f t="shared" si="115"/>
        <v>0</v>
      </c>
      <c r="W115" s="449">
        <f t="shared" si="116"/>
        <v>0</v>
      </c>
      <c r="X115" s="472">
        <v>0.95399999999999996</v>
      </c>
      <c r="Y115" s="474">
        <v>0</v>
      </c>
      <c r="Z115" s="476">
        <f t="shared" si="117"/>
        <v>0</v>
      </c>
      <c r="AA115" s="474">
        <v>133527</v>
      </c>
      <c r="AB115" s="476">
        <f t="shared" si="118"/>
        <v>127384.758</v>
      </c>
      <c r="AC115" s="477">
        <f t="shared" si="119"/>
        <v>127384.758</v>
      </c>
      <c r="AD115" s="489"/>
      <c r="AE115" s="491">
        <v>0</v>
      </c>
      <c r="AF115" s="493">
        <f t="shared" si="120"/>
        <v>0</v>
      </c>
      <c r="AG115" s="491">
        <v>133527</v>
      </c>
      <c r="AH115" s="493">
        <f t="shared" si="121"/>
        <v>0</v>
      </c>
      <c r="AI115" s="494">
        <f t="shared" si="122"/>
        <v>0</v>
      </c>
      <c r="AJ115" s="523"/>
      <c r="AK115" s="525">
        <v>0</v>
      </c>
      <c r="AL115" s="527">
        <f t="shared" si="123"/>
        <v>0</v>
      </c>
      <c r="AM115" s="525">
        <v>133527</v>
      </c>
      <c r="AN115" s="527">
        <f t="shared" si="124"/>
        <v>0</v>
      </c>
      <c r="AO115" s="528">
        <f t="shared" si="125"/>
        <v>0</v>
      </c>
      <c r="AP115" s="540"/>
      <c r="AQ115" s="344">
        <v>0</v>
      </c>
      <c r="AR115" s="190">
        <f t="shared" si="129"/>
        <v>0</v>
      </c>
      <c r="AS115" s="344">
        <v>133527</v>
      </c>
      <c r="AT115" s="190">
        <f t="shared" si="103"/>
        <v>0</v>
      </c>
      <c r="AU115" s="345">
        <f t="shared" si="104"/>
        <v>0</v>
      </c>
      <c r="AV115" s="606"/>
      <c r="AW115" s="344">
        <v>0</v>
      </c>
      <c r="AX115" s="190">
        <f t="shared" si="130"/>
        <v>0</v>
      </c>
      <c r="AY115" s="344">
        <v>133527</v>
      </c>
      <c r="AZ115" s="190">
        <f t="shared" si="105"/>
        <v>0</v>
      </c>
      <c r="BA115" s="345">
        <f t="shared" si="106"/>
        <v>0</v>
      </c>
      <c r="BB115" s="540"/>
      <c r="BC115" s="542">
        <v>0</v>
      </c>
      <c r="BD115" s="544">
        <f t="shared" si="126"/>
        <v>0</v>
      </c>
      <c r="BE115" s="542">
        <v>133527</v>
      </c>
      <c r="BF115" s="544">
        <f t="shared" si="127"/>
        <v>0</v>
      </c>
      <c r="BG115" s="545">
        <f t="shared" si="108"/>
        <v>0</v>
      </c>
      <c r="BH115" s="398">
        <f t="shared" si="128"/>
        <v>0</v>
      </c>
      <c r="BJ115" s="275"/>
    </row>
    <row r="116" spans="1:62" s="254" customFormat="1" ht="12.75">
      <c r="A116" s="303" t="s">
        <v>271</v>
      </c>
      <c r="B116" s="343" t="s">
        <v>250</v>
      </c>
      <c r="C116" s="187"/>
      <c r="D116" s="261" t="s">
        <v>142</v>
      </c>
      <c r="E116" s="261">
        <v>36</v>
      </c>
      <c r="F116" s="344">
        <v>0</v>
      </c>
      <c r="G116" s="190">
        <f t="shared" si="109"/>
        <v>0</v>
      </c>
      <c r="H116" s="344">
        <v>225</v>
      </c>
      <c r="I116" s="190">
        <f t="shared" si="107"/>
        <v>8100</v>
      </c>
      <c r="J116" s="345">
        <f t="shared" si="110"/>
        <v>8100</v>
      </c>
      <c r="K116" s="406"/>
      <c r="L116" s="427"/>
      <c r="M116" s="429">
        <v>0</v>
      </c>
      <c r="N116" s="431">
        <f t="shared" si="111"/>
        <v>0</v>
      </c>
      <c r="O116" s="429">
        <v>225</v>
      </c>
      <c r="P116" s="431">
        <f t="shared" si="112"/>
        <v>0</v>
      </c>
      <c r="Q116" s="432">
        <f t="shared" si="113"/>
        <v>0</v>
      </c>
      <c r="R116" s="444"/>
      <c r="S116" s="446">
        <v>0</v>
      </c>
      <c r="T116" s="448">
        <f t="shared" si="114"/>
        <v>0</v>
      </c>
      <c r="U116" s="446">
        <v>225</v>
      </c>
      <c r="V116" s="448">
        <f t="shared" si="115"/>
        <v>0</v>
      </c>
      <c r="W116" s="449">
        <f t="shared" si="116"/>
        <v>0</v>
      </c>
      <c r="X116" s="472">
        <v>36</v>
      </c>
      <c r="Y116" s="474">
        <v>0</v>
      </c>
      <c r="Z116" s="476">
        <f t="shared" si="117"/>
        <v>0</v>
      </c>
      <c r="AA116" s="474">
        <v>225</v>
      </c>
      <c r="AB116" s="476">
        <f t="shared" si="118"/>
        <v>8100</v>
      </c>
      <c r="AC116" s="477">
        <f t="shared" si="119"/>
        <v>8100</v>
      </c>
      <c r="AD116" s="489"/>
      <c r="AE116" s="491">
        <v>0</v>
      </c>
      <c r="AF116" s="493">
        <f t="shared" si="120"/>
        <v>0</v>
      </c>
      <c r="AG116" s="491">
        <v>225</v>
      </c>
      <c r="AH116" s="493">
        <f t="shared" si="121"/>
        <v>0</v>
      </c>
      <c r="AI116" s="494">
        <f t="shared" si="122"/>
        <v>0</v>
      </c>
      <c r="AJ116" s="523"/>
      <c r="AK116" s="525">
        <v>0</v>
      </c>
      <c r="AL116" s="527">
        <f t="shared" si="123"/>
        <v>0</v>
      </c>
      <c r="AM116" s="525">
        <v>225</v>
      </c>
      <c r="AN116" s="527">
        <f t="shared" si="124"/>
        <v>0</v>
      </c>
      <c r="AO116" s="528">
        <f t="shared" si="125"/>
        <v>0</v>
      </c>
      <c r="AP116" s="540"/>
      <c r="AQ116" s="344">
        <v>0</v>
      </c>
      <c r="AR116" s="190">
        <f t="shared" si="129"/>
        <v>0</v>
      </c>
      <c r="AS116" s="344">
        <v>225</v>
      </c>
      <c r="AT116" s="190">
        <f t="shared" si="103"/>
        <v>0</v>
      </c>
      <c r="AU116" s="345">
        <f t="shared" si="104"/>
        <v>0</v>
      </c>
      <c r="AV116" s="606"/>
      <c r="AW116" s="344">
        <v>0</v>
      </c>
      <c r="AX116" s="190">
        <f t="shared" si="130"/>
        <v>0</v>
      </c>
      <c r="AY116" s="344">
        <v>225</v>
      </c>
      <c r="AZ116" s="190">
        <f t="shared" si="105"/>
        <v>0</v>
      </c>
      <c r="BA116" s="345">
        <f t="shared" si="106"/>
        <v>0</v>
      </c>
      <c r="BB116" s="540"/>
      <c r="BC116" s="542">
        <v>0</v>
      </c>
      <c r="BD116" s="544">
        <f t="shared" si="126"/>
        <v>0</v>
      </c>
      <c r="BE116" s="542">
        <v>225</v>
      </c>
      <c r="BF116" s="544">
        <f t="shared" si="127"/>
        <v>0</v>
      </c>
      <c r="BG116" s="545">
        <f t="shared" si="108"/>
        <v>0</v>
      </c>
      <c r="BH116" s="398">
        <f t="shared" si="128"/>
        <v>0</v>
      </c>
      <c r="BJ116" s="275"/>
    </row>
    <row r="117" spans="1:62" s="254" customFormat="1" ht="12.75">
      <c r="A117" s="303" t="s">
        <v>272</v>
      </c>
      <c r="B117" s="343" t="s">
        <v>273</v>
      </c>
      <c r="C117" s="187"/>
      <c r="D117" s="261" t="s">
        <v>142</v>
      </c>
      <c r="E117" s="261">
        <v>1</v>
      </c>
      <c r="F117" s="344">
        <v>155925</v>
      </c>
      <c r="G117" s="190">
        <f t="shared" si="109"/>
        <v>155925</v>
      </c>
      <c r="H117" s="344">
        <v>0</v>
      </c>
      <c r="I117" s="190">
        <f t="shared" si="107"/>
        <v>0</v>
      </c>
      <c r="J117" s="345">
        <f t="shared" si="110"/>
        <v>155925</v>
      </c>
      <c r="K117" s="406"/>
      <c r="L117" s="427"/>
      <c r="M117" s="429">
        <v>155925</v>
      </c>
      <c r="N117" s="431">
        <f t="shared" si="111"/>
        <v>0</v>
      </c>
      <c r="O117" s="429">
        <v>0</v>
      </c>
      <c r="P117" s="431">
        <f t="shared" si="112"/>
        <v>0</v>
      </c>
      <c r="Q117" s="432">
        <f t="shared" si="113"/>
        <v>0</v>
      </c>
      <c r="R117" s="444"/>
      <c r="S117" s="446">
        <v>155925</v>
      </c>
      <c r="T117" s="448">
        <f t="shared" si="114"/>
        <v>0</v>
      </c>
      <c r="U117" s="446">
        <v>0</v>
      </c>
      <c r="V117" s="448">
        <f t="shared" si="115"/>
        <v>0</v>
      </c>
      <c r="W117" s="449">
        <f t="shared" si="116"/>
        <v>0</v>
      </c>
      <c r="X117" s="472">
        <v>1</v>
      </c>
      <c r="Y117" s="474">
        <v>155925</v>
      </c>
      <c r="Z117" s="476">
        <f t="shared" si="117"/>
        <v>155925</v>
      </c>
      <c r="AA117" s="474">
        <v>0</v>
      </c>
      <c r="AB117" s="476">
        <f t="shared" si="118"/>
        <v>0</v>
      </c>
      <c r="AC117" s="477">
        <f t="shared" si="119"/>
        <v>155925</v>
      </c>
      <c r="AD117" s="489"/>
      <c r="AE117" s="491">
        <v>155925</v>
      </c>
      <c r="AF117" s="493">
        <f t="shared" si="120"/>
        <v>0</v>
      </c>
      <c r="AG117" s="491">
        <v>0</v>
      </c>
      <c r="AH117" s="493">
        <f t="shared" si="121"/>
        <v>0</v>
      </c>
      <c r="AI117" s="494">
        <f t="shared" si="122"/>
        <v>0</v>
      </c>
      <c r="AJ117" s="523"/>
      <c r="AK117" s="525">
        <v>155925</v>
      </c>
      <c r="AL117" s="527">
        <f t="shared" si="123"/>
        <v>0</v>
      </c>
      <c r="AM117" s="525">
        <v>0</v>
      </c>
      <c r="AN117" s="527">
        <f t="shared" si="124"/>
        <v>0</v>
      </c>
      <c r="AO117" s="528">
        <f t="shared" si="125"/>
        <v>0</v>
      </c>
      <c r="AP117" s="540"/>
      <c r="AQ117" s="344">
        <v>155925</v>
      </c>
      <c r="AR117" s="190">
        <f t="shared" si="129"/>
        <v>0</v>
      </c>
      <c r="AS117" s="344">
        <v>0</v>
      </c>
      <c r="AT117" s="190">
        <f t="shared" si="103"/>
        <v>0</v>
      </c>
      <c r="AU117" s="345">
        <f t="shared" si="104"/>
        <v>0</v>
      </c>
      <c r="AV117" s="606"/>
      <c r="AW117" s="344">
        <v>155925</v>
      </c>
      <c r="AX117" s="190">
        <f t="shared" si="130"/>
        <v>0</v>
      </c>
      <c r="AY117" s="344">
        <v>0</v>
      </c>
      <c r="AZ117" s="190">
        <f t="shared" si="105"/>
        <v>0</v>
      </c>
      <c r="BA117" s="345">
        <f t="shared" si="106"/>
        <v>0</v>
      </c>
      <c r="BB117" s="540"/>
      <c r="BC117" s="542">
        <v>155925</v>
      </c>
      <c r="BD117" s="544">
        <f t="shared" si="126"/>
        <v>0</v>
      </c>
      <c r="BE117" s="542">
        <v>0</v>
      </c>
      <c r="BF117" s="544">
        <f t="shared" si="127"/>
        <v>0</v>
      </c>
      <c r="BG117" s="545">
        <f t="shared" si="108"/>
        <v>0</v>
      </c>
      <c r="BH117" s="398">
        <f t="shared" si="128"/>
        <v>0</v>
      </c>
      <c r="BJ117" s="275"/>
    </row>
    <row r="118" spans="1:62" s="254" customFormat="1" ht="12.75">
      <c r="A118" s="303" t="s">
        <v>274</v>
      </c>
      <c r="B118" s="343" t="s">
        <v>242</v>
      </c>
      <c r="C118" s="187"/>
      <c r="D118" s="261" t="s">
        <v>141</v>
      </c>
      <c r="E118" s="261">
        <v>7.8E-2</v>
      </c>
      <c r="F118" s="344">
        <v>0</v>
      </c>
      <c r="G118" s="190">
        <f t="shared" si="109"/>
        <v>0</v>
      </c>
      <c r="H118" s="344">
        <v>133527</v>
      </c>
      <c r="I118" s="190">
        <f t="shared" si="107"/>
        <v>10415.106</v>
      </c>
      <c r="J118" s="345">
        <f t="shared" si="110"/>
        <v>10415.106</v>
      </c>
      <c r="K118" s="406"/>
      <c r="L118" s="427"/>
      <c r="M118" s="429">
        <v>0</v>
      </c>
      <c r="N118" s="431">
        <f t="shared" si="111"/>
        <v>0</v>
      </c>
      <c r="O118" s="429">
        <v>133527</v>
      </c>
      <c r="P118" s="431">
        <f t="shared" si="112"/>
        <v>0</v>
      </c>
      <c r="Q118" s="432">
        <f t="shared" si="113"/>
        <v>0</v>
      </c>
      <c r="R118" s="444"/>
      <c r="S118" s="446">
        <v>0</v>
      </c>
      <c r="T118" s="448">
        <f t="shared" si="114"/>
        <v>0</v>
      </c>
      <c r="U118" s="446">
        <v>133527</v>
      </c>
      <c r="V118" s="448">
        <f t="shared" si="115"/>
        <v>0</v>
      </c>
      <c r="W118" s="449">
        <f t="shared" si="116"/>
        <v>0</v>
      </c>
      <c r="X118" s="472">
        <v>7.8E-2</v>
      </c>
      <c r="Y118" s="474">
        <v>0</v>
      </c>
      <c r="Z118" s="476">
        <f t="shared" si="117"/>
        <v>0</v>
      </c>
      <c r="AA118" s="474">
        <v>133527</v>
      </c>
      <c r="AB118" s="476">
        <f t="shared" si="118"/>
        <v>10415.106</v>
      </c>
      <c r="AC118" s="477">
        <f t="shared" si="119"/>
        <v>10415.106</v>
      </c>
      <c r="AD118" s="489"/>
      <c r="AE118" s="491">
        <v>0</v>
      </c>
      <c r="AF118" s="493">
        <f t="shared" si="120"/>
        <v>0</v>
      </c>
      <c r="AG118" s="491">
        <v>133527</v>
      </c>
      <c r="AH118" s="493">
        <f t="shared" si="121"/>
        <v>0</v>
      </c>
      <c r="AI118" s="494">
        <f t="shared" si="122"/>
        <v>0</v>
      </c>
      <c r="AJ118" s="523"/>
      <c r="AK118" s="525">
        <v>0</v>
      </c>
      <c r="AL118" s="527">
        <f t="shared" si="123"/>
        <v>0</v>
      </c>
      <c r="AM118" s="525">
        <v>133527</v>
      </c>
      <c r="AN118" s="527">
        <f t="shared" si="124"/>
        <v>0</v>
      </c>
      <c r="AO118" s="528">
        <f t="shared" si="125"/>
        <v>0</v>
      </c>
      <c r="AP118" s="540"/>
      <c r="AQ118" s="344">
        <v>0</v>
      </c>
      <c r="AR118" s="190">
        <f t="shared" si="129"/>
        <v>0</v>
      </c>
      <c r="AS118" s="344">
        <v>133527</v>
      </c>
      <c r="AT118" s="190">
        <f t="shared" si="103"/>
        <v>0</v>
      </c>
      <c r="AU118" s="345">
        <f t="shared" si="104"/>
        <v>0</v>
      </c>
      <c r="AV118" s="606"/>
      <c r="AW118" s="344">
        <v>0</v>
      </c>
      <c r="AX118" s="190">
        <f t="shared" si="130"/>
        <v>0</v>
      </c>
      <c r="AY118" s="344">
        <v>133527</v>
      </c>
      <c r="AZ118" s="190">
        <f t="shared" si="105"/>
        <v>0</v>
      </c>
      <c r="BA118" s="345">
        <f t="shared" si="106"/>
        <v>0</v>
      </c>
      <c r="BB118" s="540"/>
      <c r="BC118" s="542">
        <v>0</v>
      </c>
      <c r="BD118" s="544">
        <f t="shared" si="126"/>
        <v>0</v>
      </c>
      <c r="BE118" s="542">
        <v>133527</v>
      </c>
      <c r="BF118" s="544">
        <f t="shared" si="127"/>
        <v>0</v>
      </c>
      <c r="BG118" s="545">
        <f t="shared" si="108"/>
        <v>0</v>
      </c>
      <c r="BH118" s="398">
        <f t="shared" si="128"/>
        <v>0</v>
      </c>
      <c r="BJ118" s="275"/>
    </row>
    <row r="119" spans="1:62" s="254" customFormat="1" ht="12.75">
      <c r="A119" s="303" t="s">
        <v>275</v>
      </c>
      <c r="B119" s="343" t="s">
        <v>244</v>
      </c>
      <c r="C119" s="187"/>
      <c r="D119" s="261" t="s">
        <v>141</v>
      </c>
      <c r="E119" s="261">
        <v>0.04</v>
      </c>
      <c r="F119" s="344">
        <v>0</v>
      </c>
      <c r="G119" s="190">
        <f t="shared" si="109"/>
        <v>0</v>
      </c>
      <c r="H119" s="344">
        <v>133527</v>
      </c>
      <c r="I119" s="190">
        <f t="shared" si="107"/>
        <v>5341.08</v>
      </c>
      <c r="J119" s="345">
        <f t="shared" si="110"/>
        <v>5341.08</v>
      </c>
      <c r="K119" s="406"/>
      <c r="L119" s="427"/>
      <c r="M119" s="429">
        <v>0</v>
      </c>
      <c r="N119" s="431">
        <f t="shared" si="111"/>
        <v>0</v>
      </c>
      <c r="O119" s="429">
        <v>133527</v>
      </c>
      <c r="P119" s="431">
        <f t="shared" si="112"/>
        <v>0</v>
      </c>
      <c r="Q119" s="432">
        <f t="shared" si="113"/>
        <v>0</v>
      </c>
      <c r="R119" s="444"/>
      <c r="S119" s="446">
        <v>0</v>
      </c>
      <c r="T119" s="448">
        <f t="shared" si="114"/>
        <v>0</v>
      </c>
      <c r="U119" s="446">
        <v>133527</v>
      </c>
      <c r="V119" s="448">
        <f t="shared" si="115"/>
        <v>0</v>
      </c>
      <c r="W119" s="449">
        <f t="shared" si="116"/>
        <v>0</v>
      </c>
      <c r="X119" s="472">
        <v>0.04</v>
      </c>
      <c r="Y119" s="474">
        <v>0</v>
      </c>
      <c r="Z119" s="476">
        <f t="shared" si="117"/>
        <v>0</v>
      </c>
      <c r="AA119" s="474">
        <v>133527</v>
      </c>
      <c r="AB119" s="476">
        <f t="shared" si="118"/>
        <v>5341.08</v>
      </c>
      <c r="AC119" s="477">
        <f t="shared" si="119"/>
        <v>5341.08</v>
      </c>
      <c r="AD119" s="489"/>
      <c r="AE119" s="491">
        <v>0</v>
      </c>
      <c r="AF119" s="493">
        <f t="shared" si="120"/>
        <v>0</v>
      </c>
      <c r="AG119" s="491">
        <v>133527</v>
      </c>
      <c r="AH119" s="493">
        <f t="shared" si="121"/>
        <v>0</v>
      </c>
      <c r="AI119" s="494">
        <f t="shared" si="122"/>
        <v>0</v>
      </c>
      <c r="AJ119" s="523"/>
      <c r="AK119" s="525">
        <v>0</v>
      </c>
      <c r="AL119" s="527">
        <f t="shared" si="123"/>
        <v>0</v>
      </c>
      <c r="AM119" s="525">
        <v>133527</v>
      </c>
      <c r="AN119" s="527">
        <f t="shared" si="124"/>
        <v>0</v>
      </c>
      <c r="AO119" s="528">
        <f t="shared" si="125"/>
        <v>0</v>
      </c>
      <c r="AP119" s="540"/>
      <c r="AQ119" s="344">
        <v>0</v>
      </c>
      <c r="AR119" s="190">
        <f t="shared" si="129"/>
        <v>0</v>
      </c>
      <c r="AS119" s="344">
        <v>133527</v>
      </c>
      <c r="AT119" s="190">
        <f t="shared" si="103"/>
        <v>0</v>
      </c>
      <c r="AU119" s="345">
        <f t="shared" si="104"/>
        <v>0</v>
      </c>
      <c r="AV119" s="606"/>
      <c r="AW119" s="344">
        <v>0</v>
      </c>
      <c r="AX119" s="190">
        <f t="shared" si="130"/>
        <v>0</v>
      </c>
      <c r="AY119" s="344">
        <v>133527</v>
      </c>
      <c r="AZ119" s="190">
        <f t="shared" si="105"/>
        <v>0</v>
      </c>
      <c r="BA119" s="345">
        <f t="shared" si="106"/>
        <v>0</v>
      </c>
      <c r="BB119" s="540"/>
      <c r="BC119" s="542">
        <v>0</v>
      </c>
      <c r="BD119" s="544">
        <f t="shared" si="126"/>
        <v>0</v>
      </c>
      <c r="BE119" s="542">
        <v>133527</v>
      </c>
      <c r="BF119" s="544">
        <f t="shared" si="127"/>
        <v>0</v>
      </c>
      <c r="BG119" s="545">
        <f t="shared" si="108"/>
        <v>0</v>
      </c>
      <c r="BH119" s="398">
        <f t="shared" si="128"/>
        <v>0</v>
      </c>
      <c r="BJ119" s="275"/>
    </row>
    <row r="120" spans="1:62" s="254" customFormat="1" ht="12.75">
      <c r="A120" s="303" t="s">
        <v>276</v>
      </c>
      <c r="B120" s="343" t="s">
        <v>250</v>
      </c>
      <c r="C120" s="187"/>
      <c r="D120" s="261" t="s">
        <v>142</v>
      </c>
      <c r="E120" s="261">
        <v>4</v>
      </c>
      <c r="F120" s="344">
        <v>0</v>
      </c>
      <c r="G120" s="190">
        <f t="shared" si="109"/>
        <v>0</v>
      </c>
      <c r="H120" s="344">
        <v>225</v>
      </c>
      <c r="I120" s="190">
        <f t="shared" si="107"/>
        <v>900</v>
      </c>
      <c r="J120" s="345">
        <f t="shared" si="110"/>
        <v>900</v>
      </c>
      <c r="K120" s="406"/>
      <c r="L120" s="427"/>
      <c r="M120" s="429">
        <v>0</v>
      </c>
      <c r="N120" s="431">
        <f t="shared" si="111"/>
        <v>0</v>
      </c>
      <c r="O120" s="429">
        <v>225</v>
      </c>
      <c r="P120" s="431">
        <f t="shared" si="112"/>
        <v>0</v>
      </c>
      <c r="Q120" s="432">
        <f t="shared" si="113"/>
        <v>0</v>
      </c>
      <c r="R120" s="444"/>
      <c r="S120" s="446">
        <v>0</v>
      </c>
      <c r="T120" s="448">
        <f t="shared" si="114"/>
        <v>0</v>
      </c>
      <c r="U120" s="446">
        <v>225</v>
      </c>
      <c r="V120" s="448">
        <f t="shared" si="115"/>
        <v>0</v>
      </c>
      <c r="W120" s="449">
        <f t="shared" si="116"/>
        <v>0</v>
      </c>
      <c r="X120" s="472">
        <v>4</v>
      </c>
      <c r="Y120" s="474">
        <v>0</v>
      </c>
      <c r="Z120" s="476">
        <f t="shared" si="117"/>
        <v>0</v>
      </c>
      <c r="AA120" s="474">
        <v>225</v>
      </c>
      <c r="AB120" s="476">
        <f t="shared" si="118"/>
        <v>900</v>
      </c>
      <c r="AC120" s="477">
        <f t="shared" si="119"/>
        <v>900</v>
      </c>
      <c r="AD120" s="489"/>
      <c r="AE120" s="491">
        <v>0</v>
      </c>
      <c r="AF120" s="493">
        <f t="shared" si="120"/>
        <v>0</v>
      </c>
      <c r="AG120" s="491">
        <v>225</v>
      </c>
      <c r="AH120" s="493">
        <f t="shared" si="121"/>
        <v>0</v>
      </c>
      <c r="AI120" s="494">
        <f t="shared" si="122"/>
        <v>0</v>
      </c>
      <c r="AJ120" s="523"/>
      <c r="AK120" s="525">
        <v>0</v>
      </c>
      <c r="AL120" s="527">
        <f t="shared" si="123"/>
        <v>0</v>
      </c>
      <c r="AM120" s="525">
        <v>225</v>
      </c>
      <c r="AN120" s="527">
        <f t="shared" si="124"/>
        <v>0</v>
      </c>
      <c r="AO120" s="528">
        <f t="shared" si="125"/>
        <v>0</v>
      </c>
      <c r="AP120" s="540"/>
      <c r="AQ120" s="344">
        <v>0</v>
      </c>
      <c r="AR120" s="190">
        <f t="shared" si="129"/>
        <v>0</v>
      </c>
      <c r="AS120" s="344">
        <v>225</v>
      </c>
      <c r="AT120" s="190">
        <f t="shared" si="103"/>
        <v>0</v>
      </c>
      <c r="AU120" s="345">
        <f t="shared" si="104"/>
        <v>0</v>
      </c>
      <c r="AV120" s="606"/>
      <c r="AW120" s="344">
        <v>0</v>
      </c>
      <c r="AX120" s="190">
        <f t="shared" si="130"/>
        <v>0</v>
      </c>
      <c r="AY120" s="344">
        <v>225</v>
      </c>
      <c r="AZ120" s="190">
        <f t="shared" si="105"/>
        <v>0</v>
      </c>
      <c r="BA120" s="345">
        <f t="shared" si="106"/>
        <v>0</v>
      </c>
      <c r="BB120" s="540"/>
      <c r="BC120" s="542">
        <v>0</v>
      </c>
      <c r="BD120" s="544">
        <f t="shared" si="126"/>
        <v>0</v>
      </c>
      <c r="BE120" s="542">
        <v>225</v>
      </c>
      <c r="BF120" s="544">
        <f t="shared" si="127"/>
        <v>0</v>
      </c>
      <c r="BG120" s="545">
        <f t="shared" si="108"/>
        <v>0</v>
      </c>
      <c r="BH120" s="398">
        <f t="shared" si="128"/>
        <v>0</v>
      </c>
      <c r="BJ120" s="275"/>
    </row>
    <row r="121" spans="1:62" s="254" customFormat="1" ht="12.75">
      <c r="A121" s="303" t="s">
        <v>277</v>
      </c>
      <c r="B121" s="343" t="s">
        <v>257</v>
      </c>
      <c r="C121" s="187"/>
      <c r="D121" s="261" t="s">
        <v>141</v>
      </c>
      <c r="E121" s="261">
        <v>5.6000000000000001E-2</v>
      </c>
      <c r="F121" s="344">
        <v>0</v>
      </c>
      <c r="G121" s="190">
        <f t="shared" si="109"/>
        <v>0</v>
      </c>
      <c r="H121" s="344">
        <v>133527</v>
      </c>
      <c r="I121" s="190">
        <f t="shared" si="107"/>
        <v>7477.5119999999997</v>
      </c>
      <c r="J121" s="345">
        <f t="shared" si="110"/>
        <v>7477.5119999999997</v>
      </c>
      <c r="K121" s="406"/>
      <c r="L121" s="427"/>
      <c r="M121" s="429">
        <v>0</v>
      </c>
      <c r="N121" s="431">
        <f t="shared" si="111"/>
        <v>0</v>
      </c>
      <c r="O121" s="429">
        <v>133527</v>
      </c>
      <c r="P121" s="431">
        <f t="shared" si="112"/>
        <v>0</v>
      </c>
      <c r="Q121" s="432">
        <f t="shared" si="113"/>
        <v>0</v>
      </c>
      <c r="R121" s="444"/>
      <c r="S121" s="446">
        <v>0</v>
      </c>
      <c r="T121" s="448">
        <f t="shared" si="114"/>
        <v>0</v>
      </c>
      <c r="U121" s="446">
        <v>133527</v>
      </c>
      <c r="V121" s="448">
        <f t="shared" si="115"/>
        <v>0</v>
      </c>
      <c r="W121" s="449">
        <f t="shared" si="116"/>
        <v>0</v>
      </c>
      <c r="X121" s="472">
        <v>5.6000000000000001E-2</v>
      </c>
      <c r="Y121" s="474">
        <v>0</v>
      </c>
      <c r="Z121" s="476">
        <f t="shared" si="117"/>
        <v>0</v>
      </c>
      <c r="AA121" s="474">
        <v>133527</v>
      </c>
      <c r="AB121" s="476">
        <f t="shared" si="118"/>
        <v>7477.5119999999997</v>
      </c>
      <c r="AC121" s="477">
        <f t="shared" si="119"/>
        <v>7477.5119999999997</v>
      </c>
      <c r="AD121" s="489"/>
      <c r="AE121" s="491">
        <v>0</v>
      </c>
      <c r="AF121" s="493">
        <f t="shared" si="120"/>
        <v>0</v>
      </c>
      <c r="AG121" s="491">
        <v>133527</v>
      </c>
      <c r="AH121" s="493">
        <f t="shared" si="121"/>
        <v>0</v>
      </c>
      <c r="AI121" s="494">
        <f t="shared" si="122"/>
        <v>0</v>
      </c>
      <c r="AJ121" s="523"/>
      <c r="AK121" s="525">
        <v>0</v>
      </c>
      <c r="AL121" s="527">
        <f t="shared" si="123"/>
        <v>0</v>
      </c>
      <c r="AM121" s="525">
        <v>133527</v>
      </c>
      <c r="AN121" s="527">
        <f t="shared" si="124"/>
        <v>0</v>
      </c>
      <c r="AO121" s="528">
        <f t="shared" si="125"/>
        <v>0</v>
      </c>
      <c r="AP121" s="540"/>
      <c r="AQ121" s="344">
        <v>0</v>
      </c>
      <c r="AR121" s="190">
        <f t="shared" si="129"/>
        <v>0</v>
      </c>
      <c r="AS121" s="344">
        <v>133527</v>
      </c>
      <c r="AT121" s="190">
        <f t="shared" si="103"/>
        <v>0</v>
      </c>
      <c r="AU121" s="345">
        <f t="shared" si="104"/>
        <v>0</v>
      </c>
      <c r="AV121" s="606"/>
      <c r="AW121" s="344">
        <v>0</v>
      </c>
      <c r="AX121" s="190">
        <f t="shared" si="130"/>
        <v>0</v>
      </c>
      <c r="AY121" s="344">
        <v>133527</v>
      </c>
      <c r="AZ121" s="190">
        <f t="shared" si="105"/>
        <v>0</v>
      </c>
      <c r="BA121" s="345">
        <f t="shared" si="106"/>
        <v>0</v>
      </c>
      <c r="BB121" s="540"/>
      <c r="BC121" s="542">
        <v>0</v>
      </c>
      <c r="BD121" s="544">
        <f t="shared" si="126"/>
        <v>0</v>
      </c>
      <c r="BE121" s="542">
        <v>133527</v>
      </c>
      <c r="BF121" s="544">
        <f t="shared" si="127"/>
        <v>0</v>
      </c>
      <c r="BG121" s="545">
        <f t="shared" si="108"/>
        <v>0</v>
      </c>
      <c r="BH121" s="398">
        <f t="shared" si="128"/>
        <v>0</v>
      </c>
      <c r="BJ121" s="275"/>
    </row>
    <row r="122" spans="1:62" s="254" customFormat="1" ht="12.75">
      <c r="A122" s="303" t="s">
        <v>278</v>
      </c>
      <c r="B122" s="343" t="s">
        <v>259</v>
      </c>
      <c r="C122" s="187"/>
      <c r="D122" s="261" t="s">
        <v>141</v>
      </c>
      <c r="E122" s="261">
        <v>8.0000000000000002E-3</v>
      </c>
      <c r="F122" s="344">
        <v>0</v>
      </c>
      <c r="G122" s="190">
        <f t="shared" si="109"/>
        <v>0</v>
      </c>
      <c r="H122" s="344">
        <v>133527</v>
      </c>
      <c r="I122" s="190">
        <f t="shared" si="107"/>
        <v>1068.2160000000001</v>
      </c>
      <c r="J122" s="345">
        <f t="shared" si="110"/>
        <v>1068.2160000000001</v>
      </c>
      <c r="K122" s="406"/>
      <c r="L122" s="427"/>
      <c r="M122" s="429">
        <v>0</v>
      </c>
      <c r="N122" s="431">
        <f t="shared" si="111"/>
        <v>0</v>
      </c>
      <c r="O122" s="429">
        <v>133527</v>
      </c>
      <c r="P122" s="431">
        <f t="shared" si="112"/>
        <v>0</v>
      </c>
      <c r="Q122" s="432">
        <f t="shared" si="113"/>
        <v>0</v>
      </c>
      <c r="R122" s="444"/>
      <c r="S122" s="446">
        <v>0</v>
      </c>
      <c r="T122" s="448">
        <f t="shared" si="114"/>
        <v>0</v>
      </c>
      <c r="U122" s="446">
        <v>133527</v>
      </c>
      <c r="V122" s="448">
        <f t="shared" si="115"/>
        <v>0</v>
      </c>
      <c r="W122" s="449">
        <f t="shared" si="116"/>
        <v>0</v>
      </c>
      <c r="X122" s="472">
        <v>8.0000000000000002E-3</v>
      </c>
      <c r="Y122" s="474">
        <v>0</v>
      </c>
      <c r="Z122" s="476">
        <f t="shared" si="117"/>
        <v>0</v>
      </c>
      <c r="AA122" s="474">
        <v>133527</v>
      </c>
      <c r="AB122" s="476">
        <f t="shared" si="118"/>
        <v>1068.2160000000001</v>
      </c>
      <c r="AC122" s="477">
        <f t="shared" si="119"/>
        <v>1068.2160000000001</v>
      </c>
      <c r="AD122" s="489"/>
      <c r="AE122" s="491">
        <v>0</v>
      </c>
      <c r="AF122" s="493">
        <f t="shared" si="120"/>
        <v>0</v>
      </c>
      <c r="AG122" s="491">
        <v>133527</v>
      </c>
      <c r="AH122" s="493">
        <f t="shared" si="121"/>
        <v>0</v>
      </c>
      <c r="AI122" s="494">
        <f t="shared" si="122"/>
        <v>0</v>
      </c>
      <c r="AJ122" s="523"/>
      <c r="AK122" s="525">
        <v>0</v>
      </c>
      <c r="AL122" s="527">
        <f t="shared" si="123"/>
        <v>0</v>
      </c>
      <c r="AM122" s="525">
        <v>133527</v>
      </c>
      <c r="AN122" s="527">
        <f t="shared" si="124"/>
        <v>0</v>
      </c>
      <c r="AO122" s="528">
        <f t="shared" si="125"/>
        <v>0</v>
      </c>
      <c r="AP122" s="540"/>
      <c r="AQ122" s="344">
        <v>0</v>
      </c>
      <c r="AR122" s="190">
        <f t="shared" si="129"/>
        <v>0</v>
      </c>
      <c r="AS122" s="344">
        <v>133527</v>
      </c>
      <c r="AT122" s="190">
        <f t="shared" si="103"/>
        <v>0</v>
      </c>
      <c r="AU122" s="345">
        <f t="shared" si="104"/>
        <v>0</v>
      </c>
      <c r="AV122" s="606"/>
      <c r="AW122" s="344">
        <v>0</v>
      </c>
      <c r="AX122" s="190">
        <f t="shared" si="130"/>
        <v>0</v>
      </c>
      <c r="AY122" s="344">
        <v>133527</v>
      </c>
      <c r="AZ122" s="190">
        <f t="shared" si="105"/>
        <v>0</v>
      </c>
      <c r="BA122" s="345">
        <f t="shared" si="106"/>
        <v>0</v>
      </c>
      <c r="BB122" s="540"/>
      <c r="BC122" s="542">
        <v>0</v>
      </c>
      <c r="BD122" s="544">
        <f t="shared" si="126"/>
        <v>0</v>
      </c>
      <c r="BE122" s="542">
        <v>133527</v>
      </c>
      <c r="BF122" s="544">
        <f t="shared" si="127"/>
        <v>0</v>
      </c>
      <c r="BG122" s="545">
        <f t="shared" si="108"/>
        <v>0</v>
      </c>
      <c r="BH122" s="398">
        <f t="shared" si="128"/>
        <v>0</v>
      </c>
      <c r="BJ122" s="275"/>
    </row>
    <row r="123" spans="1:62" s="254" customFormat="1" ht="12.75">
      <c r="A123" s="303" t="s">
        <v>279</v>
      </c>
      <c r="B123" s="343" t="s">
        <v>280</v>
      </c>
      <c r="C123" s="187"/>
      <c r="D123" s="261" t="s">
        <v>141</v>
      </c>
      <c r="E123" s="261">
        <v>0.16500000000000001</v>
      </c>
      <c r="F123" s="344">
        <v>0</v>
      </c>
      <c r="G123" s="190">
        <f t="shared" si="109"/>
        <v>0</v>
      </c>
      <c r="H123" s="344">
        <v>133527</v>
      </c>
      <c r="I123" s="190">
        <f t="shared" si="107"/>
        <v>22031.955000000002</v>
      </c>
      <c r="J123" s="345">
        <f t="shared" si="110"/>
        <v>22031.955000000002</v>
      </c>
      <c r="K123" s="406"/>
      <c r="L123" s="427"/>
      <c r="M123" s="429">
        <v>0</v>
      </c>
      <c r="N123" s="431">
        <f t="shared" si="111"/>
        <v>0</v>
      </c>
      <c r="O123" s="429">
        <v>133527</v>
      </c>
      <c r="P123" s="431">
        <f t="shared" si="112"/>
        <v>0</v>
      </c>
      <c r="Q123" s="432">
        <f t="shared" si="113"/>
        <v>0</v>
      </c>
      <c r="R123" s="444"/>
      <c r="S123" s="446">
        <v>0</v>
      </c>
      <c r="T123" s="448">
        <f t="shared" si="114"/>
        <v>0</v>
      </c>
      <c r="U123" s="446">
        <v>133527</v>
      </c>
      <c r="V123" s="448">
        <f t="shared" si="115"/>
        <v>0</v>
      </c>
      <c r="W123" s="449">
        <f t="shared" si="116"/>
        <v>0</v>
      </c>
      <c r="X123" s="472">
        <v>0.16500000000000001</v>
      </c>
      <c r="Y123" s="474">
        <v>0</v>
      </c>
      <c r="Z123" s="476">
        <f t="shared" si="117"/>
        <v>0</v>
      </c>
      <c r="AA123" s="474">
        <v>133527</v>
      </c>
      <c r="AB123" s="476">
        <f t="shared" si="118"/>
        <v>22031.955000000002</v>
      </c>
      <c r="AC123" s="477">
        <f t="shared" si="119"/>
        <v>22031.955000000002</v>
      </c>
      <c r="AD123" s="489"/>
      <c r="AE123" s="491">
        <v>0</v>
      </c>
      <c r="AF123" s="493">
        <f t="shared" si="120"/>
        <v>0</v>
      </c>
      <c r="AG123" s="491">
        <v>133527</v>
      </c>
      <c r="AH123" s="493">
        <f t="shared" si="121"/>
        <v>0</v>
      </c>
      <c r="AI123" s="494">
        <f t="shared" si="122"/>
        <v>0</v>
      </c>
      <c r="AJ123" s="523"/>
      <c r="AK123" s="525">
        <v>0</v>
      </c>
      <c r="AL123" s="527">
        <f t="shared" si="123"/>
        <v>0</v>
      </c>
      <c r="AM123" s="525">
        <v>133527</v>
      </c>
      <c r="AN123" s="527">
        <f t="shared" si="124"/>
        <v>0</v>
      </c>
      <c r="AO123" s="528">
        <f t="shared" si="125"/>
        <v>0</v>
      </c>
      <c r="AP123" s="540"/>
      <c r="AQ123" s="344">
        <v>0</v>
      </c>
      <c r="AR123" s="190">
        <f t="shared" si="129"/>
        <v>0</v>
      </c>
      <c r="AS123" s="344">
        <v>133527</v>
      </c>
      <c r="AT123" s="190">
        <f t="shared" si="103"/>
        <v>0</v>
      </c>
      <c r="AU123" s="345">
        <f t="shared" si="104"/>
        <v>0</v>
      </c>
      <c r="AV123" s="606"/>
      <c r="AW123" s="344">
        <v>0</v>
      </c>
      <c r="AX123" s="190">
        <f t="shared" si="130"/>
        <v>0</v>
      </c>
      <c r="AY123" s="344">
        <v>133527</v>
      </c>
      <c r="AZ123" s="190">
        <f t="shared" si="105"/>
        <v>0</v>
      </c>
      <c r="BA123" s="345">
        <f t="shared" si="106"/>
        <v>0</v>
      </c>
      <c r="BB123" s="540"/>
      <c r="BC123" s="542">
        <v>0</v>
      </c>
      <c r="BD123" s="544">
        <f t="shared" si="126"/>
        <v>0</v>
      </c>
      <c r="BE123" s="542">
        <v>133527</v>
      </c>
      <c r="BF123" s="544">
        <f t="shared" si="127"/>
        <v>0</v>
      </c>
      <c r="BG123" s="545">
        <f t="shared" si="108"/>
        <v>0</v>
      </c>
      <c r="BH123" s="398">
        <f t="shared" si="128"/>
        <v>0</v>
      </c>
      <c r="BJ123" s="275"/>
    </row>
    <row r="124" spans="1:62" s="260" customFormat="1" ht="12.75">
      <c r="A124" s="305" t="s">
        <v>95</v>
      </c>
      <c r="B124" s="342" t="s">
        <v>509</v>
      </c>
      <c r="C124" s="553"/>
      <c r="D124" s="347" t="s">
        <v>90</v>
      </c>
      <c r="E124" s="347">
        <v>387</v>
      </c>
      <c r="F124" s="348">
        <v>2064.2267441860463</v>
      </c>
      <c r="G124" s="190">
        <v>15556.2</v>
      </c>
      <c r="H124" s="348">
        <v>3364.3346511627906</v>
      </c>
      <c r="I124" s="349">
        <v>1301997.51</v>
      </c>
      <c r="J124" s="350">
        <v>2100853.2599999998</v>
      </c>
      <c r="K124" s="408"/>
      <c r="L124" s="433"/>
      <c r="M124" s="434">
        <v>2064.2267441860463</v>
      </c>
      <c r="N124" s="431">
        <f t="shared" si="111"/>
        <v>0</v>
      </c>
      <c r="O124" s="434">
        <v>3364.3346511627906</v>
      </c>
      <c r="P124" s="431">
        <f t="shared" si="112"/>
        <v>0</v>
      </c>
      <c r="Q124" s="432">
        <f t="shared" si="113"/>
        <v>0</v>
      </c>
      <c r="R124" s="450">
        <v>387</v>
      </c>
      <c r="S124" s="451">
        <v>2064.2267441860463</v>
      </c>
      <c r="T124" s="448">
        <f t="shared" si="114"/>
        <v>798855.74999999988</v>
      </c>
      <c r="U124" s="451">
        <v>3364.3346511627906</v>
      </c>
      <c r="V124" s="448">
        <f t="shared" si="115"/>
        <v>1301997.51</v>
      </c>
      <c r="W124" s="449">
        <f t="shared" si="116"/>
        <v>2100853.2599999998</v>
      </c>
      <c r="X124" s="478"/>
      <c r="Y124" s="479">
        <v>2064.2267441860463</v>
      </c>
      <c r="Z124" s="476">
        <f t="shared" si="117"/>
        <v>0</v>
      </c>
      <c r="AA124" s="479">
        <v>3364.3346511627906</v>
      </c>
      <c r="AB124" s="476">
        <f t="shared" si="118"/>
        <v>0</v>
      </c>
      <c r="AC124" s="477">
        <f t="shared" si="119"/>
        <v>0</v>
      </c>
      <c r="AD124" s="497"/>
      <c r="AE124" s="496">
        <v>2064.2267441860463</v>
      </c>
      <c r="AF124" s="493">
        <f t="shared" si="120"/>
        <v>0</v>
      </c>
      <c r="AG124" s="496">
        <v>3364.3346511627906</v>
      </c>
      <c r="AH124" s="493">
        <f t="shared" si="121"/>
        <v>0</v>
      </c>
      <c r="AI124" s="494">
        <f t="shared" si="122"/>
        <v>0</v>
      </c>
      <c r="AJ124" s="529"/>
      <c r="AK124" s="530">
        <v>2064.2267441860463</v>
      </c>
      <c r="AL124" s="527">
        <f t="shared" si="123"/>
        <v>0</v>
      </c>
      <c r="AM124" s="530">
        <v>3364.3346511627906</v>
      </c>
      <c r="AN124" s="527">
        <f t="shared" si="124"/>
        <v>0</v>
      </c>
      <c r="AO124" s="528">
        <f t="shared" si="125"/>
        <v>0</v>
      </c>
      <c r="AP124" s="546"/>
      <c r="AQ124" s="348"/>
      <c r="AR124" s="190"/>
      <c r="AS124" s="348"/>
      <c r="AT124" s="349"/>
      <c r="AU124" s="350"/>
      <c r="AV124" s="621"/>
      <c r="AW124" s="348"/>
      <c r="AX124" s="190"/>
      <c r="AY124" s="348"/>
      <c r="AZ124" s="349"/>
      <c r="BA124" s="350"/>
      <c r="BB124" s="546"/>
      <c r="BC124" s="547">
        <v>2064.2267441860463</v>
      </c>
      <c r="BD124" s="544">
        <f t="shared" si="126"/>
        <v>0</v>
      </c>
      <c r="BE124" s="547">
        <v>3364.3346511627906</v>
      </c>
      <c r="BF124" s="544">
        <f t="shared" si="127"/>
        <v>0</v>
      </c>
      <c r="BG124" s="545">
        <f t="shared" si="108"/>
        <v>0</v>
      </c>
      <c r="BH124" s="398">
        <f t="shared" si="128"/>
        <v>0</v>
      </c>
      <c r="BJ124" s="275"/>
    </row>
    <row r="125" spans="1:62" s="254" customFormat="1" ht="12.75">
      <c r="A125" s="303" t="s">
        <v>144</v>
      </c>
      <c r="B125" s="343" t="s">
        <v>127</v>
      </c>
      <c r="C125" s="187"/>
      <c r="D125" s="261" t="s">
        <v>90</v>
      </c>
      <c r="E125" s="261">
        <v>387</v>
      </c>
      <c r="F125" s="344">
        <v>0</v>
      </c>
      <c r="G125" s="190">
        <f t="shared" si="109"/>
        <v>0</v>
      </c>
      <c r="H125" s="344">
        <v>0</v>
      </c>
      <c r="I125" s="190">
        <f t="shared" ref="I125:I138" si="131">E125*H125</f>
        <v>0</v>
      </c>
      <c r="J125" s="345">
        <f t="shared" si="110"/>
        <v>0</v>
      </c>
      <c r="K125" s="406"/>
      <c r="L125" s="427"/>
      <c r="M125" s="429">
        <v>0</v>
      </c>
      <c r="N125" s="431">
        <f t="shared" si="111"/>
        <v>0</v>
      </c>
      <c r="O125" s="429">
        <v>0</v>
      </c>
      <c r="P125" s="431">
        <f t="shared" si="112"/>
        <v>0</v>
      </c>
      <c r="Q125" s="432">
        <f t="shared" si="113"/>
        <v>0</v>
      </c>
      <c r="R125" s="444">
        <v>387</v>
      </c>
      <c r="S125" s="446">
        <v>0</v>
      </c>
      <c r="T125" s="448">
        <f t="shared" si="114"/>
        <v>0</v>
      </c>
      <c r="U125" s="446">
        <v>0</v>
      </c>
      <c r="V125" s="448">
        <f t="shared" si="115"/>
        <v>0</v>
      </c>
      <c r="W125" s="449">
        <f t="shared" si="116"/>
        <v>0</v>
      </c>
      <c r="X125" s="472"/>
      <c r="Y125" s="474">
        <v>0</v>
      </c>
      <c r="Z125" s="476">
        <f t="shared" si="117"/>
        <v>0</v>
      </c>
      <c r="AA125" s="474">
        <v>0</v>
      </c>
      <c r="AB125" s="476">
        <f t="shared" si="118"/>
        <v>0</v>
      </c>
      <c r="AC125" s="477">
        <f t="shared" si="119"/>
        <v>0</v>
      </c>
      <c r="AD125" s="489"/>
      <c r="AE125" s="491">
        <v>0</v>
      </c>
      <c r="AF125" s="493">
        <f t="shared" si="120"/>
        <v>0</v>
      </c>
      <c r="AG125" s="491">
        <v>0</v>
      </c>
      <c r="AH125" s="493">
        <f t="shared" si="121"/>
        <v>0</v>
      </c>
      <c r="AI125" s="494">
        <f t="shared" si="122"/>
        <v>0</v>
      </c>
      <c r="AJ125" s="523"/>
      <c r="AK125" s="525">
        <v>0</v>
      </c>
      <c r="AL125" s="527">
        <f t="shared" si="123"/>
        <v>0</v>
      </c>
      <c r="AM125" s="525">
        <v>0</v>
      </c>
      <c r="AN125" s="527">
        <f t="shared" si="124"/>
        <v>0</v>
      </c>
      <c r="AO125" s="528">
        <f t="shared" si="125"/>
        <v>0</v>
      </c>
      <c r="AP125" s="540"/>
      <c r="AQ125" s="344">
        <v>0</v>
      </c>
      <c r="AR125" s="190">
        <f t="shared" ref="AR125:AR138" si="132">AP125*AQ125</f>
        <v>0</v>
      </c>
      <c r="AS125" s="344">
        <v>0</v>
      </c>
      <c r="AT125" s="190">
        <f t="shared" ref="AT125:AT138" si="133">AP125*AS125</f>
        <v>0</v>
      </c>
      <c r="AU125" s="345">
        <f t="shared" ref="AU125:AU138" si="134">AR125+AT125</f>
        <v>0</v>
      </c>
      <c r="AV125" s="606"/>
      <c r="AW125" s="344">
        <v>0</v>
      </c>
      <c r="AX125" s="190">
        <f t="shared" ref="AX125:AX138" si="135">AV125*AW125</f>
        <v>0</v>
      </c>
      <c r="AY125" s="344">
        <v>0</v>
      </c>
      <c r="AZ125" s="190">
        <f t="shared" ref="AZ125:AZ138" si="136">AV125*AY125</f>
        <v>0</v>
      </c>
      <c r="BA125" s="345">
        <f t="shared" ref="BA125:BA138" si="137">AX125+AZ125</f>
        <v>0</v>
      </c>
      <c r="BB125" s="540"/>
      <c r="BC125" s="542">
        <v>0</v>
      </c>
      <c r="BD125" s="544">
        <f t="shared" si="126"/>
        <v>0</v>
      </c>
      <c r="BE125" s="542">
        <v>0</v>
      </c>
      <c r="BF125" s="544">
        <f t="shared" si="127"/>
        <v>0</v>
      </c>
      <c r="BG125" s="545">
        <f t="shared" si="108"/>
        <v>0</v>
      </c>
      <c r="BH125" s="398">
        <f t="shared" si="128"/>
        <v>0</v>
      </c>
      <c r="BJ125" s="275"/>
    </row>
    <row r="126" spans="1:62" s="254" customFormat="1" ht="12.75">
      <c r="A126" s="303" t="s">
        <v>145</v>
      </c>
      <c r="B126" s="343" t="s">
        <v>128</v>
      </c>
      <c r="C126" s="187"/>
      <c r="D126" s="261" t="s">
        <v>90</v>
      </c>
      <c r="E126" s="261">
        <v>387</v>
      </c>
      <c r="F126" s="344">
        <v>0</v>
      </c>
      <c r="G126" s="190">
        <f t="shared" si="109"/>
        <v>0</v>
      </c>
      <c r="H126" s="344">
        <v>0</v>
      </c>
      <c r="I126" s="190">
        <f t="shared" si="131"/>
        <v>0</v>
      </c>
      <c r="J126" s="345">
        <f t="shared" si="110"/>
        <v>0</v>
      </c>
      <c r="K126" s="406"/>
      <c r="L126" s="427"/>
      <c r="M126" s="429">
        <v>0</v>
      </c>
      <c r="N126" s="431">
        <f t="shared" si="111"/>
        <v>0</v>
      </c>
      <c r="O126" s="429">
        <v>0</v>
      </c>
      <c r="P126" s="431">
        <f t="shared" si="112"/>
        <v>0</v>
      </c>
      <c r="Q126" s="432">
        <f t="shared" si="113"/>
        <v>0</v>
      </c>
      <c r="R126" s="444">
        <v>387</v>
      </c>
      <c r="S126" s="446">
        <v>0</v>
      </c>
      <c r="T126" s="448">
        <f t="shared" si="114"/>
        <v>0</v>
      </c>
      <c r="U126" s="446">
        <v>0</v>
      </c>
      <c r="V126" s="448">
        <f t="shared" si="115"/>
        <v>0</v>
      </c>
      <c r="W126" s="449">
        <f t="shared" si="116"/>
        <v>0</v>
      </c>
      <c r="X126" s="472"/>
      <c r="Y126" s="474">
        <v>0</v>
      </c>
      <c r="Z126" s="476">
        <f t="shared" si="117"/>
        <v>0</v>
      </c>
      <c r="AA126" s="474">
        <v>0</v>
      </c>
      <c r="AB126" s="476">
        <f t="shared" si="118"/>
        <v>0</v>
      </c>
      <c r="AC126" s="477">
        <f t="shared" si="119"/>
        <v>0</v>
      </c>
      <c r="AD126" s="489"/>
      <c r="AE126" s="491">
        <v>0</v>
      </c>
      <c r="AF126" s="493">
        <f t="shared" si="120"/>
        <v>0</v>
      </c>
      <c r="AG126" s="491">
        <v>0</v>
      </c>
      <c r="AH126" s="493">
        <f t="shared" si="121"/>
        <v>0</v>
      </c>
      <c r="AI126" s="494">
        <f t="shared" si="122"/>
        <v>0</v>
      </c>
      <c r="AJ126" s="523"/>
      <c r="AK126" s="525">
        <v>0</v>
      </c>
      <c r="AL126" s="527">
        <f t="shared" si="123"/>
        <v>0</v>
      </c>
      <c r="AM126" s="525">
        <v>0</v>
      </c>
      <c r="AN126" s="527">
        <f t="shared" si="124"/>
        <v>0</v>
      </c>
      <c r="AO126" s="528">
        <f t="shared" si="125"/>
        <v>0</v>
      </c>
      <c r="AP126" s="540"/>
      <c r="AQ126" s="344">
        <v>0</v>
      </c>
      <c r="AR126" s="190">
        <f t="shared" si="132"/>
        <v>0</v>
      </c>
      <c r="AS126" s="344">
        <v>0</v>
      </c>
      <c r="AT126" s="190">
        <f t="shared" si="133"/>
        <v>0</v>
      </c>
      <c r="AU126" s="345">
        <f t="shared" si="134"/>
        <v>0</v>
      </c>
      <c r="AV126" s="606"/>
      <c r="AW126" s="344">
        <v>0</v>
      </c>
      <c r="AX126" s="190">
        <f t="shared" si="135"/>
        <v>0</v>
      </c>
      <c r="AY126" s="344">
        <v>0</v>
      </c>
      <c r="AZ126" s="190">
        <f t="shared" si="136"/>
        <v>0</v>
      </c>
      <c r="BA126" s="345">
        <f t="shared" si="137"/>
        <v>0</v>
      </c>
      <c r="BB126" s="540"/>
      <c r="BC126" s="542">
        <v>0</v>
      </c>
      <c r="BD126" s="544">
        <f t="shared" si="126"/>
        <v>0</v>
      </c>
      <c r="BE126" s="542">
        <v>0</v>
      </c>
      <c r="BF126" s="544">
        <f t="shared" si="127"/>
        <v>0</v>
      </c>
      <c r="BG126" s="545">
        <f t="shared" si="108"/>
        <v>0</v>
      </c>
      <c r="BH126" s="398">
        <f t="shared" si="128"/>
        <v>0</v>
      </c>
      <c r="BJ126" s="275"/>
    </row>
    <row r="127" spans="1:62" s="254" customFormat="1" ht="25.5">
      <c r="A127" s="303" t="s">
        <v>146</v>
      </c>
      <c r="B127" s="264" t="s">
        <v>129</v>
      </c>
      <c r="C127" s="187"/>
      <c r="D127" s="261" t="s">
        <v>140</v>
      </c>
      <c r="E127" s="261">
        <v>31</v>
      </c>
      <c r="F127" s="344">
        <v>0</v>
      </c>
      <c r="G127" s="190">
        <f t="shared" si="109"/>
        <v>0</v>
      </c>
      <c r="H127" s="344">
        <v>0</v>
      </c>
      <c r="I127" s="190">
        <f t="shared" si="131"/>
        <v>0</v>
      </c>
      <c r="J127" s="345">
        <f t="shared" si="110"/>
        <v>0</v>
      </c>
      <c r="K127" s="406"/>
      <c r="L127" s="427"/>
      <c r="M127" s="429">
        <v>0</v>
      </c>
      <c r="N127" s="431">
        <f t="shared" si="111"/>
        <v>0</v>
      </c>
      <c r="O127" s="429">
        <v>0</v>
      </c>
      <c r="P127" s="431">
        <f t="shared" si="112"/>
        <v>0</v>
      </c>
      <c r="Q127" s="432">
        <f t="shared" si="113"/>
        <v>0</v>
      </c>
      <c r="R127" s="444">
        <v>31</v>
      </c>
      <c r="S127" s="446">
        <v>0</v>
      </c>
      <c r="T127" s="448">
        <f t="shared" si="114"/>
        <v>0</v>
      </c>
      <c r="U127" s="446">
        <v>0</v>
      </c>
      <c r="V127" s="448">
        <f t="shared" si="115"/>
        <v>0</v>
      </c>
      <c r="W127" s="449">
        <f t="shared" si="116"/>
        <v>0</v>
      </c>
      <c r="X127" s="472"/>
      <c r="Y127" s="474">
        <v>0</v>
      </c>
      <c r="Z127" s="476">
        <f t="shared" si="117"/>
        <v>0</v>
      </c>
      <c r="AA127" s="474">
        <v>0</v>
      </c>
      <c r="AB127" s="476">
        <f t="shared" si="118"/>
        <v>0</v>
      </c>
      <c r="AC127" s="477">
        <f t="shared" si="119"/>
        <v>0</v>
      </c>
      <c r="AD127" s="489"/>
      <c r="AE127" s="491">
        <v>0</v>
      </c>
      <c r="AF127" s="493">
        <f t="shared" si="120"/>
        <v>0</v>
      </c>
      <c r="AG127" s="491">
        <v>0</v>
      </c>
      <c r="AH127" s="493">
        <f t="shared" si="121"/>
        <v>0</v>
      </c>
      <c r="AI127" s="494">
        <f t="shared" si="122"/>
        <v>0</v>
      </c>
      <c r="AJ127" s="523"/>
      <c r="AK127" s="525">
        <v>0</v>
      </c>
      <c r="AL127" s="527">
        <f t="shared" si="123"/>
        <v>0</v>
      </c>
      <c r="AM127" s="525">
        <v>0</v>
      </c>
      <c r="AN127" s="527">
        <f t="shared" si="124"/>
        <v>0</v>
      </c>
      <c r="AO127" s="528">
        <f t="shared" si="125"/>
        <v>0</v>
      </c>
      <c r="AP127" s="540"/>
      <c r="AQ127" s="344">
        <v>0</v>
      </c>
      <c r="AR127" s="190">
        <f t="shared" si="132"/>
        <v>0</v>
      </c>
      <c r="AS127" s="344">
        <v>0</v>
      </c>
      <c r="AT127" s="190">
        <f t="shared" si="133"/>
        <v>0</v>
      </c>
      <c r="AU127" s="345">
        <f t="shared" si="134"/>
        <v>0</v>
      </c>
      <c r="AV127" s="606"/>
      <c r="AW127" s="344">
        <v>0</v>
      </c>
      <c r="AX127" s="190">
        <f t="shared" si="135"/>
        <v>0</v>
      </c>
      <c r="AY127" s="344">
        <v>0</v>
      </c>
      <c r="AZ127" s="190">
        <f t="shared" si="136"/>
        <v>0</v>
      </c>
      <c r="BA127" s="345">
        <f t="shared" si="137"/>
        <v>0</v>
      </c>
      <c r="BB127" s="540"/>
      <c r="BC127" s="542">
        <v>0</v>
      </c>
      <c r="BD127" s="544">
        <f t="shared" si="126"/>
        <v>0</v>
      </c>
      <c r="BE127" s="542">
        <v>0</v>
      </c>
      <c r="BF127" s="544">
        <f t="shared" si="127"/>
        <v>0</v>
      </c>
      <c r="BG127" s="545">
        <f t="shared" si="108"/>
        <v>0</v>
      </c>
      <c r="BH127" s="398">
        <f t="shared" si="128"/>
        <v>0</v>
      </c>
      <c r="BJ127" s="275"/>
    </row>
    <row r="128" spans="1:62" s="254" customFormat="1" ht="12.75">
      <c r="A128" s="303" t="s">
        <v>147</v>
      </c>
      <c r="B128" s="264" t="s">
        <v>130</v>
      </c>
      <c r="C128" s="187"/>
      <c r="D128" s="261" t="s">
        <v>141</v>
      </c>
      <c r="E128" s="261">
        <v>3.64</v>
      </c>
      <c r="F128" s="344">
        <v>0</v>
      </c>
      <c r="G128" s="190">
        <f t="shared" si="109"/>
        <v>0</v>
      </c>
      <c r="H128" s="344">
        <v>0</v>
      </c>
      <c r="I128" s="190">
        <f t="shared" si="131"/>
        <v>0</v>
      </c>
      <c r="J128" s="345">
        <f t="shared" si="110"/>
        <v>0</v>
      </c>
      <c r="K128" s="406"/>
      <c r="L128" s="427"/>
      <c r="M128" s="429">
        <v>0</v>
      </c>
      <c r="N128" s="431">
        <f t="shared" si="111"/>
        <v>0</v>
      </c>
      <c r="O128" s="429">
        <v>0</v>
      </c>
      <c r="P128" s="431">
        <f t="shared" si="112"/>
        <v>0</v>
      </c>
      <c r="Q128" s="432">
        <f t="shared" si="113"/>
        <v>0</v>
      </c>
      <c r="R128" s="444">
        <v>3.64</v>
      </c>
      <c r="S128" s="446">
        <v>0</v>
      </c>
      <c r="T128" s="448">
        <f t="shared" si="114"/>
        <v>0</v>
      </c>
      <c r="U128" s="446">
        <v>0</v>
      </c>
      <c r="V128" s="448">
        <f t="shared" si="115"/>
        <v>0</v>
      </c>
      <c r="W128" s="449">
        <f t="shared" si="116"/>
        <v>0</v>
      </c>
      <c r="X128" s="472"/>
      <c r="Y128" s="474">
        <v>0</v>
      </c>
      <c r="Z128" s="476">
        <f t="shared" si="117"/>
        <v>0</v>
      </c>
      <c r="AA128" s="474">
        <v>0</v>
      </c>
      <c r="AB128" s="476">
        <f t="shared" si="118"/>
        <v>0</v>
      </c>
      <c r="AC128" s="477">
        <f t="shared" si="119"/>
        <v>0</v>
      </c>
      <c r="AD128" s="489"/>
      <c r="AE128" s="491">
        <v>0</v>
      </c>
      <c r="AF128" s="493">
        <f t="shared" si="120"/>
        <v>0</v>
      </c>
      <c r="AG128" s="491">
        <v>0</v>
      </c>
      <c r="AH128" s="493">
        <f t="shared" si="121"/>
        <v>0</v>
      </c>
      <c r="AI128" s="494">
        <f t="shared" si="122"/>
        <v>0</v>
      </c>
      <c r="AJ128" s="523"/>
      <c r="AK128" s="525">
        <v>0</v>
      </c>
      <c r="AL128" s="527">
        <f t="shared" si="123"/>
        <v>0</v>
      </c>
      <c r="AM128" s="525">
        <v>0</v>
      </c>
      <c r="AN128" s="527">
        <f t="shared" si="124"/>
        <v>0</v>
      </c>
      <c r="AO128" s="528">
        <f t="shared" si="125"/>
        <v>0</v>
      </c>
      <c r="AP128" s="540"/>
      <c r="AQ128" s="344">
        <v>0</v>
      </c>
      <c r="AR128" s="190">
        <f t="shared" si="132"/>
        <v>0</v>
      </c>
      <c r="AS128" s="344">
        <v>0</v>
      </c>
      <c r="AT128" s="190">
        <f t="shared" si="133"/>
        <v>0</v>
      </c>
      <c r="AU128" s="345">
        <f t="shared" si="134"/>
        <v>0</v>
      </c>
      <c r="AV128" s="606"/>
      <c r="AW128" s="344">
        <v>0</v>
      </c>
      <c r="AX128" s="190">
        <f t="shared" si="135"/>
        <v>0</v>
      </c>
      <c r="AY128" s="344">
        <v>0</v>
      </c>
      <c r="AZ128" s="190">
        <f t="shared" si="136"/>
        <v>0</v>
      </c>
      <c r="BA128" s="345">
        <f t="shared" si="137"/>
        <v>0</v>
      </c>
      <c r="BB128" s="540"/>
      <c r="BC128" s="542">
        <v>0</v>
      </c>
      <c r="BD128" s="544">
        <f t="shared" si="126"/>
        <v>0</v>
      </c>
      <c r="BE128" s="542">
        <v>0</v>
      </c>
      <c r="BF128" s="544">
        <f t="shared" si="127"/>
        <v>0</v>
      </c>
      <c r="BG128" s="545">
        <f t="shared" si="108"/>
        <v>0</v>
      </c>
      <c r="BH128" s="398">
        <f t="shared" si="128"/>
        <v>0</v>
      </c>
      <c r="BJ128" s="275"/>
    </row>
    <row r="129" spans="1:62" s="254" customFormat="1" ht="12.75">
      <c r="A129" s="303" t="s">
        <v>148</v>
      </c>
      <c r="B129" s="264" t="s">
        <v>131</v>
      </c>
      <c r="C129" s="187"/>
      <c r="D129" s="261" t="s">
        <v>141</v>
      </c>
      <c r="E129" s="261">
        <v>4.7E-2</v>
      </c>
      <c r="F129" s="344">
        <v>0</v>
      </c>
      <c r="G129" s="190">
        <f t="shared" si="109"/>
        <v>0</v>
      </c>
      <c r="H129" s="344">
        <v>0</v>
      </c>
      <c r="I129" s="190">
        <f t="shared" si="131"/>
        <v>0</v>
      </c>
      <c r="J129" s="345">
        <f t="shared" si="110"/>
        <v>0</v>
      </c>
      <c r="K129" s="406"/>
      <c r="L129" s="427"/>
      <c r="M129" s="429">
        <v>0</v>
      </c>
      <c r="N129" s="431">
        <f t="shared" si="111"/>
        <v>0</v>
      </c>
      <c r="O129" s="429">
        <v>0</v>
      </c>
      <c r="P129" s="431">
        <f t="shared" si="112"/>
        <v>0</v>
      </c>
      <c r="Q129" s="432">
        <f t="shared" si="113"/>
        <v>0</v>
      </c>
      <c r="R129" s="444">
        <v>4.7E-2</v>
      </c>
      <c r="S129" s="446">
        <v>0</v>
      </c>
      <c r="T129" s="448">
        <f t="shared" si="114"/>
        <v>0</v>
      </c>
      <c r="U129" s="446">
        <v>0</v>
      </c>
      <c r="V129" s="448">
        <f t="shared" si="115"/>
        <v>0</v>
      </c>
      <c r="W129" s="449">
        <f t="shared" si="116"/>
        <v>0</v>
      </c>
      <c r="X129" s="472"/>
      <c r="Y129" s="474">
        <v>0</v>
      </c>
      <c r="Z129" s="476">
        <f t="shared" si="117"/>
        <v>0</v>
      </c>
      <c r="AA129" s="474">
        <v>0</v>
      </c>
      <c r="AB129" s="476">
        <f t="shared" si="118"/>
        <v>0</v>
      </c>
      <c r="AC129" s="477">
        <f t="shared" si="119"/>
        <v>0</v>
      </c>
      <c r="AD129" s="489"/>
      <c r="AE129" s="491">
        <v>0</v>
      </c>
      <c r="AF129" s="493">
        <f t="shared" si="120"/>
        <v>0</v>
      </c>
      <c r="AG129" s="491">
        <v>0</v>
      </c>
      <c r="AH129" s="493">
        <f t="shared" si="121"/>
        <v>0</v>
      </c>
      <c r="AI129" s="494">
        <f t="shared" si="122"/>
        <v>0</v>
      </c>
      <c r="AJ129" s="523"/>
      <c r="AK129" s="525">
        <v>0</v>
      </c>
      <c r="AL129" s="527">
        <f t="shared" si="123"/>
        <v>0</v>
      </c>
      <c r="AM129" s="525">
        <v>0</v>
      </c>
      <c r="AN129" s="527">
        <f t="shared" si="124"/>
        <v>0</v>
      </c>
      <c r="AO129" s="528">
        <f t="shared" si="125"/>
        <v>0</v>
      </c>
      <c r="AP129" s="540"/>
      <c r="AQ129" s="344">
        <v>0</v>
      </c>
      <c r="AR129" s="190">
        <f t="shared" si="132"/>
        <v>0</v>
      </c>
      <c r="AS129" s="344">
        <v>0</v>
      </c>
      <c r="AT129" s="190">
        <f t="shared" si="133"/>
        <v>0</v>
      </c>
      <c r="AU129" s="345">
        <f t="shared" si="134"/>
        <v>0</v>
      </c>
      <c r="AV129" s="606"/>
      <c r="AW129" s="344">
        <v>0</v>
      </c>
      <c r="AX129" s="190">
        <f t="shared" si="135"/>
        <v>0</v>
      </c>
      <c r="AY129" s="344">
        <v>0</v>
      </c>
      <c r="AZ129" s="190">
        <f t="shared" si="136"/>
        <v>0</v>
      </c>
      <c r="BA129" s="345">
        <f t="shared" si="137"/>
        <v>0</v>
      </c>
      <c r="BB129" s="540"/>
      <c r="BC129" s="542">
        <v>0</v>
      </c>
      <c r="BD129" s="544">
        <f t="shared" si="126"/>
        <v>0</v>
      </c>
      <c r="BE129" s="542">
        <v>0</v>
      </c>
      <c r="BF129" s="544">
        <f t="shared" si="127"/>
        <v>0</v>
      </c>
      <c r="BG129" s="545">
        <f t="shared" si="108"/>
        <v>0</v>
      </c>
      <c r="BH129" s="398">
        <f t="shared" si="128"/>
        <v>0</v>
      </c>
      <c r="BJ129" s="275"/>
    </row>
    <row r="130" spans="1:62" s="254" customFormat="1" ht="12.75">
      <c r="A130" s="303" t="s">
        <v>149</v>
      </c>
      <c r="B130" s="343" t="s">
        <v>132</v>
      </c>
      <c r="C130" s="187"/>
      <c r="D130" s="261" t="s">
        <v>142</v>
      </c>
      <c r="E130" s="261">
        <v>590</v>
      </c>
      <c r="F130" s="344">
        <v>0</v>
      </c>
      <c r="G130" s="190">
        <f t="shared" si="109"/>
        <v>0</v>
      </c>
      <c r="H130" s="344">
        <v>0</v>
      </c>
      <c r="I130" s="190">
        <f t="shared" si="131"/>
        <v>0</v>
      </c>
      <c r="J130" s="345">
        <f t="shared" si="110"/>
        <v>0</v>
      </c>
      <c r="K130" s="406"/>
      <c r="L130" s="427"/>
      <c r="M130" s="429">
        <v>0</v>
      </c>
      <c r="N130" s="431">
        <f t="shared" si="111"/>
        <v>0</v>
      </c>
      <c r="O130" s="429">
        <v>0</v>
      </c>
      <c r="P130" s="431">
        <f t="shared" si="112"/>
        <v>0</v>
      </c>
      <c r="Q130" s="432">
        <f t="shared" si="113"/>
        <v>0</v>
      </c>
      <c r="R130" s="444">
        <v>590</v>
      </c>
      <c r="S130" s="446">
        <v>0</v>
      </c>
      <c r="T130" s="448">
        <f t="shared" si="114"/>
        <v>0</v>
      </c>
      <c r="U130" s="446">
        <v>0</v>
      </c>
      <c r="V130" s="448">
        <f t="shared" si="115"/>
        <v>0</v>
      </c>
      <c r="W130" s="449">
        <f t="shared" si="116"/>
        <v>0</v>
      </c>
      <c r="X130" s="472"/>
      <c r="Y130" s="474">
        <v>0</v>
      </c>
      <c r="Z130" s="476">
        <f t="shared" si="117"/>
        <v>0</v>
      </c>
      <c r="AA130" s="474">
        <v>0</v>
      </c>
      <c r="AB130" s="476">
        <f t="shared" si="118"/>
        <v>0</v>
      </c>
      <c r="AC130" s="477">
        <f t="shared" si="119"/>
        <v>0</v>
      </c>
      <c r="AD130" s="489"/>
      <c r="AE130" s="491">
        <v>0</v>
      </c>
      <c r="AF130" s="493">
        <f t="shared" si="120"/>
        <v>0</v>
      </c>
      <c r="AG130" s="491">
        <v>0</v>
      </c>
      <c r="AH130" s="493">
        <f t="shared" si="121"/>
        <v>0</v>
      </c>
      <c r="AI130" s="494">
        <f t="shared" si="122"/>
        <v>0</v>
      </c>
      <c r="AJ130" s="523"/>
      <c r="AK130" s="525">
        <v>0</v>
      </c>
      <c r="AL130" s="527">
        <f t="shared" si="123"/>
        <v>0</v>
      </c>
      <c r="AM130" s="525">
        <v>0</v>
      </c>
      <c r="AN130" s="527">
        <f t="shared" si="124"/>
        <v>0</v>
      </c>
      <c r="AO130" s="528">
        <f t="shared" si="125"/>
        <v>0</v>
      </c>
      <c r="AP130" s="540"/>
      <c r="AQ130" s="344">
        <v>0</v>
      </c>
      <c r="AR130" s="190">
        <f t="shared" si="132"/>
        <v>0</v>
      </c>
      <c r="AS130" s="344">
        <v>0</v>
      </c>
      <c r="AT130" s="190">
        <f t="shared" si="133"/>
        <v>0</v>
      </c>
      <c r="AU130" s="345">
        <f t="shared" si="134"/>
        <v>0</v>
      </c>
      <c r="AV130" s="606"/>
      <c r="AW130" s="344">
        <v>0</v>
      </c>
      <c r="AX130" s="190">
        <f t="shared" si="135"/>
        <v>0</v>
      </c>
      <c r="AY130" s="344">
        <v>0</v>
      </c>
      <c r="AZ130" s="190">
        <f t="shared" si="136"/>
        <v>0</v>
      </c>
      <c r="BA130" s="345">
        <f t="shared" si="137"/>
        <v>0</v>
      </c>
      <c r="BB130" s="540"/>
      <c r="BC130" s="542">
        <v>0</v>
      </c>
      <c r="BD130" s="544">
        <f t="shared" si="126"/>
        <v>0</v>
      </c>
      <c r="BE130" s="542">
        <v>0</v>
      </c>
      <c r="BF130" s="544">
        <f t="shared" si="127"/>
        <v>0</v>
      </c>
      <c r="BG130" s="545">
        <f t="shared" si="108"/>
        <v>0</v>
      </c>
      <c r="BH130" s="398">
        <f t="shared" si="128"/>
        <v>0</v>
      </c>
      <c r="BJ130" s="275"/>
    </row>
    <row r="131" spans="1:62" s="254" customFormat="1" ht="25.5">
      <c r="A131" s="303" t="s">
        <v>150</v>
      </c>
      <c r="B131" s="264" t="s">
        <v>133</v>
      </c>
      <c r="C131" s="187"/>
      <c r="D131" s="261" t="s">
        <v>90</v>
      </c>
      <c r="E131" s="261">
        <v>70</v>
      </c>
      <c r="F131" s="344">
        <v>0</v>
      </c>
      <c r="G131" s="190">
        <f t="shared" si="109"/>
        <v>0</v>
      </c>
      <c r="H131" s="344">
        <v>0</v>
      </c>
      <c r="I131" s="190">
        <f t="shared" si="131"/>
        <v>0</v>
      </c>
      <c r="J131" s="345">
        <f t="shared" si="110"/>
        <v>0</v>
      </c>
      <c r="K131" s="406"/>
      <c r="L131" s="427"/>
      <c r="M131" s="429">
        <v>0</v>
      </c>
      <c r="N131" s="431">
        <f t="shared" si="111"/>
        <v>0</v>
      </c>
      <c r="O131" s="429">
        <v>0</v>
      </c>
      <c r="P131" s="431">
        <f t="shared" si="112"/>
        <v>0</v>
      </c>
      <c r="Q131" s="432">
        <f t="shared" si="113"/>
        <v>0</v>
      </c>
      <c r="R131" s="444">
        <v>70</v>
      </c>
      <c r="S131" s="446">
        <v>0</v>
      </c>
      <c r="T131" s="448">
        <f t="shared" si="114"/>
        <v>0</v>
      </c>
      <c r="U131" s="446">
        <v>0</v>
      </c>
      <c r="V131" s="448">
        <f t="shared" si="115"/>
        <v>0</v>
      </c>
      <c r="W131" s="449">
        <f t="shared" si="116"/>
        <v>0</v>
      </c>
      <c r="X131" s="472"/>
      <c r="Y131" s="474">
        <v>0</v>
      </c>
      <c r="Z131" s="476">
        <f t="shared" si="117"/>
        <v>0</v>
      </c>
      <c r="AA131" s="474">
        <v>0</v>
      </c>
      <c r="AB131" s="476">
        <f t="shared" si="118"/>
        <v>0</v>
      </c>
      <c r="AC131" s="477">
        <f t="shared" si="119"/>
        <v>0</v>
      </c>
      <c r="AD131" s="489"/>
      <c r="AE131" s="491">
        <v>0</v>
      </c>
      <c r="AF131" s="493">
        <f t="shared" si="120"/>
        <v>0</v>
      </c>
      <c r="AG131" s="491">
        <v>0</v>
      </c>
      <c r="AH131" s="493">
        <f t="shared" si="121"/>
        <v>0</v>
      </c>
      <c r="AI131" s="494">
        <f t="shared" si="122"/>
        <v>0</v>
      </c>
      <c r="AJ131" s="523"/>
      <c r="AK131" s="525">
        <v>0</v>
      </c>
      <c r="AL131" s="527">
        <f t="shared" si="123"/>
        <v>0</v>
      </c>
      <c r="AM131" s="525">
        <v>0</v>
      </c>
      <c r="AN131" s="527">
        <f t="shared" si="124"/>
        <v>0</v>
      </c>
      <c r="AO131" s="528">
        <f t="shared" si="125"/>
        <v>0</v>
      </c>
      <c r="AP131" s="540"/>
      <c r="AQ131" s="344">
        <v>0</v>
      </c>
      <c r="AR131" s="190">
        <f t="shared" si="132"/>
        <v>0</v>
      </c>
      <c r="AS131" s="344">
        <v>0</v>
      </c>
      <c r="AT131" s="190">
        <f t="shared" si="133"/>
        <v>0</v>
      </c>
      <c r="AU131" s="345">
        <f t="shared" si="134"/>
        <v>0</v>
      </c>
      <c r="AV131" s="606"/>
      <c r="AW131" s="344">
        <v>0</v>
      </c>
      <c r="AX131" s="190">
        <f t="shared" si="135"/>
        <v>0</v>
      </c>
      <c r="AY131" s="344">
        <v>0</v>
      </c>
      <c r="AZ131" s="190">
        <f t="shared" si="136"/>
        <v>0</v>
      </c>
      <c r="BA131" s="345">
        <f t="shared" si="137"/>
        <v>0</v>
      </c>
      <c r="BB131" s="540"/>
      <c r="BC131" s="542">
        <v>0</v>
      </c>
      <c r="BD131" s="544">
        <f t="shared" si="126"/>
        <v>0</v>
      </c>
      <c r="BE131" s="542">
        <v>0</v>
      </c>
      <c r="BF131" s="544">
        <f t="shared" si="127"/>
        <v>0</v>
      </c>
      <c r="BG131" s="545">
        <f t="shared" si="108"/>
        <v>0</v>
      </c>
      <c r="BH131" s="398">
        <f t="shared" si="128"/>
        <v>0</v>
      </c>
      <c r="BJ131" s="275"/>
    </row>
    <row r="132" spans="1:62" s="254" customFormat="1" ht="12.75">
      <c r="A132" s="303" t="s">
        <v>151</v>
      </c>
      <c r="B132" s="343" t="s">
        <v>134</v>
      </c>
      <c r="C132" s="187"/>
      <c r="D132" s="261" t="s">
        <v>143</v>
      </c>
      <c r="E132" s="261">
        <v>63</v>
      </c>
      <c r="F132" s="344">
        <v>0</v>
      </c>
      <c r="G132" s="190">
        <f t="shared" si="109"/>
        <v>0</v>
      </c>
      <c r="H132" s="344">
        <v>0</v>
      </c>
      <c r="I132" s="190">
        <f t="shared" si="131"/>
        <v>0</v>
      </c>
      <c r="J132" s="345">
        <f t="shared" si="110"/>
        <v>0</v>
      </c>
      <c r="K132" s="406"/>
      <c r="L132" s="427"/>
      <c r="M132" s="429">
        <v>0</v>
      </c>
      <c r="N132" s="431">
        <f t="shared" si="111"/>
        <v>0</v>
      </c>
      <c r="O132" s="429">
        <v>0</v>
      </c>
      <c r="P132" s="431">
        <f t="shared" si="112"/>
        <v>0</v>
      </c>
      <c r="Q132" s="432">
        <f t="shared" si="113"/>
        <v>0</v>
      </c>
      <c r="R132" s="444">
        <v>63</v>
      </c>
      <c r="S132" s="446">
        <v>0</v>
      </c>
      <c r="T132" s="448">
        <f t="shared" si="114"/>
        <v>0</v>
      </c>
      <c r="U132" s="446">
        <v>0</v>
      </c>
      <c r="V132" s="448">
        <f t="shared" si="115"/>
        <v>0</v>
      </c>
      <c r="W132" s="449">
        <f t="shared" si="116"/>
        <v>0</v>
      </c>
      <c r="X132" s="472"/>
      <c r="Y132" s="474">
        <v>0</v>
      </c>
      <c r="Z132" s="476">
        <f t="shared" si="117"/>
        <v>0</v>
      </c>
      <c r="AA132" s="474">
        <v>0</v>
      </c>
      <c r="AB132" s="476">
        <f t="shared" si="118"/>
        <v>0</v>
      </c>
      <c r="AC132" s="477">
        <f t="shared" si="119"/>
        <v>0</v>
      </c>
      <c r="AD132" s="489"/>
      <c r="AE132" s="491">
        <v>0</v>
      </c>
      <c r="AF132" s="493">
        <f t="shared" si="120"/>
        <v>0</v>
      </c>
      <c r="AG132" s="491">
        <v>0</v>
      </c>
      <c r="AH132" s="493">
        <f t="shared" si="121"/>
        <v>0</v>
      </c>
      <c r="AI132" s="494">
        <f t="shared" si="122"/>
        <v>0</v>
      </c>
      <c r="AJ132" s="523"/>
      <c r="AK132" s="525">
        <v>0</v>
      </c>
      <c r="AL132" s="527">
        <f t="shared" si="123"/>
        <v>0</v>
      </c>
      <c r="AM132" s="525">
        <v>0</v>
      </c>
      <c r="AN132" s="527">
        <f t="shared" si="124"/>
        <v>0</v>
      </c>
      <c r="AO132" s="528">
        <f t="shared" si="125"/>
        <v>0</v>
      </c>
      <c r="AP132" s="540"/>
      <c r="AQ132" s="344">
        <v>0</v>
      </c>
      <c r="AR132" s="190">
        <f t="shared" si="132"/>
        <v>0</v>
      </c>
      <c r="AS132" s="344">
        <v>0</v>
      </c>
      <c r="AT132" s="190">
        <f t="shared" si="133"/>
        <v>0</v>
      </c>
      <c r="AU132" s="345">
        <f t="shared" si="134"/>
        <v>0</v>
      </c>
      <c r="AV132" s="606"/>
      <c r="AW132" s="344">
        <v>0</v>
      </c>
      <c r="AX132" s="190">
        <f t="shared" si="135"/>
        <v>0</v>
      </c>
      <c r="AY132" s="344">
        <v>0</v>
      </c>
      <c r="AZ132" s="190">
        <f t="shared" si="136"/>
        <v>0</v>
      </c>
      <c r="BA132" s="345">
        <f t="shared" si="137"/>
        <v>0</v>
      </c>
      <c r="BB132" s="540"/>
      <c r="BC132" s="542">
        <v>0</v>
      </c>
      <c r="BD132" s="544">
        <f t="shared" si="126"/>
        <v>0</v>
      </c>
      <c r="BE132" s="542">
        <v>0</v>
      </c>
      <c r="BF132" s="544">
        <f t="shared" si="127"/>
        <v>0</v>
      </c>
      <c r="BG132" s="545">
        <f t="shared" si="108"/>
        <v>0</v>
      </c>
      <c r="BH132" s="398">
        <f t="shared" si="128"/>
        <v>0</v>
      </c>
      <c r="BJ132" s="275"/>
    </row>
    <row r="133" spans="1:62" s="254" customFormat="1" ht="12.75">
      <c r="A133" s="303" t="s">
        <v>152</v>
      </c>
      <c r="B133" s="343" t="s">
        <v>135</v>
      </c>
      <c r="C133" s="187"/>
      <c r="D133" s="261" t="s">
        <v>143</v>
      </c>
      <c r="E133" s="261">
        <v>58</v>
      </c>
      <c r="F133" s="344">
        <v>0</v>
      </c>
      <c r="G133" s="190">
        <f t="shared" si="109"/>
        <v>0</v>
      </c>
      <c r="H133" s="344">
        <v>0</v>
      </c>
      <c r="I133" s="190">
        <f t="shared" si="131"/>
        <v>0</v>
      </c>
      <c r="J133" s="345">
        <f t="shared" si="110"/>
        <v>0</v>
      </c>
      <c r="K133" s="406"/>
      <c r="L133" s="427"/>
      <c r="M133" s="429">
        <v>0</v>
      </c>
      <c r="N133" s="431">
        <f t="shared" si="111"/>
        <v>0</v>
      </c>
      <c r="O133" s="429">
        <v>0</v>
      </c>
      <c r="P133" s="431">
        <f t="shared" si="112"/>
        <v>0</v>
      </c>
      <c r="Q133" s="432">
        <f t="shared" si="113"/>
        <v>0</v>
      </c>
      <c r="R133" s="444">
        <v>58</v>
      </c>
      <c r="S133" s="446">
        <v>0</v>
      </c>
      <c r="T133" s="448">
        <f t="shared" si="114"/>
        <v>0</v>
      </c>
      <c r="U133" s="446">
        <v>0</v>
      </c>
      <c r="V133" s="448">
        <f t="shared" si="115"/>
        <v>0</v>
      </c>
      <c r="W133" s="449">
        <f t="shared" si="116"/>
        <v>0</v>
      </c>
      <c r="X133" s="472"/>
      <c r="Y133" s="474">
        <v>0</v>
      </c>
      <c r="Z133" s="476">
        <f t="shared" si="117"/>
        <v>0</v>
      </c>
      <c r="AA133" s="474">
        <v>0</v>
      </c>
      <c r="AB133" s="476">
        <f t="shared" si="118"/>
        <v>0</v>
      </c>
      <c r="AC133" s="477">
        <f t="shared" si="119"/>
        <v>0</v>
      </c>
      <c r="AD133" s="489"/>
      <c r="AE133" s="491">
        <v>0</v>
      </c>
      <c r="AF133" s="493">
        <f t="shared" si="120"/>
        <v>0</v>
      </c>
      <c r="AG133" s="491">
        <v>0</v>
      </c>
      <c r="AH133" s="493">
        <f t="shared" si="121"/>
        <v>0</v>
      </c>
      <c r="AI133" s="494">
        <f t="shared" si="122"/>
        <v>0</v>
      </c>
      <c r="AJ133" s="523"/>
      <c r="AK133" s="525">
        <v>0</v>
      </c>
      <c r="AL133" s="527">
        <f t="shared" si="123"/>
        <v>0</v>
      </c>
      <c r="AM133" s="525">
        <v>0</v>
      </c>
      <c r="AN133" s="527">
        <f t="shared" si="124"/>
        <v>0</v>
      </c>
      <c r="AO133" s="528">
        <f t="shared" si="125"/>
        <v>0</v>
      </c>
      <c r="AP133" s="540"/>
      <c r="AQ133" s="344">
        <v>0</v>
      </c>
      <c r="AR133" s="190">
        <f t="shared" si="132"/>
        <v>0</v>
      </c>
      <c r="AS133" s="344">
        <v>0</v>
      </c>
      <c r="AT133" s="190">
        <f t="shared" si="133"/>
        <v>0</v>
      </c>
      <c r="AU133" s="345">
        <f t="shared" si="134"/>
        <v>0</v>
      </c>
      <c r="AV133" s="606"/>
      <c r="AW133" s="344">
        <v>0</v>
      </c>
      <c r="AX133" s="190">
        <f t="shared" si="135"/>
        <v>0</v>
      </c>
      <c r="AY133" s="344">
        <v>0</v>
      </c>
      <c r="AZ133" s="190">
        <f t="shared" si="136"/>
        <v>0</v>
      </c>
      <c r="BA133" s="345">
        <f t="shared" si="137"/>
        <v>0</v>
      </c>
      <c r="BB133" s="540"/>
      <c r="BC133" s="542">
        <v>0</v>
      </c>
      <c r="BD133" s="544">
        <f t="shared" si="126"/>
        <v>0</v>
      </c>
      <c r="BE133" s="542">
        <v>0</v>
      </c>
      <c r="BF133" s="544">
        <f t="shared" si="127"/>
        <v>0</v>
      </c>
      <c r="BG133" s="545">
        <f t="shared" si="108"/>
        <v>0</v>
      </c>
      <c r="BH133" s="398">
        <f t="shared" si="128"/>
        <v>0</v>
      </c>
      <c r="BJ133" s="275"/>
    </row>
    <row r="134" spans="1:62" s="254" customFormat="1" ht="12.75">
      <c r="A134" s="303" t="s">
        <v>153</v>
      </c>
      <c r="B134" s="343" t="s">
        <v>136</v>
      </c>
      <c r="C134" s="187"/>
      <c r="D134" s="261" t="s">
        <v>142</v>
      </c>
      <c r="E134" s="261">
        <v>20</v>
      </c>
      <c r="F134" s="344">
        <v>0</v>
      </c>
      <c r="G134" s="190">
        <f t="shared" si="109"/>
        <v>0</v>
      </c>
      <c r="H134" s="344">
        <v>0</v>
      </c>
      <c r="I134" s="190">
        <f t="shared" si="131"/>
        <v>0</v>
      </c>
      <c r="J134" s="345">
        <f t="shared" si="110"/>
        <v>0</v>
      </c>
      <c r="K134" s="406"/>
      <c r="L134" s="427"/>
      <c r="M134" s="429">
        <v>0</v>
      </c>
      <c r="N134" s="431">
        <f t="shared" si="111"/>
        <v>0</v>
      </c>
      <c r="O134" s="429">
        <v>0</v>
      </c>
      <c r="P134" s="431">
        <f t="shared" si="112"/>
        <v>0</v>
      </c>
      <c r="Q134" s="432">
        <f t="shared" si="113"/>
        <v>0</v>
      </c>
      <c r="R134" s="444">
        <v>20</v>
      </c>
      <c r="S134" s="446">
        <v>0</v>
      </c>
      <c r="T134" s="448">
        <f t="shared" si="114"/>
        <v>0</v>
      </c>
      <c r="U134" s="446">
        <v>0</v>
      </c>
      <c r="V134" s="448">
        <f t="shared" si="115"/>
        <v>0</v>
      </c>
      <c r="W134" s="449">
        <f t="shared" si="116"/>
        <v>0</v>
      </c>
      <c r="X134" s="472"/>
      <c r="Y134" s="474">
        <v>0</v>
      </c>
      <c r="Z134" s="476">
        <f t="shared" si="117"/>
        <v>0</v>
      </c>
      <c r="AA134" s="474">
        <v>0</v>
      </c>
      <c r="AB134" s="476">
        <f t="shared" si="118"/>
        <v>0</v>
      </c>
      <c r="AC134" s="477">
        <f t="shared" si="119"/>
        <v>0</v>
      </c>
      <c r="AD134" s="489"/>
      <c r="AE134" s="491">
        <v>0</v>
      </c>
      <c r="AF134" s="493">
        <f t="shared" si="120"/>
        <v>0</v>
      </c>
      <c r="AG134" s="491">
        <v>0</v>
      </c>
      <c r="AH134" s="493">
        <f t="shared" si="121"/>
        <v>0</v>
      </c>
      <c r="AI134" s="494">
        <f t="shared" si="122"/>
        <v>0</v>
      </c>
      <c r="AJ134" s="523"/>
      <c r="AK134" s="525">
        <v>0</v>
      </c>
      <c r="AL134" s="527">
        <f t="shared" si="123"/>
        <v>0</v>
      </c>
      <c r="AM134" s="525">
        <v>0</v>
      </c>
      <c r="AN134" s="527">
        <f t="shared" si="124"/>
        <v>0</v>
      </c>
      <c r="AO134" s="528">
        <f t="shared" si="125"/>
        <v>0</v>
      </c>
      <c r="AP134" s="540"/>
      <c r="AQ134" s="344">
        <v>0</v>
      </c>
      <c r="AR134" s="190">
        <f t="shared" si="132"/>
        <v>0</v>
      </c>
      <c r="AS134" s="344">
        <v>0</v>
      </c>
      <c r="AT134" s="190">
        <f t="shared" si="133"/>
        <v>0</v>
      </c>
      <c r="AU134" s="345">
        <f t="shared" si="134"/>
        <v>0</v>
      </c>
      <c r="AV134" s="606"/>
      <c r="AW134" s="344">
        <v>0</v>
      </c>
      <c r="AX134" s="190">
        <f t="shared" si="135"/>
        <v>0</v>
      </c>
      <c r="AY134" s="344">
        <v>0</v>
      </c>
      <c r="AZ134" s="190">
        <f t="shared" si="136"/>
        <v>0</v>
      </c>
      <c r="BA134" s="345">
        <f t="shared" si="137"/>
        <v>0</v>
      </c>
      <c r="BB134" s="540"/>
      <c r="BC134" s="542">
        <v>0</v>
      </c>
      <c r="BD134" s="544">
        <f t="shared" si="126"/>
        <v>0</v>
      </c>
      <c r="BE134" s="542">
        <v>0</v>
      </c>
      <c r="BF134" s="544">
        <f t="shared" si="127"/>
        <v>0</v>
      </c>
      <c r="BG134" s="545">
        <f t="shared" si="108"/>
        <v>0</v>
      </c>
      <c r="BH134" s="398">
        <f t="shared" si="128"/>
        <v>0</v>
      </c>
      <c r="BJ134" s="275"/>
    </row>
    <row r="135" spans="1:62" s="254" customFormat="1" ht="12.75">
      <c r="A135" s="303" t="s">
        <v>154</v>
      </c>
      <c r="B135" s="343" t="s">
        <v>137</v>
      </c>
      <c r="C135" s="187"/>
      <c r="D135" s="261" t="s">
        <v>142</v>
      </c>
      <c r="E135" s="261">
        <v>80</v>
      </c>
      <c r="F135" s="344">
        <v>0</v>
      </c>
      <c r="G135" s="190">
        <f t="shared" si="109"/>
        <v>0</v>
      </c>
      <c r="H135" s="344">
        <v>0</v>
      </c>
      <c r="I135" s="190">
        <f t="shared" si="131"/>
        <v>0</v>
      </c>
      <c r="J135" s="345">
        <f t="shared" si="110"/>
        <v>0</v>
      </c>
      <c r="K135" s="406"/>
      <c r="L135" s="427"/>
      <c r="M135" s="429">
        <v>0</v>
      </c>
      <c r="N135" s="431">
        <f t="shared" si="111"/>
        <v>0</v>
      </c>
      <c r="O135" s="429">
        <v>0</v>
      </c>
      <c r="P135" s="431">
        <f t="shared" si="112"/>
        <v>0</v>
      </c>
      <c r="Q135" s="432">
        <f t="shared" si="113"/>
        <v>0</v>
      </c>
      <c r="R135" s="444">
        <v>80</v>
      </c>
      <c r="S135" s="446">
        <v>0</v>
      </c>
      <c r="T135" s="448">
        <f t="shared" si="114"/>
        <v>0</v>
      </c>
      <c r="U135" s="446">
        <v>0</v>
      </c>
      <c r="V135" s="448">
        <f t="shared" si="115"/>
        <v>0</v>
      </c>
      <c r="W135" s="449">
        <f t="shared" si="116"/>
        <v>0</v>
      </c>
      <c r="X135" s="472"/>
      <c r="Y135" s="474">
        <v>0</v>
      </c>
      <c r="Z135" s="476">
        <f t="shared" si="117"/>
        <v>0</v>
      </c>
      <c r="AA135" s="474">
        <v>0</v>
      </c>
      <c r="AB135" s="476">
        <f t="shared" si="118"/>
        <v>0</v>
      </c>
      <c r="AC135" s="477">
        <f t="shared" si="119"/>
        <v>0</v>
      </c>
      <c r="AD135" s="489"/>
      <c r="AE135" s="491">
        <v>0</v>
      </c>
      <c r="AF135" s="493">
        <f t="shared" si="120"/>
        <v>0</v>
      </c>
      <c r="AG135" s="491">
        <v>0</v>
      </c>
      <c r="AH135" s="493">
        <f t="shared" si="121"/>
        <v>0</v>
      </c>
      <c r="AI135" s="494">
        <f t="shared" si="122"/>
        <v>0</v>
      </c>
      <c r="AJ135" s="523"/>
      <c r="AK135" s="525">
        <v>0</v>
      </c>
      <c r="AL135" s="527">
        <f t="shared" si="123"/>
        <v>0</v>
      </c>
      <c r="AM135" s="525">
        <v>0</v>
      </c>
      <c r="AN135" s="527">
        <f t="shared" si="124"/>
        <v>0</v>
      </c>
      <c r="AO135" s="528">
        <f t="shared" si="125"/>
        <v>0</v>
      </c>
      <c r="AP135" s="540"/>
      <c r="AQ135" s="344">
        <v>0</v>
      </c>
      <c r="AR135" s="190">
        <f t="shared" si="132"/>
        <v>0</v>
      </c>
      <c r="AS135" s="344">
        <v>0</v>
      </c>
      <c r="AT135" s="190">
        <f t="shared" si="133"/>
        <v>0</v>
      </c>
      <c r="AU135" s="345">
        <f t="shared" si="134"/>
        <v>0</v>
      </c>
      <c r="AV135" s="606"/>
      <c r="AW135" s="344">
        <v>0</v>
      </c>
      <c r="AX135" s="190">
        <f t="shared" si="135"/>
        <v>0</v>
      </c>
      <c r="AY135" s="344">
        <v>0</v>
      </c>
      <c r="AZ135" s="190">
        <f t="shared" si="136"/>
        <v>0</v>
      </c>
      <c r="BA135" s="345">
        <f t="shared" si="137"/>
        <v>0</v>
      </c>
      <c r="BB135" s="540"/>
      <c r="BC135" s="542">
        <v>0</v>
      </c>
      <c r="BD135" s="544">
        <f t="shared" si="126"/>
        <v>0</v>
      </c>
      <c r="BE135" s="542">
        <v>0</v>
      </c>
      <c r="BF135" s="544">
        <f t="shared" si="127"/>
        <v>0</v>
      </c>
      <c r="BG135" s="545">
        <f t="shared" si="108"/>
        <v>0</v>
      </c>
      <c r="BH135" s="398">
        <f t="shared" si="128"/>
        <v>0</v>
      </c>
      <c r="BJ135" s="275"/>
    </row>
    <row r="136" spans="1:62" s="254" customFormat="1" ht="12.75">
      <c r="A136" s="303" t="s">
        <v>155</v>
      </c>
      <c r="B136" s="343" t="s">
        <v>138</v>
      </c>
      <c r="C136" s="187"/>
      <c r="D136" s="261" t="s">
        <v>142</v>
      </c>
      <c r="E136" s="261">
        <v>20</v>
      </c>
      <c r="F136" s="344">
        <v>0</v>
      </c>
      <c r="G136" s="190">
        <f t="shared" si="109"/>
        <v>0</v>
      </c>
      <c r="H136" s="344">
        <v>0</v>
      </c>
      <c r="I136" s="190">
        <f t="shared" si="131"/>
        <v>0</v>
      </c>
      <c r="J136" s="345">
        <f t="shared" si="110"/>
        <v>0</v>
      </c>
      <c r="K136" s="406"/>
      <c r="L136" s="427"/>
      <c r="M136" s="429">
        <v>0</v>
      </c>
      <c r="N136" s="431">
        <f t="shared" si="111"/>
        <v>0</v>
      </c>
      <c r="O136" s="429">
        <v>0</v>
      </c>
      <c r="P136" s="431">
        <f t="shared" si="112"/>
        <v>0</v>
      </c>
      <c r="Q136" s="432">
        <f t="shared" si="113"/>
        <v>0</v>
      </c>
      <c r="R136" s="444">
        <v>20</v>
      </c>
      <c r="S136" s="446">
        <v>0</v>
      </c>
      <c r="T136" s="448">
        <f t="shared" si="114"/>
        <v>0</v>
      </c>
      <c r="U136" s="446">
        <v>0</v>
      </c>
      <c r="V136" s="448">
        <f t="shared" si="115"/>
        <v>0</v>
      </c>
      <c r="W136" s="449">
        <f t="shared" si="116"/>
        <v>0</v>
      </c>
      <c r="X136" s="472"/>
      <c r="Y136" s="474">
        <v>0</v>
      </c>
      <c r="Z136" s="476">
        <f t="shared" si="117"/>
        <v>0</v>
      </c>
      <c r="AA136" s="474">
        <v>0</v>
      </c>
      <c r="AB136" s="476">
        <f t="shared" si="118"/>
        <v>0</v>
      </c>
      <c r="AC136" s="477">
        <f t="shared" si="119"/>
        <v>0</v>
      </c>
      <c r="AD136" s="489"/>
      <c r="AE136" s="491">
        <v>0</v>
      </c>
      <c r="AF136" s="493">
        <f t="shared" si="120"/>
        <v>0</v>
      </c>
      <c r="AG136" s="491">
        <v>0</v>
      </c>
      <c r="AH136" s="493">
        <f t="shared" si="121"/>
        <v>0</v>
      </c>
      <c r="AI136" s="494">
        <f t="shared" si="122"/>
        <v>0</v>
      </c>
      <c r="AJ136" s="523"/>
      <c r="AK136" s="525">
        <v>0</v>
      </c>
      <c r="AL136" s="527">
        <f t="shared" si="123"/>
        <v>0</v>
      </c>
      <c r="AM136" s="525">
        <v>0</v>
      </c>
      <c r="AN136" s="527">
        <f t="shared" si="124"/>
        <v>0</v>
      </c>
      <c r="AO136" s="528">
        <f t="shared" si="125"/>
        <v>0</v>
      </c>
      <c r="AP136" s="540"/>
      <c r="AQ136" s="344">
        <v>0</v>
      </c>
      <c r="AR136" s="190">
        <f t="shared" si="132"/>
        <v>0</v>
      </c>
      <c r="AS136" s="344">
        <v>0</v>
      </c>
      <c r="AT136" s="190">
        <f t="shared" si="133"/>
        <v>0</v>
      </c>
      <c r="AU136" s="345">
        <f t="shared" si="134"/>
        <v>0</v>
      </c>
      <c r="AV136" s="606"/>
      <c r="AW136" s="344">
        <v>0</v>
      </c>
      <c r="AX136" s="190">
        <f t="shared" si="135"/>
        <v>0</v>
      </c>
      <c r="AY136" s="344">
        <v>0</v>
      </c>
      <c r="AZ136" s="190">
        <f t="shared" si="136"/>
        <v>0</v>
      </c>
      <c r="BA136" s="345">
        <f t="shared" si="137"/>
        <v>0</v>
      </c>
      <c r="BB136" s="540"/>
      <c r="BC136" s="542">
        <v>0</v>
      </c>
      <c r="BD136" s="544">
        <f t="shared" si="126"/>
        <v>0</v>
      </c>
      <c r="BE136" s="542">
        <v>0</v>
      </c>
      <c r="BF136" s="544">
        <f t="shared" si="127"/>
        <v>0</v>
      </c>
      <c r="BG136" s="545">
        <f t="shared" si="108"/>
        <v>0</v>
      </c>
      <c r="BH136" s="398">
        <f t="shared" si="128"/>
        <v>0</v>
      </c>
      <c r="BJ136" s="275"/>
    </row>
    <row r="137" spans="1:62" s="254" customFormat="1" ht="25.5">
      <c r="A137" s="303" t="s">
        <v>156</v>
      </c>
      <c r="B137" s="264" t="s">
        <v>139</v>
      </c>
      <c r="C137" s="187"/>
      <c r="D137" s="261" t="s">
        <v>142</v>
      </c>
      <c r="E137" s="261">
        <v>20</v>
      </c>
      <c r="F137" s="344">
        <v>0</v>
      </c>
      <c r="G137" s="190">
        <f t="shared" si="109"/>
        <v>0</v>
      </c>
      <c r="H137" s="344">
        <v>0</v>
      </c>
      <c r="I137" s="190">
        <f t="shared" si="131"/>
        <v>0</v>
      </c>
      <c r="J137" s="345">
        <f t="shared" si="110"/>
        <v>0</v>
      </c>
      <c r="K137" s="406"/>
      <c r="L137" s="427"/>
      <c r="M137" s="429">
        <v>0</v>
      </c>
      <c r="N137" s="431">
        <f t="shared" si="111"/>
        <v>0</v>
      </c>
      <c r="O137" s="429">
        <v>0</v>
      </c>
      <c r="P137" s="431">
        <f t="shared" si="112"/>
        <v>0</v>
      </c>
      <c r="Q137" s="432">
        <f t="shared" si="113"/>
        <v>0</v>
      </c>
      <c r="R137" s="444">
        <v>20</v>
      </c>
      <c r="S137" s="446">
        <v>0</v>
      </c>
      <c r="T137" s="448">
        <f t="shared" si="114"/>
        <v>0</v>
      </c>
      <c r="U137" s="446">
        <v>0</v>
      </c>
      <c r="V137" s="448">
        <f t="shared" si="115"/>
        <v>0</v>
      </c>
      <c r="W137" s="449">
        <f t="shared" si="116"/>
        <v>0</v>
      </c>
      <c r="X137" s="472"/>
      <c r="Y137" s="474">
        <v>0</v>
      </c>
      <c r="Z137" s="476">
        <f t="shared" si="117"/>
        <v>0</v>
      </c>
      <c r="AA137" s="474">
        <v>0</v>
      </c>
      <c r="AB137" s="476">
        <f t="shared" si="118"/>
        <v>0</v>
      </c>
      <c r="AC137" s="477">
        <f t="shared" si="119"/>
        <v>0</v>
      </c>
      <c r="AD137" s="489"/>
      <c r="AE137" s="491">
        <v>0</v>
      </c>
      <c r="AF137" s="493">
        <f t="shared" si="120"/>
        <v>0</v>
      </c>
      <c r="AG137" s="491">
        <v>0</v>
      </c>
      <c r="AH137" s="493">
        <f t="shared" si="121"/>
        <v>0</v>
      </c>
      <c r="AI137" s="494">
        <f t="shared" si="122"/>
        <v>0</v>
      </c>
      <c r="AJ137" s="523"/>
      <c r="AK137" s="525">
        <v>0</v>
      </c>
      <c r="AL137" s="527">
        <f t="shared" si="123"/>
        <v>0</v>
      </c>
      <c r="AM137" s="525">
        <v>0</v>
      </c>
      <c r="AN137" s="527">
        <f t="shared" si="124"/>
        <v>0</v>
      </c>
      <c r="AO137" s="528">
        <f t="shared" si="125"/>
        <v>0</v>
      </c>
      <c r="AP137" s="540"/>
      <c r="AQ137" s="344">
        <v>0</v>
      </c>
      <c r="AR137" s="190">
        <f t="shared" si="132"/>
        <v>0</v>
      </c>
      <c r="AS137" s="344">
        <v>0</v>
      </c>
      <c r="AT137" s="190">
        <f t="shared" si="133"/>
        <v>0</v>
      </c>
      <c r="AU137" s="345">
        <f t="shared" si="134"/>
        <v>0</v>
      </c>
      <c r="AV137" s="606"/>
      <c r="AW137" s="344">
        <v>0</v>
      </c>
      <c r="AX137" s="190">
        <f t="shared" si="135"/>
        <v>0</v>
      </c>
      <c r="AY137" s="344">
        <v>0</v>
      </c>
      <c r="AZ137" s="190">
        <f t="shared" si="136"/>
        <v>0</v>
      </c>
      <c r="BA137" s="345">
        <f t="shared" si="137"/>
        <v>0</v>
      </c>
      <c r="BB137" s="540"/>
      <c r="BC137" s="542">
        <v>0</v>
      </c>
      <c r="BD137" s="544">
        <f t="shared" si="126"/>
        <v>0</v>
      </c>
      <c r="BE137" s="542">
        <v>0</v>
      </c>
      <c r="BF137" s="544">
        <f t="shared" si="127"/>
        <v>0</v>
      </c>
      <c r="BG137" s="545">
        <f t="shared" si="108"/>
        <v>0</v>
      </c>
      <c r="BH137" s="398">
        <f t="shared" si="128"/>
        <v>0</v>
      </c>
      <c r="BJ137" s="275"/>
    </row>
    <row r="138" spans="1:62" s="254" customFormat="1" ht="12.75">
      <c r="A138" s="303" t="s">
        <v>510</v>
      </c>
      <c r="B138" s="346" t="s">
        <v>511</v>
      </c>
      <c r="C138" s="187"/>
      <c r="D138" s="261" t="s">
        <v>142</v>
      </c>
      <c r="E138" s="606">
        <v>16</v>
      </c>
      <c r="F138" s="344">
        <v>19640</v>
      </c>
      <c r="G138" s="190">
        <f t="shared" si="109"/>
        <v>314240</v>
      </c>
      <c r="H138" s="344">
        <v>654</v>
      </c>
      <c r="I138" s="190">
        <f t="shared" si="131"/>
        <v>10464</v>
      </c>
      <c r="J138" s="345">
        <f t="shared" si="110"/>
        <v>324704</v>
      </c>
      <c r="K138" s="406"/>
      <c r="L138" s="427">
        <v>15</v>
      </c>
      <c r="M138" s="429">
        <v>19640</v>
      </c>
      <c r="N138" s="431">
        <f t="shared" si="111"/>
        <v>294600</v>
      </c>
      <c r="O138" s="429">
        <v>654</v>
      </c>
      <c r="P138" s="431">
        <f t="shared" si="112"/>
        <v>9810</v>
      </c>
      <c r="Q138" s="432">
        <f t="shared" si="113"/>
        <v>304410</v>
      </c>
      <c r="R138" s="444"/>
      <c r="S138" s="446">
        <v>19640</v>
      </c>
      <c r="T138" s="448">
        <f t="shared" si="114"/>
        <v>0</v>
      </c>
      <c r="U138" s="446">
        <v>654</v>
      </c>
      <c r="V138" s="448">
        <f t="shared" si="115"/>
        <v>0</v>
      </c>
      <c r="W138" s="449">
        <f t="shared" si="116"/>
        <v>0</v>
      </c>
      <c r="X138" s="472"/>
      <c r="Y138" s="474">
        <v>19640</v>
      </c>
      <c r="Z138" s="476">
        <f t="shared" si="117"/>
        <v>0</v>
      </c>
      <c r="AA138" s="474">
        <v>654</v>
      </c>
      <c r="AB138" s="476">
        <f t="shared" si="118"/>
        <v>0</v>
      </c>
      <c r="AC138" s="477">
        <f t="shared" si="119"/>
        <v>0</v>
      </c>
      <c r="AD138" s="489"/>
      <c r="AE138" s="491">
        <v>19640</v>
      </c>
      <c r="AF138" s="493">
        <f t="shared" si="120"/>
        <v>0</v>
      </c>
      <c r="AG138" s="491">
        <v>654</v>
      </c>
      <c r="AH138" s="493">
        <f t="shared" si="121"/>
        <v>0</v>
      </c>
      <c r="AI138" s="494">
        <f t="shared" si="122"/>
        <v>0</v>
      </c>
      <c r="AJ138" s="523"/>
      <c r="AK138" s="525">
        <v>19640</v>
      </c>
      <c r="AL138" s="527">
        <f t="shared" si="123"/>
        <v>0</v>
      </c>
      <c r="AM138" s="525">
        <v>654</v>
      </c>
      <c r="AN138" s="527">
        <f t="shared" si="124"/>
        <v>0</v>
      </c>
      <c r="AO138" s="528">
        <f t="shared" si="125"/>
        <v>0</v>
      </c>
      <c r="AP138" s="540">
        <v>1</v>
      </c>
      <c r="AQ138" s="344">
        <v>19640</v>
      </c>
      <c r="AR138" s="190">
        <f t="shared" si="132"/>
        <v>19640</v>
      </c>
      <c r="AS138" s="344">
        <v>654</v>
      </c>
      <c r="AT138" s="190">
        <f t="shared" si="133"/>
        <v>654</v>
      </c>
      <c r="AU138" s="345">
        <f t="shared" si="134"/>
        <v>20294</v>
      </c>
      <c r="AV138" s="606"/>
      <c r="AW138" s="344">
        <v>19640</v>
      </c>
      <c r="AX138" s="190">
        <f t="shared" si="135"/>
        <v>0</v>
      </c>
      <c r="AY138" s="344">
        <v>654</v>
      </c>
      <c r="AZ138" s="190">
        <f t="shared" si="136"/>
        <v>0</v>
      </c>
      <c r="BA138" s="345">
        <f t="shared" si="137"/>
        <v>0</v>
      </c>
      <c r="BB138" s="540"/>
      <c r="BC138" s="542">
        <v>19640</v>
      </c>
      <c r="BD138" s="544">
        <f t="shared" si="126"/>
        <v>0</v>
      </c>
      <c r="BE138" s="542">
        <v>654</v>
      </c>
      <c r="BF138" s="544">
        <f t="shared" si="127"/>
        <v>0</v>
      </c>
      <c r="BG138" s="545">
        <f t="shared" si="108"/>
        <v>0</v>
      </c>
      <c r="BH138" s="398">
        <f t="shared" si="128"/>
        <v>0</v>
      </c>
      <c r="BJ138" s="275"/>
    </row>
    <row r="139" spans="1:62" s="617" customFormat="1" ht="12.75">
      <c r="A139" s="578" t="s">
        <v>512</v>
      </c>
      <c r="B139" s="615" t="s">
        <v>513</v>
      </c>
      <c r="C139" s="580"/>
      <c r="D139" s="581" t="s">
        <v>142</v>
      </c>
      <c r="E139" s="581"/>
      <c r="F139" s="582"/>
      <c r="G139" s="586"/>
      <c r="H139" s="582"/>
      <c r="I139" s="583"/>
      <c r="J139" s="584"/>
      <c r="K139" s="616"/>
      <c r="L139" s="581"/>
      <c r="M139" s="582">
        <v>68327.240000000005</v>
      </c>
      <c r="N139" s="586">
        <f t="shared" si="111"/>
        <v>0</v>
      </c>
      <c r="O139" s="582">
        <v>56296.55</v>
      </c>
      <c r="P139" s="586">
        <f t="shared" si="112"/>
        <v>0</v>
      </c>
      <c r="Q139" s="587">
        <f t="shared" si="113"/>
        <v>0</v>
      </c>
      <c r="R139" s="581"/>
      <c r="S139" s="582">
        <v>68327.240000000005</v>
      </c>
      <c r="T139" s="586">
        <f t="shared" si="114"/>
        <v>0</v>
      </c>
      <c r="U139" s="582">
        <v>56296.55</v>
      </c>
      <c r="V139" s="586">
        <f t="shared" si="115"/>
        <v>0</v>
      </c>
      <c r="W139" s="587">
        <f t="shared" si="116"/>
        <v>0</v>
      </c>
      <c r="X139" s="581"/>
      <c r="Y139" s="582">
        <v>68327.240000000005</v>
      </c>
      <c r="Z139" s="586">
        <f t="shared" si="117"/>
        <v>0</v>
      </c>
      <c r="AA139" s="582">
        <v>56296.55</v>
      </c>
      <c r="AB139" s="586">
        <f t="shared" si="118"/>
        <v>0</v>
      </c>
      <c r="AC139" s="587">
        <f t="shared" si="119"/>
        <v>0</v>
      </c>
      <c r="AD139" s="581"/>
      <c r="AE139" s="582">
        <v>68327.240000000005</v>
      </c>
      <c r="AF139" s="586">
        <f t="shared" si="120"/>
        <v>0</v>
      </c>
      <c r="AG139" s="582">
        <v>56296.55</v>
      </c>
      <c r="AH139" s="586">
        <f t="shared" si="121"/>
        <v>0</v>
      </c>
      <c r="AI139" s="587">
        <f t="shared" si="122"/>
        <v>0</v>
      </c>
      <c r="AJ139" s="589"/>
      <c r="AK139" s="590">
        <v>68327.240000000005</v>
      </c>
      <c r="AL139" s="591">
        <f t="shared" si="123"/>
        <v>0</v>
      </c>
      <c r="AM139" s="590">
        <v>56296.55</v>
      </c>
      <c r="AN139" s="591">
        <f t="shared" si="124"/>
        <v>0</v>
      </c>
      <c r="AO139" s="592">
        <f t="shared" si="125"/>
        <v>0</v>
      </c>
      <c r="AP139" s="581"/>
      <c r="AQ139" s="582"/>
      <c r="AR139" s="586"/>
      <c r="AS139" s="582"/>
      <c r="AT139" s="583"/>
      <c r="AU139" s="584"/>
      <c r="AV139" s="621"/>
      <c r="AW139" s="582"/>
      <c r="AX139" s="586"/>
      <c r="AY139" s="582"/>
      <c r="AZ139" s="583"/>
      <c r="BA139" s="584"/>
      <c r="BB139" s="581"/>
      <c r="BC139" s="582">
        <v>68327.240000000005</v>
      </c>
      <c r="BD139" s="586">
        <f t="shared" si="126"/>
        <v>0</v>
      </c>
      <c r="BE139" s="582">
        <v>56296.55</v>
      </c>
      <c r="BF139" s="586">
        <f t="shared" si="127"/>
        <v>0</v>
      </c>
      <c r="BG139" s="587">
        <f t="shared" si="108"/>
        <v>0</v>
      </c>
      <c r="BH139" s="398">
        <f t="shared" si="128"/>
        <v>0</v>
      </c>
      <c r="BJ139" s="595"/>
    </row>
    <row r="140" spans="1:62" s="604" customFormat="1" ht="12.75">
      <c r="A140" s="596" t="s">
        <v>514</v>
      </c>
      <c r="B140" s="618" t="s">
        <v>515</v>
      </c>
      <c r="C140" s="598"/>
      <c r="D140" s="599" t="s">
        <v>90</v>
      </c>
      <c r="E140" s="599"/>
      <c r="F140" s="600">
        <v>0</v>
      </c>
      <c r="G140" s="586">
        <f t="shared" si="109"/>
        <v>0</v>
      </c>
      <c r="H140" s="600">
        <v>0</v>
      </c>
      <c r="I140" s="586">
        <f t="shared" ref="I140:I153" si="138">E140*H140</f>
        <v>0</v>
      </c>
      <c r="J140" s="587">
        <f t="shared" si="110"/>
        <v>0</v>
      </c>
      <c r="K140" s="601"/>
      <c r="L140" s="599"/>
      <c r="M140" s="600">
        <v>0</v>
      </c>
      <c r="N140" s="586">
        <f t="shared" si="111"/>
        <v>0</v>
      </c>
      <c r="O140" s="600">
        <v>0</v>
      </c>
      <c r="P140" s="586">
        <f t="shared" si="112"/>
        <v>0</v>
      </c>
      <c r="Q140" s="587">
        <f t="shared" si="113"/>
        <v>0</v>
      </c>
      <c r="R140" s="599"/>
      <c r="S140" s="600">
        <v>0</v>
      </c>
      <c r="T140" s="586">
        <f t="shared" si="114"/>
        <v>0</v>
      </c>
      <c r="U140" s="600">
        <v>0</v>
      </c>
      <c r="V140" s="586">
        <f t="shared" si="115"/>
        <v>0</v>
      </c>
      <c r="W140" s="587">
        <f t="shared" si="116"/>
        <v>0</v>
      </c>
      <c r="X140" s="599"/>
      <c r="Y140" s="600">
        <v>0</v>
      </c>
      <c r="Z140" s="586">
        <f t="shared" si="117"/>
        <v>0</v>
      </c>
      <c r="AA140" s="600">
        <v>0</v>
      </c>
      <c r="AB140" s="586">
        <f t="shared" si="118"/>
        <v>0</v>
      </c>
      <c r="AC140" s="587">
        <f t="shared" si="119"/>
        <v>0</v>
      </c>
      <c r="AD140" s="599"/>
      <c r="AE140" s="600">
        <v>0</v>
      </c>
      <c r="AF140" s="586">
        <f t="shared" si="120"/>
        <v>0</v>
      </c>
      <c r="AG140" s="600">
        <v>0</v>
      </c>
      <c r="AH140" s="586">
        <f t="shared" si="121"/>
        <v>0</v>
      </c>
      <c r="AI140" s="587">
        <f t="shared" si="122"/>
        <v>0</v>
      </c>
      <c r="AJ140" s="602"/>
      <c r="AK140" s="603">
        <v>0</v>
      </c>
      <c r="AL140" s="591">
        <f t="shared" si="123"/>
        <v>0</v>
      </c>
      <c r="AM140" s="603">
        <v>0</v>
      </c>
      <c r="AN140" s="591">
        <f t="shared" si="124"/>
        <v>0</v>
      </c>
      <c r="AO140" s="592">
        <f t="shared" si="125"/>
        <v>0</v>
      </c>
      <c r="AP140" s="599"/>
      <c r="AQ140" s="600">
        <v>0</v>
      </c>
      <c r="AR140" s="586">
        <f t="shared" ref="AR140:AR153" si="139">AP140*AQ140</f>
        <v>0</v>
      </c>
      <c r="AS140" s="600">
        <v>0</v>
      </c>
      <c r="AT140" s="586">
        <f t="shared" ref="AT140:AT153" si="140">AP140*AS140</f>
        <v>0</v>
      </c>
      <c r="AU140" s="587">
        <f t="shared" ref="AU140:AU153" si="141">AR140+AT140</f>
        <v>0</v>
      </c>
      <c r="AV140" s="606"/>
      <c r="AW140" s="600">
        <v>0</v>
      </c>
      <c r="AX140" s="586">
        <f t="shared" ref="AX140:AX153" si="142">AV140*AW140</f>
        <v>0</v>
      </c>
      <c r="AY140" s="600">
        <v>0</v>
      </c>
      <c r="AZ140" s="586">
        <f t="shared" ref="AZ140:AZ153" si="143">AV140*AY140</f>
        <v>0</v>
      </c>
      <c r="BA140" s="587">
        <f t="shared" ref="BA140:BA153" si="144">AX140+AZ140</f>
        <v>0</v>
      </c>
      <c r="BB140" s="599"/>
      <c r="BC140" s="600">
        <v>0</v>
      </c>
      <c r="BD140" s="586">
        <f t="shared" si="126"/>
        <v>0</v>
      </c>
      <c r="BE140" s="600">
        <v>0</v>
      </c>
      <c r="BF140" s="586">
        <f t="shared" si="127"/>
        <v>0</v>
      </c>
      <c r="BG140" s="587">
        <f t="shared" si="108"/>
        <v>0</v>
      </c>
      <c r="BH140" s="398">
        <f t="shared" si="128"/>
        <v>0</v>
      </c>
      <c r="BJ140" s="595"/>
    </row>
    <row r="141" spans="1:62" s="604" customFormat="1" ht="25.5">
      <c r="A141" s="596" t="s">
        <v>516</v>
      </c>
      <c r="B141" s="618" t="s">
        <v>517</v>
      </c>
      <c r="C141" s="598"/>
      <c r="D141" s="599" t="s">
        <v>142</v>
      </c>
      <c r="E141" s="599"/>
      <c r="F141" s="600">
        <v>0</v>
      </c>
      <c r="G141" s="586">
        <f t="shared" si="109"/>
        <v>0</v>
      </c>
      <c r="H141" s="600">
        <v>0</v>
      </c>
      <c r="I141" s="586">
        <f t="shared" si="138"/>
        <v>0</v>
      </c>
      <c r="J141" s="587">
        <f t="shared" si="110"/>
        <v>0</v>
      </c>
      <c r="K141" s="601"/>
      <c r="L141" s="599"/>
      <c r="M141" s="600">
        <v>0</v>
      </c>
      <c r="N141" s="586">
        <f t="shared" si="111"/>
        <v>0</v>
      </c>
      <c r="O141" s="600">
        <v>0</v>
      </c>
      <c r="P141" s="586">
        <f t="shared" si="112"/>
        <v>0</v>
      </c>
      <c r="Q141" s="587">
        <f t="shared" si="113"/>
        <v>0</v>
      </c>
      <c r="R141" s="599"/>
      <c r="S141" s="600">
        <v>0</v>
      </c>
      <c r="T141" s="586">
        <f t="shared" si="114"/>
        <v>0</v>
      </c>
      <c r="U141" s="600">
        <v>0</v>
      </c>
      <c r="V141" s="586">
        <f t="shared" si="115"/>
        <v>0</v>
      </c>
      <c r="W141" s="587">
        <f t="shared" si="116"/>
        <v>0</v>
      </c>
      <c r="X141" s="599"/>
      <c r="Y141" s="600">
        <v>0</v>
      </c>
      <c r="Z141" s="586">
        <f t="shared" si="117"/>
        <v>0</v>
      </c>
      <c r="AA141" s="600">
        <v>0</v>
      </c>
      <c r="AB141" s="586">
        <f t="shared" si="118"/>
        <v>0</v>
      </c>
      <c r="AC141" s="587">
        <f t="shared" si="119"/>
        <v>0</v>
      </c>
      <c r="AD141" s="599"/>
      <c r="AE141" s="600">
        <v>0</v>
      </c>
      <c r="AF141" s="586">
        <f t="shared" si="120"/>
        <v>0</v>
      </c>
      <c r="AG141" s="600">
        <v>0</v>
      </c>
      <c r="AH141" s="586">
        <f t="shared" si="121"/>
        <v>0</v>
      </c>
      <c r="AI141" s="587">
        <f t="shared" si="122"/>
        <v>0</v>
      </c>
      <c r="AJ141" s="602"/>
      <c r="AK141" s="603">
        <v>0</v>
      </c>
      <c r="AL141" s="591">
        <f t="shared" si="123"/>
        <v>0</v>
      </c>
      <c r="AM141" s="603">
        <v>0</v>
      </c>
      <c r="AN141" s="591">
        <f t="shared" si="124"/>
        <v>0</v>
      </c>
      <c r="AO141" s="592">
        <f t="shared" si="125"/>
        <v>0</v>
      </c>
      <c r="AP141" s="599"/>
      <c r="AQ141" s="600">
        <v>0</v>
      </c>
      <c r="AR141" s="586">
        <f t="shared" si="139"/>
        <v>0</v>
      </c>
      <c r="AS141" s="600">
        <v>0</v>
      </c>
      <c r="AT141" s="586">
        <f t="shared" si="140"/>
        <v>0</v>
      </c>
      <c r="AU141" s="587">
        <f t="shared" si="141"/>
        <v>0</v>
      </c>
      <c r="AV141" s="606"/>
      <c r="AW141" s="600">
        <v>0</v>
      </c>
      <c r="AX141" s="586">
        <f t="shared" si="142"/>
        <v>0</v>
      </c>
      <c r="AY141" s="600">
        <v>0</v>
      </c>
      <c r="AZ141" s="586">
        <f t="shared" si="143"/>
        <v>0</v>
      </c>
      <c r="BA141" s="587">
        <f t="shared" si="144"/>
        <v>0</v>
      </c>
      <c r="BB141" s="599"/>
      <c r="BC141" s="600">
        <v>0</v>
      </c>
      <c r="BD141" s="586">
        <f t="shared" si="126"/>
        <v>0</v>
      </c>
      <c r="BE141" s="600">
        <v>0</v>
      </c>
      <c r="BF141" s="586">
        <f t="shared" si="127"/>
        <v>0</v>
      </c>
      <c r="BG141" s="587">
        <f t="shared" ref="BG141:BG203" si="145">BD141+BF141</f>
        <v>0</v>
      </c>
      <c r="BH141" s="398">
        <f t="shared" si="128"/>
        <v>0</v>
      </c>
      <c r="BJ141" s="595"/>
    </row>
    <row r="142" spans="1:62" s="604" customFormat="1" ht="12.75">
      <c r="A142" s="596" t="s">
        <v>518</v>
      </c>
      <c r="B142" s="618" t="s">
        <v>519</v>
      </c>
      <c r="C142" s="598"/>
      <c r="D142" s="599" t="s">
        <v>90</v>
      </c>
      <c r="E142" s="599"/>
      <c r="F142" s="600">
        <v>0</v>
      </c>
      <c r="G142" s="586">
        <f t="shared" si="109"/>
        <v>0</v>
      </c>
      <c r="H142" s="600">
        <v>0</v>
      </c>
      <c r="I142" s="586">
        <f t="shared" si="138"/>
        <v>0</v>
      </c>
      <c r="J142" s="587">
        <f t="shared" si="110"/>
        <v>0</v>
      </c>
      <c r="K142" s="601"/>
      <c r="L142" s="599"/>
      <c r="M142" s="600">
        <v>0</v>
      </c>
      <c r="N142" s="586">
        <f t="shared" si="111"/>
        <v>0</v>
      </c>
      <c r="O142" s="600">
        <v>0</v>
      </c>
      <c r="P142" s="586">
        <f t="shared" si="112"/>
        <v>0</v>
      </c>
      <c r="Q142" s="587">
        <f t="shared" si="113"/>
        <v>0</v>
      </c>
      <c r="R142" s="599"/>
      <c r="S142" s="600">
        <v>0</v>
      </c>
      <c r="T142" s="586">
        <f t="shared" si="114"/>
        <v>0</v>
      </c>
      <c r="U142" s="600">
        <v>0</v>
      </c>
      <c r="V142" s="586">
        <f t="shared" si="115"/>
        <v>0</v>
      </c>
      <c r="W142" s="587">
        <f t="shared" si="116"/>
        <v>0</v>
      </c>
      <c r="X142" s="599"/>
      <c r="Y142" s="600">
        <v>0</v>
      </c>
      <c r="Z142" s="586">
        <f t="shared" si="117"/>
        <v>0</v>
      </c>
      <c r="AA142" s="600">
        <v>0</v>
      </c>
      <c r="AB142" s="586">
        <f t="shared" si="118"/>
        <v>0</v>
      </c>
      <c r="AC142" s="587">
        <f t="shared" si="119"/>
        <v>0</v>
      </c>
      <c r="AD142" s="599"/>
      <c r="AE142" s="600">
        <v>0</v>
      </c>
      <c r="AF142" s="586">
        <f t="shared" si="120"/>
        <v>0</v>
      </c>
      <c r="AG142" s="600">
        <v>0</v>
      </c>
      <c r="AH142" s="586">
        <f t="shared" si="121"/>
        <v>0</v>
      </c>
      <c r="AI142" s="587">
        <f t="shared" si="122"/>
        <v>0</v>
      </c>
      <c r="AJ142" s="602"/>
      <c r="AK142" s="603">
        <v>0</v>
      </c>
      <c r="AL142" s="591">
        <f t="shared" si="123"/>
        <v>0</v>
      </c>
      <c r="AM142" s="603">
        <v>0</v>
      </c>
      <c r="AN142" s="591">
        <f t="shared" si="124"/>
        <v>0</v>
      </c>
      <c r="AO142" s="592">
        <f t="shared" si="125"/>
        <v>0</v>
      </c>
      <c r="AP142" s="599"/>
      <c r="AQ142" s="600">
        <v>0</v>
      </c>
      <c r="AR142" s="586">
        <f t="shared" si="139"/>
        <v>0</v>
      </c>
      <c r="AS142" s="600">
        <v>0</v>
      </c>
      <c r="AT142" s="586">
        <f t="shared" si="140"/>
        <v>0</v>
      </c>
      <c r="AU142" s="587">
        <f t="shared" si="141"/>
        <v>0</v>
      </c>
      <c r="AV142" s="606"/>
      <c r="AW142" s="600">
        <v>0</v>
      </c>
      <c r="AX142" s="586">
        <f t="shared" si="142"/>
        <v>0</v>
      </c>
      <c r="AY142" s="600">
        <v>0</v>
      </c>
      <c r="AZ142" s="586">
        <f t="shared" si="143"/>
        <v>0</v>
      </c>
      <c r="BA142" s="587">
        <f t="shared" si="144"/>
        <v>0</v>
      </c>
      <c r="BB142" s="599"/>
      <c r="BC142" s="600">
        <v>0</v>
      </c>
      <c r="BD142" s="586">
        <f t="shared" si="126"/>
        <v>0</v>
      </c>
      <c r="BE142" s="600">
        <v>0</v>
      </c>
      <c r="BF142" s="586">
        <f t="shared" si="127"/>
        <v>0</v>
      </c>
      <c r="BG142" s="587">
        <f t="shared" si="145"/>
        <v>0</v>
      </c>
      <c r="BH142" s="398">
        <f t="shared" si="128"/>
        <v>0</v>
      </c>
      <c r="BJ142" s="595"/>
    </row>
    <row r="143" spans="1:62" s="604" customFormat="1" ht="12.75">
      <c r="A143" s="596" t="s">
        <v>520</v>
      </c>
      <c r="B143" s="618" t="s">
        <v>521</v>
      </c>
      <c r="C143" s="598"/>
      <c r="D143" s="599" t="s">
        <v>90</v>
      </c>
      <c r="E143" s="599"/>
      <c r="F143" s="600">
        <v>0</v>
      </c>
      <c r="G143" s="586">
        <f t="shared" ref="G143:G206" si="146">E143*F143</f>
        <v>0</v>
      </c>
      <c r="H143" s="600">
        <v>0</v>
      </c>
      <c r="I143" s="586">
        <f t="shared" si="138"/>
        <v>0</v>
      </c>
      <c r="J143" s="587">
        <f t="shared" si="110"/>
        <v>0</v>
      </c>
      <c r="K143" s="601"/>
      <c r="L143" s="599"/>
      <c r="M143" s="600">
        <v>0</v>
      </c>
      <c r="N143" s="586">
        <f t="shared" ref="N143:N231" si="147">L143*M143</f>
        <v>0</v>
      </c>
      <c r="O143" s="600">
        <v>0</v>
      </c>
      <c r="P143" s="586">
        <f t="shared" ref="P143:P231" si="148">L143*O143</f>
        <v>0</v>
      </c>
      <c r="Q143" s="587">
        <f t="shared" ref="Q143:Q231" si="149">N143+P143</f>
        <v>0</v>
      </c>
      <c r="R143" s="599"/>
      <c r="S143" s="600">
        <v>0</v>
      </c>
      <c r="T143" s="586">
        <f t="shared" ref="T143:T231" si="150">R143*S143</f>
        <v>0</v>
      </c>
      <c r="U143" s="600">
        <v>0</v>
      </c>
      <c r="V143" s="586">
        <f t="shared" ref="V143:V231" si="151">R143*U143</f>
        <v>0</v>
      </c>
      <c r="W143" s="587">
        <f t="shared" ref="W143:W231" si="152">T143+V143</f>
        <v>0</v>
      </c>
      <c r="X143" s="599"/>
      <c r="Y143" s="600">
        <v>0</v>
      </c>
      <c r="Z143" s="586">
        <f t="shared" ref="Z143:Z231" si="153">X143*Y143</f>
        <v>0</v>
      </c>
      <c r="AA143" s="600">
        <v>0</v>
      </c>
      <c r="AB143" s="586">
        <f t="shared" ref="AB143:AB231" si="154">X143*AA143</f>
        <v>0</v>
      </c>
      <c r="AC143" s="587">
        <f t="shared" ref="AC143:AC231" si="155">Z143+AB143</f>
        <v>0</v>
      </c>
      <c r="AD143" s="599"/>
      <c r="AE143" s="600">
        <v>0</v>
      </c>
      <c r="AF143" s="586">
        <f t="shared" ref="AF143:AF231" si="156">AD143*AE143</f>
        <v>0</v>
      </c>
      <c r="AG143" s="600">
        <v>0</v>
      </c>
      <c r="AH143" s="586">
        <f t="shared" ref="AH143:AH231" si="157">AD143*AG143</f>
        <v>0</v>
      </c>
      <c r="AI143" s="587">
        <f t="shared" ref="AI143:AI231" si="158">AF143+AH143</f>
        <v>0</v>
      </c>
      <c r="AJ143" s="602"/>
      <c r="AK143" s="603">
        <v>0</v>
      </c>
      <c r="AL143" s="591">
        <f t="shared" ref="AL143:AL231" si="159">AJ143*AK143</f>
        <v>0</v>
      </c>
      <c r="AM143" s="603">
        <v>0</v>
      </c>
      <c r="AN143" s="591">
        <f t="shared" ref="AN143:AN231" si="160">AJ143*AM143</f>
        <v>0</v>
      </c>
      <c r="AO143" s="592">
        <f t="shared" ref="AO143:AO231" si="161">AL143+AN143</f>
        <v>0</v>
      </c>
      <c r="AP143" s="599"/>
      <c r="AQ143" s="600">
        <v>0</v>
      </c>
      <c r="AR143" s="586">
        <f t="shared" si="139"/>
        <v>0</v>
      </c>
      <c r="AS143" s="600">
        <v>0</v>
      </c>
      <c r="AT143" s="586">
        <f t="shared" si="140"/>
        <v>0</v>
      </c>
      <c r="AU143" s="587">
        <f t="shared" si="141"/>
        <v>0</v>
      </c>
      <c r="AV143" s="606"/>
      <c r="AW143" s="600">
        <v>0</v>
      </c>
      <c r="AX143" s="586">
        <f t="shared" si="142"/>
        <v>0</v>
      </c>
      <c r="AY143" s="600">
        <v>0</v>
      </c>
      <c r="AZ143" s="586">
        <f t="shared" si="143"/>
        <v>0</v>
      </c>
      <c r="BA143" s="587">
        <f t="shared" si="144"/>
        <v>0</v>
      </c>
      <c r="BB143" s="599"/>
      <c r="BC143" s="600">
        <v>0</v>
      </c>
      <c r="BD143" s="586">
        <f t="shared" ref="BD143:BD203" si="162">BB143*BC143</f>
        <v>0</v>
      </c>
      <c r="BE143" s="600">
        <v>0</v>
      </c>
      <c r="BF143" s="586">
        <f t="shared" ref="BF143:BF203" si="163">BB143*BE143</f>
        <v>0</v>
      </c>
      <c r="BG143" s="587">
        <f t="shared" si="145"/>
        <v>0</v>
      </c>
      <c r="BH143" s="398">
        <f t="shared" ref="BH143:BH206" si="164">E143-L143-R143-X143-AD143-AJ143-AP143-AV143-BB143</f>
        <v>0</v>
      </c>
      <c r="BJ143" s="595"/>
    </row>
    <row r="144" spans="1:62" s="604" customFormat="1" ht="25.5">
      <c r="A144" s="596" t="s">
        <v>522</v>
      </c>
      <c r="B144" s="618" t="s">
        <v>523</v>
      </c>
      <c r="C144" s="598"/>
      <c r="D144" s="599" t="s">
        <v>141</v>
      </c>
      <c r="E144" s="599"/>
      <c r="F144" s="600">
        <v>0</v>
      </c>
      <c r="G144" s="586">
        <f t="shared" si="146"/>
        <v>0</v>
      </c>
      <c r="H144" s="600">
        <v>0</v>
      </c>
      <c r="I144" s="586">
        <f t="shared" si="138"/>
        <v>0</v>
      </c>
      <c r="J144" s="587">
        <f t="shared" ref="J144:J182" si="165">G144+I144</f>
        <v>0</v>
      </c>
      <c r="K144" s="601"/>
      <c r="L144" s="599"/>
      <c r="M144" s="600">
        <v>0</v>
      </c>
      <c r="N144" s="586">
        <f t="shared" si="147"/>
        <v>0</v>
      </c>
      <c r="O144" s="600">
        <v>0</v>
      </c>
      <c r="P144" s="586">
        <f t="shared" si="148"/>
        <v>0</v>
      </c>
      <c r="Q144" s="587">
        <f t="shared" si="149"/>
        <v>0</v>
      </c>
      <c r="R144" s="599"/>
      <c r="S144" s="600">
        <v>0</v>
      </c>
      <c r="T144" s="586">
        <f t="shared" si="150"/>
        <v>0</v>
      </c>
      <c r="U144" s="600">
        <v>0</v>
      </c>
      <c r="V144" s="586">
        <f t="shared" si="151"/>
        <v>0</v>
      </c>
      <c r="W144" s="587">
        <f t="shared" si="152"/>
        <v>0</v>
      </c>
      <c r="X144" s="599"/>
      <c r="Y144" s="600">
        <v>0</v>
      </c>
      <c r="Z144" s="586">
        <f t="shared" si="153"/>
        <v>0</v>
      </c>
      <c r="AA144" s="600">
        <v>0</v>
      </c>
      <c r="AB144" s="586">
        <f t="shared" si="154"/>
        <v>0</v>
      </c>
      <c r="AC144" s="587">
        <f t="shared" si="155"/>
        <v>0</v>
      </c>
      <c r="AD144" s="599"/>
      <c r="AE144" s="600">
        <v>0</v>
      </c>
      <c r="AF144" s="586">
        <f t="shared" si="156"/>
        <v>0</v>
      </c>
      <c r="AG144" s="600">
        <v>0</v>
      </c>
      <c r="AH144" s="586">
        <f t="shared" si="157"/>
        <v>0</v>
      </c>
      <c r="AI144" s="587">
        <f t="shared" si="158"/>
        <v>0</v>
      </c>
      <c r="AJ144" s="602"/>
      <c r="AK144" s="603">
        <v>0</v>
      </c>
      <c r="AL144" s="591">
        <f t="shared" si="159"/>
        <v>0</v>
      </c>
      <c r="AM144" s="603">
        <v>0</v>
      </c>
      <c r="AN144" s="591">
        <f t="shared" si="160"/>
        <v>0</v>
      </c>
      <c r="AO144" s="592">
        <f t="shared" si="161"/>
        <v>0</v>
      </c>
      <c r="AP144" s="599"/>
      <c r="AQ144" s="600">
        <v>0</v>
      </c>
      <c r="AR144" s="586">
        <f t="shared" si="139"/>
        <v>0</v>
      </c>
      <c r="AS144" s="600">
        <v>0</v>
      </c>
      <c r="AT144" s="586">
        <f t="shared" si="140"/>
        <v>0</v>
      </c>
      <c r="AU144" s="587">
        <f t="shared" si="141"/>
        <v>0</v>
      </c>
      <c r="AV144" s="606"/>
      <c r="AW144" s="600">
        <v>0</v>
      </c>
      <c r="AX144" s="586">
        <f t="shared" si="142"/>
        <v>0</v>
      </c>
      <c r="AY144" s="600">
        <v>0</v>
      </c>
      <c r="AZ144" s="586">
        <f t="shared" si="143"/>
        <v>0</v>
      </c>
      <c r="BA144" s="587">
        <f t="shared" si="144"/>
        <v>0</v>
      </c>
      <c r="BB144" s="599"/>
      <c r="BC144" s="600">
        <v>0</v>
      </c>
      <c r="BD144" s="586">
        <f t="shared" si="162"/>
        <v>0</v>
      </c>
      <c r="BE144" s="600">
        <v>0</v>
      </c>
      <c r="BF144" s="586">
        <f t="shared" si="163"/>
        <v>0</v>
      </c>
      <c r="BG144" s="587">
        <f t="shared" si="145"/>
        <v>0</v>
      </c>
      <c r="BH144" s="398">
        <f t="shared" si="164"/>
        <v>0</v>
      </c>
      <c r="BJ144" s="595"/>
    </row>
    <row r="145" spans="1:62" s="604" customFormat="1" ht="12.75">
      <c r="A145" s="596" t="s">
        <v>524</v>
      </c>
      <c r="B145" s="618" t="s">
        <v>525</v>
      </c>
      <c r="C145" s="598"/>
      <c r="D145" s="599" t="s">
        <v>140</v>
      </c>
      <c r="E145" s="599"/>
      <c r="F145" s="600">
        <v>0</v>
      </c>
      <c r="G145" s="586">
        <f t="shared" si="146"/>
        <v>0</v>
      </c>
      <c r="H145" s="600">
        <v>0</v>
      </c>
      <c r="I145" s="586">
        <f t="shared" si="138"/>
        <v>0</v>
      </c>
      <c r="J145" s="587">
        <f t="shared" si="165"/>
        <v>0</v>
      </c>
      <c r="K145" s="601"/>
      <c r="L145" s="599"/>
      <c r="M145" s="600">
        <v>0</v>
      </c>
      <c r="N145" s="586">
        <f t="shared" si="147"/>
        <v>0</v>
      </c>
      <c r="O145" s="600">
        <v>0</v>
      </c>
      <c r="P145" s="586">
        <f t="shared" si="148"/>
        <v>0</v>
      </c>
      <c r="Q145" s="587">
        <f t="shared" si="149"/>
        <v>0</v>
      </c>
      <c r="R145" s="599"/>
      <c r="S145" s="600">
        <v>0</v>
      </c>
      <c r="T145" s="586">
        <f t="shared" si="150"/>
        <v>0</v>
      </c>
      <c r="U145" s="600">
        <v>0</v>
      </c>
      <c r="V145" s="586">
        <f t="shared" si="151"/>
        <v>0</v>
      </c>
      <c r="W145" s="587">
        <f t="shared" si="152"/>
        <v>0</v>
      </c>
      <c r="X145" s="599"/>
      <c r="Y145" s="600">
        <v>0</v>
      </c>
      <c r="Z145" s="586">
        <f t="shared" si="153"/>
        <v>0</v>
      </c>
      <c r="AA145" s="600">
        <v>0</v>
      </c>
      <c r="AB145" s="586">
        <f t="shared" si="154"/>
        <v>0</v>
      </c>
      <c r="AC145" s="587">
        <f t="shared" si="155"/>
        <v>0</v>
      </c>
      <c r="AD145" s="599"/>
      <c r="AE145" s="600">
        <v>0</v>
      </c>
      <c r="AF145" s="586">
        <f t="shared" si="156"/>
        <v>0</v>
      </c>
      <c r="AG145" s="600">
        <v>0</v>
      </c>
      <c r="AH145" s="586">
        <f t="shared" si="157"/>
        <v>0</v>
      </c>
      <c r="AI145" s="587">
        <f t="shared" si="158"/>
        <v>0</v>
      </c>
      <c r="AJ145" s="602"/>
      <c r="AK145" s="603">
        <v>0</v>
      </c>
      <c r="AL145" s="591">
        <f t="shared" si="159"/>
        <v>0</v>
      </c>
      <c r="AM145" s="603">
        <v>0</v>
      </c>
      <c r="AN145" s="591">
        <f t="shared" si="160"/>
        <v>0</v>
      </c>
      <c r="AO145" s="592">
        <f t="shared" si="161"/>
        <v>0</v>
      </c>
      <c r="AP145" s="599"/>
      <c r="AQ145" s="600">
        <v>0</v>
      </c>
      <c r="AR145" s="586">
        <f t="shared" si="139"/>
        <v>0</v>
      </c>
      <c r="AS145" s="600">
        <v>0</v>
      </c>
      <c r="AT145" s="586">
        <f t="shared" si="140"/>
        <v>0</v>
      </c>
      <c r="AU145" s="587">
        <f t="shared" si="141"/>
        <v>0</v>
      </c>
      <c r="AV145" s="606"/>
      <c r="AW145" s="600">
        <v>0</v>
      </c>
      <c r="AX145" s="586">
        <f t="shared" si="142"/>
        <v>0</v>
      </c>
      <c r="AY145" s="600">
        <v>0</v>
      </c>
      <c r="AZ145" s="586">
        <f t="shared" si="143"/>
        <v>0</v>
      </c>
      <c r="BA145" s="587">
        <f t="shared" si="144"/>
        <v>0</v>
      </c>
      <c r="BB145" s="599"/>
      <c r="BC145" s="600">
        <v>0</v>
      </c>
      <c r="BD145" s="586">
        <f t="shared" si="162"/>
        <v>0</v>
      </c>
      <c r="BE145" s="600">
        <v>0</v>
      </c>
      <c r="BF145" s="586">
        <f t="shared" si="163"/>
        <v>0</v>
      </c>
      <c r="BG145" s="587">
        <f t="shared" si="145"/>
        <v>0</v>
      </c>
      <c r="BH145" s="398">
        <f t="shared" si="164"/>
        <v>0</v>
      </c>
      <c r="BJ145" s="595"/>
    </row>
    <row r="146" spans="1:62" s="604" customFormat="1" ht="12.75">
      <c r="A146" s="596" t="s">
        <v>526</v>
      </c>
      <c r="B146" s="618" t="s">
        <v>527</v>
      </c>
      <c r="C146" s="598"/>
      <c r="D146" s="599" t="s">
        <v>141</v>
      </c>
      <c r="E146" s="599"/>
      <c r="F146" s="600">
        <v>0</v>
      </c>
      <c r="G146" s="586">
        <f t="shared" si="146"/>
        <v>0</v>
      </c>
      <c r="H146" s="600">
        <v>0</v>
      </c>
      <c r="I146" s="586">
        <f t="shared" si="138"/>
        <v>0</v>
      </c>
      <c r="J146" s="587">
        <f t="shared" si="165"/>
        <v>0</v>
      </c>
      <c r="K146" s="601"/>
      <c r="L146" s="599"/>
      <c r="M146" s="600">
        <v>0</v>
      </c>
      <c r="N146" s="586">
        <f t="shared" si="147"/>
        <v>0</v>
      </c>
      <c r="O146" s="600">
        <v>0</v>
      </c>
      <c r="P146" s="586">
        <f t="shared" si="148"/>
        <v>0</v>
      </c>
      <c r="Q146" s="587">
        <f t="shared" si="149"/>
        <v>0</v>
      </c>
      <c r="R146" s="599"/>
      <c r="S146" s="600">
        <v>0</v>
      </c>
      <c r="T146" s="586">
        <f t="shared" si="150"/>
        <v>0</v>
      </c>
      <c r="U146" s="600">
        <v>0</v>
      </c>
      <c r="V146" s="586">
        <f t="shared" si="151"/>
        <v>0</v>
      </c>
      <c r="W146" s="587">
        <f t="shared" si="152"/>
        <v>0</v>
      </c>
      <c r="X146" s="599"/>
      <c r="Y146" s="600">
        <v>0</v>
      </c>
      <c r="Z146" s="586">
        <f t="shared" si="153"/>
        <v>0</v>
      </c>
      <c r="AA146" s="600">
        <v>0</v>
      </c>
      <c r="AB146" s="586">
        <f t="shared" si="154"/>
        <v>0</v>
      </c>
      <c r="AC146" s="587">
        <f t="shared" si="155"/>
        <v>0</v>
      </c>
      <c r="AD146" s="599"/>
      <c r="AE146" s="600">
        <v>0</v>
      </c>
      <c r="AF146" s="586">
        <f t="shared" si="156"/>
        <v>0</v>
      </c>
      <c r="AG146" s="600">
        <v>0</v>
      </c>
      <c r="AH146" s="586">
        <f t="shared" si="157"/>
        <v>0</v>
      </c>
      <c r="AI146" s="587">
        <f t="shared" si="158"/>
        <v>0</v>
      </c>
      <c r="AJ146" s="602"/>
      <c r="AK146" s="603">
        <v>0</v>
      </c>
      <c r="AL146" s="591">
        <f t="shared" si="159"/>
        <v>0</v>
      </c>
      <c r="AM146" s="603">
        <v>0</v>
      </c>
      <c r="AN146" s="591">
        <f t="shared" si="160"/>
        <v>0</v>
      </c>
      <c r="AO146" s="592">
        <f t="shared" si="161"/>
        <v>0</v>
      </c>
      <c r="AP146" s="599"/>
      <c r="AQ146" s="600">
        <v>0</v>
      </c>
      <c r="AR146" s="586">
        <f t="shared" si="139"/>
        <v>0</v>
      </c>
      <c r="AS146" s="600">
        <v>0</v>
      </c>
      <c r="AT146" s="586">
        <f t="shared" si="140"/>
        <v>0</v>
      </c>
      <c r="AU146" s="587">
        <f t="shared" si="141"/>
        <v>0</v>
      </c>
      <c r="AV146" s="606"/>
      <c r="AW146" s="600">
        <v>0</v>
      </c>
      <c r="AX146" s="586">
        <f t="shared" si="142"/>
        <v>0</v>
      </c>
      <c r="AY146" s="600">
        <v>0</v>
      </c>
      <c r="AZ146" s="586">
        <f t="shared" si="143"/>
        <v>0</v>
      </c>
      <c r="BA146" s="587">
        <f t="shared" si="144"/>
        <v>0</v>
      </c>
      <c r="BB146" s="599"/>
      <c r="BC146" s="600">
        <v>0</v>
      </c>
      <c r="BD146" s="586">
        <f t="shared" si="162"/>
        <v>0</v>
      </c>
      <c r="BE146" s="600">
        <v>0</v>
      </c>
      <c r="BF146" s="586">
        <f t="shared" si="163"/>
        <v>0</v>
      </c>
      <c r="BG146" s="587">
        <f t="shared" si="145"/>
        <v>0</v>
      </c>
      <c r="BH146" s="398">
        <f t="shared" si="164"/>
        <v>0</v>
      </c>
      <c r="BJ146" s="595"/>
    </row>
    <row r="147" spans="1:62" s="604" customFormat="1" ht="12.75">
      <c r="A147" s="596" t="s">
        <v>528</v>
      </c>
      <c r="B147" s="618" t="s">
        <v>529</v>
      </c>
      <c r="C147" s="598"/>
      <c r="D147" s="599" t="s">
        <v>142</v>
      </c>
      <c r="E147" s="599"/>
      <c r="F147" s="600">
        <v>0</v>
      </c>
      <c r="G147" s="586">
        <f t="shared" si="146"/>
        <v>0</v>
      </c>
      <c r="H147" s="600">
        <v>0</v>
      </c>
      <c r="I147" s="586">
        <f t="shared" si="138"/>
        <v>0</v>
      </c>
      <c r="J147" s="587">
        <f t="shared" si="165"/>
        <v>0</v>
      </c>
      <c r="K147" s="601"/>
      <c r="L147" s="599"/>
      <c r="M147" s="600">
        <v>0</v>
      </c>
      <c r="N147" s="586">
        <f t="shared" si="147"/>
        <v>0</v>
      </c>
      <c r="O147" s="600">
        <v>0</v>
      </c>
      <c r="P147" s="586">
        <f t="shared" si="148"/>
        <v>0</v>
      </c>
      <c r="Q147" s="587">
        <f t="shared" si="149"/>
        <v>0</v>
      </c>
      <c r="R147" s="599"/>
      <c r="S147" s="600">
        <v>0</v>
      </c>
      <c r="T147" s="586">
        <f t="shared" si="150"/>
        <v>0</v>
      </c>
      <c r="U147" s="600">
        <v>0</v>
      </c>
      <c r="V147" s="586">
        <f t="shared" si="151"/>
        <v>0</v>
      </c>
      <c r="W147" s="587">
        <f t="shared" si="152"/>
        <v>0</v>
      </c>
      <c r="X147" s="599"/>
      <c r="Y147" s="600">
        <v>0</v>
      </c>
      <c r="Z147" s="586">
        <f t="shared" si="153"/>
        <v>0</v>
      </c>
      <c r="AA147" s="600">
        <v>0</v>
      </c>
      <c r="AB147" s="586">
        <f t="shared" si="154"/>
        <v>0</v>
      </c>
      <c r="AC147" s="587">
        <f t="shared" si="155"/>
        <v>0</v>
      </c>
      <c r="AD147" s="599"/>
      <c r="AE147" s="600">
        <v>0</v>
      </c>
      <c r="AF147" s="586">
        <f t="shared" si="156"/>
        <v>0</v>
      </c>
      <c r="AG147" s="600">
        <v>0</v>
      </c>
      <c r="AH147" s="586">
        <f t="shared" si="157"/>
        <v>0</v>
      </c>
      <c r="AI147" s="587">
        <f t="shared" si="158"/>
        <v>0</v>
      </c>
      <c r="AJ147" s="602"/>
      <c r="AK147" s="603">
        <v>0</v>
      </c>
      <c r="AL147" s="591">
        <f t="shared" si="159"/>
        <v>0</v>
      </c>
      <c r="AM147" s="603">
        <v>0</v>
      </c>
      <c r="AN147" s="591">
        <f t="shared" si="160"/>
        <v>0</v>
      </c>
      <c r="AO147" s="592">
        <f t="shared" si="161"/>
        <v>0</v>
      </c>
      <c r="AP147" s="599"/>
      <c r="AQ147" s="600">
        <v>0</v>
      </c>
      <c r="AR147" s="586">
        <f t="shared" si="139"/>
        <v>0</v>
      </c>
      <c r="AS147" s="600">
        <v>0</v>
      </c>
      <c r="AT147" s="586">
        <f t="shared" si="140"/>
        <v>0</v>
      </c>
      <c r="AU147" s="587">
        <f t="shared" si="141"/>
        <v>0</v>
      </c>
      <c r="AV147" s="606"/>
      <c r="AW147" s="600">
        <v>0</v>
      </c>
      <c r="AX147" s="586">
        <f t="shared" si="142"/>
        <v>0</v>
      </c>
      <c r="AY147" s="600">
        <v>0</v>
      </c>
      <c r="AZ147" s="586">
        <f t="shared" si="143"/>
        <v>0</v>
      </c>
      <c r="BA147" s="587">
        <f t="shared" si="144"/>
        <v>0</v>
      </c>
      <c r="BB147" s="599"/>
      <c r="BC147" s="600">
        <v>0</v>
      </c>
      <c r="BD147" s="586">
        <f t="shared" si="162"/>
        <v>0</v>
      </c>
      <c r="BE147" s="600">
        <v>0</v>
      </c>
      <c r="BF147" s="586">
        <f t="shared" si="163"/>
        <v>0</v>
      </c>
      <c r="BG147" s="587">
        <f t="shared" si="145"/>
        <v>0</v>
      </c>
      <c r="BH147" s="398">
        <f t="shared" si="164"/>
        <v>0</v>
      </c>
      <c r="BJ147" s="595"/>
    </row>
    <row r="148" spans="1:62" s="604" customFormat="1" ht="12.75">
      <c r="A148" s="596" t="s">
        <v>530</v>
      </c>
      <c r="B148" s="618" t="s">
        <v>531</v>
      </c>
      <c r="C148" s="598"/>
      <c r="D148" s="599" t="s">
        <v>90</v>
      </c>
      <c r="E148" s="599"/>
      <c r="F148" s="600">
        <v>0</v>
      </c>
      <c r="G148" s="586">
        <f t="shared" si="146"/>
        <v>0</v>
      </c>
      <c r="H148" s="600">
        <v>0</v>
      </c>
      <c r="I148" s="586">
        <f t="shared" si="138"/>
        <v>0</v>
      </c>
      <c r="J148" s="587">
        <f t="shared" si="165"/>
        <v>0</v>
      </c>
      <c r="K148" s="601"/>
      <c r="L148" s="599"/>
      <c r="M148" s="600">
        <v>0</v>
      </c>
      <c r="N148" s="586">
        <f t="shared" si="147"/>
        <v>0</v>
      </c>
      <c r="O148" s="600">
        <v>0</v>
      </c>
      <c r="P148" s="586">
        <f t="shared" si="148"/>
        <v>0</v>
      </c>
      <c r="Q148" s="587">
        <f t="shared" si="149"/>
        <v>0</v>
      </c>
      <c r="R148" s="599"/>
      <c r="S148" s="600">
        <v>0</v>
      </c>
      <c r="T148" s="586">
        <f t="shared" si="150"/>
        <v>0</v>
      </c>
      <c r="U148" s="600">
        <v>0</v>
      </c>
      <c r="V148" s="586">
        <f t="shared" si="151"/>
        <v>0</v>
      </c>
      <c r="W148" s="587">
        <f t="shared" si="152"/>
        <v>0</v>
      </c>
      <c r="X148" s="599"/>
      <c r="Y148" s="600">
        <v>0</v>
      </c>
      <c r="Z148" s="586">
        <f t="shared" si="153"/>
        <v>0</v>
      </c>
      <c r="AA148" s="600">
        <v>0</v>
      </c>
      <c r="AB148" s="586">
        <f t="shared" si="154"/>
        <v>0</v>
      </c>
      <c r="AC148" s="587">
        <f t="shared" si="155"/>
        <v>0</v>
      </c>
      <c r="AD148" s="599"/>
      <c r="AE148" s="600">
        <v>0</v>
      </c>
      <c r="AF148" s="586">
        <f t="shared" si="156"/>
        <v>0</v>
      </c>
      <c r="AG148" s="600">
        <v>0</v>
      </c>
      <c r="AH148" s="586">
        <f t="shared" si="157"/>
        <v>0</v>
      </c>
      <c r="AI148" s="587">
        <f t="shared" si="158"/>
        <v>0</v>
      </c>
      <c r="AJ148" s="602"/>
      <c r="AK148" s="603">
        <v>0</v>
      </c>
      <c r="AL148" s="591">
        <f t="shared" si="159"/>
        <v>0</v>
      </c>
      <c r="AM148" s="603">
        <v>0</v>
      </c>
      <c r="AN148" s="591">
        <f t="shared" si="160"/>
        <v>0</v>
      </c>
      <c r="AO148" s="592">
        <f t="shared" si="161"/>
        <v>0</v>
      </c>
      <c r="AP148" s="599"/>
      <c r="AQ148" s="600">
        <v>0</v>
      </c>
      <c r="AR148" s="586">
        <f t="shared" si="139"/>
        <v>0</v>
      </c>
      <c r="AS148" s="600">
        <v>0</v>
      </c>
      <c r="AT148" s="586">
        <f t="shared" si="140"/>
        <v>0</v>
      </c>
      <c r="AU148" s="587">
        <f t="shared" si="141"/>
        <v>0</v>
      </c>
      <c r="AV148" s="606"/>
      <c r="AW148" s="600">
        <v>0</v>
      </c>
      <c r="AX148" s="586">
        <f t="shared" si="142"/>
        <v>0</v>
      </c>
      <c r="AY148" s="600">
        <v>0</v>
      </c>
      <c r="AZ148" s="586">
        <f t="shared" si="143"/>
        <v>0</v>
      </c>
      <c r="BA148" s="587">
        <f t="shared" si="144"/>
        <v>0</v>
      </c>
      <c r="BB148" s="599"/>
      <c r="BC148" s="600">
        <v>0</v>
      </c>
      <c r="BD148" s="586">
        <f t="shared" si="162"/>
        <v>0</v>
      </c>
      <c r="BE148" s="600">
        <v>0</v>
      </c>
      <c r="BF148" s="586">
        <f t="shared" si="163"/>
        <v>0</v>
      </c>
      <c r="BG148" s="587">
        <f t="shared" si="145"/>
        <v>0</v>
      </c>
      <c r="BH148" s="398">
        <f t="shared" si="164"/>
        <v>0</v>
      </c>
      <c r="BJ148" s="595"/>
    </row>
    <row r="149" spans="1:62" s="604" customFormat="1" ht="12.75">
      <c r="A149" s="596" t="s">
        <v>532</v>
      </c>
      <c r="B149" s="618" t="s">
        <v>533</v>
      </c>
      <c r="C149" s="598"/>
      <c r="D149" s="599" t="s">
        <v>140</v>
      </c>
      <c r="E149" s="599"/>
      <c r="F149" s="600">
        <v>0</v>
      </c>
      <c r="G149" s="586">
        <f t="shared" si="146"/>
        <v>0</v>
      </c>
      <c r="H149" s="600">
        <v>0</v>
      </c>
      <c r="I149" s="586">
        <f t="shared" si="138"/>
        <v>0</v>
      </c>
      <c r="J149" s="587">
        <f t="shared" si="165"/>
        <v>0</v>
      </c>
      <c r="K149" s="601"/>
      <c r="L149" s="599"/>
      <c r="M149" s="600">
        <v>0</v>
      </c>
      <c r="N149" s="586">
        <f t="shared" si="147"/>
        <v>0</v>
      </c>
      <c r="O149" s="600">
        <v>0</v>
      </c>
      <c r="P149" s="586">
        <f t="shared" si="148"/>
        <v>0</v>
      </c>
      <c r="Q149" s="587">
        <f t="shared" si="149"/>
        <v>0</v>
      </c>
      <c r="R149" s="599"/>
      <c r="S149" s="600">
        <v>0</v>
      </c>
      <c r="T149" s="586">
        <f t="shared" si="150"/>
        <v>0</v>
      </c>
      <c r="U149" s="600">
        <v>0</v>
      </c>
      <c r="V149" s="586">
        <f t="shared" si="151"/>
        <v>0</v>
      </c>
      <c r="W149" s="587">
        <f t="shared" si="152"/>
        <v>0</v>
      </c>
      <c r="X149" s="599"/>
      <c r="Y149" s="600">
        <v>0</v>
      </c>
      <c r="Z149" s="586">
        <f t="shared" si="153"/>
        <v>0</v>
      </c>
      <c r="AA149" s="600">
        <v>0</v>
      </c>
      <c r="AB149" s="586">
        <f t="shared" si="154"/>
        <v>0</v>
      </c>
      <c r="AC149" s="587">
        <f t="shared" si="155"/>
        <v>0</v>
      </c>
      <c r="AD149" s="599"/>
      <c r="AE149" s="600">
        <v>0</v>
      </c>
      <c r="AF149" s="586">
        <f t="shared" si="156"/>
        <v>0</v>
      </c>
      <c r="AG149" s="600">
        <v>0</v>
      </c>
      <c r="AH149" s="586">
        <f t="shared" si="157"/>
        <v>0</v>
      </c>
      <c r="AI149" s="587">
        <f t="shared" si="158"/>
        <v>0</v>
      </c>
      <c r="AJ149" s="602"/>
      <c r="AK149" s="603">
        <v>0</v>
      </c>
      <c r="AL149" s="591">
        <f t="shared" si="159"/>
        <v>0</v>
      </c>
      <c r="AM149" s="603">
        <v>0</v>
      </c>
      <c r="AN149" s="591">
        <f t="shared" si="160"/>
        <v>0</v>
      </c>
      <c r="AO149" s="592">
        <f t="shared" si="161"/>
        <v>0</v>
      </c>
      <c r="AP149" s="599"/>
      <c r="AQ149" s="600">
        <v>0</v>
      </c>
      <c r="AR149" s="586">
        <f t="shared" si="139"/>
        <v>0</v>
      </c>
      <c r="AS149" s="600">
        <v>0</v>
      </c>
      <c r="AT149" s="586">
        <f t="shared" si="140"/>
        <v>0</v>
      </c>
      <c r="AU149" s="587">
        <f t="shared" si="141"/>
        <v>0</v>
      </c>
      <c r="AV149" s="606"/>
      <c r="AW149" s="600">
        <v>0</v>
      </c>
      <c r="AX149" s="586">
        <f t="shared" si="142"/>
        <v>0</v>
      </c>
      <c r="AY149" s="600">
        <v>0</v>
      </c>
      <c r="AZ149" s="586">
        <f t="shared" si="143"/>
        <v>0</v>
      </c>
      <c r="BA149" s="587">
        <f t="shared" si="144"/>
        <v>0</v>
      </c>
      <c r="BB149" s="599"/>
      <c r="BC149" s="600">
        <v>0</v>
      </c>
      <c r="BD149" s="586">
        <f t="shared" si="162"/>
        <v>0</v>
      </c>
      <c r="BE149" s="600">
        <v>0</v>
      </c>
      <c r="BF149" s="586">
        <f t="shared" si="163"/>
        <v>0</v>
      </c>
      <c r="BG149" s="587">
        <f t="shared" si="145"/>
        <v>0</v>
      </c>
      <c r="BH149" s="398">
        <f t="shared" si="164"/>
        <v>0</v>
      </c>
      <c r="BJ149" s="595"/>
    </row>
    <row r="150" spans="1:62" s="604" customFormat="1" ht="12.75">
      <c r="A150" s="596" t="s">
        <v>534</v>
      </c>
      <c r="B150" s="618" t="s">
        <v>535</v>
      </c>
      <c r="C150" s="598"/>
      <c r="D150" s="599" t="s">
        <v>424</v>
      </c>
      <c r="E150" s="599"/>
      <c r="F150" s="600">
        <v>0</v>
      </c>
      <c r="G150" s="586">
        <f t="shared" si="146"/>
        <v>0</v>
      </c>
      <c r="H150" s="600">
        <v>0</v>
      </c>
      <c r="I150" s="586">
        <f t="shared" si="138"/>
        <v>0</v>
      </c>
      <c r="J150" s="587">
        <f t="shared" si="165"/>
        <v>0</v>
      </c>
      <c r="K150" s="601"/>
      <c r="L150" s="599"/>
      <c r="M150" s="600">
        <v>0</v>
      </c>
      <c r="N150" s="586">
        <f t="shared" si="147"/>
        <v>0</v>
      </c>
      <c r="O150" s="600">
        <v>0</v>
      </c>
      <c r="P150" s="586">
        <f t="shared" si="148"/>
        <v>0</v>
      </c>
      <c r="Q150" s="587">
        <f t="shared" si="149"/>
        <v>0</v>
      </c>
      <c r="R150" s="599"/>
      <c r="S150" s="600">
        <v>0</v>
      </c>
      <c r="T150" s="586">
        <f t="shared" si="150"/>
        <v>0</v>
      </c>
      <c r="U150" s="600">
        <v>0</v>
      </c>
      <c r="V150" s="586">
        <f t="shared" si="151"/>
        <v>0</v>
      </c>
      <c r="W150" s="587">
        <f t="shared" si="152"/>
        <v>0</v>
      </c>
      <c r="X150" s="599"/>
      <c r="Y150" s="600">
        <v>0</v>
      </c>
      <c r="Z150" s="586">
        <f t="shared" si="153"/>
        <v>0</v>
      </c>
      <c r="AA150" s="600">
        <v>0</v>
      </c>
      <c r="AB150" s="586">
        <f t="shared" si="154"/>
        <v>0</v>
      </c>
      <c r="AC150" s="587">
        <f t="shared" si="155"/>
        <v>0</v>
      </c>
      <c r="AD150" s="599"/>
      <c r="AE150" s="600">
        <v>0</v>
      </c>
      <c r="AF150" s="586">
        <f t="shared" si="156"/>
        <v>0</v>
      </c>
      <c r="AG150" s="600">
        <v>0</v>
      </c>
      <c r="AH150" s="586">
        <f t="shared" si="157"/>
        <v>0</v>
      </c>
      <c r="AI150" s="587">
        <f t="shared" si="158"/>
        <v>0</v>
      </c>
      <c r="AJ150" s="602"/>
      <c r="AK150" s="603">
        <v>0</v>
      </c>
      <c r="AL150" s="591">
        <f t="shared" si="159"/>
        <v>0</v>
      </c>
      <c r="AM150" s="603">
        <v>0</v>
      </c>
      <c r="AN150" s="591">
        <f t="shared" si="160"/>
        <v>0</v>
      </c>
      <c r="AO150" s="592">
        <f t="shared" si="161"/>
        <v>0</v>
      </c>
      <c r="AP150" s="599"/>
      <c r="AQ150" s="600">
        <v>0</v>
      </c>
      <c r="AR150" s="586">
        <f t="shared" si="139"/>
        <v>0</v>
      </c>
      <c r="AS150" s="600">
        <v>0</v>
      </c>
      <c r="AT150" s="586">
        <f t="shared" si="140"/>
        <v>0</v>
      </c>
      <c r="AU150" s="587">
        <f t="shared" si="141"/>
        <v>0</v>
      </c>
      <c r="AV150" s="606"/>
      <c r="AW150" s="600">
        <v>0</v>
      </c>
      <c r="AX150" s="586">
        <f t="shared" si="142"/>
        <v>0</v>
      </c>
      <c r="AY150" s="600">
        <v>0</v>
      </c>
      <c r="AZ150" s="586">
        <f t="shared" si="143"/>
        <v>0</v>
      </c>
      <c r="BA150" s="587">
        <f t="shared" si="144"/>
        <v>0</v>
      </c>
      <c r="BB150" s="599"/>
      <c r="BC150" s="600">
        <v>0</v>
      </c>
      <c r="BD150" s="586">
        <f t="shared" si="162"/>
        <v>0</v>
      </c>
      <c r="BE150" s="600">
        <v>0</v>
      </c>
      <c r="BF150" s="586">
        <f t="shared" si="163"/>
        <v>0</v>
      </c>
      <c r="BG150" s="587">
        <f t="shared" si="145"/>
        <v>0</v>
      </c>
      <c r="BH150" s="398">
        <f t="shared" si="164"/>
        <v>0</v>
      </c>
      <c r="BJ150" s="595"/>
    </row>
    <row r="151" spans="1:62" s="604" customFormat="1" ht="12.75">
      <c r="A151" s="596" t="s">
        <v>536</v>
      </c>
      <c r="B151" s="618" t="s">
        <v>537</v>
      </c>
      <c r="C151" s="598"/>
      <c r="D151" s="599" t="s">
        <v>90</v>
      </c>
      <c r="E151" s="599"/>
      <c r="F151" s="600">
        <v>0</v>
      </c>
      <c r="G151" s="586">
        <f t="shared" si="146"/>
        <v>0</v>
      </c>
      <c r="H151" s="600">
        <v>0</v>
      </c>
      <c r="I151" s="586">
        <f t="shared" si="138"/>
        <v>0</v>
      </c>
      <c r="J151" s="587">
        <f t="shared" si="165"/>
        <v>0</v>
      </c>
      <c r="K151" s="601"/>
      <c r="L151" s="599"/>
      <c r="M151" s="600">
        <v>0</v>
      </c>
      <c r="N151" s="586">
        <f t="shared" si="147"/>
        <v>0</v>
      </c>
      <c r="O151" s="600">
        <v>0</v>
      </c>
      <c r="P151" s="586">
        <f t="shared" si="148"/>
        <v>0</v>
      </c>
      <c r="Q151" s="587">
        <f t="shared" si="149"/>
        <v>0</v>
      </c>
      <c r="R151" s="599"/>
      <c r="S151" s="600">
        <v>0</v>
      </c>
      <c r="T151" s="586">
        <f t="shared" si="150"/>
        <v>0</v>
      </c>
      <c r="U151" s="600">
        <v>0</v>
      </c>
      <c r="V151" s="586">
        <f t="shared" si="151"/>
        <v>0</v>
      </c>
      <c r="W151" s="587">
        <f t="shared" si="152"/>
        <v>0</v>
      </c>
      <c r="X151" s="599"/>
      <c r="Y151" s="600">
        <v>0</v>
      </c>
      <c r="Z151" s="586">
        <f t="shared" si="153"/>
        <v>0</v>
      </c>
      <c r="AA151" s="600">
        <v>0</v>
      </c>
      <c r="AB151" s="586">
        <f t="shared" si="154"/>
        <v>0</v>
      </c>
      <c r="AC151" s="587">
        <f t="shared" si="155"/>
        <v>0</v>
      </c>
      <c r="AD151" s="599"/>
      <c r="AE151" s="600">
        <v>0</v>
      </c>
      <c r="AF151" s="586">
        <f t="shared" si="156"/>
        <v>0</v>
      </c>
      <c r="AG151" s="600">
        <v>0</v>
      </c>
      <c r="AH151" s="586">
        <f t="shared" si="157"/>
        <v>0</v>
      </c>
      <c r="AI151" s="587">
        <f t="shared" si="158"/>
        <v>0</v>
      </c>
      <c r="AJ151" s="602"/>
      <c r="AK151" s="603">
        <v>0</v>
      </c>
      <c r="AL151" s="591">
        <f t="shared" si="159"/>
        <v>0</v>
      </c>
      <c r="AM151" s="603">
        <v>0</v>
      </c>
      <c r="AN151" s="591">
        <f t="shared" si="160"/>
        <v>0</v>
      </c>
      <c r="AO151" s="592">
        <f t="shared" si="161"/>
        <v>0</v>
      </c>
      <c r="AP151" s="599"/>
      <c r="AQ151" s="600">
        <v>0</v>
      </c>
      <c r="AR151" s="586">
        <f t="shared" si="139"/>
        <v>0</v>
      </c>
      <c r="AS151" s="600">
        <v>0</v>
      </c>
      <c r="AT151" s="586">
        <f t="shared" si="140"/>
        <v>0</v>
      </c>
      <c r="AU151" s="587">
        <f t="shared" si="141"/>
        <v>0</v>
      </c>
      <c r="AV151" s="606"/>
      <c r="AW151" s="600">
        <v>0</v>
      </c>
      <c r="AX151" s="586">
        <f t="shared" si="142"/>
        <v>0</v>
      </c>
      <c r="AY151" s="600">
        <v>0</v>
      </c>
      <c r="AZ151" s="586">
        <f t="shared" si="143"/>
        <v>0</v>
      </c>
      <c r="BA151" s="587">
        <f t="shared" si="144"/>
        <v>0</v>
      </c>
      <c r="BB151" s="599"/>
      <c r="BC151" s="600">
        <v>0</v>
      </c>
      <c r="BD151" s="586">
        <f t="shared" si="162"/>
        <v>0</v>
      </c>
      <c r="BE151" s="600">
        <v>0</v>
      </c>
      <c r="BF151" s="586">
        <f t="shared" si="163"/>
        <v>0</v>
      </c>
      <c r="BG151" s="587">
        <f t="shared" si="145"/>
        <v>0</v>
      </c>
      <c r="BH151" s="398">
        <f t="shared" si="164"/>
        <v>0</v>
      </c>
      <c r="BJ151" s="595"/>
    </row>
    <row r="152" spans="1:62" s="604" customFormat="1" ht="12.75">
      <c r="A152" s="596" t="s">
        <v>538</v>
      </c>
      <c r="B152" s="618" t="s">
        <v>539</v>
      </c>
      <c r="C152" s="598"/>
      <c r="D152" s="599" t="s">
        <v>90</v>
      </c>
      <c r="E152" s="599"/>
      <c r="F152" s="600">
        <v>0</v>
      </c>
      <c r="G152" s="586">
        <f t="shared" si="146"/>
        <v>0</v>
      </c>
      <c r="H152" s="600">
        <v>0</v>
      </c>
      <c r="I152" s="586">
        <f t="shared" si="138"/>
        <v>0</v>
      </c>
      <c r="J152" s="587">
        <f t="shared" si="165"/>
        <v>0</v>
      </c>
      <c r="K152" s="601"/>
      <c r="L152" s="599"/>
      <c r="M152" s="600">
        <v>0</v>
      </c>
      <c r="N152" s="586">
        <f t="shared" si="147"/>
        <v>0</v>
      </c>
      <c r="O152" s="600">
        <v>0</v>
      </c>
      <c r="P152" s="586">
        <f t="shared" si="148"/>
        <v>0</v>
      </c>
      <c r="Q152" s="587">
        <f t="shared" si="149"/>
        <v>0</v>
      </c>
      <c r="R152" s="599"/>
      <c r="S152" s="600">
        <v>0</v>
      </c>
      <c r="T152" s="586">
        <f t="shared" si="150"/>
        <v>0</v>
      </c>
      <c r="U152" s="600">
        <v>0</v>
      </c>
      <c r="V152" s="586">
        <f t="shared" si="151"/>
        <v>0</v>
      </c>
      <c r="W152" s="587">
        <f t="shared" si="152"/>
        <v>0</v>
      </c>
      <c r="X152" s="599"/>
      <c r="Y152" s="600">
        <v>0</v>
      </c>
      <c r="Z152" s="586">
        <f t="shared" si="153"/>
        <v>0</v>
      </c>
      <c r="AA152" s="600">
        <v>0</v>
      </c>
      <c r="AB152" s="586">
        <f t="shared" si="154"/>
        <v>0</v>
      </c>
      <c r="AC152" s="587">
        <f t="shared" si="155"/>
        <v>0</v>
      </c>
      <c r="AD152" s="599"/>
      <c r="AE152" s="600">
        <v>0</v>
      </c>
      <c r="AF152" s="586">
        <f t="shared" si="156"/>
        <v>0</v>
      </c>
      <c r="AG152" s="600">
        <v>0</v>
      </c>
      <c r="AH152" s="586">
        <f t="shared" si="157"/>
        <v>0</v>
      </c>
      <c r="AI152" s="587">
        <f t="shared" si="158"/>
        <v>0</v>
      </c>
      <c r="AJ152" s="602"/>
      <c r="AK152" s="603">
        <v>0</v>
      </c>
      <c r="AL152" s="591">
        <f t="shared" si="159"/>
        <v>0</v>
      </c>
      <c r="AM152" s="603">
        <v>0</v>
      </c>
      <c r="AN152" s="591">
        <f t="shared" si="160"/>
        <v>0</v>
      </c>
      <c r="AO152" s="592">
        <f t="shared" si="161"/>
        <v>0</v>
      </c>
      <c r="AP152" s="599"/>
      <c r="AQ152" s="600">
        <v>0</v>
      </c>
      <c r="AR152" s="586">
        <f t="shared" si="139"/>
        <v>0</v>
      </c>
      <c r="AS152" s="600">
        <v>0</v>
      </c>
      <c r="AT152" s="586">
        <f t="shared" si="140"/>
        <v>0</v>
      </c>
      <c r="AU152" s="587">
        <f t="shared" si="141"/>
        <v>0</v>
      </c>
      <c r="AV152" s="606"/>
      <c r="AW152" s="600">
        <v>0</v>
      </c>
      <c r="AX152" s="586">
        <f t="shared" si="142"/>
        <v>0</v>
      </c>
      <c r="AY152" s="600">
        <v>0</v>
      </c>
      <c r="AZ152" s="586">
        <f t="shared" si="143"/>
        <v>0</v>
      </c>
      <c r="BA152" s="587">
        <f t="shared" si="144"/>
        <v>0</v>
      </c>
      <c r="BB152" s="599"/>
      <c r="BC152" s="600">
        <v>0</v>
      </c>
      <c r="BD152" s="586">
        <f t="shared" si="162"/>
        <v>0</v>
      </c>
      <c r="BE152" s="600">
        <v>0</v>
      </c>
      <c r="BF152" s="586">
        <f t="shared" si="163"/>
        <v>0</v>
      </c>
      <c r="BG152" s="587">
        <f t="shared" si="145"/>
        <v>0</v>
      </c>
      <c r="BH152" s="398">
        <f t="shared" si="164"/>
        <v>0</v>
      </c>
      <c r="BJ152" s="595"/>
    </row>
    <row r="153" spans="1:62" s="604" customFormat="1" ht="25.5">
      <c r="A153" s="596" t="s">
        <v>540</v>
      </c>
      <c r="B153" s="618" t="s">
        <v>541</v>
      </c>
      <c r="C153" s="598"/>
      <c r="D153" s="599" t="s">
        <v>143</v>
      </c>
      <c r="E153" s="599"/>
      <c r="F153" s="600">
        <v>0</v>
      </c>
      <c r="G153" s="586">
        <f t="shared" si="146"/>
        <v>0</v>
      </c>
      <c r="H153" s="600">
        <v>0</v>
      </c>
      <c r="I153" s="586">
        <f t="shared" si="138"/>
        <v>0</v>
      </c>
      <c r="J153" s="587">
        <f t="shared" si="165"/>
        <v>0</v>
      </c>
      <c r="K153" s="601"/>
      <c r="L153" s="599"/>
      <c r="M153" s="600">
        <v>0</v>
      </c>
      <c r="N153" s="586">
        <f t="shared" si="147"/>
        <v>0</v>
      </c>
      <c r="O153" s="600">
        <v>0</v>
      </c>
      <c r="P153" s="586">
        <f t="shared" si="148"/>
        <v>0</v>
      </c>
      <c r="Q153" s="587">
        <f t="shared" si="149"/>
        <v>0</v>
      </c>
      <c r="R153" s="599"/>
      <c r="S153" s="600">
        <v>0</v>
      </c>
      <c r="T153" s="586">
        <f t="shared" si="150"/>
        <v>0</v>
      </c>
      <c r="U153" s="600">
        <v>0</v>
      </c>
      <c r="V153" s="586">
        <f t="shared" si="151"/>
        <v>0</v>
      </c>
      <c r="W153" s="587">
        <f t="shared" si="152"/>
        <v>0</v>
      </c>
      <c r="X153" s="599"/>
      <c r="Y153" s="600">
        <v>0</v>
      </c>
      <c r="Z153" s="586">
        <f t="shared" si="153"/>
        <v>0</v>
      </c>
      <c r="AA153" s="600">
        <v>0</v>
      </c>
      <c r="AB153" s="586">
        <f t="shared" si="154"/>
        <v>0</v>
      </c>
      <c r="AC153" s="587">
        <f t="shared" si="155"/>
        <v>0</v>
      </c>
      <c r="AD153" s="599"/>
      <c r="AE153" s="600">
        <v>0</v>
      </c>
      <c r="AF153" s="586">
        <f t="shared" si="156"/>
        <v>0</v>
      </c>
      <c r="AG153" s="600">
        <v>0</v>
      </c>
      <c r="AH153" s="586">
        <f t="shared" si="157"/>
        <v>0</v>
      </c>
      <c r="AI153" s="587">
        <f t="shared" si="158"/>
        <v>0</v>
      </c>
      <c r="AJ153" s="602"/>
      <c r="AK153" s="603">
        <v>0</v>
      </c>
      <c r="AL153" s="591">
        <f t="shared" si="159"/>
        <v>0</v>
      </c>
      <c r="AM153" s="603">
        <v>0</v>
      </c>
      <c r="AN153" s="591">
        <f t="shared" si="160"/>
        <v>0</v>
      </c>
      <c r="AO153" s="592">
        <f t="shared" si="161"/>
        <v>0</v>
      </c>
      <c r="AP153" s="599"/>
      <c r="AQ153" s="600">
        <v>0</v>
      </c>
      <c r="AR153" s="586">
        <f t="shared" si="139"/>
        <v>0</v>
      </c>
      <c r="AS153" s="600">
        <v>0</v>
      </c>
      <c r="AT153" s="586">
        <f t="shared" si="140"/>
        <v>0</v>
      </c>
      <c r="AU153" s="587">
        <f t="shared" si="141"/>
        <v>0</v>
      </c>
      <c r="AV153" s="606"/>
      <c r="AW153" s="600">
        <v>0</v>
      </c>
      <c r="AX153" s="586">
        <f t="shared" si="142"/>
        <v>0</v>
      </c>
      <c r="AY153" s="600">
        <v>0</v>
      </c>
      <c r="AZ153" s="586">
        <f t="shared" si="143"/>
        <v>0</v>
      </c>
      <c r="BA153" s="587">
        <f t="shared" si="144"/>
        <v>0</v>
      </c>
      <c r="BB153" s="599"/>
      <c r="BC153" s="600">
        <v>0</v>
      </c>
      <c r="BD153" s="586">
        <f t="shared" si="162"/>
        <v>0</v>
      </c>
      <c r="BE153" s="600">
        <v>0</v>
      </c>
      <c r="BF153" s="586">
        <f t="shared" si="163"/>
        <v>0</v>
      </c>
      <c r="BG153" s="587">
        <f t="shared" si="145"/>
        <v>0</v>
      </c>
      <c r="BH153" s="398">
        <f t="shared" si="164"/>
        <v>0</v>
      </c>
      <c r="BJ153" s="595"/>
    </row>
    <row r="154" spans="1:62" s="260" customFormat="1" ht="12.75">
      <c r="A154" s="305" t="s">
        <v>542</v>
      </c>
      <c r="B154" s="346" t="s">
        <v>543</v>
      </c>
      <c r="C154" s="553"/>
      <c r="D154" s="347" t="s">
        <v>142</v>
      </c>
      <c r="E154" s="347">
        <v>12</v>
      </c>
      <c r="F154" s="348">
        <v>9091.5833333333339</v>
      </c>
      <c r="G154" s="190">
        <v>15556.2</v>
      </c>
      <c r="H154" s="348">
        <v>3491.3125</v>
      </c>
      <c r="I154" s="349">
        <v>41895.75</v>
      </c>
      <c r="J154" s="350">
        <v>150994.75</v>
      </c>
      <c r="K154" s="408"/>
      <c r="L154" s="433"/>
      <c r="M154" s="434">
        <v>9091.5833333333339</v>
      </c>
      <c r="N154" s="431">
        <f t="shared" si="147"/>
        <v>0</v>
      </c>
      <c r="O154" s="434">
        <v>3491.3125</v>
      </c>
      <c r="P154" s="431">
        <f t="shared" si="148"/>
        <v>0</v>
      </c>
      <c r="Q154" s="432">
        <f t="shared" si="149"/>
        <v>0</v>
      </c>
      <c r="R154" s="450"/>
      <c r="S154" s="451">
        <v>9091.5833333333339</v>
      </c>
      <c r="T154" s="448">
        <f t="shared" si="150"/>
        <v>0</v>
      </c>
      <c r="U154" s="451">
        <v>3491.3125</v>
      </c>
      <c r="V154" s="448">
        <f t="shared" si="151"/>
        <v>0</v>
      </c>
      <c r="W154" s="449">
        <f t="shared" si="152"/>
        <v>0</v>
      </c>
      <c r="X154" s="478"/>
      <c r="Y154" s="479">
        <v>9091.5833333333339</v>
      </c>
      <c r="Z154" s="476">
        <f t="shared" si="153"/>
        <v>0</v>
      </c>
      <c r="AA154" s="479">
        <v>3491.3125</v>
      </c>
      <c r="AB154" s="476">
        <f t="shared" si="154"/>
        <v>0</v>
      </c>
      <c r="AC154" s="477">
        <f t="shared" si="155"/>
        <v>0</v>
      </c>
      <c r="AD154" s="497"/>
      <c r="AE154" s="496">
        <v>9091.5833333333339</v>
      </c>
      <c r="AF154" s="493">
        <f t="shared" si="156"/>
        <v>0</v>
      </c>
      <c r="AG154" s="496">
        <v>3491.3125</v>
      </c>
      <c r="AH154" s="493">
        <f t="shared" si="157"/>
        <v>0</v>
      </c>
      <c r="AI154" s="494">
        <f t="shared" si="158"/>
        <v>0</v>
      </c>
      <c r="AJ154" s="529"/>
      <c r="AK154" s="530">
        <v>9091.5833333333339</v>
      </c>
      <c r="AL154" s="527">
        <f t="shared" si="159"/>
        <v>0</v>
      </c>
      <c r="AM154" s="530">
        <v>3491.3125</v>
      </c>
      <c r="AN154" s="527">
        <f t="shared" si="160"/>
        <v>0</v>
      </c>
      <c r="AO154" s="528">
        <f t="shared" si="161"/>
        <v>0</v>
      </c>
      <c r="AP154" s="546"/>
      <c r="AQ154" s="691"/>
      <c r="AR154" s="692"/>
      <c r="AS154" s="691"/>
      <c r="AT154" s="692"/>
      <c r="AU154" s="693"/>
      <c r="AV154" s="621">
        <v>11</v>
      </c>
      <c r="AW154" s="348">
        <v>9091.5833333333339</v>
      </c>
      <c r="AX154" s="190">
        <f>AV154*AW154</f>
        <v>100007.41666666667</v>
      </c>
      <c r="AY154" s="348">
        <v>3491.3125</v>
      </c>
      <c r="AZ154" s="349">
        <f>AV154*AY154</f>
        <v>38404.4375</v>
      </c>
      <c r="BA154" s="350">
        <f>AX154+AZ154</f>
        <v>138411.85416666669</v>
      </c>
      <c r="BB154" s="546">
        <v>1</v>
      </c>
      <c r="BC154" s="547">
        <v>9091.5833333333339</v>
      </c>
      <c r="BD154" s="544">
        <f t="shared" si="162"/>
        <v>9091.5833333333339</v>
      </c>
      <c r="BE154" s="547">
        <v>3491.3125</v>
      </c>
      <c r="BF154" s="544">
        <f t="shared" si="163"/>
        <v>3491.3125</v>
      </c>
      <c r="BG154" s="545">
        <f t="shared" si="145"/>
        <v>12582.895833333334</v>
      </c>
      <c r="BH154" s="398">
        <f t="shared" si="164"/>
        <v>0</v>
      </c>
      <c r="BJ154" s="275"/>
    </row>
    <row r="155" spans="1:62" s="254" customFormat="1" ht="12.75">
      <c r="A155" s="303" t="s">
        <v>544</v>
      </c>
      <c r="B155" s="264" t="s">
        <v>545</v>
      </c>
      <c r="C155" s="187"/>
      <c r="D155" s="261" t="s">
        <v>142</v>
      </c>
      <c r="E155" s="261">
        <v>2</v>
      </c>
      <c r="F155" s="344">
        <v>0</v>
      </c>
      <c r="G155" s="190">
        <f t="shared" si="146"/>
        <v>0</v>
      </c>
      <c r="H155" s="344">
        <v>0</v>
      </c>
      <c r="I155" s="190">
        <f t="shared" ref="I155:I164" si="166">E155*H155</f>
        <v>0</v>
      </c>
      <c r="J155" s="345">
        <f t="shared" si="165"/>
        <v>0</v>
      </c>
      <c r="K155" s="406"/>
      <c r="L155" s="427"/>
      <c r="M155" s="429">
        <v>0</v>
      </c>
      <c r="N155" s="431">
        <f t="shared" si="147"/>
        <v>0</v>
      </c>
      <c r="O155" s="429">
        <v>0</v>
      </c>
      <c r="P155" s="431">
        <f t="shared" si="148"/>
        <v>0</v>
      </c>
      <c r="Q155" s="432">
        <f t="shared" si="149"/>
        <v>0</v>
      </c>
      <c r="R155" s="444"/>
      <c r="S155" s="446">
        <v>0</v>
      </c>
      <c r="T155" s="448">
        <f t="shared" si="150"/>
        <v>0</v>
      </c>
      <c r="U155" s="446">
        <v>0</v>
      </c>
      <c r="V155" s="448">
        <f t="shared" si="151"/>
        <v>0</v>
      </c>
      <c r="W155" s="449">
        <f t="shared" si="152"/>
        <v>0</v>
      </c>
      <c r="X155" s="472"/>
      <c r="Y155" s="474">
        <v>0</v>
      </c>
      <c r="Z155" s="476">
        <f t="shared" si="153"/>
        <v>0</v>
      </c>
      <c r="AA155" s="474">
        <v>0</v>
      </c>
      <c r="AB155" s="476">
        <f t="shared" si="154"/>
        <v>0</v>
      </c>
      <c r="AC155" s="477">
        <f t="shared" si="155"/>
        <v>0</v>
      </c>
      <c r="AD155" s="489"/>
      <c r="AE155" s="491">
        <v>0</v>
      </c>
      <c r="AF155" s="493">
        <f t="shared" si="156"/>
        <v>0</v>
      </c>
      <c r="AG155" s="491">
        <v>0</v>
      </c>
      <c r="AH155" s="493">
        <f t="shared" si="157"/>
        <v>0</v>
      </c>
      <c r="AI155" s="494">
        <f t="shared" si="158"/>
        <v>0</v>
      </c>
      <c r="AJ155" s="523"/>
      <c r="AK155" s="525">
        <v>0</v>
      </c>
      <c r="AL155" s="527">
        <f t="shared" si="159"/>
        <v>0</v>
      </c>
      <c r="AM155" s="525">
        <v>0</v>
      </c>
      <c r="AN155" s="527">
        <f t="shared" si="160"/>
        <v>0</v>
      </c>
      <c r="AO155" s="528">
        <f t="shared" si="161"/>
        <v>0</v>
      </c>
      <c r="AP155" s="540"/>
      <c r="AQ155" s="344">
        <v>0</v>
      </c>
      <c r="AR155" s="190">
        <f t="shared" ref="AR155:AR164" si="167">AP155*AQ155</f>
        <v>0</v>
      </c>
      <c r="AS155" s="344">
        <v>0</v>
      </c>
      <c r="AT155" s="190">
        <f t="shared" ref="AT155:AT164" si="168">AP155*AS155</f>
        <v>0</v>
      </c>
      <c r="AU155" s="345">
        <f t="shared" ref="AU155:AU164" si="169">AR155+AT155</f>
        <v>0</v>
      </c>
      <c r="AV155" s="606">
        <v>2</v>
      </c>
      <c r="AW155" s="344">
        <v>0</v>
      </c>
      <c r="AX155" s="190">
        <f t="shared" ref="AX155:AX164" si="170">AV155*AW155</f>
        <v>0</v>
      </c>
      <c r="AY155" s="344">
        <v>0</v>
      </c>
      <c r="AZ155" s="190">
        <f t="shared" ref="AZ155:AZ164" si="171">AV155*AY155</f>
        <v>0</v>
      </c>
      <c r="BA155" s="345">
        <f t="shared" ref="BA155:BA164" si="172">AX155+AZ155</f>
        <v>0</v>
      </c>
      <c r="BB155" s="540"/>
      <c r="BC155" s="542">
        <v>0</v>
      </c>
      <c r="BD155" s="544">
        <f t="shared" si="162"/>
        <v>0</v>
      </c>
      <c r="BE155" s="542">
        <v>0</v>
      </c>
      <c r="BF155" s="544">
        <f t="shared" si="163"/>
        <v>0</v>
      </c>
      <c r="BG155" s="545">
        <f t="shared" si="145"/>
        <v>0</v>
      </c>
      <c r="BH155" s="398">
        <f t="shared" si="164"/>
        <v>0</v>
      </c>
      <c r="BJ155" s="275"/>
    </row>
    <row r="156" spans="1:62" s="254" customFormat="1" ht="12.75">
      <c r="A156" s="303" t="s">
        <v>546</v>
      </c>
      <c r="B156" s="264" t="s">
        <v>547</v>
      </c>
      <c r="C156" s="187"/>
      <c r="D156" s="261" t="s">
        <v>142</v>
      </c>
      <c r="E156" s="261">
        <v>1</v>
      </c>
      <c r="F156" s="344">
        <v>0</v>
      </c>
      <c r="G156" s="190">
        <f t="shared" si="146"/>
        <v>0</v>
      </c>
      <c r="H156" s="344">
        <v>0</v>
      </c>
      <c r="I156" s="190">
        <f t="shared" si="166"/>
        <v>0</v>
      </c>
      <c r="J156" s="345">
        <f t="shared" si="165"/>
        <v>0</v>
      </c>
      <c r="K156" s="406"/>
      <c r="L156" s="427"/>
      <c r="M156" s="429">
        <v>0</v>
      </c>
      <c r="N156" s="431">
        <f t="shared" si="147"/>
        <v>0</v>
      </c>
      <c r="O156" s="429">
        <v>0</v>
      </c>
      <c r="P156" s="431">
        <f t="shared" si="148"/>
        <v>0</v>
      </c>
      <c r="Q156" s="432">
        <f t="shared" si="149"/>
        <v>0</v>
      </c>
      <c r="R156" s="444"/>
      <c r="S156" s="446">
        <v>0</v>
      </c>
      <c r="T156" s="448">
        <f t="shared" si="150"/>
        <v>0</v>
      </c>
      <c r="U156" s="446">
        <v>0</v>
      </c>
      <c r="V156" s="448">
        <f t="shared" si="151"/>
        <v>0</v>
      </c>
      <c r="W156" s="449">
        <f t="shared" si="152"/>
        <v>0</v>
      </c>
      <c r="X156" s="472"/>
      <c r="Y156" s="474">
        <v>0</v>
      </c>
      <c r="Z156" s="476">
        <f t="shared" si="153"/>
        <v>0</v>
      </c>
      <c r="AA156" s="474">
        <v>0</v>
      </c>
      <c r="AB156" s="476">
        <f t="shared" si="154"/>
        <v>0</v>
      </c>
      <c r="AC156" s="477">
        <f t="shared" si="155"/>
        <v>0</v>
      </c>
      <c r="AD156" s="489"/>
      <c r="AE156" s="491">
        <v>0</v>
      </c>
      <c r="AF156" s="493">
        <f t="shared" si="156"/>
        <v>0</v>
      </c>
      <c r="AG156" s="491">
        <v>0</v>
      </c>
      <c r="AH156" s="493">
        <f t="shared" si="157"/>
        <v>0</v>
      </c>
      <c r="AI156" s="494">
        <f t="shared" si="158"/>
        <v>0</v>
      </c>
      <c r="AJ156" s="523"/>
      <c r="AK156" s="525">
        <v>0</v>
      </c>
      <c r="AL156" s="527">
        <f t="shared" si="159"/>
        <v>0</v>
      </c>
      <c r="AM156" s="525">
        <v>0</v>
      </c>
      <c r="AN156" s="527">
        <f t="shared" si="160"/>
        <v>0</v>
      </c>
      <c r="AO156" s="528">
        <f t="shared" si="161"/>
        <v>0</v>
      </c>
      <c r="AP156" s="540"/>
      <c r="AQ156" s="344">
        <v>0</v>
      </c>
      <c r="AR156" s="190">
        <f t="shared" si="167"/>
        <v>0</v>
      </c>
      <c r="AS156" s="344">
        <v>0</v>
      </c>
      <c r="AT156" s="190">
        <f t="shared" si="168"/>
        <v>0</v>
      </c>
      <c r="AU156" s="345">
        <f t="shared" si="169"/>
        <v>0</v>
      </c>
      <c r="AV156" s="606"/>
      <c r="AW156" s="344">
        <v>0</v>
      </c>
      <c r="AX156" s="190">
        <f t="shared" si="170"/>
        <v>0</v>
      </c>
      <c r="AY156" s="344">
        <v>0</v>
      </c>
      <c r="AZ156" s="190">
        <f t="shared" si="171"/>
        <v>0</v>
      </c>
      <c r="BA156" s="345">
        <f t="shared" si="172"/>
        <v>0</v>
      </c>
      <c r="BB156" s="540">
        <v>1</v>
      </c>
      <c r="BC156" s="542">
        <v>0</v>
      </c>
      <c r="BD156" s="544">
        <f t="shared" si="162"/>
        <v>0</v>
      </c>
      <c r="BE156" s="542">
        <v>0</v>
      </c>
      <c r="BF156" s="544">
        <f t="shared" si="163"/>
        <v>0</v>
      </c>
      <c r="BG156" s="545">
        <f t="shared" si="145"/>
        <v>0</v>
      </c>
      <c r="BH156" s="398">
        <f t="shared" si="164"/>
        <v>0</v>
      </c>
      <c r="BJ156" s="275"/>
    </row>
    <row r="157" spans="1:62" s="254" customFormat="1" ht="12.75">
      <c r="A157" s="303" t="s">
        <v>548</v>
      </c>
      <c r="B157" s="264" t="s">
        <v>549</v>
      </c>
      <c r="C157" s="187"/>
      <c r="D157" s="261" t="s">
        <v>142</v>
      </c>
      <c r="E157" s="261">
        <v>3</v>
      </c>
      <c r="F157" s="344">
        <v>0</v>
      </c>
      <c r="G157" s="190">
        <f t="shared" si="146"/>
        <v>0</v>
      </c>
      <c r="H157" s="344">
        <v>0</v>
      </c>
      <c r="I157" s="190">
        <f t="shared" si="166"/>
        <v>0</v>
      </c>
      <c r="J157" s="345">
        <f t="shared" si="165"/>
        <v>0</v>
      </c>
      <c r="K157" s="406"/>
      <c r="L157" s="427"/>
      <c r="M157" s="429">
        <v>0</v>
      </c>
      <c r="N157" s="431">
        <f t="shared" si="147"/>
        <v>0</v>
      </c>
      <c r="O157" s="429">
        <v>0</v>
      </c>
      <c r="P157" s="431">
        <f t="shared" si="148"/>
        <v>0</v>
      </c>
      <c r="Q157" s="432">
        <f t="shared" si="149"/>
        <v>0</v>
      </c>
      <c r="R157" s="444"/>
      <c r="S157" s="446">
        <v>0</v>
      </c>
      <c r="T157" s="448">
        <f t="shared" si="150"/>
        <v>0</v>
      </c>
      <c r="U157" s="446">
        <v>0</v>
      </c>
      <c r="V157" s="448">
        <f t="shared" si="151"/>
        <v>0</v>
      </c>
      <c r="W157" s="449">
        <f t="shared" si="152"/>
        <v>0</v>
      </c>
      <c r="X157" s="472"/>
      <c r="Y157" s="474">
        <v>0</v>
      </c>
      <c r="Z157" s="476">
        <f t="shared" si="153"/>
        <v>0</v>
      </c>
      <c r="AA157" s="474">
        <v>0</v>
      </c>
      <c r="AB157" s="476">
        <f t="shared" si="154"/>
        <v>0</v>
      </c>
      <c r="AC157" s="477">
        <f t="shared" si="155"/>
        <v>0</v>
      </c>
      <c r="AD157" s="489"/>
      <c r="AE157" s="491">
        <v>0</v>
      </c>
      <c r="AF157" s="493">
        <f t="shared" si="156"/>
        <v>0</v>
      </c>
      <c r="AG157" s="491">
        <v>0</v>
      </c>
      <c r="AH157" s="493">
        <f t="shared" si="157"/>
        <v>0</v>
      </c>
      <c r="AI157" s="494">
        <f t="shared" si="158"/>
        <v>0</v>
      </c>
      <c r="AJ157" s="523"/>
      <c r="AK157" s="525">
        <v>0</v>
      </c>
      <c r="AL157" s="527">
        <f t="shared" si="159"/>
        <v>0</v>
      </c>
      <c r="AM157" s="525">
        <v>0</v>
      </c>
      <c r="AN157" s="527">
        <f t="shared" si="160"/>
        <v>0</v>
      </c>
      <c r="AO157" s="528">
        <f t="shared" si="161"/>
        <v>0</v>
      </c>
      <c r="AP157" s="540"/>
      <c r="AQ157" s="344">
        <v>0</v>
      </c>
      <c r="AR157" s="190">
        <f t="shared" si="167"/>
        <v>0</v>
      </c>
      <c r="AS157" s="344">
        <v>0</v>
      </c>
      <c r="AT157" s="190">
        <f t="shared" si="168"/>
        <v>0</v>
      </c>
      <c r="AU157" s="345">
        <f t="shared" si="169"/>
        <v>0</v>
      </c>
      <c r="AV157" s="606">
        <v>3</v>
      </c>
      <c r="AW157" s="344">
        <v>0</v>
      </c>
      <c r="AX157" s="190">
        <f t="shared" si="170"/>
        <v>0</v>
      </c>
      <c r="AY157" s="344">
        <v>0</v>
      </c>
      <c r="AZ157" s="190">
        <f t="shared" si="171"/>
        <v>0</v>
      </c>
      <c r="BA157" s="345">
        <f t="shared" si="172"/>
        <v>0</v>
      </c>
      <c r="BB157" s="540"/>
      <c r="BC157" s="542">
        <v>0</v>
      </c>
      <c r="BD157" s="544">
        <f t="shared" si="162"/>
        <v>0</v>
      </c>
      <c r="BE157" s="542">
        <v>0</v>
      </c>
      <c r="BF157" s="544">
        <f t="shared" si="163"/>
        <v>0</v>
      </c>
      <c r="BG157" s="545">
        <f t="shared" si="145"/>
        <v>0</v>
      </c>
      <c r="BH157" s="398">
        <f t="shared" si="164"/>
        <v>0</v>
      </c>
      <c r="BJ157" s="275"/>
    </row>
    <row r="158" spans="1:62" s="254" customFormat="1" ht="12.75">
      <c r="A158" s="303" t="s">
        <v>550</v>
      </c>
      <c r="B158" s="264" t="s">
        <v>551</v>
      </c>
      <c r="C158" s="187"/>
      <c r="D158" s="261" t="s">
        <v>142</v>
      </c>
      <c r="E158" s="261">
        <v>2</v>
      </c>
      <c r="F158" s="344">
        <v>0</v>
      </c>
      <c r="G158" s="190">
        <f t="shared" si="146"/>
        <v>0</v>
      </c>
      <c r="H158" s="344">
        <v>0</v>
      </c>
      <c r="I158" s="190">
        <f t="shared" si="166"/>
        <v>0</v>
      </c>
      <c r="J158" s="345">
        <f t="shared" si="165"/>
        <v>0</v>
      </c>
      <c r="K158" s="406"/>
      <c r="L158" s="427"/>
      <c r="M158" s="429">
        <v>0</v>
      </c>
      <c r="N158" s="431">
        <f t="shared" si="147"/>
        <v>0</v>
      </c>
      <c r="O158" s="429">
        <v>0</v>
      </c>
      <c r="P158" s="431">
        <f t="shared" si="148"/>
        <v>0</v>
      </c>
      <c r="Q158" s="432">
        <f t="shared" si="149"/>
        <v>0</v>
      </c>
      <c r="R158" s="444"/>
      <c r="S158" s="446">
        <v>0</v>
      </c>
      <c r="T158" s="448">
        <f t="shared" si="150"/>
        <v>0</v>
      </c>
      <c r="U158" s="446">
        <v>0</v>
      </c>
      <c r="V158" s="448">
        <f t="shared" si="151"/>
        <v>0</v>
      </c>
      <c r="W158" s="449">
        <f t="shared" si="152"/>
        <v>0</v>
      </c>
      <c r="X158" s="472"/>
      <c r="Y158" s="474">
        <v>0</v>
      </c>
      <c r="Z158" s="476">
        <f t="shared" si="153"/>
        <v>0</v>
      </c>
      <c r="AA158" s="474">
        <v>0</v>
      </c>
      <c r="AB158" s="476">
        <f t="shared" si="154"/>
        <v>0</v>
      </c>
      <c r="AC158" s="477">
        <f t="shared" si="155"/>
        <v>0</v>
      </c>
      <c r="AD158" s="489"/>
      <c r="AE158" s="491">
        <v>0</v>
      </c>
      <c r="AF158" s="493">
        <f t="shared" si="156"/>
        <v>0</v>
      </c>
      <c r="AG158" s="491">
        <v>0</v>
      </c>
      <c r="AH158" s="493">
        <f t="shared" si="157"/>
        <v>0</v>
      </c>
      <c r="AI158" s="494">
        <f t="shared" si="158"/>
        <v>0</v>
      </c>
      <c r="AJ158" s="523"/>
      <c r="AK158" s="525">
        <v>0</v>
      </c>
      <c r="AL158" s="527">
        <f t="shared" si="159"/>
        <v>0</v>
      </c>
      <c r="AM158" s="525">
        <v>0</v>
      </c>
      <c r="AN158" s="527">
        <f t="shared" si="160"/>
        <v>0</v>
      </c>
      <c r="AO158" s="528">
        <f t="shared" si="161"/>
        <v>0</v>
      </c>
      <c r="AP158" s="540"/>
      <c r="AQ158" s="344">
        <v>0</v>
      </c>
      <c r="AR158" s="190">
        <f t="shared" si="167"/>
        <v>0</v>
      </c>
      <c r="AS158" s="344">
        <v>0</v>
      </c>
      <c r="AT158" s="190">
        <f t="shared" si="168"/>
        <v>0</v>
      </c>
      <c r="AU158" s="345">
        <f t="shared" si="169"/>
        <v>0</v>
      </c>
      <c r="AV158" s="606">
        <v>2</v>
      </c>
      <c r="AW158" s="344">
        <v>0</v>
      </c>
      <c r="AX158" s="190">
        <f t="shared" si="170"/>
        <v>0</v>
      </c>
      <c r="AY158" s="344">
        <v>0</v>
      </c>
      <c r="AZ158" s="190">
        <f t="shared" si="171"/>
        <v>0</v>
      </c>
      <c r="BA158" s="345">
        <f t="shared" si="172"/>
        <v>0</v>
      </c>
      <c r="BB158" s="540"/>
      <c r="BC158" s="542">
        <v>0</v>
      </c>
      <c r="BD158" s="544">
        <f t="shared" si="162"/>
        <v>0</v>
      </c>
      <c r="BE158" s="542">
        <v>0</v>
      </c>
      <c r="BF158" s="544">
        <f t="shared" si="163"/>
        <v>0</v>
      </c>
      <c r="BG158" s="545">
        <f t="shared" si="145"/>
        <v>0</v>
      </c>
      <c r="BH158" s="398">
        <f t="shared" si="164"/>
        <v>0</v>
      </c>
      <c r="BJ158" s="275"/>
    </row>
    <row r="159" spans="1:62" s="254" customFormat="1" ht="12.75">
      <c r="A159" s="303" t="s">
        <v>552</v>
      </c>
      <c r="B159" s="264" t="s">
        <v>553</v>
      </c>
      <c r="C159" s="187"/>
      <c r="D159" s="261" t="s">
        <v>142</v>
      </c>
      <c r="E159" s="261">
        <v>1</v>
      </c>
      <c r="F159" s="344">
        <v>0</v>
      </c>
      <c r="G159" s="190">
        <f t="shared" si="146"/>
        <v>0</v>
      </c>
      <c r="H159" s="344">
        <v>0</v>
      </c>
      <c r="I159" s="190">
        <f t="shared" si="166"/>
        <v>0</v>
      </c>
      <c r="J159" s="345">
        <f t="shared" si="165"/>
        <v>0</v>
      </c>
      <c r="K159" s="406"/>
      <c r="L159" s="427"/>
      <c r="M159" s="429">
        <v>0</v>
      </c>
      <c r="N159" s="431">
        <f t="shared" si="147"/>
        <v>0</v>
      </c>
      <c r="O159" s="429">
        <v>0</v>
      </c>
      <c r="P159" s="431">
        <f t="shared" si="148"/>
        <v>0</v>
      </c>
      <c r="Q159" s="432">
        <f t="shared" si="149"/>
        <v>0</v>
      </c>
      <c r="R159" s="444"/>
      <c r="S159" s="446">
        <v>0</v>
      </c>
      <c r="T159" s="448">
        <f t="shared" si="150"/>
        <v>0</v>
      </c>
      <c r="U159" s="446">
        <v>0</v>
      </c>
      <c r="V159" s="448">
        <f t="shared" si="151"/>
        <v>0</v>
      </c>
      <c r="W159" s="449">
        <f t="shared" si="152"/>
        <v>0</v>
      </c>
      <c r="X159" s="472"/>
      <c r="Y159" s="474">
        <v>0</v>
      </c>
      <c r="Z159" s="476">
        <f t="shared" si="153"/>
        <v>0</v>
      </c>
      <c r="AA159" s="474">
        <v>0</v>
      </c>
      <c r="AB159" s="476">
        <f t="shared" si="154"/>
        <v>0</v>
      </c>
      <c r="AC159" s="477">
        <f t="shared" si="155"/>
        <v>0</v>
      </c>
      <c r="AD159" s="489"/>
      <c r="AE159" s="491">
        <v>0</v>
      </c>
      <c r="AF159" s="493">
        <f t="shared" si="156"/>
        <v>0</v>
      </c>
      <c r="AG159" s="491">
        <v>0</v>
      </c>
      <c r="AH159" s="493">
        <f t="shared" si="157"/>
        <v>0</v>
      </c>
      <c r="AI159" s="494">
        <f t="shared" si="158"/>
        <v>0</v>
      </c>
      <c r="AJ159" s="523"/>
      <c r="AK159" s="525">
        <v>0</v>
      </c>
      <c r="AL159" s="527">
        <f t="shared" si="159"/>
        <v>0</v>
      </c>
      <c r="AM159" s="525">
        <v>0</v>
      </c>
      <c r="AN159" s="527">
        <f t="shared" si="160"/>
        <v>0</v>
      </c>
      <c r="AO159" s="528">
        <f t="shared" si="161"/>
        <v>0</v>
      </c>
      <c r="AP159" s="540"/>
      <c r="AQ159" s="344">
        <v>0</v>
      </c>
      <c r="AR159" s="190">
        <f t="shared" si="167"/>
        <v>0</v>
      </c>
      <c r="AS159" s="344">
        <v>0</v>
      </c>
      <c r="AT159" s="190">
        <f t="shared" si="168"/>
        <v>0</v>
      </c>
      <c r="AU159" s="345">
        <f t="shared" si="169"/>
        <v>0</v>
      </c>
      <c r="AV159" s="606">
        <v>1</v>
      </c>
      <c r="AW159" s="344">
        <v>0</v>
      </c>
      <c r="AX159" s="190">
        <f t="shared" si="170"/>
        <v>0</v>
      </c>
      <c r="AY159" s="344">
        <v>0</v>
      </c>
      <c r="AZ159" s="190">
        <f t="shared" si="171"/>
        <v>0</v>
      </c>
      <c r="BA159" s="345">
        <f t="shared" si="172"/>
        <v>0</v>
      </c>
      <c r="BB159" s="540"/>
      <c r="BC159" s="542">
        <v>0</v>
      </c>
      <c r="BD159" s="544">
        <f t="shared" si="162"/>
        <v>0</v>
      </c>
      <c r="BE159" s="542">
        <v>0</v>
      </c>
      <c r="BF159" s="544">
        <f t="shared" si="163"/>
        <v>0</v>
      </c>
      <c r="BG159" s="545">
        <f t="shared" si="145"/>
        <v>0</v>
      </c>
      <c r="BH159" s="398">
        <f t="shared" si="164"/>
        <v>0</v>
      </c>
      <c r="BJ159" s="275"/>
    </row>
    <row r="160" spans="1:62" s="254" customFormat="1" ht="12.75">
      <c r="A160" s="303" t="s">
        <v>554</v>
      </c>
      <c r="B160" s="264" t="s">
        <v>555</v>
      </c>
      <c r="C160" s="187"/>
      <c r="D160" s="261" t="s">
        <v>142</v>
      </c>
      <c r="E160" s="261">
        <v>3</v>
      </c>
      <c r="F160" s="344">
        <v>0</v>
      </c>
      <c r="G160" s="190">
        <f t="shared" si="146"/>
        <v>0</v>
      </c>
      <c r="H160" s="344">
        <v>0</v>
      </c>
      <c r="I160" s="190">
        <f t="shared" si="166"/>
        <v>0</v>
      </c>
      <c r="J160" s="345">
        <f t="shared" si="165"/>
        <v>0</v>
      </c>
      <c r="K160" s="406"/>
      <c r="L160" s="427"/>
      <c r="M160" s="429">
        <v>0</v>
      </c>
      <c r="N160" s="431">
        <f t="shared" si="147"/>
        <v>0</v>
      </c>
      <c r="O160" s="429">
        <v>0</v>
      </c>
      <c r="P160" s="431">
        <f t="shared" si="148"/>
        <v>0</v>
      </c>
      <c r="Q160" s="432">
        <f t="shared" si="149"/>
        <v>0</v>
      </c>
      <c r="R160" s="444"/>
      <c r="S160" s="446">
        <v>0</v>
      </c>
      <c r="T160" s="448">
        <f t="shared" si="150"/>
        <v>0</v>
      </c>
      <c r="U160" s="446">
        <v>0</v>
      </c>
      <c r="V160" s="448">
        <f t="shared" si="151"/>
        <v>0</v>
      </c>
      <c r="W160" s="449">
        <f t="shared" si="152"/>
        <v>0</v>
      </c>
      <c r="X160" s="472"/>
      <c r="Y160" s="474">
        <v>0</v>
      </c>
      <c r="Z160" s="476">
        <f t="shared" si="153"/>
        <v>0</v>
      </c>
      <c r="AA160" s="474">
        <v>0</v>
      </c>
      <c r="AB160" s="476">
        <f t="shared" si="154"/>
        <v>0</v>
      </c>
      <c r="AC160" s="477">
        <f t="shared" si="155"/>
        <v>0</v>
      </c>
      <c r="AD160" s="489"/>
      <c r="AE160" s="491">
        <v>0</v>
      </c>
      <c r="AF160" s="493">
        <f t="shared" si="156"/>
        <v>0</v>
      </c>
      <c r="AG160" s="491">
        <v>0</v>
      </c>
      <c r="AH160" s="493">
        <f t="shared" si="157"/>
        <v>0</v>
      </c>
      <c r="AI160" s="494">
        <f t="shared" si="158"/>
        <v>0</v>
      </c>
      <c r="AJ160" s="523"/>
      <c r="AK160" s="525">
        <v>0</v>
      </c>
      <c r="AL160" s="527">
        <f t="shared" si="159"/>
        <v>0</v>
      </c>
      <c r="AM160" s="525">
        <v>0</v>
      </c>
      <c r="AN160" s="527">
        <f t="shared" si="160"/>
        <v>0</v>
      </c>
      <c r="AO160" s="528">
        <f t="shared" si="161"/>
        <v>0</v>
      </c>
      <c r="AP160" s="540"/>
      <c r="AQ160" s="344">
        <v>0</v>
      </c>
      <c r="AR160" s="190">
        <f t="shared" si="167"/>
        <v>0</v>
      </c>
      <c r="AS160" s="344">
        <v>0</v>
      </c>
      <c r="AT160" s="190">
        <f t="shared" si="168"/>
        <v>0</v>
      </c>
      <c r="AU160" s="345">
        <f t="shared" si="169"/>
        <v>0</v>
      </c>
      <c r="AV160" s="606">
        <v>3</v>
      </c>
      <c r="AW160" s="344">
        <v>0</v>
      </c>
      <c r="AX160" s="190">
        <f t="shared" si="170"/>
        <v>0</v>
      </c>
      <c r="AY160" s="344">
        <v>0</v>
      </c>
      <c r="AZ160" s="190">
        <f t="shared" si="171"/>
        <v>0</v>
      </c>
      <c r="BA160" s="345">
        <f t="shared" si="172"/>
        <v>0</v>
      </c>
      <c r="BB160" s="540"/>
      <c r="BC160" s="542">
        <v>0</v>
      </c>
      <c r="BD160" s="544">
        <f t="shared" si="162"/>
        <v>0</v>
      </c>
      <c r="BE160" s="542">
        <v>0</v>
      </c>
      <c r="BF160" s="544">
        <f t="shared" si="163"/>
        <v>0</v>
      </c>
      <c r="BG160" s="545">
        <f t="shared" si="145"/>
        <v>0</v>
      </c>
      <c r="BH160" s="398">
        <f t="shared" si="164"/>
        <v>0</v>
      </c>
      <c r="BJ160" s="275"/>
    </row>
    <row r="161" spans="1:62" s="254" customFormat="1" ht="25.5">
      <c r="A161" s="303" t="s">
        <v>556</v>
      </c>
      <c r="B161" s="264" t="s">
        <v>557</v>
      </c>
      <c r="C161" s="187"/>
      <c r="D161" s="261" t="s">
        <v>90</v>
      </c>
      <c r="E161" s="261">
        <v>11</v>
      </c>
      <c r="F161" s="344">
        <v>0</v>
      </c>
      <c r="G161" s="190">
        <f t="shared" si="146"/>
        <v>0</v>
      </c>
      <c r="H161" s="344">
        <v>0</v>
      </c>
      <c r="I161" s="190">
        <f t="shared" si="166"/>
        <v>0</v>
      </c>
      <c r="J161" s="345">
        <f t="shared" si="165"/>
        <v>0</v>
      </c>
      <c r="K161" s="406"/>
      <c r="L161" s="427"/>
      <c r="M161" s="429">
        <v>0</v>
      </c>
      <c r="N161" s="431">
        <f t="shared" si="147"/>
        <v>0</v>
      </c>
      <c r="O161" s="429">
        <v>0</v>
      </c>
      <c r="P161" s="431">
        <f t="shared" si="148"/>
        <v>0</v>
      </c>
      <c r="Q161" s="432">
        <f t="shared" si="149"/>
        <v>0</v>
      </c>
      <c r="R161" s="444"/>
      <c r="S161" s="446">
        <v>0</v>
      </c>
      <c r="T161" s="448">
        <f t="shared" si="150"/>
        <v>0</v>
      </c>
      <c r="U161" s="446">
        <v>0</v>
      </c>
      <c r="V161" s="448">
        <f t="shared" si="151"/>
        <v>0</v>
      </c>
      <c r="W161" s="449">
        <f t="shared" si="152"/>
        <v>0</v>
      </c>
      <c r="X161" s="472"/>
      <c r="Y161" s="474">
        <v>0</v>
      </c>
      <c r="Z161" s="476">
        <f t="shared" si="153"/>
        <v>0</v>
      </c>
      <c r="AA161" s="474">
        <v>0</v>
      </c>
      <c r="AB161" s="476">
        <f t="shared" si="154"/>
        <v>0</v>
      </c>
      <c r="AC161" s="477">
        <f t="shared" si="155"/>
        <v>0</v>
      </c>
      <c r="AD161" s="489"/>
      <c r="AE161" s="491">
        <v>0</v>
      </c>
      <c r="AF161" s="493">
        <f t="shared" si="156"/>
        <v>0</v>
      </c>
      <c r="AG161" s="491">
        <v>0</v>
      </c>
      <c r="AH161" s="493">
        <f t="shared" si="157"/>
        <v>0</v>
      </c>
      <c r="AI161" s="494">
        <f t="shared" si="158"/>
        <v>0</v>
      </c>
      <c r="AJ161" s="523"/>
      <c r="AK161" s="525">
        <v>0</v>
      </c>
      <c r="AL161" s="527">
        <f t="shared" si="159"/>
        <v>0</v>
      </c>
      <c r="AM161" s="525">
        <v>0</v>
      </c>
      <c r="AN161" s="527">
        <f t="shared" si="160"/>
        <v>0</v>
      </c>
      <c r="AO161" s="528">
        <f t="shared" si="161"/>
        <v>0</v>
      </c>
      <c r="AP161" s="540"/>
      <c r="AQ161" s="344">
        <v>0</v>
      </c>
      <c r="AR161" s="190">
        <f t="shared" si="167"/>
        <v>0</v>
      </c>
      <c r="AS161" s="344">
        <v>0</v>
      </c>
      <c r="AT161" s="190">
        <f t="shared" si="168"/>
        <v>0</v>
      </c>
      <c r="AU161" s="345">
        <f t="shared" si="169"/>
        <v>0</v>
      </c>
      <c r="AV161" s="606">
        <v>11</v>
      </c>
      <c r="AW161" s="344">
        <v>0</v>
      </c>
      <c r="AX161" s="190">
        <f t="shared" si="170"/>
        <v>0</v>
      </c>
      <c r="AY161" s="344">
        <v>0</v>
      </c>
      <c r="AZ161" s="190">
        <f t="shared" si="171"/>
        <v>0</v>
      </c>
      <c r="BA161" s="345">
        <f t="shared" si="172"/>
        <v>0</v>
      </c>
      <c r="BB161" s="540"/>
      <c r="BC161" s="542">
        <v>0</v>
      </c>
      <c r="BD161" s="544">
        <f t="shared" si="162"/>
        <v>0</v>
      </c>
      <c r="BE161" s="542">
        <v>0</v>
      </c>
      <c r="BF161" s="544">
        <f t="shared" si="163"/>
        <v>0</v>
      </c>
      <c r="BG161" s="545">
        <f t="shared" si="145"/>
        <v>0</v>
      </c>
      <c r="BH161" s="398">
        <f t="shared" si="164"/>
        <v>0</v>
      </c>
      <c r="BJ161" s="275"/>
    </row>
    <row r="162" spans="1:62" s="254" customFormat="1" ht="12.75">
      <c r="A162" s="303" t="s">
        <v>558</v>
      </c>
      <c r="B162" s="264" t="s">
        <v>559</v>
      </c>
      <c r="C162" s="187"/>
      <c r="D162" s="261" t="s">
        <v>142</v>
      </c>
      <c r="E162" s="261">
        <v>110</v>
      </c>
      <c r="F162" s="344">
        <v>0</v>
      </c>
      <c r="G162" s="190">
        <f t="shared" si="146"/>
        <v>0</v>
      </c>
      <c r="H162" s="344">
        <v>0</v>
      </c>
      <c r="I162" s="190">
        <f t="shared" si="166"/>
        <v>0</v>
      </c>
      <c r="J162" s="345">
        <f t="shared" si="165"/>
        <v>0</v>
      </c>
      <c r="K162" s="406"/>
      <c r="L162" s="427"/>
      <c r="M162" s="429">
        <v>0</v>
      </c>
      <c r="N162" s="431">
        <f t="shared" si="147"/>
        <v>0</v>
      </c>
      <c r="O162" s="429">
        <v>0</v>
      </c>
      <c r="P162" s="431">
        <f t="shared" si="148"/>
        <v>0</v>
      </c>
      <c r="Q162" s="432">
        <f t="shared" si="149"/>
        <v>0</v>
      </c>
      <c r="R162" s="444"/>
      <c r="S162" s="446">
        <v>0</v>
      </c>
      <c r="T162" s="448">
        <f t="shared" si="150"/>
        <v>0</v>
      </c>
      <c r="U162" s="446">
        <v>0</v>
      </c>
      <c r="V162" s="448">
        <f t="shared" si="151"/>
        <v>0</v>
      </c>
      <c r="W162" s="449">
        <f t="shared" si="152"/>
        <v>0</v>
      </c>
      <c r="X162" s="472"/>
      <c r="Y162" s="474">
        <v>0</v>
      </c>
      <c r="Z162" s="476">
        <f t="shared" si="153"/>
        <v>0</v>
      </c>
      <c r="AA162" s="474">
        <v>0</v>
      </c>
      <c r="AB162" s="476">
        <f t="shared" si="154"/>
        <v>0</v>
      </c>
      <c r="AC162" s="477">
        <f t="shared" si="155"/>
        <v>0</v>
      </c>
      <c r="AD162" s="489"/>
      <c r="AE162" s="491">
        <v>0</v>
      </c>
      <c r="AF162" s="493">
        <f t="shared" si="156"/>
        <v>0</v>
      </c>
      <c r="AG162" s="491">
        <v>0</v>
      </c>
      <c r="AH162" s="493">
        <f t="shared" si="157"/>
        <v>0</v>
      </c>
      <c r="AI162" s="494">
        <f t="shared" si="158"/>
        <v>0</v>
      </c>
      <c r="AJ162" s="523"/>
      <c r="AK162" s="525">
        <v>0</v>
      </c>
      <c r="AL162" s="527">
        <f t="shared" si="159"/>
        <v>0</v>
      </c>
      <c r="AM162" s="525">
        <v>0</v>
      </c>
      <c r="AN162" s="527">
        <f t="shared" si="160"/>
        <v>0</v>
      </c>
      <c r="AO162" s="528">
        <f t="shared" si="161"/>
        <v>0</v>
      </c>
      <c r="AP162" s="540"/>
      <c r="AQ162" s="344">
        <v>0</v>
      </c>
      <c r="AR162" s="190">
        <f t="shared" si="167"/>
        <v>0</v>
      </c>
      <c r="AS162" s="344">
        <v>0</v>
      </c>
      <c r="AT162" s="190">
        <f t="shared" si="168"/>
        <v>0</v>
      </c>
      <c r="AU162" s="345">
        <f t="shared" si="169"/>
        <v>0</v>
      </c>
      <c r="AV162" s="606">
        <v>110</v>
      </c>
      <c r="AW162" s="344">
        <v>0</v>
      </c>
      <c r="AX162" s="190">
        <f t="shared" si="170"/>
        <v>0</v>
      </c>
      <c r="AY162" s="344">
        <v>0</v>
      </c>
      <c r="AZ162" s="190">
        <f t="shared" si="171"/>
        <v>0</v>
      </c>
      <c r="BA162" s="345">
        <f t="shared" si="172"/>
        <v>0</v>
      </c>
      <c r="BB162" s="540"/>
      <c r="BC162" s="542">
        <v>0</v>
      </c>
      <c r="BD162" s="544">
        <f t="shared" si="162"/>
        <v>0</v>
      </c>
      <c r="BE162" s="542">
        <v>0</v>
      </c>
      <c r="BF162" s="544">
        <f t="shared" si="163"/>
        <v>0</v>
      </c>
      <c r="BG162" s="545">
        <f t="shared" si="145"/>
        <v>0</v>
      </c>
      <c r="BH162" s="398">
        <f t="shared" si="164"/>
        <v>0</v>
      </c>
      <c r="BJ162" s="275"/>
    </row>
    <row r="163" spans="1:62" s="254" customFormat="1" ht="12.75">
      <c r="A163" s="303" t="s">
        <v>560</v>
      </c>
      <c r="B163" s="264" t="s">
        <v>561</v>
      </c>
      <c r="C163" s="187"/>
      <c r="D163" s="261" t="s">
        <v>90</v>
      </c>
      <c r="E163" s="261">
        <v>3</v>
      </c>
      <c r="F163" s="344">
        <v>0</v>
      </c>
      <c r="G163" s="190">
        <f t="shared" si="146"/>
        <v>0</v>
      </c>
      <c r="H163" s="344">
        <v>0</v>
      </c>
      <c r="I163" s="190">
        <f t="shared" si="166"/>
        <v>0</v>
      </c>
      <c r="J163" s="345">
        <f t="shared" si="165"/>
        <v>0</v>
      </c>
      <c r="K163" s="406"/>
      <c r="L163" s="427"/>
      <c r="M163" s="429">
        <v>0</v>
      </c>
      <c r="N163" s="431">
        <f t="shared" si="147"/>
        <v>0</v>
      </c>
      <c r="O163" s="429">
        <v>0</v>
      </c>
      <c r="P163" s="431">
        <f t="shared" si="148"/>
        <v>0</v>
      </c>
      <c r="Q163" s="432">
        <f t="shared" si="149"/>
        <v>0</v>
      </c>
      <c r="R163" s="444"/>
      <c r="S163" s="446">
        <v>0</v>
      </c>
      <c r="T163" s="448">
        <f t="shared" si="150"/>
        <v>0</v>
      </c>
      <c r="U163" s="446">
        <v>0</v>
      </c>
      <c r="V163" s="448">
        <f t="shared" si="151"/>
        <v>0</v>
      </c>
      <c r="W163" s="449">
        <f t="shared" si="152"/>
        <v>0</v>
      </c>
      <c r="X163" s="472"/>
      <c r="Y163" s="474">
        <v>0</v>
      </c>
      <c r="Z163" s="476">
        <f t="shared" si="153"/>
        <v>0</v>
      </c>
      <c r="AA163" s="474">
        <v>0</v>
      </c>
      <c r="AB163" s="476">
        <f t="shared" si="154"/>
        <v>0</v>
      </c>
      <c r="AC163" s="477">
        <f t="shared" si="155"/>
        <v>0</v>
      </c>
      <c r="AD163" s="489"/>
      <c r="AE163" s="491">
        <v>0</v>
      </c>
      <c r="AF163" s="493">
        <f t="shared" si="156"/>
        <v>0</v>
      </c>
      <c r="AG163" s="491">
        <v>0</v>
      </c>
      <c r="AH163" s="493">
        <f t="shared" si="157"/>
        <v>0</v>
      </c>
      <c r="AI163" s="494">
        <f t="shared" si="158"/>
        <v>0</v>
      </c>
      <c r="AJ163" s="523"/>
      <c r="AK163" s="525">
        <v>0</v>
      </c>
      <c r="AL163" s="527">
        <f t="shared" si="159"/>
        <v>0</v>
      </c>
      <c r="AM163" s="525">
        <v>0</v>
      </c>
      <c r="AN163" s="527">
        <f t="shared" si="160"/>
        <v>0</v>
      </c>
      <c r="AO163" s="528">
        <f t="shared" si="161"/>
        <v>0</v>
      </c>
      <c r="AP163" s="540"/>
      <c r="AQ163" s="344">
        <v>0</v>
      </c>
      <c r="AR163" s="190">
        <f t="shared" si="167"/>
        <v>0</v>
      </c>
      <c r="AS163" s="344">
        <v>0</v>
      </c>
      <c r="AT163" s="190">
        <f t="shared" si="168"/>
        <v>0</v>
      </c>
      <c r="AU163" s="345">
        <f t="shared" si="169"/>
        <v>0</v>
      </c>
      <c r="AV163" s="606">
        <v>3</v>
      </c>
      <c r="AW163" s="344">
        <v>0</v>
      </c>
      <c r="AX163" s="190">
        <f t="shared" si="170"/>
        <v>0</v>
      </c>
      <c r="AY163" s="344">
        <v>0</v>
      </c>
      <c r="AZ163" s="190">
        <f t="shared" si="171"/>
        <v>0</v>
      </c>
      <c r="BA163" s="345">
        <f t="shared" si="172"/>
        <v>0</v>
      </c>
      <c r="BB163" s="540"/>
      <c r="BC163" s="542">
        <v>0</v>
      </c>
      <c r="BD163" s="544">
        <f t="shared" si="162"/>
        <v>0</v>
      </c>
      <c r="BE163" s="542">
        <v>0</v>
      </c>
      <c r="BF163" s="544">
        <f t="shared" si="163"/>
        <v>0</v>
      </c>
      <c r="BG163" s="545">
        <f t="shared" si="145"/>
        <v>0</v>
      </c>
      <c r="BH163" s="398">
        <f t="shared" si="164"/>
        <v>0</v>
      </c>
      <c r="BJ163" s="275"/>
    </row>
    <row r="164" spans="1:62" s="254" customFormat="1" ht="38.25">
      <c r="A164" s="303" t="s">
        <v>562</v>
      </c>
      <c r="B164" s="264" t="s">
        <v>563</v>
      </c>
      <c r="C164" s="187"/>
      <c r="D164" s="261" t="s">
        <v>140</v>
      </c>
      <c r="E164" s="261">
        <v>0.25</v>
      </c>
      <c r="F164" s="344">
        <v>0</v>
      </c>
      <c r="G164" s="190">
        <f t="shared" si="146"/>
        <v>0</v>
      </c>
      <c r="H164" s="344">
        <v>0</v>
      </c>
      <c r="I164" s="190">
        <f t="shared" si="166"/>
        <v>0</v>
      </c>
      <c r="J164" s="345">
        <f t="shared" si="165"/>
        <v>0</v>
      </c>
      <c r="K164" s="406"/>
      <c r="L164" s="427"/>
      <c r="M164" s="429">
        <v>0</v>
      </c>
      <c r="N164" s="431">
        <f t="shared" si="147"/>
        <v>0</v>
      </c>
      <c r="O164" s="429">
        <v>0</v>
      </c>
      <c r="P164" s="431">
        <f t="shared" si="148"/>
        <v>0</v>
      </c>
      <c r="Q164" s="432">
        <f t="shared" si="149"/>
        <v>0</v>
      </c>
      <c r="R164" s="444"/>
      <c r="S164" s="446">
        <v>0</v>
      </c>
      <c r="T164" s="448">
        <f t="shared" si="150"/>
        <v>0</v>
      </c>
      <c r="U164" s="446">
        <v>0</v>
      </c>
      <c r="V164" s="448">
        <f t="shared" si="151"/>
        <v>0</v>
      </c>
      <c r="W164" s="449">
        <f t="shared" si="152"/>
        <v>0</v>
      </c>
      <c r="X164" s="472"/>
      <c r="Y164" s="474">
        <v>0</v>
      </c>
      <c r="Z164" s="476">
        <f t="shared" si="153"/>
        <v>0</v>
      </c>
      <c r="AA164" s="474">
        <v>0</v>
      </c>
      <c r="AB164" s="476">
        <f t="shared" si="154"/>
        <v>0</v>
      </c>
      <c r="AC164" s="477">
        <f t="shared" si="155"/>
        <v>0</v>
      </c>
      <c r="AD164" s="489"/>
      <c r="AE164" s="491">
        <v>0</v>
      </c>
      <c r="AF164" s="493">
        <f t="shared" si="156"/>
        <v>0</v>
      </c>
      <c r="AG164" s="491">
        <v>0</v>
      </c>
      <c r="AH164" s="493">
        <f t="shared" si="157"/>
        <v>0</v>
      </c>
      <c r="AI164" s="494">
        <f t="shared" si="158"/>
        <v>0</v>
      </c>
      <c r="AJ164" s="523"/>
      <c r="AK164" s="525">
        <v>0</v>
      </c>
      <c r="AL164" s="527">
        <f t="shared" si="159"/>
        <v>0</v>
      </c>
      <c r="AM164" s="525">
        <v>0</v>
      </c>
      <c r="AN164" s="527">
        <f t="shared" si="160"/>
        <v>0</v>
      </c>
      <c r="AO164" s="528">
        <f t="shared" si="161"/>
        <v>0</v>
      </c>
      <c r="AP164" s="540"/>
      <c r="AQ164" s="344">
        <v>0</v>
      </c>
      <c r="AR164" s="190">
        <f t="shared" si="167"/>
        <v>0</v>
      </c>
      <c r="AS164" s="344">
        <v>0</v>
      </c>
      <c r="AT164" s="190">
        <f t="shared" si="168"/>
        <v>0</v>
      </c>
      <c r="AU164" s="345">
        <f t="shared" si="169"/>
        <v>0</v>
      </c>
      <c r="AV164" s="606">
        <v>0.25</v>
      </c>
      <c r="AW164" s="344">
        <v>0</v>
      </c>
      <c r="AX164" s="190">
        <f t="shared" si="170"/>
        <v>0</v>
      </c>
      <c r="AY164" s="344">
        <v>0</v>
      </c>
      <c r="AZ164" s="190">
        <f t="shared" si="171"/>
        <v>0</v>
      </c>
      <c r="BA164" s="345">
        <f t="shared" si="172"/>
        <v>0</v>
      </c>
      <c r="BB164" s="540"/>
      <c r="BC164" s="542">
        <v>0</v>
      </c>
      <c r="BD164" s="544">
        <f t="shared" si="162"/>
        <v>0</v>
      </c>
      <c r="BE164" s="542">
        <v>0</v>
      </c>
      <c r="BF164" s="544">
        <f t="shared" si="163"/>
        <v>0</v>
      </c>
      <c r="BG164" s="545">
        <f t="shared" si="145"/>
        <v>0</v>
      </c>
      <c r="BH164" s="398">
        <f t="shared" si="164"/>
        <v>0</v>
      </c>
      <c r="BJ164" s="275"/>
    </row>
    <row r="165" spans="1:62" s="617" customFormat="1" ht="25.5">
      <c r="A165" s="578" t="s">
        <v>564</v>
      </c>
      <c r="B165" s="615" t="s">
        <v>565</v>
      </c>
      <c r="C165" s="580"/>
      <c r="D165" s="581" t="s">
        <v>142</v>
      </c>
      <c r="E165" s="581"/>
      <c r="F165" s="582"/>
      <c r="G165" s="586"/>
      <c r="H165" s="582"/>
      <c r="I165" s="583"/>
      <c r="J165" s="584"/>
      <c r="K165" s="616"/>
      <c r="L165" s="581"/>
      <c r="M165" s="582">
        <v>33457.688000000002</v>
      </c>
      <c r="N165" s="586">
        <f t="shared" si="147"/>
        <v>0</v>
      </c>
      <c r="O165" s="582">
        <v>20235.603999999999</v>
      </c>
      <c r="P165" s="586">
        <f t="shared" si="148"/>
        <v>0</v>
      </c>
      <c r="Q165" s="587">
        <f t="shared" si="149"/>
        <v>0</v>
      </c>
      <c r="R165" s="581"/>
      <c r="S165" s="582">
        <v>33457.688000000002</v>
      </c>
      <c r="T165" s="586">
        <f t="shared" si="150"/>
        <v>0</v>
      </c>
      <c r="U165" s="582">
        <v>20235.603999999999</v>
      </c>
      <c r="V165" s="586">
        <f t="shared" si="151"/>
        <v>0</v>
      </c>
      <c r="W165" s="587">
        <f t="shared" si="152"/>
        <v>0</v>
      </c>
      <c r="X165" s="581"/>
      <c r="Y165" s="582">
        <v>33457.688000000002</v>
      </c>
      <c r="Z165" s="586">
        <f t="shared" si="153"/>
        <v>0</v>
      </c>
      <c r="AA165" s="582">
        <v>20235.603999999999</v>
      </c>
      <c r="AB165" s="586">
        <f t="shared" si="154"/>
        <v>0</v>
      </c>
      <c r="AC165" s="587">
        <f t="shared" si="155"/>
        <v>0</v>
      </c>
      <c r="AD165" s="581"/>
      <c r="AE165" s="582">
        <v>33457.688000000002</v>
      </c>
      <c r="AF165" s="586">
        <f t="shared" si="156"/>
        <v>0</v>
      </c>
      <c r="AG165" s="582">
        <v>20235.603999999999</v>
      </c>
      <c r="AH165" s="586">
        <f t="shared" si="157"/>
        <v>0</v>
      </c>
      <c r="AI165" s="587">
        <f t="shared" si="158"/>
        <v>0</v>
      </c>
      <c r="AJ165" s="589"/>
      <c r="AK165" s="590">
        <v>33457.688000000002</v>
      </c>
      <c r="AL165" s="591">
        <f t="shared" si="159"/>
        <v>0</v>
      </c>
      <c r="AM165" s="590">
        <v>20235.603999999999</v>
      </c>
      <c r="AN165" s="591">
        <f t="shared" si="160"/>
        <v>0</v>
      </c>
      <c r="AO165" s="592">
        <f t="shared" si="161"/>
        <v>0</v>
      </c>
      <c r="AP165" s="581"/>
      <c r="AQ165" s="582"/>
      <c r="AR165" s="586"/>
      <c r="AS165" s="582"/>
      <c r="AT165" s="583"/>
      <c r="AU165" s="584"/>
      <c r="AV165" s="621"/>
      <c r="AW165" s="582"/>
      <c r="AX165" s="586"/>
      <c r="AY165" s="582"/>
      <c r="AZ165" s="583"/>
      <c r="BA165" s="584"/>
      <c r="BB165" s="581"/>
      <c r="BC165" s="582">
        <v>33457.688000000002</v>
      </c>
      <c r="BD165" s="586">
        <f t="shared" si="162"/>
        <v>0</v>
      </c>
      <c r="BE165" s="582">
        <v>20235.603999999999</v>
      </c>
      <c r="BF165" s="586">
        <f t="shared" si="163"/>
        <v>0</v>
      </c>
      <c r="BG165" s="587">
        <f t="shared" si="145"/>
        <v>0</v>
      </c>
      <c r="BH165" s="398">
        <f t="shared" si="164"/>
        <v>0</v>
      </c>
      <c r="BJ165" s="595"/>
    </row>
    <row r="166" spans="1:62" s="604" customFormat="1" ht="12.75">
      <c r="A166" s="596" t="s">
        <v>566</v>
      </c>
      <c r="B166" s="618" t="s">
        <v>515</v>
      </c>
      <c r="C166" s="598"/>
      <c r="D166" s="599" t="s">
        <v>90</v>
      </c>
      <c r="E166" s="599"/>
      <c r="F166" s="600">
        <v>0</v>
      </c>
      <c r="G166" s="586">
        <f t="shared" si="146"/>
        <v>0</v>
      </c>
      <c r="H166" s="600">
        <v>0</v>
      </c>
      <c r="I166" s="586">
        <f t="shared" ref="I166:I175" si="173">E166*H166</f>
        <v>0</v>
      </c>
      <c r="J166" s="587">
        <f t="shared" si="165"/>
        <v>0</v>
      </c>
      <c r="K166" s="601"/>
      <c r="L166" s="599"/>
      <c r="M166" s="600">
        <v>0</v>
      </c>
      <c r="N166" s="586">
        <f t="shared" si="147"/>
        <v>0</v>
      </c>
      <c r="O166" s="600">
        <v>0</v>
      </c>
      <c r="P166" s="586">
        <f t="shared" si="148"/>
        <v>0</v>
      </c>
      <c r="Q166" s="587">
        <f t="shared" si="149"/>
        <v>0</v>
      </c>
      <c r="R166" s="599"/>
      <c r="S166" s="600">
        <v>0</v>
      </c>
      <c r="T166" s="586">
        <f t="shared" si="150"/>
        <v>0</v>
      </c>
      <c r="U166" s="600">
        <v>0</v>
      </c>
      <c r="V166" s="586">
        <f t="shared" si="151"/>
        <v>0</v>
      </c>
      <c r="W166" s="587">
        <f t="shared" si="152"/>
        <v>0</v>
      </c>
      <c r="X166" s="599"/>
      <c r="Y166" s="600">
        <v>0</v>
      </c>
      <c r="Z166" s="586">
        <f t="shared" si="153"/>
        <v>0</v>
      </c>
      <c r="AA166" s="600">
        <v>0</v>
      </c>
      <c r="AB166" s="586">
        <f t="shared" si="154"/>
        <v>0</v>
      </c>
      <c r="AC166" s="587">
        <f t="shared" si="155"/>
        <v>0</v>
      </c>
      <c r="AD166" s="599"/>
      <c r="AE166" s="600">
        <v>0</v>
      </c>
      <c r="AF166" s="586">
        <f t="shared" si="156"/>
        <v>0</v>
      </c>
      <c r="AG166" s="600">
        <v>0</v>
      </c>
      <c r="AH166" s="586">
        <f t="shared" si="157"/>
        <v>0</v>
      </c>
      <c r="AI166" s="587">
        <f t="shared" si="158"/>
        <v>0</v>
      </c>
      <c r="AJ166" s="602"/>
      <c r="AK166" s="603">
        <v>0</v>
      </c>
      <c r="AL166" s="591">
        <f t="shared" si="159"/>
        <v>0</v>
      </c>
      <c r="AM166" s="603">
        <v>0</v>
      </c>
      <c r="AN166" s="591">
        <f t="shared" si="160"/>
        <v>0</v>
      </c>
      <c r="AO166" s="592">
        <f t="shared" si="161"/>
        <v>0</v>
      </c>
      <c r="AP166" s="599"/>
      <c r="AQ166" s="600">
        <v>0</v>
      </c>
      <c r="AR166" s="586">
        <f t="shared" ref="AR166:AR229" si="174">AP166*AQ166</f>
        <v>0</v>
      </c>
      <c r="AS166" s="600">
        <v>0</v>
      </c>
      <c r="AT166" s="586">
        <f t="shared" ref="AT166:AT182" si="175">AP166*AS166</f>
        <v>0</v>
      </c>
      <c r="AU166" s="587">
        <f t="shared" ref="AU166:AU182" si="176">AR166+AT166</f>
        <v>0</v>
      </c>
      <c r="AV166" s="606"/>
      <c r="AW166" s="600">
        <v>0</v>
      </c>
      <c r="AX166" s="586">
        <f t="shared" ref="AX166:AX229" si="177">AV166*AW166</f>
        <v>0</v>
      </c>
      <c r="AY166" s="600">
        <v>0</v>
      </c>
      <c r="AZ166" s="586">
        <f t="shared" ref="AZ166:AZ182" si="178">AV166*AY166</f>
        <v>0</v>
      </c>
      <c r="BA166" s="587">
        <f t="shared" ref="BA166:BA182" si="179">AX166+AZ166</f>
        <v>0</v>
      </c>
      <c r="BB166" s="599"/>
      <c r="BC166" s="600">
        <v>0</v>
      </c>
      <c r="BD166" s="586">
        <f t="shared" si="162"/>
        <v>0</v>
      </c>
      <c r="BE166" s="600">
        <v>0</v>
      </c>
      <c r="BF166" s="586">
        <f t="shared" si="163"/>
        <v>0</v>
      </c>
      <c r="BG166" s="587">
        <f t="shared" si="145"/>
        <v>0</v>
      </c>
      <c r="BH166" s="398">
        <f t="shared" si="164"/>
        <v>0</v>
      </c>
      <c r="BJ166" s="595"/>
    </row>
    <row r="167" spans="1:62" s="604" customFormat="1" ht="12.75">
      <c r="A167" s="596" t="s">
        <v>567</v>
      </c>
      <c r="B167" s="618" t="s">
        <v>519</v>
      </c>
      <c r="C167" s="598"/>
      <c r="D167" s="599" t="s">
        <v>90</v>
      </c>
      <c r="E167" s="599"/>
      <c r="F167" s="600">
        <v>0</v>
      </c>
      <c r="G167" s="586">
        <f t="shared" si="146"/>
        <v>0</v>
      </c>
      <c r="H167" s="600">
        <v>0</v>
      </c>
      <c r="I167" s="586">
        <f t="shared" si="173"/>
        <v>0</v>
      </c>
      <c r="J167" s="587">
        <f t="shared" si="165"/>
        <v>0</v>
      </c>
      <c r="K167" s="601"/>
      <c r="L167" s="599"/>
      <c r="M167" s="600">
        <v>0</v>
      </c>
      <c r="N167" s="586">
        <f t="shared" si="147"/>
        <v>0</v>
      </c>
      <c r="O167" s="600">
        <v>0</v>
      </c>
      <c r="P167" s="586">
        <f t="shared" si="148"/>
        <v>0</v>
      </c>
      <c r="Q167" s="587">
        <f t="shared" si="149"/>
        <v>0</v>
      </c>
      <c r="R167" s="599"/>
      <c r="S167" s="600">
        <v>0</v>
      </c>
      <c r="T167" s="586">
        <f t="shared" si="150"/>
        <v>0</v>
      </c>
      <c r="U167" s="600">
        <v>0</v>
      </c>
      <c r="V167" s="586">
        <f t="shared" si="151"/>
        <v>0</v>
      </c>
      <c r="W167" s="587">
        <f t="shared" si="152"/>
        <v>0</v>
      </c>
      <c r="X167" s="599"/>
      <c r="Y167" s="600">
        <v>0</v>
      </c>
      <c r="Z167" s="586">
        <f t="shared" si="153"/>
        <v>0</v>
      </c>
      <c r="AA167" s="600">
        <v>0</v>
      </c>
      <c r="AB167" s="586">
        <f t="shared" si="154"/>
        <v>0</v>
      </c>
      <c r="AC167" s="587">
        <f t="shared" si="155"/>
        <v>0</v>
      </c>
      <c r="AD167" s="599"/>
      <c r="AE167" s="600">
        <v>0</v>
      </c>
      <c r="AF167" s="586">
        <f t="shared" si="156"/>
        <v>0</v>
      </c>
      <c r="AG167" s="600">
        <v>0</v>
      </c>
      <c r="AH167" s="586">
        <f t="shared" si="157"/>
        <v>0</v>
      </c>
      <c r="AI167" s="587">
        <f t="shared" si="158"/>
        <v>0</v>
      </c>
      <c r="AJ167" s="602"/>
      <c r="AK167" s="603">
        <v>0</v>
      </c>
      <c r="AL167" s="591">
        <f t="shared" si="159"/>
        <v>0</v>
      </c>
      <c r="AM167" s="603">
        <v>0</v>
      </c>
      <c r="AN167" s="591">
        <f t="shared" si="160"/>
        <v>0</v>
      </c>
      <c r="AO167" s="592">
        <f t="shared" si="161"/>
        <v>0</v>
      </c>
      <c r="AP167" s="599"/>
      <c r="AQ167" s="600">
        <v>0</v>
      </c>
      <c r="AR167" s="586">
        <f t="shared" si="174"/>
        <v>0</v>
      </c>
      <c r="AS167" s="600">
        <v>0</v>
      </c>
      <c r="AT167" s="586">
        <f t="shared" si="175"/>
        <v>0</v>
      </c>
      <c r="AU167" s="587">
        <f t="shared" si="176"/>
        <v>0</v>
      </c>
      <c r="AV167" s="606"/>
      <c r="AW167" s="600">
        <v>0</v>
      </c>
      <c r="AX167" s="586">
        <f t="shared" si="177"/>
        <v>0</v>
      </c>
      <c r="AY167" s="600">
        <v>0</v>
      </c>
      <c r="AZ167" s="586">
        <f t="shared" si="178"/>
        <v>0</v>
      </c>
      <c r="BA167" s="587">
        <f t="shared" si="179"/>
        <v>0</v>
      </c>
      <c r="BB167" s="599"/>
      <c r="BC167" s="600">
        <v>0</v>
      </c>
      <c r="BD167" s="586">
        <f t="shared" si="162"/>
        <v>0</v>
      </c>
      <c r="BE167" s="600">
        <v>0</v>
      </c>
      <c r="BF167" s="586">
        <f t="shared" si="163"/>
        <v>0</v>
      </c>
      <c r="BG167" s="587">
        <f t="shared" si="145"/>
        <v>0</v>
      </c>
      <c r="BH167" s="398">
        <f t="shared" si="164"/>
        <v>0</v>
      </c>
      <c r="BJ167" s="595"/>
    </row>
    <row r="168" spans="1:62" s="604" customFormat="1" ht="25.5">
      <c r="A168" s="596" t="s">
        <v>568</v>
      </c>
      <c r="B168" s="618" t="s">
        <v>569</v>
      </c>
      <c r="C168" s="598"/>
      <c r="D168" s="599" t="s">
        <v>142</v>
      </c>
      <c r="E168" s="599"/>
      <c r="F168" s="600">
        <v>0</v>
      </c>
      <c r="G168" s="586">
        <f t="shared" si="146"/>
        <v>0</v>
      </c>
      <c r="H168" s="600">
        <v>0</v>
      </c>
      <c r="I168" s="586">
        <f t="shared" si="173"/>
        <v>0</v>
      </c>
      <c r="J168" s="587">
        <f t="shared" si="165"/>
        <v>0</v>
      </c>
      <c r="K168" s="601"/>
      <c r="L168" s="599"/>
      <c r="M168" s="600">
        <v>0</v>
      </c>
      <c r="N168" s="586">
        <f t="shared" si="147"/>
        <v>0</v>
      </c>
      <c r="O168" s="600">
        <v>0</v>
      </c>
      <c r="P168" s="586">
        <f t="shared" si="148"/>
        <v>0</v>
      </c>
      <c r="Q168" s="587">
        <f t="shared" si="149"/>
        <v>0</v>
      </c>
      <c r="R168" s="599"/>
      <c r="S168" s="600">
        <v>0</v>
      </c>
      <c r="T168" s="586">
        <f t="shared" si="150"/>
        <v>0</v>
      </c>
      <c r="U168" s="600">
        <v>0</v>
      </c>
      <c r="V168" s="586">
        <f t="shared" si="151"/>
        <v>0</v>
      </c>
      <c r="W168" s="587">
        <f t="shared" si="152"/>
        <v>0</v>
      </c>
      <c r="X168" s="599"/>
      <c r="Y168" s="600">
        <v>0</v>
      </c>
      <c r="Z168" s="586">
        <f t="shared" si="153"/>
        <v>0</v>
      </c>
      <c r="AA168" s="600">
        <v>0</v>
      </c>
      <c r="AB168" s="586">
        <f t="shared" si="154"/>
        <v>0</v>
      </c>
      <c r="AC168" s="587">
        <f t="shared" si="155"/>
        <v>0</v>
      </c>
      <c r="AD168" s="599"/>
      <c r="AE168" s="600">
        <v>0</v>
      </c>
      <c r="AF168" s="586">
        <f t="shared" si="156"/>
        <v>0</v>
      </c>
      <c r="AG168" s="600">
        <v>0</v>
      </c>
      <c r="AH168" s="586">
        <f t="shared" si="157"/>
        <v>0</v>
      </c>
      <c r="AI168" s="587">
        <f t="shared" si="158"/>
        <v>0</v>
      </c>
      <c r="AJ168" s="602"/>
      <c r="AK168" s="603">
        <v>0</v>
      </c>
      <c r="AL168" s="591">
        <f t="shared" si="159"/>
        <v>0</v>
      </c>
      <c r="AM168" s="603">
        <v>0</v>
      </c>
      <c r="AN168" s="591">
        <f t="shared" si="160"/>
        <v>0</v>
      </c>
      <c r="AO168" s="592">
        <f t="shared" si="161"/>
        <v>0</v>
      </c>
      <c r="AP168" s="599"/>
      <c r="AQ168" s="600">
        <v>0</v>
      </c>
      <c r="AR168" s="586">
        <f t="shared" si="174"/>
        <v>0</v>
      </c>
      <c r="AS168" s="600">
        <v>0</v>
      </c>
      <c r="AT168" s="586">
        <f t="shared" si="175"/>
        <v>0</v>
      </c>
      <c r="AU168" s="587">
        <f t="shared" si="176"/>
        <v>0</v>
      </c>
      <c r="AV168" s="606"/>
      <c r="AW168" s="600">
        <v>0</v>
      </c>
      <c r="AX168" s="586">
        <f t="shared" si="177"/>
        <v>0</v>
      </c>
      <c r="AY168" s="600">
        <v>0</v>
      </c>
      <c r="AZ168" s="586">
        <f t="shared" si="178"/>
        <v>0</v>
      </c>
      <c r="BA168" s="587">
        <f t="shared" si="179"/>
        <v>0</v>
      </c>
      <c r="BB168" s="599"/>
      <c r="BC168" s="600">
        <v>0</v>
      </c>
      <c r="BD168" s="586">
        <f t="shared" si="162"/>
        <v>0</v>
      </c>
      <c r="BE168" s="600">
        <v>0</v>
      </c>
      <c r="BF168" s="586">
        <f t="shared" si="163"/>
        <v>0</v>
      </c>
      <c r="BG168" s="587">
        <f t="shared" si="145"/>
        <v>0</v>
      </c>
      <c r="BH168" s="398">
        <f t="shared" si="164"/>
        <v>0</v>
      </c>
      <c r="BJ168" s="595"/>
    </row>
    <row r="169" spans="1:62" s="604" customFormat="1" ht="12.75">
      <c r="A169" s="596" t="s">
        <v>570</v>
      </c>
      <c r="B169" s="618" t="s">
        <v>571</v>
      </c>
      <c r="C169" s="598"/>
      <c r="D169" s="599" t="s">
        <v>141</v>
      </c>
      <c r="E169" s="599"/>
      <c r="F169" s="600">
        <v>0</v>
      </c>
      <c r="G169" s="586">
        <f t="shared" si="146"/>
        <v>0</v>
      </c>
      <c r="H169" s="600">
        <v>0</v>
      </c>
      <c r="I169" s="586">
        <f t="shared" si="173"/>
        <v>0</v>
      </c>
      <c r="J169" s="587">
        <f t="shared" si="165"/>
        <v>0</v>
      </c>
      <c r="K169" s="601"/>
      <c r="L169" s="599"/>
      <c r="M169" s="600">
        <v>0</v>
      </c>
      <c r="N169" s="586">
        <f t="shared" si="147"/>
        <v>0</v>
      </c>
      <c r="O169" s="600">
        <v>0</v>
      </c>
      <c r="P169" s="586">
        <f t="shared" si="148"/>
        <v>0</v>
      </c>
      <c r="Q169" s="587">
        <f t="shared" si="149"/>
        <v>0</v>
      </c>
      <c r="R169" s="599"/>
      <c r="S169" s="600">
        <v>0</v>
      </c>
      <c r="T169" s="586">
        <f t="shared" si="150"/>
        <v>0</v>
      </c>
      <c r="U169" s="600">
        <v>0</v>
      </c>
      <c r="V169" s="586">
        <f t="shared" si="151"/>
        <v>0</v>
      </c>
      <c r="W169" s="587">
        <f t="shared" si="152"/>
        <v>0</v>
      </c>
      <c r="X169" s="599"/>
      <c r="Y169" s="600">
        <v>0</v>
      </c>
      <c r="Z169" s="586">
        <f t="shared" si="153"/>
        <v>0</v>
      </c>
      <c r="AA169" s="600">
        <v>0</v>
      </c>
      <c r="AB169" s="586">
        <f t="shared" si="154"/>
        <v>0</v>
      </c>
      <c r="AC169" s="587">
        <f t="shared" si="155"/>
        <v>0</v>
      </c>
      <c r="AD169" s="599"/>
      <c r="AE169" s="600">
        <v>0</v>
      </c>
      <c r="AF169" s="586">
        <f t="shared" si="156"/>
        <v>0</v>
      </c>
      <c r="AG169" s="600">
        <v>0</v>
      </c>
      <c r="AH169" s="586">
        <f t="shared" si="157"/>
        <v>0</v>
      </c>
      <c r="AI169" s="587">
        <f t="shared" si="158"/>
        <v>0</v>
      </c>
      <c r="AJ169" s="602"/>
      <c r="AK169" s="603">
        <v>0</v>
      </c>
      <c r="AL169" s="591">
        <f t="shared" si="159"/>
        <v>0</v>
      </c>
      <c r="AM169" s="603">
        <v>0</v>
      </c>
      <c r="AN169" s="591">
        <f t="shared" si="160"/>
        <v>0</v>
      </c>
      <c r="AO169" s="592">
        <f t="shared" si="161"/>
        <v>0</v>
      </c>
      <c r="AP169" s="599"/>
      <c r="AQ169" s="600">
        <v>0</v>
      </c>
      <c r="AR169" s="586">
        <f t="shared" si="174"/>
        <v>0</v>
      </c>
      <c r="AS169" s="600">
        <v>0</v>
      </c>
      <c r="AT169" s="586">
        <f t="shared" si="175"/>
        <v>0</v>
      </c>
      <c r="AU169" s="587">
        <f t="shared" si="176"/>
        <v>0</v>
      </c>
      <c r="AV169" s="606"/>
      <c r="AW169" s="600">
        <v>0</v>
      </c>
      <c r="AX169" s="586">
        <f t="shared" si="177"/>
        <v>0</v>
      </c>
      <c r="AY169" s="600">
        <v>0</v>
      </c>
      <c r="AZ169" s="586">
        <f t="shared" si="178"/>
        <v>0</v>
      </c>
      <c r="BA169" s="587">
        <f t="shared" si="179"/>
        <v>0</v>
      </c>
      <c r="BB169" s="599"/>
      <c r="BC169" s="600">
        <v>0</v>
      </c>
      <c r="BD169" s="586">
        <f t="shared" si="162"/>
        <v>0</v>
      </c>
      <c r="BE169" s="600">
        <v>0</v>
      </c>
      <c r="BF169" s="586">
        <f t="shared" si="163"/>
        <v>0</v>
      </c>
      <c r="BG169" s="587">
        <f t="shared" si="145"/>
        <v>0</v>
      </c>
      <c r="BH169" s="398">
        <f t="shared" si="164"/>
        <v>0</v>
      </c>
      <c r="BJ169" s="595"/>
    </row>
    <row r="170" spans="1:62" s="604" customFormat="1" ht="25.5">
      <c r="A170" s="596" t="s">
        <v>572</v>
      </c>
      <c r="B170" s="618" t="s">
        <v>573</v>
      </c>
      <c r="C170" s="598"/>
      <c r="D170" s="599" t="s">
        <v>90</v>
      </c>
      <c r="E170" s="599"/>
      <c r="F170" s="600">
        <v>0</v>
      </c>
      <c r="G170" s="586">
        <f t="shared" si="146"/>
        <v>0</v>
      </c>
      <c r="H170" s="600">
        <v>0</v>
      </c>
      <c r="I170" s="586">
        <f t="shared" si="173"/>
        <v>0</v>
      </c>
      <c r="J170" s="587">
        <f t="shared" si="165"/>
        <v>0</v>
      </c>
      <c r="K170" s="601"/>
      <c r="L170" s="599"/>
      <c r="M170" s="600">
        <v>0</v>
      </c>
      <c r="N170" s="586">
        <f t="shared" si="147"/>
        <v>0</v>
      </c>
      <c r="O170" s="600">
        <v>0</v>
      </c>
      <c r="P170" s="586">
        <f t="shared" si="148"/>
        <v>0</v>
      </c>
      <c r="Q170" s="587">
        <f t="shared" si="149"/>
        <v>0</v>
      </c>
      <c r="R170" s="599"/>
      <c r="S170" s="600">
        <v>0</v>
      </c>
      <c r="T170" s="586">
        <f t="shared" si="150"/>
        <v>0</v>
      </c>
      <c r="U170" s="600">
        <v>0</v>
      </c>
      <c r="V170" s="586">
        <f t="shared" si="151"/>
        <v>0</v>
      </c>
      <c r="W170" s="587">
        <f t="shared" si="152"/>
        <v>0</v>
      </c>
      <c r="X170" s="599"/>
      <c r="Y170" s="600">
        <v>0</v>
      </c>
      <c r="Z170" s="586">
        <f t="shared" si="153"/>
        <v>0</v>
      </c>
      <c r="AA170" s="600">
        <v>0</v>
      </c>
      <c r="AB170" s="586">
        <f t="shared" si="154"/>
        <v>0</v>
      </c>
      <c r="AC170" s="587">
        <f t="shared" si="155"/>
        <v>0</v>
      </c>
      <c r="AD170" s="599"/>
      <c r="AE170" s="600">
        <v>0</v>
      </c>
      <c r="AF170" s="586">
        <f t="shared" si="156"/>
        <v>0</v>
      </c>
      <c r="AG170" s="600">
        <v>0</v>
      </c>
      <c r="AH170" s="586">
        <f t="shared" si="157"/>
        <v>0</v>
      </c>
      <c r="AI170" s="587">
        <f t="shared" si="158"/>
        <v>0</v>
      </c>
      <c r="AJ170" s="602"/>
      <c r="AK170" s="603">
        <v>0</v>
      </c>
      <c r="AL170" s="591">
        <f t="shared" si="159"/>
        <v>0</v>
      </c>
      <c r="AM170" s="603">
        <v>0</v>
      </c>
      <c r="AN170" s="591">
        <f t="shared" si="160"/>
        <v>0</v>
      </c>
      <c r="AO170" s="592">
        <f t="shared" si="161"/>
        <v>0</v>
      </c>
      <c r="AP170" s="599"/>
      <c r="AQ170" s="600">
        <v>0</v>
      </c>
      <c r="AR170" s="586">
        <f t="shared" si="174"/>
        <v>0</v>
      </c>
      <c r="AS170" s="600">
        <v>0</v>
      </c>
      <c r="AT170" s="586">
        <f t="shared" si="175"/>
        <v>0</v>
      </c>
      <c r="AU170" s="587">
        <f t="shared" si="176"/>
        <v>0</v>
      </c>
      <c r="AV170" s="606"/>
      <c r="AW170" s="600">
        <v>0</v>
      </c>
      <c r="AX170" s="586">
        <f t="shared" si="177"/>
        <v>0</v>
      </c>
      <c r="AY170" s="600">
        <v>0</v>
      </c>
      <c r="AZ170" s="586">
        <f t="shared" si="178"/>
        <v>0</v>
      </c>
      <c r="BA170" s="587">
        <f t="shared" si="179"/>
        <v>0</v>
      </c>
      <c r="BB170" s="599"/>
      <c r="BC170" s="600">
        <v>0</v>
      </c>
      <c r="BD170" s="586">
        <f t="shared" si="162"/>
        <v>0</v>
      </c>
      <c r="BE170" s="600">
        <v>0</v>
      </c>
      <c r="BF170" s="586">
        <f t="shared" si="163"/>
        <v>0</v>
      </c>
      <c r="BG170" s="587">
        <f t="shared" si="145"/>
        <v>0</v>
      </c>
      <c r="BH170" s="398">
        <f t="shared" si="164"/>
        <v>0</v>
      </c>
      <c r="BJ170" s="595"/>
    </row>
    <row r="171" spans="1:62" s="604" customFormat="1" ht="12.75">
      <c r="A171" s="596" t="s">
        <v>574</v>
      </c>
      <c r="B171" s="618" t="s">
        <v>575</v>
      </c>
      <c r="C171" s="598"/>
      <c r="D171" s="599" t="s">
        <v>142</v>
      </c>
      <c r="E171" s="599"/>
      <c r="F171" s="600">
        <v>0</v>
      </c>
      <c r="G171" s="586">
        <f t="shared" si="146"/>
        <v>0</v>
      </c>
      <c r="H171" s="600">
        <v>0</v>
      </c>
      <c r="I171" s="586">
        <f t="shared" si="173"/>
        <v>0</v>
      </c>
      <c r="J171" s="587">
        <f t="shared" si="165"/>
        <v>0</v>
      </c>
      <c r="K171" s="601"/>
      <c r="L171" s="599"/>
      <c r="M171" s="600">
        <v>0</v>
      </c>
      <c r="N171" s="586">
        <f t="shared" si="147"/>
        <v>0</v>
      </c>
      <c r="O171" s="600">
        <v>0</v>
      </c>
      <c r="P171" s="586">
        <f t="shared" si="148"/>
        <v>0</v>
      </c>
      <c r="Q171" s="587">
        <f t="shared" si="149"/>
        <v>0</v>
      </c>
      <c r="R171" s="599"/>
      <c r="S171" s="600">
        <v>0</v>
      </c>
      <c r="T171" s="586">
        <f t="shared" si="150"/>
        <v>0</v>
      </c>
      <c r="U171" s="600">
        <v>0</v>
      </c>
      <c r="V171" s="586">
        <f t="shared" si="151"/>
        <v>0</v>
      </c>
      <c r="W171" s="587">
        <f t="shared" si="152"/>
        <v>0</v>
      </c>
      <c r="X171" s="599"/>
      <c r="Y171" s="600">
        <v>0</v>
      </c>
      <c r="Z171" s="586">
        <f t="shared" si="153"/>
        <v>0</v>
      </c>
      <c r="AA171" s="600">
        <v>0</v>
      </c>
      <c r="AB171" s="586">
        <f t="shared" si="154"/>
        <v>0</v>
      </c>
      <c r="AC171" s="587">
        <f t="shared" si="155"/>
        <v>0</v>
      </c>
      <c r="AD171" s="599"/>
      <c r="AE171" s="600">
        <v>0</v>
      </c>
      <c r="AF171" s="586">
        <f t="shared" si="156"/>
        <v>0</v>
      </c>
      <c r="AG171" s="600">
        <v>0</v>
      </c>
      <c r="AH171" s="586">
        <f t="shared" si="157"/>
        <v>0</v>
      </c>
      <c r="AI171" s="587">
        <f t="shared" si="158"/>
        <v>0</v>
      </c>
      <c r="AJ171" s="602"/>
      <c r="AK171" s="603">
        <v>0</v>
      </c>
      <c r="AL171" s="591">
        <f t="shared" si="159"/>
        <v>0</v>
      </c>
      <c r="AM171" s="603">
        <v>0</v>
      </c>
      <c r="AN171" s="591">
        <f t="shared" si="160"/>
        <v>0</v>
      </c>
      <c r="AO171" s="592">
        <f t="shared" si="161"/>
        <v>0</v>
      </c>
      <c r="AP171" s="599"/>
      <c r="AQ171" s="600">
        <v>0</v>
      </c>
      <c r="AR171" s="586">
        <f t="shared" si="174"/>
        <v>0</v>
      </c>
      <c r="AS171" s="600">
        <v>0</v>
      </c>
      <c r="AT171" s="586">
        <f t="shared" si="175"/>
        <v>0</v>
      </c>
      <c r="AU171" s="587">
        <f t="shared" si="176"/>
        <v>0</v>
      </c>
      <c r="AV171" s="606"/>
      <c r="AW171" s="600">
        <v>0</v>
      </c>
      <c r="AX171" s="586">
        <f t="shared" si="177"/>
        <v>0</v>
      </c>
      <c r="AY171" s="600">
        <v>0</v>
      </c>
      <c r="AZ171" s="586">
        <f t="shared" si="178"/>
        <v>0</v>
      </c>
      <c r="BA171" s="587">
        <f t="shared" si="179"/>
        <v>0</v>
      </c>
      <c r="BB171" s="599"/>
      <c r="BC171" s="600">
        <v>0</v>
      </c>
      <c r="BD171" s="586">
        <f t="shared" si="162"/>
        <v>0</v>
      </c>
      <c r="BE171" s="600">
        <v>0</v>
      </c>
      <c r="BF171" s="586">
        <f t="shared" si="163"/>
        <v>0</v>
      </c>
      <c r="BG171" s="587">
        <f t="shared" si="145"/>
        <v>0</v>
      </c>
      <c r="BH171" s="398">
        <f t="shared" si="164"/>
        <v>0</v>
      </c>
      <c r="BJ171" s="595"/>
    </row>
    <row r="172" spans="1:62" s="604" customFormat="1" ht="12.75">
      <c r="A172" s="596" t="s">
        <v>576</v>
      </c>
      <c r="B172" s="618" t="s">
        <v>577</v>
      </c>
      <c r="C172" s="598"/>
      <c r="D172" s="599" t="s">
        <v>141</v>
      </c>
      <c r="E172" s="599"/>
      <c r="F172" s="600">
        <v>0</v>
      </c>
      <c r="G172" s="586">
        <f t="shared" si="146"/>
        <v>0</v>
      </c>
      <c r="H172" s="600">
        <v>0</v>
      </c>
      <c r="I172" s="586">
        <f t="shared" si="173"/>
        <v>0</v>
      </c>
      <c r="J172" s="587">
        <f t="shared" si="165"/>
        <v>0</v>
      </c>
      <c r="K172" s="601"/>
      <c r="L172" s="599"/>
      <c r="M172" s="600">
        <v>0</v>
      </c>
      <c r="N172" s="586">
        <f t="shared" si="147"/>
        <v>0</v>
      </c>
      <c r="O172" s="600">
        <v>0</v>
      </c>
      <c r="P172" s="586">
        <f t="shared" si="148"/>
        <v>0</v>
      </c>
      <c r="Q172" s="587">
        <f t="shared" si="149"/>
        <v>0</v>
      </c>
      <c r="R172" s="599"/>
      <c r="S172" s="600">
        <v>0</v>
      </c>
      <c r="T172" s="586">
        <f t="shared" si="150"/>
        <v>0</v>
      </c>
      <c r="U172" s="600">
        <v>0</v>
      </c>
      <c r="V172" s="586">
        <f t="shared" si="151"/>
        <v>0</v>
      </c>
      <c r="W172" s="587">
        <f t="shared" si="152"/>
        <v>0</v>
      </c>
      <c r="X172" s="599"/>
      <c r="Y172" s="600">
        <v>0</v>
      </c>
      <c r="Z172" s="586">
        <f t="shared" si="153"/>
        <v>0</v>
      </c>
      <c r="AA172" s="600">
        <v>0</v>
      </c>
      <c r="AB172" s="586">
        <f t="shared" si="154"/>
        <v>0</v>
      </c>
      <c r="AC172" s="587">
        <f t="shared" si="155"/>
        <v>0</v>
      </c>
      <c r="AD172" s="599"/>
      <c r="AE172" s="600">
        <v>0</v>
      </c>
      <c r="AF172" s="586">
        <f t="shared" si="156"/>
        <v>0</v>
      </c>
      <c r="AG172" s="600">
        <v>0</v>
      </c>
      <c r="AH172" s="586">
        <f t="shared" si="157"/>
        <v>0</v>
      </c>
      <c r="AI172" s="587">
        <f t="shared" si="158"/>
        <v>0</v>
      </c>
      <c r="AJ172" s="602"/>
      <c r="AK172" s="603">
        <v>0</v>
      </c>
      <c r="AL172" s="591">
        <f t="shared" si="159"/>
        <v>0</v>
      </c>
      <c r="AM172" s="603">
        <v>0</v>
      </c>
      <c r="AN172" s="591">
        <f t="shared" si="160"/>
        <v>0</v>
      </c>
      <c r="AO172" s="592">
        <f t="shared" si="161"/>
        <v>0</v>
      </c>
      <c r="AP172" s="599"/>
      <c r="AQ172" s="600">
        <v>0</v>
      </c>
      <c r="AR172" s="586">
        <f t="shared" si="174"/>
        <v>0</v>
      </c>
      <c r="AS172" s="600">
        <v>0</v>
      </c>
      <c r="AT172" s="586">
        <f t="shared" si="175"/>
        <v>0</v>
      </c>
      <c r="AU172" s="587">
        <f t="shared" si="176"/>
        <v>0</v>
      </c>
      <c r="AV172" s="606"/>
      <c r="AW172" s="600">
        <v>0</v>
      </c>
      <c r="AX172" s="586">
        <f t="shared" si="177"/>
        <v>0</v>
      </c>
      <c r="AY172" s="600">
        <v>0</v>
      </c>
      <c r="AZ172" s="586">
        <f t="shared" si="178"/>
        <v>0</v>
      </c>
      <c r="BA172" s="587">
        <f t="shared" si="179"/>
        <v>0</v>
      </c>
      <c r="BB172" s="599"/>
      <c r="BC172" s="600">
        <v>0</v>
      </c>
      <c r="BD172" s="586">
        <f t="shared" si="162"/>
        <v>0</v>
      </c>
      <c r="BE172" s="600">
        <v>0</v>
      </c>
      <c r="BF172" s="586">
        <f t="shared" si="163"/>
        <v>0</v>
      </c>
      <c r="BG172" s="587">
        <f t="shared" si="145"/>
        <v>0</v>
      </c>
      <c r="BH172" s="398">
        <f t="shared" si="164"/>
        <v>0</v>
      </c>
      <c r="BJ172" s="595"/>
    </row>
    <row r="173" spans="1:62" s="604" customFormat="1" ht="12.75">
      <c r="A173" s="596" t="s">
        <v>578</v>
      </c>
      <c r="B173" s="618" t="s">
        <v>579</v>
      </c>
      <c r="C173" s="598"/>
      <c r="D173" s="599" t="s">
        <v>90</v>
      </c>
      <c r="E173" s="599"/>
      <c r="F173" s="600">
        <v>0</v>
      </c>
      <c r="G173" s="586">
        <f t="shared" si="146"/>
        <v>0</v>
      </c>
      <c r="H173" s="600">
        <v>0</v>
      </c>
      <c r="I173" s="586">
        <f t="shared" si="173"/>
        <v>0</v>
      </c>
      <c r="J173" s="587">
        <f t="shared" si="165"/>
        <v>0</v>
      </c>
      <c r="K173" s="601"/>
      <c r="L173" s="599"/>
      <c r="M173" s="600">
        <v>0</v>
      </c>
      <c r="N173" s="586">
        <f t="shared" si="147"/>
        <v>0</v>
      </c>
      <c r="O173" s="600">
        <v>0</v>
      </c>
      <c r="P173" s="586">
        <f t="shared" si="148"/>
        <v>0</v>
      </c>
      <c r="Q173" s="587">
        <f t="shared" si="149"/>
        <v>0</v>
      </c>
      <c r="R173" s="599"/>
      <c r="S173" s="600">
        <v>0</v>
      </c>
      <c r="T173" s="586">
        <f t="shared" si="150"/>
        <v>0</v>
      </c>
      <c r="U173" s="600">
        <v>0</v>
      </c>
      <c r="V173" s="586">
        <f t="shared" si="151"/>
        <v>0</v>
      </c>
      <c r="W173" s="587">
        <f t="shared" si="152"/>
        <v>0</v>
      </c>
      <c r="X173" s="599"/>
      <c r="Y173" s="600">
        <v>0</v>
      </c>
      <c r="Z173" s="586">
        <f t="shared" si="153"/>
        <v>0</v>
      </c>
      <c r="AA173" s="600">
        <v>0</v>
      </c>
      <c r="AB173" s="586">
        <f t="shared" si="154"/>
        <v>0</v>
      </c>
      <c r="AC173" s="587">
        <f t="shared" si="155"/>
        <v>0</v>
      </c>
      <c r="AD173" s="599"/>
      <c r="AE173" s="600">
        <v>0</v>
      </c>
      <c r="AF173" s="586">
        <f t="shared" si="156"/>
        <v>0</v>
      </c>
      <c r="AG173" s="600">
        <v>0</v>
      </c>
      <c r="AH173" s="586">
        <f t="shared" si="157"/>
        <v>0</v>
      </c>
      <c r="AI173" s="587">
        <f t="shared" si="158"/>
        <v>0</v>
      </c>
      <c r="AJ173" s="602"/>
      <c r="AK173" s="603">
        <v>0</v>
      </c>
      <c r="AL173" s="591">
        <f t="shared" si="159"/>
        <v>0</v>
      </c>
      <c r="AM173" s="603">
        <v>0</v>
      </c>
      <c r="AN173" s="591">
        <f t="shared" si="160"/>
        <v>0</v>
      </c>
      <c r="AO173" s="592">
        <f t="shared" si="161"/>
        <v>0</v>
      </c>
      <c r="AP173" s="599"/>
      <c r="AQ173" s="600">
        <v>0</v>
      </c>
      <c r="AR173" s="586">
        <f t="shared" si="174"/>
        <v>0</v>
      </c>
      <c r="AS173" s="600">
        <v>0</v>
      </c>
      <c r="AT173" s="586">
        <f t="shared" si="175"/>
        <v>0</v>
      </c>
      <c r="AU173" s="587">
        <f t="shared" si="176"/>
        <v>0</v>
      </c>
      <c r="AV173" s="606"/>
      <c r="AW173" s="600">
        <v>0</v>
      </c>
      <c r="AX173" s="586">
        <f t="shared" si="177"/>
        <v>0</v>
      </c>
      <c r="AY173" s="600">
        <v>0</v>
      </c>
      <c r="AZ173" s="586">
        <f t="shared" si="178"/>
        <v>0</v>
      </c>
      <c r="BA173" s="587">
        <f t="shared" si="179"/>
        <v>0</v>
      </c>
      <c r="BB173" s="599"/>
      <c r="BC173" s="600">
        <v>0</v>
      </c>
      <c r="BD173" s="586">
        <f t="shared" si="162"/>
        <v>0</v>
      </c>
      <c r="BE173" s="600">
        <v>0</v>
      </c>
      <c r="BF173" s="586">
        <f t="shared" si="163"/>
        <v>0</v>
      </c>
      <c r="BG173" s="587">
        <f t="shared" si="145"/>
        <v>0</v>
      </c>
      <c r="BH173" s="398">
        <f t="shared" si="164"/>
        <v>0</v>
      </c>
      <c r="BJ173" s="595"/>
    </row>
    <row r="174" spans="1:62" s="604" customFormat="1" ht="25.5">
      <c r="A174" s="596" t="s">
        <v>580</v>
      </c>
      <c r="B174" s="618" t="s">
        <v>581</v>
      </c>
      <c r="C174" s="598"/>
      <c r="D174" s="599" t="s">
        <v>140</v>
      </c>
      <c r="E174" s="599"/>
      <c r="F174" s="600">
        <v>0</v>
      </c>
      <c r="G174" s="586">
        <f t="shared" si="146"/>
        <v>0</v>
      </c>
      <c r="H174" s="600">
        <v>0</v>
      </c>
      <c r="I174" s="586">
        <f t="shared" si="173"/>
        <v>0</v>
      </c>
      <c r="J174" s="587">
        <f t="shared" si="165"/>
        <v>0</v>
      </c>
      <c r="K174" s="601"/>
      <c r="L174" s="599"/>
      <c r="M174" s="600">
        <v>0</v>
      </c>
      <c r="N174" s="586">
        <f t="shared" si="147"/>
        <v>0</v>
      </c>
      <c r="O174" s="600">
        <v>0</v>
      </c>
      <c r="P174" s="586">
        <f t="shared" si="148"/>
        <v>0</v>
      </c>
      <c r="Q174" s="587">
        <f t="shared" si="149"/>
        <v>0</v>
      </c>
      <c r="R174" s="599"/>
      <c r="S174" s="600">
        <v>0</v>
      </c>
      <c r="T174" s="586">
        <f t="shared" si="150"/>
        <v>0</v>
      </c>
      <c r="U174" s="600">
        <v>0</v>
      </c>
      <c r="V174" s="586">
        <f t="shared" si="151"/>
        <v>0</v>
      </c>
      <c r="W174" s="587">
        <f t="shared" si="152"/>
        <v>0</v>
      </c>
      <c r="X174" s="599"/>
      <c r="Y174" s="600">
        <v>0</v>
      </c>
      <c r="Z174" s="586">
        <f t="shared" si="153"/>
        <v>0</v>
      </c>
      <c r="AA174" s="600">
        <v>0</v>
      </c>
      <c r="AB174" s="586">
        <f t="shared" si="154"/>
        <v>0</v>
      </c>
      <c r="AC174" s="587">
        <f t="shared" si="155"/>
        <v>0</v>
      </c>
      <c r="AD174" s="599"/>
      <c r="AE174" s="600">
        <v>0</v>
      </c>
      <c r="AF174" s="586">
        <f t="shared" si="156"/>
        <v>0</v>
      </c>
      <c r="AG174" s="600">
        <v>0</v>
      </c>
      <c r="AH174" s="586">
        <f t="shared" si="157"/>
        <v>0</v>
      </c>
      <c r="AI174" s="587">
        <f t="shared" si="158"/>
        <v>0</v>
      </c>
      <c r="AJ174" s="602"/>
      <c r="AK174" s="603">
        <v>0</v>
      </c>
      <c r="AL174" s="591">
        <f t="shared" si="159"/>
        <v>0</v>
      </c>
      <c r="AM174" s="603">
        <v>0</v>
      </c>
      <c r="AN174" s="591">
        <f t="shared" si="160"/>
        <v>0</v>
      </c>
      <c r="AO174" s="592">
        <f t="shared" si="161"/>
        <v>0</v>
      </c>
      <c r="AP174" s="599"/>
      <c r="AQ174" s="600">
        <v>0</v>
      </c>
      <c r="AR174" s="586">
        <f t="shared" si="174"/>
        <v>0</v>
      </c>
      <c r="AS174" s="600">
        <v>0</v>
      </c>
      <c r="AT174" s="586">
        <f t="shared" si="175"/>
        <v>0</v>
      </c>
      <c r="AU174" s="587">
        <f t="shared" si="176"/>
        <v>0</v>
      </c>
      <c r="AV174" s="606"/>
      <c r="AW174" s="600">
        <v>0</v>
      </c>
      <c r="AX174" s="586">
        <f t="shared" si="177"/>
        <v>0</v>
      </c>
      <c r="AY174" s="600">
        <v>0</v>
      </c>
      <c r="AZ174" s="586">
        <f t="shared" si="178"/>
        <v>0</v>
      </c>
      <c r="BA174" s="587">
        <f t="shared" si="179"/>
        <v>0</v>
      </c>
      <c r="BB174" s="599"/>
      <c r="BC174" s="600">
        <v>0</v>
      </c>
      <c r="BD174" s="586">
        <f t="shared" si="162"/>
        <v>0</v>
      </c>
      <c r="BE174" s="600">
        <v>0</v>
      </c>
      <c r="BF174" s="586">
        <f t="shared" si="163"/>
        <v>0</v>
      </c>
      <c r="BG174" s="587">
        <f t="shared" si="145"/>
        <v>0</v>
      </c>
      <c r="BH174" s="398">
        <f t="shared" si="164"/>
        <v>0</v>
      </c>
      <c r="BJ174" s="595"/>
    </row>
    <row r="175" spans="1:62" s="604" customFormat="1" ht="25.5">
      <c r="A175" s="596" t="s">
        <v>582</v>
      </c>
      <c r="B175" s="618" t="s">
        <v>583</v>
      </c>
      <c r="C175" s="598"/>
      <c r="D175" s="599" t="s">
        <v>140</v>
      </c>
      <c r="E175" s="599"/>
      <c r="F175" s="600">
        <v>0</v>
      </c>
      <c r="G175" s="586">
        <f t="shared" si="146"/>
        <v>0</v>
      </c>
      <c r="H175" s="600">
        <v>0</v>
      </c>
      <c r="I175" s="586">
        <f t="shared" si="173"/>
        <v>0</v>
      </c>
      <c r="J175" s="587">
        <f t="shared" si="165"/>
        <v>0</v>
      </c>
      <c r="K175" s="601"/>
      <c r="L175" s="599"/>
      <c r="M175" s="600">
        <v>0</v>
      </c>
      <c r="N175" s="586">
        <f t="shared" si="147"/>
        <v>0</v>
      </c>
      <c r="O175" s="600">
        <v>0</v>
      </c>
      <c r="P175" s="586">
        <f t="shared" si="148"/>
        <v>0</v>
      </c>
      <c r="Q175" s="587">
        <f t="shared" si="149"/>
        <v>0</v>
      </c>
      <c r="R175" s="599"/>
      <c r="S175" s="600">
        <v>0</v>
      </c>
      <c r="T175" s="586">
        <f t="shared" si="150"/>
        <v>0</v>
      </c>
      <c r="U175" s="600">
        <v>0</v>
      </c>
      <c r="V175" s="586">
        <f t="shared" si="151"/>
        <v>0</v>
      </c>
      <c r="W175" s="587">
        <f t="shared" si="152"/>
        <v>0</v>
      </c>
      <c r="X175" s="599"/>
      <c r="Y175" s="600">
        <v>0</v>
      </c>
      <c r="Z175" s="586">
        <f t="shared" si="153"/>
        <v>0</v>
      </c>
      <c r="AA175" s="600">
        <v>0</v>
      </c>
      <c r="AB175" s="586">
        <f t="shared" si="154"/>
        <v>0</v>
      </c>
      <c r="AC175" s="587">
        <f t="shared" si="155"/>
        <v>0</v>
      </c>
      <c r="AD175" s="599"/>
      <c r="AE175" s="600">
        <v>0</v>
      </c>
      <c r="AF175" s="586">
        <f t="shared" si="156"/>
        <v>0</v>
      </c>
      <c r="AG175" s="600">
        <v>0</v>
      </c>
      <c r="AH175" s="586">
        <f t="shared" si="157"/>
        <v>0</v>
      </c>
      <c r="AI175" s="587">
        <f t="shared" si="158"/>
        <v>0</v>
      </c>
      <c r="AJ175" s="602"/>
      <c r="AK175" s="603">
        <v>0</v>
      </c>
      <c r="AL175" s="591">
        <f t="shared" si="159"/>
        <v>0</v>
      </c>
      <c r="AM175" s="603">
        <v>0</v>
      </c>
      <c r="AN175" s="591">
        <f t="shared" si="160"/>
        <v>0</v>
      </c>
      <c r="AO175" s="592">
        <f t="shared" si="161"/>
        <v>0</v>
      </c>
      <c r="AP175" s="599"/>
      <c r="AQ175" s="600">
        <v>0</v>
      </c>
      <c r="AR175" s="586">
        <f t="shared" si="174"/>
        <v>0</v>
      </c>
      <c r="AS175" s="600">
        <v>0</v>
      </c>
      <c r="AT175" s="586">
        <f t="shared" si="175"/>
        <v>0</v>
      </c>
      <c r="AU175" s="587">
        <f t="shared" si="176"/>
        <v>0</v>
      </c>
      <c r="AV175" s="606"/>
      <c r="AW175" s="600">
        <v>0</v>
      </c>
      <c r="AX175" s="586">
        <f t="shared" si="177"/>
        <v>0</v>
      </c>
      <c r="AY175" s="600">
        <v>0</v>
      </c>
      <c r="AZ175" s="586">
        <f t="shared" si="178"/>
        <v>0</v>
      </c>
      <c r="BA175" s="587">
        <f t="shared" si="179"/>
        <v>0</v>
      </c>
      <c r="BB175" s="599"/>
      <c r="BC175" s="600">
        <v>0</v>
      </c>
      <c r="BD175" s="586">
        <f t="shared" si="162"/>
        <v>0</v>
      </c>
      <c r="BE175" s="600">
        <v>0</v>
      </c>
      <c r="BF175" s="586">
        <f t="shared" si="163"/>
        <v>0</v>
      </c>
      <c r="BG175" s="587">
        <f t="shared" si="145"/>
        <v>0</v>
      </c>
      <c r="BH175" s="398">
        <f t="shared" si="164"/>
        <v>0</v>
      </c>
      <c r="BJ175" s="595"/>
    </row>
    <row r="176" spans="1:62" s="260" customFormat="1" ht="12.75">
      <c r="A176" s="305" t="s">
        <v>281</v>
      </c>
      <c r="B176" s="346" t="s">
        <v>584</v>
      </c>
      <c r="C176" s="553"/>
      <c r="D176" s="347" t="s">
        <v>142</v>
      </c>
      <c r="E176" s="347">
        <v>1</v>
      </c>
      <c r="F176" s="348">
        <v>167396.6</v>
      </c>
      <c r="G176" s="692">
        <f t="shared" si="146"/>
        <v>167396.6</v>
      </c>
      <c r="H176" s="863">
        <v>119648</v>
      </c>
      <c r="I176" s="692">
        <f t="shared" ref="I176" si="180">E176*H176</f>
        <v>119648</v>
      </c>
      <c r="J176" s="864">
        <f t="shared" ref="J176" si="181">G176+I176</f>
        <v>287044.59999999998</v>
      </c>
      <c r="K176" s="408"/>
      <c r="L176" s="433"/>
      <c r="M176" s="434">
        <v>167396.6</v>
      </c>
      <c r="N176" s="431">
        <f t="shared" si="147"/>
        <v>0</v>
      </c>
      <c r="O176" s="434">
        <v>119648</v>
      </c>
      <c r="P176" s="431">
        <f t="shared" si="148"/>
        <v>0</v>
      </c>
      <c r="Q176" s="432">
        <f t="shared" si="149"/>
        <v>0</v>
      </c>
      <c r="R176" s="450"/>
      <c r="S176" s="451">
        <v>167396.6</v>
      </c>
      <c r="T176" s="448">
        <f t="shared" si="150"/>
        <v>0</v>
      </c>
      <c r="U176" s="451">
        <v>119648</v>
      </c>
      <c r="V176" s="448">
        <f t="shared" si="151"/>
        <v>0</v>
      </c>
      <c r="W176" s="449">
        <f t="shared" si="152"/>
        <v>0</v>
      </c>
      <c r="X176" s="478">
        <v>1</v>
      </c>
      <c r="Y176" s="479">
        <v>167396.6</v>
      </c>
      <c r="Z176" s="476">
        <f t="shared" si="153"/>
        <v>167396.6</v>
      </c>
      <c r="AA176" s="479">
        <v>119648</v>
      </c>
      <c r="AB176" s="476">
        <f t="shared" si="154"/>
        <v>119648</v>
      </c>
      <c r="AC176" s="477">
        <f t="shared" si="155"/>
        <v>287044.59999999998</v>
      </c>
      <c r="AD176" s="497"/>
      <c r="AE176" s="496">
        <v>167396.6</v>
      </c>
      <c r="AF176" s="493">
        <f t="shared" si="156"/>
        <v>0</v>
      </c>
      <c r="AG176" s="496">
        <v>119648</v>
      </c>
      <c r="AH176" s="493">
        <f t="shared" si="157"/>
        <v>0</v>
      </c>
      <c r="AI176" s="494">
        <f t="shared" si="158"/>
        <v>0</v>
      </c>
      <c r="AJ176" s="529"/>
      <c r="AK176" s="530">
        <v>167396.6</v>
      </c>
      <c r="AL176" s="527">
        <f t="shared" si="159"/>
        <v>0</v>
      </c>
      <c r="AM176" s="530">
        <v>119648</v>
      </c>
      <c r="AN176" s="527">
        <f t="shared" si="160"/>
        <v>0</v>
      </c>
      <c r="AO176" s="528">
        <f t="shared" si="161"/>
        <v>0</v>
      </c>
      <c r="AP176" s="546"/>
      <c r="AQ176" s="348">
        <v>167396.6</v>
      </c>
      <c r="AR176" s="692">
        <f t="shared" si="174"/>
        <v>0</v>
      </c>
      <c r="AS176" s="863">
        <v>119648</v>
      </c>
      <c r="AT176" s="692">
        <f t="shared" si="175"/>
        <v>0</v>
      </c>
      <c r="AU176" s="864">
        <f t="shared" si="176"/>
        <v>0</v>
      </c>
      <c r="AV176" s="621"/>
      <c r="AW176" s="348">
        <v>167396.6</v>
      </c>
      <c r="AX176" s="692">
        <f t="shared" si="177"/>
        <v>0</v>
      </c>
      <c r="AY176" s="863">
        <v>119648</v>
      </c>
      <c r="AZ176" s="692">
        <f t="shared" si="178"/>
        <v>0</v>
      </c>
      <c r="BA176" s="864">
        <f t="shared" si="179"/>
        <v>0</v>
      </c>
      <c r="BB176" s="546"/>
      <c r="BC176" s="547">
        <v>167396.6</v>
      </c>
      <c r="BD176" s="544">
        <f t="shared" si="162"/>
        <v>0</v>
      </c>
      <c r="BE176" s="547">
        <v>119648</v>
      </c>
      <c r="BF176" s="544">
        <f t="shared" si="163"/>
        <v>0</v>
      </c>
      <c r="BG176" s="545">
        <f t="shared" si="145"/>
        <v>0</v>
      </c>
      <c r="BH176" s="398">
        <f t="shared" si="164"/>
        <v>0</v>
      </c>
      <c r="BJ176" s="275"/>
    </row>
    <row r="177" spans="1:62" s="254" customFormat="1" ht="12.75">
      <c r="A177" s="303" t="s">
        <v>283</v>
      </c>
      <c r="B177" s="264" t="s">
        <v>284</v>
      </c>
      <c r="C177" s="187"/>
      <c r="D177" s="261" t="s">
        <v>142</v>
      </c>
      <c r="E177" s="261">
        <v>1</v>
      </c>
      <c r="F177" s="344">
        <v>0</v>
      </c>
      <c r="G177" s="190">
        <f t="shared" si="146"/>
        <v>0</v>
      </c>
      <c r="H177" s="344">
        <v>0</v>
      </c>
      <c r="I177" s="190">
        <f t="shared" ref="I177:I182" si="182">E177*H177</f>
        <v>0</v>
      </c>
      <c r="J177" s="345">
        <f t="shared" si="165"/>
        <v>0</v>
      </c>
      <c r="K177" s="406"/>
      <c r="L177" s="427"/>
      <c r="M177" s="429">
        <v>0</v>
      </c>
      <c r="N177" s="431">
        <f t="shared" si="147"/>
        <v>0</v>
      </c>
      <c r="O177" s="429">
        <v>0</v>
      </c>
      <c r="P177" s="431">
        <f t="shared" si="148"/>
        <v>0</v>
      </c>
      <c r="Q177" s="432">
        <f t="shared" si="149"/>
        <v>0</v>
      </c>
      <c r="R177" s="444"/>
      <c r="S177" s="446">
        <v>0</v>
      </c>
      <c r="T177" s="448">
        <f t="shared" si="150"/>
        <v>0</v>
      </c>
      <c r="U177" s="446">
        <v>0</v>
      </c>
      <c r="V177" s="448">
        <f t="shared" si="151"/>
        <v>0</v>
      </c>
      <c r="W177" s="449">
        <f t="shared" si="152"/>
        <v>0</v>
      </c>
      <c r="X177" s="472">
        <v>1</v>
      </c>
      <c r="Y177" s="474">
        <v>0</v>
      </c>
      <c r="Z177" s="476">
        <f t="shared" si="153"/>
        <v>0</v>
      </c>
      <c r="AA177" s="474">
        <v>0</v>
      </c>
      <c r="AB177" s="476">
        <f t="shared" si="154"/>
        <v>0</v>
      </c>
      <c r="AC177" s="477">
        <f t="shared" si="155"/>
        <v>0</v>
      </c>
      <c r="AD177" s="489"/>
      <c r="AE177" s="491">
        <v>0</v>
      </c>
      <c r="AF177" s="493">
        <f t="shared" si="156"/>
        <v>0</v>
      </c>
      <c r="AG177" s="491">
        <v>0</v>
      </c>
      <c r="AH177" s="493">
        <f t="shared" si="157"/>
        <v>0</v>
      </c>
      <c r="AI177" s="494">
        <f t="shared" si="158"/>
        <v>0</v>
      </c>
      <c r="AJ177" s="523"/>
      <c r="AK177" s="525">
        <v>0</v>
      </c>
      <c r="AL177" s="527">
        <f t="shared" si="159"/>
        <v>0</v>
      </c>
      <c r="AM177" s="525">
        <v>0</v>
      </c>
      <c r="AN177" s="527">
        <f t="shared" si="160"/>
        <v>0</v>
      </c>
      <c r="AO177" s="528">
        <f t="shared" si="161"/>
        <v>0</v>
      </c>
      <c r="AP177" s="540"/>
      <c r="AQ177" s="344">
        <v>0</v>
      </c>
      <c r="AR177" s="190">
        <f t="shared" si="174"/>
        <v>0</v>
      </c>
      <c r="AS177" s="344">
        <v>0</v>
      </c>
      <c r="AT177" s="190">
        <f t="shared" si="175"/>
        <v>0</v>
      </c>
      <c r="AU177" s="345">
        <f t="shared" si="176"/>
        <v>0</v>
      </c>
      <c r="AV177" s="606"/>
      <c r="AW177" s="344">
        <v>0</v>
      </c>
      <c r="AX177" s="190">
        <f t="shared" si="177"/>
        <v>0</v>
      </c>
      <c r="AY177" s="344">
        <v>0</v>
      </c>
      <c r="AZ177" s="190">
        <f t="shared" si="178"/>
        <v>0</v>
      </c>
      <c r="BA177" s="345">
        <f t="shared" si="179"/>
        <v>0</v>
      </c>
      <c r="BB177" s="540"/>
      <c r="BC177" s="542">
        <v>0</v>
      </c>
      <c r="BD177" s="544">
        <f t="shared" si="162"/>
        <v>0</v>
      </c>
      <c r="BE177" s="542">
        <v>0</v>
      </c>
      <c r="BF177" s="544">
        <f t="shared" si="163"/>
        <v>0</v>
      </c>
      <c r="BG177" s="545">
        <f t="shared" si="145"/>
        <v>0</v>
      </c>
      <c r="BH177" s="398">
        <f t="shared" si="164"/>
        <v>0</v>
      </c>
      <c r="BJ177" s="275"/>
    </row>
    <row r="178" spans="1:62" s="254" customFormat="1" ht="12.75">
      <c r="A178" s="303" t="s">
        <v>285</v>
      </c>
      <c r="B178" s="264" t="s">
        <v>286</v>
      </c>
      <c r="C178" s="187"/>
      <c r="D178" s="261" t="s">
        <v>142</v>
      </c>
      <c r="E178" s="261">
        <v>1</v>
      </c>
      <c r="F178" s="344">
        <v>0</v>
      </c>
      <c r="G178" s="190">
        <f t="shared" si="146"/>
        <v>0</v>
      </c>
      <c r="H178" s="344">
        <v>0</v>
      </c>
      <c r="I178" s="190">
        <f t="shared" si="182"/>
        <v>0</v>
      </c>
      <c r="J178" s="345">
        <f t="shared" si="165"/>
        <v>0</v>
      </c>
      <c r="K178" s="406"/>
      <c r="L178" s="427"/>
      <c r="M178" s="429">
        <v>0</v>
      </c>
      <c r="N178" s="431">
        <f t="shared" si="147"/>
        <v>0</v>
      </c>
      <c r="O178" s="429">
        <v>0</v>
      </c>
      <c r="P178" s="431">
        <f t="shared" si="148"/>
        <v>0</v>
      </c>
      <c r="Q178" s="432">
        <f t="shared" si="149"/>
        <v>0</v>
      </c>
      <c r="R178" s="444"/>
      <c r="S178" s="446">
        <v>0</v>
      </c>
      <c r="T178" s="448">
        <f t="shared" si="150"/>
        <v>0</v>
      </c>
      <c r="U178" s="446">
        <v>0</v>
      </c>
      <c r="V178" s="448">
        <f t="shared" si="151"/>
        <v>0</v>
      </c>
      <c r="W178" s="449">
        <f t="shared" si="152"/>
        <v>0</v>
      </c>
      <c r="X178" s="472">
        <v>1</v>
      </c>
      <c r="Y178" s="474">
        <v>0</v>
      </c>
      <c r="Z178" s="476">
        <f t="shared" si="153"/>
        <v>0</v>
      </c>
      <c r="AA178" s="474">
        <v>0</v>
      </c>
      <c r="AB178" s="476">
        <f t="shared" si="154"/>
        <v>0</v>
      </c>
      <c r="AC178" s="477">
        <f t="shared" si="155"/>
        <v>0</v>
      </c>
      <c r="AD178" s="489"/>
      <c r="AE178" s="491">
        <v>0</v>
      </c>
      <c r="AF178" s="493">
        <f t="shared" si="156"/>
        <v>0</v>
      </c>
      <c r="AG178" s="491">
        <v>0</v>
      </c>
      <c r="AH178" s="493">
        <f t="shared" si="157"/>
        <v>0</v>
      </c>
      <c r="AI178" s="494">
        <f t="shared" si="158"/>
        <v>0</v>
      </c>
      <c r="AJ178" s="523"/>
      <c r="AK178" s="525">
        <v>0</v>
      </c>
      <c r="AL178" s="527">
        <f t="shared" si="159"/>
        <v>0</v>
      </c>
      <c r="AM178" s="525">
        <v>0</v>
      </c>
      <c r="AN178" s="527">
        <f t="shared" si="160"/>
        <v>0</v>
      </c>
      <c r="AO178" s="528">
        <f t="shared" si="161"/>
        <v>0</v>
      </c>
      <c r="AP178" s="540"/>
      <c r="AQ178" s="344">
        <v>0</v>
      </c>
      <c r="AR178" s="190">
        <f t="shared" si="174"/>
        <v>0</v>
      </c>
      <c r="AS178" s="344">
        <v>0</v>
      </c>
      <c r="AT178" s="190">
        <f t="shared" si="175"/>
        <v>0</v>
      </c>
      <c r="AU178" s="345">
        <f t="shared" si="176"/>
        <v>0</v>
      </c>
      <c r="AV178" s="606"/>
      <c r="AW178" s="344">
        <v>0</v>
      </c>
      <c r="AX178" s="190">
        <f t="shared" si="177"/>
        <v>0</v>
      </c>
      <c r="AY178" s="344">
        <v>0</v>
      </c>
      <c r="AZ178" s="190">
        <f t="shared" si="178"/>
        <v>0</v>
      </c>
      <c r="BA178" s="345">
        <f t="shared" si="179"/>
        <v>0</v>
      </c>
      <c r="BB178" s="540"/>
      <c r="BC178" s="542">
        <v>0</v>
      </c>
      <c r="BD178" s="544">
        <f t="shared" si="162"/>
        <v>0</v>
      </c>
      <c r="BE178" s="542">
        <v>0</v>
      </c>
      <c r="BF178" s="544">
        <f t="shared" si="163"/>
        <v>0</v>
      </c>
      <c r="BG178" s="545">
        <f t="shared" si="145"/>
        <v>0</v>
      </c>
      <c r="BH178" s="398">
        <f t="shared" si="164"/>
        <v>0</v>
      </c>
      <c r="BJ178" s="275"/>
    </row>
    <row r="179" spans="1:62" s="254" customFormat="1" ht="12.75">
      <c r="A179" s="303" t="s">
        <v>287</v>
      </c>
      <c r="B179" s="264" t="s">
        <v>288</v>
      </c>
      <c r="C179" s="187"/>
      <c r="D179" s="261" t="s">
        <v>142</v>
      </c>
      <c r="E179" s="261">
        <v>1</v>
      </c>
      <c r="F179" s="344">
        <v>0</v>
      </c>
      <c r="G179" s="190">
        <f t="shared" si="146"/>
        <v>0</v>
      </c>
      <c r="H179" s="344">
        <v>0</v>
      </c>
      <c r="I179" s="190">
        <f t="shared" si="182"/>
        <v>0</v>
      </c>
      <c r="J179" s="345">
        <f t="shared" si="165"/>
        <v>0</v>
      </c>
      <c r="K179" s="406"/>
      <c r="L179" s="427"/>
      <c r="M179" s="429">
        <v>0</v>
      </c>
      <c r="N179" s="431">
        <f t="shared" si="147"/>
        <v>0</v>
      </c>
      <c r="O179" s="429">
        <v>0</v>
      </c>
      <c r="P179" s="431">
        <f t="shared" si="148"/>
        <v>0</v>
      </c>
      <c r="Q179" s="432">
        <f t="shared" si="149"/>
        <v>0</v>
      </c>
      <c r="R179" s="444"/>
      <c r="S179" s="446">
        <v>0</v>
      </c>
      <c r="T179" s="448">
        <f t="shared" si="150"/>
        <v>0</v>
      </c>
      <c r="U179" s="446">
        <v>0</v>
      </c>
      <c r="V179" s="448">
        <f t="shared" si="151"/>
        <v>0</v>
      </c>
      <c r="W179" s="449">
        <f t="shared" si="152"/>
        <v>0</v>
      </c>
      <c r="X179" s="472">
        <v>1</v>
      </c>
      <c r="Y179" s="474">
        <v>0</v>
      </c>
      <c r="Z179" s="476">
        <f t="shared" si="153"/>
        <v>0</v>
      </c>
      <c r="AA179" s="474">
        <v>0</v>
      </c>
      <c r="AB179" s="476">
        <f t="shared" si="154"/>
        <v>0</v>
      </c>
      <c r="AC179" s="477">
        <f t="shared" si="155"/>
        <v>0</v>
      </c>
      <c r="AD179" s="489"/>
      <c r="AE179" s="491">
        <v>0</v>
      </c>
      <c r="AF179" s="493">
        <f t="shared" si="156"/>
        <v>0</v>
      </c>
      <c r="AG179" s="491">
        <v>0</v>
      </c>
      <c r="AH179" s="493">
        <f t="shared" si="157"/>
        <v>0</v>
      </c>
      <c r="AI179" s="494">
        <f t="shared" si="158"/>
        <v>0</v>
      </c>
      <c r="AJ179" s="523"/>
      <c r="AK179" s="525">
        <v>0</v>
      </c>
      <c r="AL179" s="527">
        <f t="shared" si="159"/>
        <v>0</v>
      </c>
      <c r="AM179" s="525">
        <v>0</v>
      </c>
      <c r="AN179" s="527">
        <f t="shared" si="160"/>
        <v>0</v>
      </c>
      <c r="AO179" s="528">
        <f t="shared" si="161"/>
        <v>0</v>
      </c>
      <c r="AP179" s="540"/>
      <c r="AQ179" s="344">
        <v>0</v>
      </c>
      <c r="AR179" s="190">
        <f t="shared" si="174"/>
        <v>0</v>
      </c>
      <c r="AS179" s="344">
        <v>0</v>
      </c>
      <c r="AT179" s="190">
        <f t="shared" si="175"/>
        <v>0</v>
      </c>
      <c r="AU179" s="345">
        <f t="shared" si="176"/>
        <v>0</v>
      </c>
      <c r="AV179" s="606"/>
      <c r="AW179" s="344">
        <v>0</v>
      </c>
      <c r="AX179" s="190">
        <f t="shared" si="177"/>
        <v>0</v>
      </c>
      <c r="AY179" s="344">
        <v>0</v>
      </c>
      <c r="AZ179" s="190">
        <f t="shared" si="178"/>
        <v>0</v>
      </c>
      <c r="BA179" s="345">
        <f t="shared" si="179"/>
        <v>0</v>
      </c>
      <c r="BB179" s="540"/>
      <c r="BC179" s="542">
        <v>0</v>
      </c>
      <c r="BD179" s="544">
        <f t="shared" si="162"/>
        <v>0</v>
      </c>
      <c r="BE179" s="542">
        <v>0</v>
      </c>
      <c r="BF179" s="544">
        <f t="shared" si="163"/>
        <v>0</v>
      </c>
      <c r="BG179" s="545">
        <f t="shared" si="145"/>
        <v>0</v>
      </c>
      <c r="BH179" s="398">
        <f t="shared" si="164"/>
        <v>0</v>
      </c>
      <c r="BJ179" s="275"/>
    </row>
    <row r="180" spans="1:62" s="254" customFormat="1" ht="12.75">
      <c r="A180" s="303" t="s">
        <v>289</v>
      </c>
      <c r="B180" s="264" t="s">
        <v>290</v>
      </c>
      <c r="C180" s="187"/>
      <c r="D180" s="261" t="s">
        <v>143</v>
      </c>
      <c r="E180" s="261">
        <v>11.4</v>
      </c>
      <c r="F180" s="344">
        <v>0</v>
      </c>
      <c r="G180" s="190">
        <f t="shared" si="146"/>
        <v>0</v>
      </c>
      <c r="H180" s="344">
        <v>0</v>
      </c>
      <c r="I180" s="190">
        <f t="shared" si="182"/>
        <v>0</v>
      </c>
      <c r="J180" s="345">
        <f t="shared" si="165"/>
        <v>0</v>
      </c>
      <c r="K180" s="406"/>
      <c r="L180" s="427"/>
      <c r="M180" s="429">
        <v>0</v>
      </c>
      <c r="N180" s="431">
        <f t="shared" si="147"/>
        <v>0</v>
      </c>
      <c r="O180" s="429">
        <v>0</v>
      </c>
      <c r="P180" s="431">
        <f t="shared" si="148"/>
        <v>0</v>
      </c>
      <c r="Q180" s="432">
        <f t="shared" si="149"/>
        <v>0</v>
      </c>
      <c r="R180" s="444"/>
      <c r="S180" s="446">
        <v>0</v>
      </c>
      <c r="T180" s="448">
        <f t="shared" si="150"/>
        <v>0</v>
      </c>
      <c r="U180" s="446">
        <v>0</v>
      </c>
      <c r="V180" s="448">
        <f t="shared" si="151"/>
        <v>0</v>
      </c>
      <c r="W180" s="449">
        <f t="shared" si="152"/>
        <v>0</v>
      </c>
      <c r="X180" s="472">
        <v>11.4</v>
      </c>
      <c r="Y180" s="474">
        <v>0</v>
      </c>
      <c r="Z180" s="476">
        <f t="shared" si="153"/>
        <v>0</v>
      </c>
      <c r="AA180" s="474">
        <v>0</v>
      </c>
      <c r="AB180" s="476">
        <f t="shared" si="154"/>
        <v>0</v>
      </c>
      <c r="AC180" s="477">
        <f t="shared" si="155"/>
        <v>0</v>
      </c>
      <c r="AD180" s="489"/>
      <c r="AE180" s="491">
        <v>0</v>
      </c>
      <c r="AF180" s="493">
        <f t="shared" si="156"/>
        <v>0</v>
      </c>
      <c r="AG180" s="491">
        <v>0</v>
      </c>
      <c r="AH180" s="493">
        <f t="shared" si="157"/>
        <v>0</v>
      </c>
      <c r="AI180" s="494">
        <f t="shared" si="158"/>
        <v>0</v>
      </c>
      <c r="AJ180" s="523"/>
      <c r="AK180" s="525">
        <v>0</v>
      </c>
      <c r="AL180" s="527">
        <f t="shared" si="159"/>
        <v>0</v>
      </c>
      <c r="AM180" s="525">
        <v>0</v>
      </c>
      <c r="AN180" s="527">
        <f t="shared" si="160"/>
        <v>0</v>
      </c>
      <c r="AO180" s="528">
        <f t="shared" si="161"/>
        <v>0</v>
      </c>
      <c r="AP180" s="540"/>
      <c r="AQ180" s="344">
        <v>0</v>
      </c>
      <c r="AR180" s="190">
        <f t="shared" si="174"/>
        <v>0</v>
      </c>
      <c r="AS180" s="344">
        <v>0</v>
      </c>
      <c r="AT180" s="190">
        <f t="shared" si="175"/>
        <v>0</v>
      </c>
      <c r="AU180" s="345">
        <f t="shared" si="176"/>
        <v>0</v>
      </c>
      <c r="AV180" s="606"/>
      <c r="AW180" s="344">
        <v>0</v>
      </c>
      <c r="AX180" s="190">
        <f t="shared" si="177"/>
        <v>0</v>
      </c>
      <c r="AY180" s="344">
        <v>0</v>
      </c>
      <c r="AZ180" s="190">
        <f t="shared" si="178"/>
        <v>0</v>
      </c>
      <c r="BA180" s="345">
        <f t="shared" si="179"/>
        <v>0</v>
      </c>
      <c r="BB180" s="540"/>
      <c r="BC180" s="542">
        <v>0</v>
      </c>
      <c r="BD180" s="544">
        <f t="shared" si="162"/>
        <v>0</v>
      </c>
      <c r="BE180" s="542">
        <v>0</v>
      </c>
      <c r="BF180" s="544">
        <f t="shared" si="163"/>
        <v>0</v>
      </c>
      <c r="BG180" s="545">
        <f t="shared" si="145"/>
        <v>0</v>
      </c>
      <c r="BH180" s="398">
        <f t="shared" si="164"/>
        <v>0</v>
      </c>
      <c r="BJ180" s="275"/>
    </row>
    <row r="181" spans="1:62" s="254" customFormat="1" ht="12.75">
      <c r="A181" s="303" t="s">
        <v>291</v>
      </c>
      <c r="B181" s="264" t="s">
        <v>292</v>
      </c>
      <c r="C181" s="187"/>
      <c r="D181" s="261" t="s">
        <v>143</v>
      </c>
      <c r="E181" s="261">
        <v>11.4</v>
      </c>
      <c r="F181" s="344">
        <v>0</v>
      </c>
      <c r="G181" s="190">
        <f t="shared" si="146"/>
        <v>0</v>
      </c>
      <c r="H181" s="344">
        <v>0</v>
      </c>
      <c r="I181" s="190">
        <f t="shared" si="182"/>
        <v>0</v>
      </c>
      <c r="J181" s="345">
        <f t="shared" si="165"/>
        <v>0</v>
      </c>
      <c r="K181" s="406"/>
      <c r="L181" s="427"/>
      <c r="M181" s="429">
        <v>0</v>
      </c>
      <c r="N181" s="431">
        <f t="shared" si="147"/>
        <v>0</v>
      </c>
      <c r="O181" s="429">
        <v>0</v>
      </c>
      <c r="P181" s="431">
        <f t="shared" si="148"/>
        <v>0</v>
      </c>
      <c r="Q181" s="432">
        <f t="shared" si="149"/>
        <v>0</v>
      </c>
      <c r="R181" s="444"/>
      <c r="S181" s="446">
        <v>0</v>
      </c>
      <c r="T181" s="448">
        <f t="shared" si="150"/>
        <v>0</v>
      </c>
      <c r="U181" s="446">
        <v>0</v>
      </c>
      <c r="V181" s="448">
        <f t="shared" si="151"/>
        <v>0</v>
      </c>
      <c r="W181" s="449">
        <f t="shared" si="152"/>
        <v>0</v>
      </c>
      <c r="X181" s="472">
        <v>11.4</v>
      </c>
      <c r="Y181" s="474">
        <v>0</v>
      </c>
      <c r="Z181" s="476">
        <f t="shared" si="153"/>
        <v>0</v>
      </c>
      <c r="AA181" s="474">
        <v>0</v>
      </c>
      <c r="AB181" s="476">
        <f t="shared" si="154"/>
        <v>0</v>
      </c>
      <c r="AC181" s="477">
        <f t="shared" si="155"/>
        <v>0</v>
      </c>
      <c r="AD181" s="489"/>
      <c r="AE181" s="491">
        <v>0</v>
      </c>
      <c r="AF181" s="493">
        <f t="shared" si="156"/>
        <v>0</v>
      </c>
      <c r="AG181" s="491">
        <v>0</v>
      </c>
      <c r="AH181" s="493">
        <f t="shared" si="157"/>
        <v>0</v>
      </c>
      <c r="AI181" s="494">
        <f t="shared" si="158"/>
        <v>0</v>
      </c>
      <c r="AJ181" s="523"/>
      <c r="AK181" s="525">
        <v>0</v>
      </c>
      <c r="AL181" s="527">
        <f t="shared" si="159"/>
        <v>0</v>
      </c>
      <c r="AM181" s="525">
        <v>0</v>
      </c>
      <c r="AN181" s="527">
        <f t="shared" si="160"/>
        <v>0</v>
      </c>
      <c r="AO181" s="528">
        <f t="shared" si="161"/>
        <v>0</v>
      </c>
      <c r="AP181" s="540"/>
      <c r="AQ181" s="344">
        <v>0</v>
      </c>
      <c r="AR181" s="190">
        <f t="shared" si="174"/>
        <v>0</v>
      </c>
      <c r="AS181" s="344">
        <v>0</v>
      </c>
      <c r="AT181" s="190">
        <f t="shared" si="175"/>
        <v>0</v>
      </c>
      <c r="AU181" s="345">
        <f t="shared" si="176"/>
        <v>0</v>
      </c>
      <c r="AV181" s="606"/>
      <c r="AW181" s="344">
        <v>0</v>
      </c>
      <c r="AX181" s="190">
        <f t="shared" si="177"/>
        <v>0</v>
      </c>
      <c r="AY181" s="344">
        <v>0</v>
      </c>
      <c r="AZ181" s="190">
        <f t="shared" si="178"/>
        <v>0</v>
      </c>
      <c r="BA181" s="345">
        <f t="shared" si="179"/>
        <v>0</v>
      </c>
      <c r="BB181" s="540"/>
      <c r="BC181" s="542">
        <v>0</v>
      </c>
      <c r="BD181" s="544">
        <f t="shared" si="162"/>
        <v>0</v>
      </c>
      <c r="BE181" s="542">
        <v>0</v>
      </c>
      <c r="BF181" s="544">
        <f t="shared" si="163"/>
        <v>0</v>
      </c>
      <c r="BG181" s="545">
        <f t="shared" si="145"/>
        <v>0</v>
      </c>
      <c r="BH181" s="398">
        <f t="shared" si="164"/>
        <v>0</v>
      </c>
      <c r="BJ181" s="275"/>
    </row>
    <row r="182" spans="1:62" s="254" customFormat="1" ht="12.75">
      <c r="A182" s="303" t="s">
        <v>293</v>
      </c>
      <c r="B182" s="264" t="s">
        <v>294</v>
      </c>
      <c r="C182" s="187"/>
      <c r="D182" s="261" t="s">
        <v>143</v>
      </c>
      <c r="E182" s="261">
        <v>11.4</v>
      </c>
      <c r="F182" s="344">
        <v>0</v>
      </c>
      <c r="G182" s="190">
        <f t="shared" si="146"/>
        <v>0</v>
      </c>
      <c r="H182" s="344">
        <v>0</v>
      </c>
      <c r="I182" s="190">
        <f t="shared" si="182"/>
        <v>0</v>
      </c>
      <c r="J182" s="345">
        <f t="shared" si="165"/>
        <v>0</v>
      </c>
      <c r="K182" s="406"/>
      <c r="L182" s="427"/>
      <c r="M182" s="429">
        <v>0</v>
      </c>
      <c r="N182" s="431">
        <f t="shared" si="147"/>
        <v>0</v>
      </c>
      <c r="O182" s="429">
        <v>0</v>
      </c>
      <c r="P182" s="431">
        <f t="shared" si="148"/>
        <v>0</v>
      </c>
      <c r="Q182" s="432">
        <f t="shared" si="149"/>
        <v>0</v>
      </c>
      <c r="R182" s="444"/>
      <c r="S182" s="446">
        <v>0</v>
      </c>
      <c r="T182" s="448">
        <f t="shared" si="150"/>
        <v>0</v>
      </c>
      <c r="U182" s="446">
        <v>0</v>
      </c>
      <c r="V182" s="448">
        <f t="shared" si="151"/>
        <v>0</v>
      </c>
      <c r="W182" s="449">
        <f t="shared" si="152"/>
        <v>0</v>
      </c>
      <c r="X182" s="472">
        <v>11.4</v>
      </c>
      <c r="Y182" s="474">
        <v>0</v>
      </c>
      <c r="Z182" s="476">
        <f t="shared" si="153"/>
        <v>0</v>
      </c>
      <c r="AA182" s="474">
        <v>0</v>
      </c>
      <c r="AB182" s="476">
        <f t="shared" si="154"/>
        <v>0</v>
      </c>
      <c r="AC182" s="477">
        <f t="shared" si="155"/>
        <v>0</v>
      </c>
      <c r="AD182" s="489"/>
      <c r="AE182" s="491">
        <v>0</v>
      </c>
      <c r="AF182" s="493">
        <f t="shared" si="156"/>
        <v>0</v>
      </c>
      <c r="AG182" s="491">
        <v>0</v>
      </c>
      <c r="AH182" s="493">
        <f t="shared" si="157"/>
        <v>0</v>
      </c>
      <c r="AI182" s="494">
        <f t="shared" si="158"/>
        <v>0</v>
      </c>
      <c r="AJ182" s="523"/>
      <c r="AK182" s="525">
        <v>0</v>
      </c>
      <c r="AL182" s="527">
        <f t="shared" si="159"/>
        <v>0</v>
      </c>
      <c r="AM182" s="525">
        <v>0</v>
      </c>
      <c r="AN182" s="527">
        <f t="shared" si="160"/>
        <v>0</v>
      </c>
      <c r="AO182" s="528">
        <f t="shared" si="161"/>
        <v>0</v>
      </c>
      <c r="AP182" s="540"/>
      <c r="AQ182" s="344">
        <v>0</v>
      </c>
      <c r="AR182" s="190">
        <f t="shared" si="174"/>
        <v>0</v>
      </c>
      <c r="AS182" s="344">
        <v>0</v>
      </c>
      <c r="AT182" s="190">
        <f t="shared" si="175"/>
        <v>0</v>
      </c>
      <c r="AU182" s="345">
        <f t="shared" si="176"/>
        <v>0</v>
      </c>
      <c r="AV182" s="606"/>
      <c r="AW182" s="344">
        <v>0</v>
      </c>
      <c r="AX182" s="190">
        <f t="shared" si="177"/>
        <v>0</v>
      </c>
      <c r="AY182" s="344">
        <v>0</v>
      </c>
      <c r="AZ182" s="190">
        <f t="shared" si="178"/>
        <v>0</v>
      </c>
      <c r="BA182" s="345">
        <f t="shared" si="179"/>
        <v>0</v>
      </c>
      <c r="BB182" s="540"/>
      <c r="BC182" s="542">
        <v>0</v>
      </c>
      <c r="BD182" s="544">
        <f t="shared" si="162"/>
        <v>0</v>
      </c>
      <c r="BE182" s="542">
        <v>0</v>
      </c>
      <c r="BF182" s="544">
        <f t="shared" si="163"/>
        <v>0</v>
      </c>
      <c r="BG182" s="545">
        <f t="shared" si="145"/>
        <v>0</v>
      </c>
      <c r="BH182" s="398">
        <f t="shared" si="164"/>
        <v>0</v>
      </c>
      <c r="BJ182" s="275"/>
    </row>
    <row r="183" spans="1:62" s="263" customFormat="1" ht="12.75">
      <c r="A183" s="307" t="s">
        <v>585</v>
      </c>
      <c r="B183" s="346" t="s">
        <v>586</v>
      </c>
      <c r="C183" s="187"/>
      <c r="D183" s="261"/>
      <c r="E183" s="261"/>
      <c r="F183" s="344">
        <v>0</v>
      </c>
      <c r="G183" s="190">
        <f t="shared" si="146"/>
        <v>0</v>
      </c>
      <c r="H183" s="344">
        <v>0</v>
      </c>
      <c r="I183" s="190"/>
      <c r="J183" s="345"/>
      <c r="K183" s="409"/>
      <c r="L183" s="427"/>
      <c r="M183" s="429">
        <v>0</v>
      </c>
      <c r="N183" s="431">
        <f t="shared" si="147"/>
        <v>0</v>
      </c>
      <c r="O183" s="429">
        <v>0</v>
      </c>
      <c r="P183" s="431">
        <f t="shared" si="148"/>
        <v>0</v>
      </c>
      <c r="Q183" s="432">
        <f t="shared" si="149"/>
        <v>0</v>
      </c>
      <c r="R183" s="444"/>
      <c r="S183" s="446">
        <v>0</v>
      </c>
      <c r="T183" s="448">
        <f t="shared" si="150"/>
        <v>0</v>
      </c>
      <c r="U183" s="446">
        <v>0</v>
      </c>
      <c r="V183" s="448">
        <f t="shared" si="151"/>
        <v>0</v>
      </c>
      <c r="W183" s="449">
        <f t="shared" si="152"/>
        <v>0</v>
      </c>
      <c r="X183" s="472"/>
      <c r="Y183" s="474">
        <v>0</v>
      </c>
      <c r="Z183" s="476">
        <f t="shared" si="153"/>
        <v>0</v>
      </c>
      <c r="AA183" s="474">
        <v>0</v>
      </c>
      <c r="AB183" s="476">
        <f t="shared" si="154"/>
        <v>0</v>
      </c>
      <c r="AC183" s="477">
        <f t="shared" si="155"/>
        <v>0</v>
      </c>
      <c r="AD183" s="498"/>
      <c r="AE183" s="491">
        <v>0</v>
      </c>
      <c r="AF183" s="493">
        <f t="shared" si="156"/>
        <v>0</v>
      </c>
      <c r="AG183" s="491">
        <v>0</v>
      </c>
      <c r="AH183" s="493">
        <f t="shared" si="157"/>
        <v>0</v>
      </c>
      <c r="AI183" s="494">
        <f t="shared" si="158"/>
        <v>0</v>
      </c>
      <c r="AJ183" s="523"/>
      <c r="AK183" s="525">
        <v>0</v>
      </c>
      <c r="AL183" s="527">
        <f t="shared" si="159"/>
        <v>0</v>
      </c>
      <c r="AM183" s="525">
        <v>0</v>
      </c>
      <c r="AN183" s="527">
        <f t="shared" si="160"/>
        <v>0</v>
      </c>
      <c r="AO183" s="528">
        <f t="shared" si="161"/>
        <v>0</v>
      </c>
      <c r="AP183" s="540"/>
      <c r="AQ183" s="344">
        <v>0</v>
      </c>
      <c r="AR183" s="190">
        <f t="shared" si="174"/>
        <v>0</v>
      </c>
      <c r="AS183" s="344">
        <v>0</v>
      </c>
      <c r="AT183" s="190"/>
      <c r="AU183" s="345"/>
      <c r="AV183" s="606"/>
      <c r="AW183" s="344">
        <v>0</v>
      </c>
      <c r="AX183" s="190">
        <f t="shared" si="177"/>
        <v>0</v>
      </c>
      <c r="AY183" s="344">
        <v>0</v>
      </c>
      <c r="AZ183" s="190"/>
      <c r="BA183" s="345"/>
      <c r="BB183" s="540"/>
      <c r="BC183" s="542">
        <v>0</v>
      </c>
      <c r="BD183" s="544">
        <f t="shared" si="162"/>
        <v>0</v>
      </c>
      <c r="BE183" s="542">
        <v>0</v>
      </c>
      <c r="BF183" s="544">
        <f t="shared" si="163"/>
        <v>0</v>
      </c>
      <c r="BG183" s="545">
        <f t="shared" si="145"/>
        <v>0</v>
      </c>
      <c r="BH183" s="398">
        <f t="shared" si="164"/>
        <v>0</v>
      </c>
      <c r="BJ183" s="275"/>
    </row>
    <row r="184" spans="1:62" s="263" customFormat="1" ht="12.75">
      <c r="A184" s="307" t="s">
        <v>587</v>
      </c>
      <c r="B184" s="264" t="s">
        <v>588</v>
      </c>
      <c r="C184" s="187"/>
      <c r="D184" s="261" t="s">
        <v>90</v>
      </c>
      <c r="E184" s="606">
        <v>85.87</v>
      </c>
      <c r="F184" s="344">
        <v>1640</v>
      </c>
      <c r="G184" s="190">
        <f t="shared" si="146"/>
        <v>140826.80000000002</v>
      </c>
      <c r="H184" s="344">
        <v>2469.6</v>
      </c>
      <c r="I184" s="190">
        <f>E184*H184</f>
        <v>212064.552</v>
      </c>
      <c r="J184" s="345">
        <f t="shared" ref="J184:J203" si="183">G184+I184</f>
        <v>352891.35200000001</v>
      </c>
      <c r="K184" s="409"/>
      <c r="L184" s="427"/>
      <c r="M184" s="429">
        <v>1640</v>
      </c>
      <c r="N184" s="431">
        <f t="shared" si="147"/>
        <v>0</v>
      </c>
      <c r="O184" s="429">
        <v>2469.6</v>
      </c>
      <c r="P184" s="431">
        <f t="shared" si="148"/>
        <v>0</v>
      </c>
      <c r="Q184" s="432">
        <f t="shared" si="149"/>
        <v>0</v>
      </c>
      <c r="R184" s="444"/>
      <c r="S184" s="446">
        <v>1640</v>
      </c>
      <c r="T184" s="448">
        <f t="shared" si="150"/>
        <v>0</v>
      </c>
      <c r="U184" s="446">
        <v>2469.6</v>
      </c>
      <c r="V184" s="448">
        <f t="shared" si="151"/>
        <v>0</v>
      </c>
      <c r="W184" s="449">
        <f t="shared" si="152"/>
        <v>0</v>
      </c>
      <c r="X184" s="472"/>
      <c r="Y184" s="474">
        <v>1640</v>
      </c>
      <c r="Z184" s="476">
        <f t="shared" si="153"/>
        <v>0</v>
      </c>
      <c r="AA184" s="474">
        <v>2469.6</v>
      </c>
      <c r="AB184" s="476">
        <f t="shared" si="154"/>
        <v>0</v>
      </c>
      <c r="AC184" s="477">
        <f t="shared" si="155"/>
        <v>0</v>
      </c>
      <c r="AD184" s="498">
        <v>65</v>
      </c>
      <c r="AE184" s="491">
        <v>1640</v>
      </c>
      <c r="AF184" s="493">
        <f t="shared" si="156"/>
        <v>106600</v>
      </c>
      <c r="AG184" s="491">
        <v>2469.6</v>
      </c>
      <c r="AH184" s="493">
        <f t="shared" si="157"/>
        <v>160524</v>
      </c>
      <c r="AI184" s="494">
        <f t="shared" si="158"/>
        <v>267124</v>
      </c>
      <c r="AJ184" s="523"/>
      <c r="AK184" s="525">
        <v>1640</v>
      </c>
      <c r="AL184" s="527">
        <f t="shared" si="159"/>
        <v>0</v>
      </c>
      <c r="AM184" s="525">
        <v>2469.6</v>
      </c>
      <c r="AN184" s="527">
        <f t="shared" si="160"/>
        <v>0</v>
      </c>
      <c r="AO184" s="528">
        <f t="shared" si="161"/>
        <v>0</v>
      </c>
      <c r="AP184" s="540">
        <v>20.87</v>
      </c>
      <c r="AQ184" s="344">
        <v>1640</v>
      </c>
      <c r="AR184" s="190">
        <f t="shared" si="174"/>
        <v>34226.800000000003</v>
      </c>
      <c r="AS184" s="344">
        <v>2469.6</v>
      </c>
      <c r="AT184" s="190">
        <f>AP184*AS184</f>
        <v>51540.552000000003</v>
      </c>
      <c r="AU184" s="345">
        <f t="shared" ref="AU184:AU187" si="184">AR184+AT184</f>
        <v>85767.352000000014</v>
      </c>
      <c r="AV184" s="606"/>
      <c r="AW184" s="344">
        <v>1640</v>
      </c>
      <c r="AX184" s="190">
        <f t="shared" si="177"/>
        <v>0</v>
      </c>
      <c r="AY184" s="344">
        <v>2469.6</v>
      </c>
      <c r="AZ184" s="190">
        <f>AV184*AY184</f>
        <v>0</v>
      </c>
      <c r="BA184" s="345">
        <f t="shared" ref="BA184:BA187" si="185">AX184+AZ184</f>
        <v>0</v>
      </c>
      <c r="BB184" s="540"/>
      <c r="BC184" s="542">
        <v>1640</v>
      </c>
      <c r="BD184" s="544">
        <f t="shared" si="162"/>
        <v>0</v>
      </c>
      <c r="BE184" s="542">
        <v>2469.6</v>
      </c>
      <c r="BF184" s="544">
        <f t="shared" si="163"/>
        <v>0</v>
      </c>
      <c r="BG184" s="545">
        <f t="shared" si="145"/>
        <v>0</v>
      </c>
      <c r="BH184" s="398">
        <f t="shared" si="164"/>
        <v>3.5527136788005009E-15</v>
      </c>
      <c r="BJ184" s="275"/>
    </row>
    <row r="185" spans="1:62" s="263" customFormat="1" ht="12.75">
      <c r="A185" s="307" t="s">
        <v>589</v>
      </c>
      <c r="B185" s="264" t="s">
        <v>590</v>
      </c>
      <c r="C185" s="187"/>
      <c r="D185" s="261" t="s">
        <v>142</v>
      </c>
      <c r="E185" s="622">
        <v>4</v>
      </c>
      <c r="F185" s="344">
        <v>32079.599999999999</v>
      </c>
      <c r="G185" s="190">
        <f t="shared" si="146"/>
        <v>128318.39999999999</v>
      </c>
      <c r="H185" s="344">
        <v>11832</v>
      </c>
      <c r="I185" s="190">
        <f>E185*H185</f>
        <v>47328</v>
      </c>
      <c r="J185" s="345">
        <f t="shared" si="183"/>
        <v>175646.4</v>
      </c>
      <c r="K185" s="409"/>
      <c r="L185" s="427"/>
      <c r="M185" s="429">
        <v>32079.599999999999</v>
      </c>
      <c r="N185" s="431">
        <f t="shared" si="147"/>
        <v>0</v>
      </c>
      <c r="O185" s="429">
        <v>11832</v>
      </c>
      <c r="P185" s="431">
        <f t="shared" si="148"/>
        <v>0</v>
      </c>
      <c r="Q185" s="432">
        <f t="shared" si="149"/>
        <v>0</v>
      </c>
      <c r="R185" s="444"/>
      <c r="S185" s="446">
        <v>32079.599999999999</v>
      </c>
      <c r="T185" s="448">
        <f t="shared" si="150"/>
        <v>0</v>
      </c>
      <c r="U185" s="446">
        <v>11832</v>
      </c>
      <c r="V185" s="448">
        <f t="shared" si="151"/>
        <v>0</v>
      </c>
      <c r="W185" s="449">
        <f t="shared" si="152"/>
        <v>0</v>
      </c>
      <c r="X185" s="472"/>
      <c r="Y185" s="474">
        <v>32079.599999999999</v>
      </c>
      <c r="Z185" s="476">
        <f t="shared" si="153"/>
        <v>0</v>
      </c>
      <c r="AA185" s="474">
        <v>11832</v>
      </c>
      <c r="AB185" s="476">
        <f t="shared" si="154"/>
        <v>0</v>
      </c>
      <c r="AC185" s="477">
        <f t="shared" si="155"/>
        <v>0</v>
      </c>
      <c r="AD185" s="498">
        <v>4</v>
      </c>
      <c r="AE185" s="491">
        <v>32079.599999999999</v>
      </c>
      <c r="AF185" s="493">
        <f t="shared" si="156"/>
        <v>128318.39999999999</v>
      </c>
      <c r="AG185" s="491">
        <v>11832</v>
      </c>
      <c r="AH185" s="493">
        <f t="shared" si="157"/>
        <v>47328</v>
      </c>
      <c r="AI185" s="494">
        <f t="shared" si="158"/>
        <v>175646.4</v>
      </c>
      <c r="AJ185" s="523"/>
      <c r="AK185" s="525">
        <v>32079.599999999999</v>
      </c>
      <c r="AL185" s="527">
        <f t="shared" si="159"/>
        <v>0</v>
      </c>
      <c r="AM185" s="525">
        <v>11832</v>
      </c>
      <c r="AN185" s="527">
        <f t="shared" si="160"/>
        <v>0</v>
      </c>
      <c r="AO185" s="528">
        <f t="shared" si="161"/>
        <v>0</v>
      </c>
      <c r="AP185" s="540"/>
      <c r="AQ185" s="344">
        <v>32079.599999999999</v>
      </c>
      <c r="AR185" s="190">
        <f t="shared" si="174"/>
        <v>0</v>
      </c>
      <c r="AS185" s="344">
        <v>11832</v>
      </c>
      <c r="AT185" s="190">
        <f>AP185*AS185</f>
        <v>0</v>
      </c>
      <c r="AU185" s="345">
        <f t="shared" si="184"/>
        <v>0</v>
      </c>
      <c r="AV185" s="606"/>
      <c r="AW185" s="344">
        <v>32079.599999999999</v>
      </c>
      <c r="AX185" s="190">
        <f t="shared" si="177"/>
        <v>0</v>
      </c>
      <c r="AY185" s="344">
        <v>11832</v>
      </c>
      <c r="AZ185" s="190">
        <f>AV185*AY185</f>
        <v>0</v>
      </c>
      <c r="BA185" s="345">
        <f t="shared" si="185"/>
        <v>0</v>
      </c>
      <c r="BB185" s="540"/>
      <c r="BC185" s="542">
        <v>32079.599999999999</v>
      </c>
      <c r="BD185" s="544">
        <f t="shared" si="162"/>
        <v>0</v>
      </c>
      <c r="BE185" s="542">
        <v>11832</v>
      </c>
      <c r="BF185" s="544">
        <f t="shared" si="163"/>
        <v>0</v>
      </c>
      <c r="BG185" s="545">
        <f t="shared" si="145"/>
        <v>0</v>
      </c>
      <c r="BH185" s="398">
        <f t="shared" si="164"/>
        <v>0</v>
      </c>
      <c r="BJ185" s="275"/>
    </row>
    <row r="186" spans="1:62" s="263" customFormat="1" ht="12.75">
      <c r="A186" s="307" t="s">
        <v>591</v>
      </c>
      <c r="B186" s="264" t="s">
        <v>592</v>
      </c>
      <c r="C186" s="187"/>
      <c r="D186" s="261" t="s">
        <v>142</v>
      </c>
      <c r="E186" s="622">
        <v>11</v>
      </c>
      <c r="F186" s="344">
        <v>6930</v>
      </c>
      <c r="G186" s="190">
        <f t="shared" si="146"/>
        <v>76230</v>
      </c>
      <c r="H186" s="344">
        <v>3828</v>
      </c>
      <c r="I186" s="190">
        <f>E186*H186</f>
        <v>42108</v>
      </c>
      <c r="J186" s="345">
        <f t="shared" si="183"/>
        <v>118338</v>
      </c>
      <c r="K186" s="409"/>
      <c r="L186" s="427"/>
      <c r="M186" s="429">
        <v>6930</v>
      </c>
      <c r="N186" s="431">
        <f t="shared" si="147"/>
        <v>0</v>
      </c>
      <c r="O186" s="429">
        <v>3828</v>
      </c>
      <c r="P186" s="431">
        <f t="shared" si="148"/>
        <v>0</v>
      </c>
      <c r="Q186" s="432">
        <f t="shared" si="149"/>
        <v>0</v>
      </c>
      <c r="R186" s="444"/>
      <c r="S186" s="446">
        <v>6930</v>
      </c>
      <c r="T186" s="448">
        <f t="shared" si="150"/>
        <v>0</v>
      </c>
      <c r="U186" s="446">
        <v>3828</v>
      </c>
      <c r="V186" s="448">
        <f t="shared" si="151"/>
        <v>0</v>
      </c>
      <c r="W186" s="449">
        <f t="shared" si="152"/>
        <v>0</v>
      </c>
      <c r="X186" s="472"/>
      <c r="Y186" s="474">
        <v>6930</v>
      </c>
      <c r="Z186" s="476">
        <f t="shared" si="153"/>
        <v>0</v>
      </c>
      <c r="AA186" s="474">
        <v>3828</v>
      </c>
      <c r="AB186" s="476">
        <f t="shared" si="154"/>
        <v>0</v>
      </c>
      <c r="AC186" s="477">
        <f t="shared" si="155"/>
        <v>0</v>
      </c>
      <c r="AD186" s="498">
        <v>11</v>
      </c>
      <c r="AE186" s="491">
        <v>6930</v>
      </c>
      <c r="AF186" s="493">
        <f t="shared" si="156"/>
        <v>76230</v>
      </c>
      <c r="AG186" s="491">
        <v>3828</v>
      </c>
      <c r="AH186" s="493">
        <f t="shared" si="157"/>
        <v>42108</v>
      </c>
      <c r="AI186" s="494">
        <f t="shared" si="158"/>
        <v>118338</v>
      </c>
      <c r="AJ186" s="523"/>
      <c r="AK186" s="525">
        <v>6930</v>
      </c>
      <c r="AL186" s="527">
        <f t="shared" si="159"/>
        <v>0</v>
      </c>
      <c r="AM186" s="525">
        <v>3828</v>
      </c>
      <c r="AN186" s="527">
        <f t="shared" si="160"/>
        <v>0</v>
      </c>
      <c r="AO186" s="528">
        <f t="shared" si="161"/>
        <v>0</v>
      </c>
      <c r="AP186" s="540"/>
      <c r="AQ186" s="344">
        <v>6930</v>
      </c>
      <c r="AR186" s="190">
        <f t="shared" si="174"/>
        <v>0</v>
      </c>
      <c r="AS186" s="344">
        <v>3828</v>
      </c>
      <c r="AT186" s="190">
        <f>AP186*AS186</f>
        <v>0</v>
      </c>
      <c r="AU186" s="345">
        <f t="shared" si="184"/>
        <v>0</v>
      </c>
      <c r="AV186" s="606"/>
      <c r="AW186" s="344">
        <v>6930</v>
      </c>
      <c r="AX186" s="190">
        <f t="shared" si="177"/>
        <v>0</v>
      </c>
      <c r="AY186" s="344">
        <v>3828</v>
      </c>
      <c r="AZ186" s="190">
        <f>AV186*AY186</f>
        <v>0</v>
      </c>
      <c r="BA186" s="345">
        <f t="shared" si="185"/>
        <v>0</v>
      </c>
      <c r="BB186" s="540"/>
      <c r="BC186" s="542">
        <v>6930</v>
      </c>
      <c r="BD186" s="544">
        <f t="shared" si="162"/>
        <v>0</v>
      </c>
      <c r="BE186" s="542">
        <v>3828</v>
      </c>
      <c r="BF186" s="544">
        <f t="shared" si="163"/>
        <v>0</v>
      </c>
      <c r="BG186" s="545">
        <f t="shared" si="145"/>
        <v>0</v>
      </c>
      <c r="BH186" s="398">
        <f t="shared" si="164"/>
        <v>0</v>
      </c>
      <c r="BJ186" s="275"/>
    </row>
    <row r="187" spans="1:62" s="263" customFormat="1" ht="12.75">
      <c r="A187" s="307" t="s">
        <v>593</v>
      </c>
      <c r="B187" s="264" t="s">
        <v>594</v>
      </c>
      <c r="C187" s="187"/>
      <c r="D187" s="261" t="s">
        <v>142</v>
      </c>
      <c r="E187" s="622">
        <v>1</v>
      </c>
      <c r="F187" s="344">
        <v>56352</v>
      </c>
      <c r="G187" s="190">
        <f t="shared" si="146"/>
        <v>56352</v>
      </c>
      <c r="H187" s="344">
        <v>3654</v>
      </c>
      <c r="I187" s="190">
        <f>E187*H187</f>
        <v>3654</v>
      </c>
      <c r="J187" s="345">
        <f t="shared" si="183"/>
        <v>60006</v>
      </c>
      <c r="K187" s="409"/>
      <c r="L187" s="427"/>
      <c r="M187" s="429">
        <v>56352</v>
      </c>
      <c r="N187" s="431">
        <f t="shared" si="147"/>
        <v>0</v>
      </c>
      <c r="O187" s="429">
        <v>3654</v>
      </c>
      <c r="P187" s="431">
        <f t="shared" si="148"/>
        <v>0</v>
      </c>
      <c r="Q187" s="432">
        <f t="shared" si="149"/>
        <v>0</v>
      </c>
      <c r="R187" s="444"/>
      <c r="S187" s="446">
        <v>56352</v>
      </c>
      <c r="T187" s="448">
        <f t="shared" si="150"/>
        <v>0</v>
      </c>
      <c r="U187" s="446">
        <v>3654</v>
      </c>
      <c r="V187" s="448">
        <f t="shared" si="151"/>
        <v>0</v>
      </c>
      <c r="W187" s="449">
        <f t="shared" si="152"/>
        <v>0</v>
      </c>
      <c r="X187" s="472"/>
      <c r="Y187" s="474">
        <v>56352</v>
      </c>
      <c r="Z187" s="476">
        <f t="shared" si="153"/>
        <v>0</v>
      </c>
      <c r="AA187" s="474">
        <v>3654</v>
      </c>
      <c r="AB187" s="476">
        <f t="shared" si="154"/>
        <v>0</v>
      </c>
      <c r="AC187" s="477">
        <f t="shared" si="155"/>
        <v>0</v>
      </c>
      <c r="AD187" s="498">
        <v>1</v>
      </c>
      <c r="AE187" s="491">
        <v>56352</v>
      </c>
      <c r="AF187" s="493">
        <f t="shared" si="156"/>
        <v>56352</v>
      </c>
      <c r="AG187" s="491">
        <v>3654</v>
      </c>
      <c r="AH187" s="493">
        <f t="shared" si="157"/>
        <v>3654</v>
      </c>
      <c r="AI187" s="494">
        <f t="shared" si="158"/>
        <v>60006</v>
      </c>
      <c r="AJ187" s="523"/>
      <c r="AK187" s="525">
        <v>56352</v>
      </c>
      <c r="AL187" s="527">
        <f t="shared" si="159"/>
        <v>0</v>
      </c>
      <c r="AM187" s="525">
        <v>3654</v>
      </c>
      <c r="AN187" s="527">
        <f t="shared" si="160"/>
        <v>0</v>
      </c>
      <c r="AO187" s="528">
        <f t="shared" si="161"/>
        <v>0</v>
      </c>
      <c r="AP187" s="540"/>
      <c r="AQ187" s="344">
        <v>56352</v>
      </c>
      <c r="AR187" s="190">
        <f t="shared" si="174"/>
        <v>0</v>
      </c>
      <c r="AS187" s="344">
        <v>3654</v>
      </c>
      <c r="AT187" s="190">
        <f>AP187*AS187</f>
        <v>0</v>
      </c>
      <c r="AU187" s="345">
        <f t="shared" si="184"/>
        <v>0</v>
      </c>
      <c r="AV187" s="606"/>
      <c r="AW187" s="344">
        <v>56352</v>
      </c>
      <c r="AX187" s="190">
        <f t="shared" si="177"/>
        <v>0</v>
      </c>
      <c r="AY187" s="344">
        <v>3654</v>
      </c>
      <c r="AZ187" s="190">
        <f>AV187*AY187</f>
        <v>0</v>
      </c>
      <c r="BA187" s="345">
        <f t="shared" si="185"/>
        <v>0</v>
      </c>
      <c r="BB187" s="540"/>
      <c r="BC187" s="542">
        <v>56352</v>
      </c>
      <c r="BD187" s="544">
        <f t="shared" si="162"/>
        <v>0</v>
      </c>
      <c r="BE187" s="542">
        <v>3654</v>
      </c>
      <c r="BF187" s="544">
        <f t="shared" si="163"/>
        <v>0</v>
      </c>
      <c r="BG187" s="545">
        <f t="shared" si="145"/>
        <v>0</v>
      </c>
      <c r="BH187" s="398">
        <f t="shared" si="164"/>
        <v>0</v>
      </c>
      <c r="BJ187" s="275"/>
    </row>
    <row r="188" spans="1:62" s="263" customFormat="1" ht="12.75">
      <c r="A188" s="307" t="s">
        <v>595</v>
      </c>
      <c r="B188" s="264" t="s">
        <v>596</v>
      </c>
      <c r="C188" s="187"/>
      <c r="D188" s="261"/>
      <c r="E188" s="606"/>
      <c r="F188" s="344">
        <v>0</v>
      </c>
      <c r="G188" s="190">
        <f t="shared" si="146"/>
        <v>0</v>
      </c>
      <c r="H188" s="344">
        <v>0</v>
      </c>
      <c r="I188" s="190"/>
      <c r="J188" s="345"/>
      <c r="K188" s="409"/>
      <c r="L188" s="427"/>
      <c r="M188" s="429">
        <v>0</v>
      </c>
      <c r="N188" s="431">
        <f t="shared" si="147"/>
        <v>0</v>
      </c>
      <c r="O188" s="429">
        <v>0</v>
      </c>
      <c r="P188" s="431">
        <f t="shared" si="148"/>
        <v>0</v>
      </c>
      <c r="Q188" s="432">
        <f t="shared" si="149"/>
        <v>0</v>
      </c>
      <c r="R188" s="444"/>
      <c r="S188" s="446">
        <v>0</v>
      </c>
      <c r="T188" s="448">
        <f t="shared" si="150"/>
        <v>0</v>
      </c>
      <c r="U188" s="446">
        <v>0</v>
      </c>
      <c r="V188" s="448">
        <f t="shared" si="151"/>
        <v>0</v>
      </c>
      <c r="W188" s="449">
        <f t="shared" si="152"/>
        <v>0</v>
      </c>
      <c r="X188" s="472"/>
      <c r="Y188" s="474">
        <v>0</v>
      </c>
      <c r="Z188" s="476">
        <f t="shared" si="153"/>
        <v>0</v>
      </c>
      <c r="AA188" s="474">
        <v>0</v>
      </c>
      <c r="AB188" s="476">
        <f t="shared" si="154"/>
        <v>0</v>
      </c>
      <c r="AC188" s="477">
        <f t="shared" si="155"/>
        <v>0</v>
      </c>
      <c r="AD188" s="498"/>
      <c r="AE188" s="491">
        <v>0</v>
      </c>
      <c r="AF188" s="493">
        <f t="shared" si="156"/>
        <v>0</v>
      </c>
      <c r="AG188" s="491">
        <v>0</v>
      </c>
      <c r="AH188" s="493">
        <f t="shared" si="157"/>
        <v>0</v>
      </c>
      <c r="AI188" s="494">
        <f t="shared" si="158"/>
        <v>0</v>
      </c>
      <c r="AJ188" s="523"/>
      <c r="AK188" s="525">
        <v>0</v>
      </c>
      <c r="AL188" s="527">
        <f t="shared" si="159"/>
        <v>0</v>
      </c>
      <c r="AM188" s="525">
        <v>0</v>
      </c>
      <c r="AN188" s="527">
        <f t="shared" si="160"/>
        <v>0</v>
      </c>
      <c r="AO188" s="528">
        <f t="shared" si="161"/>
        <v>0</v>
      </c>
      <c r="AP188" s="540"/>
      <c r="AQ188" s="344">
        <v>0</v>
      </c>
      <c r="AR188" s="190">
        <f t="shared" si="174"/>
        <v>0</v>
      </c>
      <c r="AS188" s="344">
        <v>0</v>
      </c>
      <c r="AT188" s="190"/>
      <c r="AU188" s="345"/>
      <c r="AV188" s="606"/>
      <c r="AW188" s="344">
        <v>0</v>
      </c>
      <c r="AX188" s="190">
        <f t="shared" si="177"/>
        <v>0</v>
      </c>
      <c r="AY188" s="344">
        <v>0</v>
      </c>
      <c r="AZ188" s="190"/>
      <c r="BA188" s="345"/>
      <c r="BB188" s="540"/>
      <c r="BC188" s="542">
        <v>0</v>
      </c>
      <c r="BD188" s="544">
        <f t="shared" si="162"/>
        <v>0</v>
      </c>
      <c r="BE188" s="542">
        <v>0</v>
      </c>
      <c r="BF188" s="544">
        <f t="shared" si="163"/>
        <v>0</v>
      </c>
      <c r="BG188" s="545">
        <f t="shared" si="145"/>
        <v>0</v>
      </c>
      <c r="BH188" s="398">
        <f t="shared" si="164"/>
        <v>0</v>
      </c>
      <c r="BJ188" s="275"/>
    </row>
    <row r="189" spans="1:62" s="263" customFormat="1" ht="12.75">
      <c r="A189" s="307" t="s">
        <v>597</v>
      </c>
      <c r="B189" s="264" t="s">
        <v>598</v>
      </c>
      <c r="C189" s="187"/>
      <c r="D189" s="261" t="s">
        <v>143</v>
      </c>
      <c r="E189" s="606">
        <v>6.83</v>
      </c>
      <c r="F189" s="344">
        <v>458</v>
      </c>
      <c r="G189" s="190">
        <f t="shared" si="146"/>
        <v>3128.14</v>
      </c>
      <c r="H189" s="344">
        <v>1035.5999999999999</v>
      </c>
      <c r="I189" s="190">
        <f>E189*H189</f>
        <v>7073.1479999999992</v>
      </c>
      <c r="J189" s="345">
        <f t="shared" si="183"/>
        <v>10201.287999999999</v>
      </c>
      <c r="K189" s="409"/>
      <c r="L189" s="427"/>
      <c r="M189" s="429">
        <v>458</v>
      </c>
      <c r="N189" s="431">
        <f t="shared" si="147"/>
        <v>0</v>
      </c>
      <c r="O189" s="429">
        <v>1035.5999999999999</v>
      </c>
      <c r="P189" s="431">
        <f t="shared" si="148"/>
        <v>0</v>
      </c>
      <c r="Q189" s="432">
        <f t="shared" si="149"/>
        <v>0</v>
      </c>
      <c r="R189" s="444"/>
      <c r="S189" s="446">
        <v>458</v>
      </c>
      <c r="T189" s="448">
        <f t="shared" si="150"/>
        <v>0</v>
      </c>
      <c r="U189" s="446">
        <v>1035.5999999999999</v>
      </c>
      <c r="V189" s="448">
        <f t="shared" si="151"/>
        <v>0</v>
      </c>
      <c r="W189" s="449">
        <f t="shared" si="152"/>
        <v>0</v>
      </c>
      <c r="X189" s="472"/>
      <c r="Y189" s="474">
        <v>458</v>
      </c>
      <c r="Z189" s="476">
        <f t="shared" si="153"/>
        <v>0</v>
      </c>
      <c r="AA189" s="474">
        <v>1035.5999999999999</v>
      </c>
      <c r="AB189" s="476">
        <f t="shared" si="154"/>
        <v>0</v>
      </c>
      <c r="AC189" s="477">
        <f t="shared" si="155"/>
        <v>0</v>
      </c>
      <c r="AD189" s="498">
        <v>3.73</v>
      </c>
      <c r="AE189" s="491">
        <v>458</v>
      </c>
      <c r="AF189" s="493">
        <f t="shared" si="156"/>
        <v>1708.34</v>
      </c>
      <c r="AG189" s="491">
        <v>1035.5999999999999</v>
      </c>
      <c r="AH189" s="493">
        <f t="shared" si="157"/>
        <v>3862.7879999999996</v>
      </c>
      <c r="AI189" s="494">
        <f t="shared" si="158"/>
        <v>5571.1279999999997</v>
      </c>
      <c r="AJ189" s="523"/>
      <c r="AK189" s="525">
        <v>458</v>
      </c>
      <c r="AL189" s="527">
        <f t="shared" si="159"/>
        <v>0</v>
      </c>
      <c r="AM189" s="525">
        <v>1035.5999999999999</v>
      </c>
      <c r="AN189" s="527">
        <f t="shared" si="160"/>
        <v>0</v>
      </c>
      <c r="AO189" s="528">
        <f t="shared" si="161"/>
        <v>0</v>
      </c>
      <c r="AP189" s="540">
        <v>3.1</v>
      </c>
      <c r="AQ189" s="344">
        <v>458</v>
      </c>
      <c r="AR189" s="190">
        <f t="shared" si="174"/>
        <v>1419.8</v>
      </c>
      <c r="AS189" s="344">
        <v>1035.5999999999999</v>
      </c>
      <c r="AT189" s="190">
        <f>AP189*AS189</f>
        <v>3210.3599999999997</v>
      </c>
      <c r="AU189" s="345">
        <f t="shared" ref="AU189:AU203" si="186">AR189+AT189</f>
        <v>4630.16</v>
      </c>
      <c r="AV189" s="606"/>
      <c r="AW189" s="344">
        <v>458</v>
      </c>
      <c r="AX189" s="190">
        <f t="shared" si="177"/>
        <v>0</v>
      </c>
      <c r="AY189" s="344">
        <v>1035.5999999999999</v>
      </c>
      <c r="AZ189" s="190">
        <f>AV189*AY189</f>
        <v>0</v>
      </c>
      <c r="BA189" s="345">
        <f t="shared" ref="BA189:BA203" si="187">AX189+AZ189</f>
        <v>0</v>
      </c>
      <c r="BB189" s="540"/>
      <c r="BC189" s="542">
        <v>458</v>
      </c>
      <c r="BD189" s="544">
        <f t="shared" si="162"/>
        <v>0</v>
      </c>
      <c r="BE189" s="542">
        <v>1035.5999999999999</v>
      </c>
      <c r="BF189" s="544">
        <f t="shared" si="163"/>
        <v>0</v>
      </c>
      <c r="BG189" s="545">
        <f t="shared" si="145"/>
        <v>0</v>
      </c>
      <c r="BH189" s="398">
        <f t="shared" si="164"/>
        <v>0</v>
      </c>
      <c r="BJ189" s="275"/>
    </row>
    <row r="190" spans="1:62" s="263" customFormat="1" ht="12.75">
      <c r="A190" s="307" t="s">
        <v>599</v>
      </c>
      <c r="B190" s="264" t="s">
        <v>600</v>
      </c>
      <c r="C190" s="187"/>
      <c r="D190" s="261" t="s">
        <v>143</v>
      </c>
      <c r="E190" s="606">
        <v>13.66</v>
      </c>
      <c r="F190" s="344">
        <v>458</v>
      </c>
      <c r="G190" s="190">
        <f t="shared" si="146"/>
        <v>6256.28</v>
      </c>
      <c r="H190" s="344">
        <v>522</v>
      </c>
      <c r="I190" s="190">
        <f>E190*H190</f>
        <v>7130.52</v>
      </c>
      <c r="J190" s="345">
        <f t="shared" si="183"/>
        <v>13386.8</v>
      </c>
      <c r="K190" s="409"/>
      <c r="L190" s="427"/>
      <c r="M190" s="429">
        <v>458</v>
      </c>
      <c r="N190" s="431">
        <f t="shared" si="147"/>
        <v>0</v>
      </c>
      <c r="O190" s="429">
        <v>522</v>
      </c>
      <c r="P190" s="431">
        <f t="shared" si="148"/>
        <v>0</v>
      </c>
      <c r="Q190" s="432">
        <f t="shared" si="149"/>
        <v>0</v>
      </c>
      <c r="R190" s="444"/>
      <c r="S190" s="446">
        <v>458</v>
      </c>
      <c r="T190" s="448">
        <f t="shared" si="150"/>
        <v>0</v>
      </c>
      <c r="U190" s="446">
        <v>522</v>
      </c>
      <c r="V190" s="448">
        <f t="shared" si="151"/>
        <v>0</v>
      </c>
      <c r="W190" s="449">
        <f t="shared" si="152"/>
        <v>0</v>
      </c>
      <c r="X190" s="472"/>
      <c r="Y190" s="474">
        <v>458</v>
      </c>
      <c r="Z190" s="476">
        <f t="shared" si="153"/>
        <v>0</v>
      </c>
      <c r="AA190" s="474">
        <v>522</v>
      </c>
      <c r="AB190" s="476">
        <f t="shared" si="154"/>
        <v>0</v>
      </c>
      <c r="AC190" s="477">
        <f t="shared" si="155"/>
        <v>0</v>
      </c>
      <c r="AD190" s="498">
        <v>7.5</v>
      </c>
      <c r="AE190" s="491">
        <v>458</v>
      </c>
      <c r="AF190" s="493">
        <f t="shared" si="156"/>
        <v>3435</v>
      </c>
      <c r="AG190" s="491">
        <v>522</v>
      </c>
      <c r="AH190" s="493">
        <f t="shared" si="157"/>
        <v>3915</v>
      </c>
      <c r="AI190" s="494">
        <f t="shared" si="158"/>
        <v>7350</v>
      </c>
      <c r="AJ190" s="523"/>
      <c r="AK190" s="525">
        <v>458</v>
      </c>
      <c r="AL190" s="527">
        <f t="shared" si="159"/>
        <v>0</v>
      </c>
      <c r="AM190" s="525">
        <v>522</v>
      </c>
      <c r="AN190" s="527">
        <f t="shared" si="160"/>
        <v>0</v>
      </c>
      <c r="AO190" s="528">
        <f t="shared" si="161"/>
        <v>0</v>
      </c>
      <c r="AP190" s="540">
        <v>6.16</v>
      </c>
      <c r="AQ190" s="344">
        <v>458</v>
      </c>
      <c r="AR190" s="190">
        <f t="shared" si="174"/>
        <v>2821.28</v>
      </c>
      <c r="AS190" s="344">
        <v>522</v>
      </c>
      <c r="AT190" s="190">
        <f>AP190*AS190</f>
        <v>3215.52</v>
      </c>
      <c r="AU190" s="345">
        <f t="shared" si="186"/>
        <v>6036.8</v>
      </c>
      <c r="AV190" s="606"/>
      <c r="AW190" s="344">
        <v>458</v>
      </c>
      <c r="AX190" s="190">
        <f t="shared" si="177"/>
        <v>0</v>
      </c>
      <c r="AY190" s="344">
        <v>522</v>
      </c>
      <c r="AZ190" s="190">
        <f>AV190*AY190</f>
        <v>0</v>
      </c>
      <c r="BA190" s="345">
        <f t="shared" si="187"/>
        <v>0</v>
      </c>
      <c r="BB190" s="540"/>
      <c r="BC190" s="542">
        <v>458</v>
      </c>
      <c r="BD190" s="544">
        <f t="shared" si="162"/>
        <v>0</v>
      </c>
      <c r="BE190" s="542">
        <v>522</v>
      </c>
      <c r="BF190" s="544">
        <f t="shared" si="163"/>
        <v>0</v>
      </c>
      <c r="BG190" s="545">
        <f t="shared" si="145"/>
        <v>0</v>
      </c>
      <c r="BH190" s="398">
        <f t="shared" si="164"/>
        <v>0</v>
      </c>
      <c r="BJ190" s="275"/>
    </row>
    <row r="191" spans="1:62" s="263" customFormat="1" ht="12.75">
      <c r="A191" s="307" t="s">
        <v>601</v>
      </c>
      <c r="B191" s="264" t="s">
        <v>602</v>
      </c>
      <c r="C191" s="187"/>
      <c r="D191" s="261" t="s">
        <v>143</v>
      </c>
      <c r="E191" s="606">
        <v>57.71</v>
      </c>
      <c r="F191" s="344">
        <v>458</v>
      </c>
      <c r="G191" s="190">
        <f t="shared" si="146"/>
        <v>26431.18</v>
      </c>
      <c r="H191" s="344">
        <v>391.2</v>
      </c>
      <c r="I191" s="190">
        <f>E191*H191</f>
        <v>22576.151999999998</v>
      </c>
      <c r="J191" s="345">
        <f t="shared" si="183"/>
        <v>49007.331999999995</v>
      </c>
      <c r="K191" s="409"/>
      <c r="L191" s="427"/>
      <c r="M191" s="429">
        <v>458</v>
      </c>
      <c r="N191" s="431">
        <f t="shared" si="147"/>
        <v>0</v>
      </c>
      <c r="O191" s="429">
        <v>391.2</v>
      </c>
      <c r="P191" s="431">
        <f t="shared" si="148"/>
        <v>0</v>
      </c>
      <c r="Q191" s="432">
        <f t="shared" si="149"/>
        <v>0</v>
      </c>
      <c r="R191" s="444"/>
      <c r="S191" s="446">
        <v>458</v>
      </c>
      <c r="T191" s="448">
        <f t="shared" si="150"/>
        <v>0</v>
      </c>
      <c r="U191" s="446">
        <v>391.2</v>
      </c>
      <c r="V191" s="448">
        <f t="shared" si="151"/>
        <v>0</v>
      </c>
      <c r="W191" s="449">
        <f t="shared" si="152"/>
        <v>0</v>
      </c>
      <c r="X191" s="472"/>
      <c r="Y191" s="474">
        <v>458</v>
      </c>
      <c r="Z191" s="476">
        <f t="shared" si="153"/>
        <v>0</v>
      </c>
      <c r="AA191" s="474">
        <v>391.2</v>
      </c>
      <c r="AB191" s="476">
        <f t="shared" si="154"/>
        <v>0</v>
      </c>
      <c r="AC191" s="477">
        <f t="shared" si="155"/>
        <v>0</v>
      </c>
      <c r="AD191" s="498">
        <v>32</v>
      </c>
      <c r="AE191" s="491">
        <v>458</v>
      </c>
      <c r="AF191" s="493">
        <f t="shared" si="156"/>
        <v>14656</v>
      </c>
      <c r="AG191" s="491">
        <v>391.2</v>
      </c>
      <c r="AH191" s="493">
        <f t="shared" si="157"/>
        <v>12518.4</v>
      </c>
      <c r="AI191" s="494">
        <f t="shared" si="158"/>
        <v>27174.400000000001</v>
      </c>
      <c r="AJ191" s="523"/>
      <c r="AK191" s="525">
        <v>458</v>
      </c>
      <c r="AL191" s="527">
        <f t="shared" si="159"/>
        <v>0</v>
      </c>
      <c r="AM191" s="525">
        <v>391.2</v>
      </c>
      <c r="AN191" s="527">
        <f t="shared" si="160"/>
        <v>0</v>
      </c>
      <c r="AO191" s="528">
        <f t="shared" si="161"/>
        <v>0</v>
      </c>
      <c r="AP191" s="540">
        <v>25.71</v>
      </c>
      <c r="AQ191" s="344">
        <v>458</v>
      </c>
      <c r="AR191" s="190">
        <f t="shared" si="174"/>
        <v>11775.18</v>
      </c>
      <c r="AS191" s="344">
        <v>391.2</v>
      </c>
      <c r="AT191" s="190">
        <f>AP191*AS191</f>
        <v>10057.752</v>
      </c>
      <c r="AU191" s="345">
        <f t="shared" si="186"/>
        <v>21832.932000000001</v>
      </c>
      <c r="AV191" s="606"/>
      <c r="AW191" s="344">
        <v>458</v>
      </c>
      <c r="AX191" s="190">
        <f t="shared" si="177"/>
        <v>0</v>
      </c>
      <c r="AY191" s="344">
        <v>391.2</v>
      </c>
      <c r="AZ191" s="190">
        <f>AV191*AY191</f>
        <v>0</v>
      </c>
      <c r="BA191" s="345">
        <f t="shared" si="187"/>
        <v>0</v>
      </c>
      <c r="BB191" s="540"/>
      <c r="BC191" s="542">
        <v>458</v>
      </c>
      <c r="BD191" s="544">
        <f t="shared" si="162"/>
        <v>0</v>
      </c>
      <c r="BE191" s="542">
        <v>391.2</v>
      </c>
      <c r="BF191" s="544">
        <f t="shared" si="163"/>
        <v>0</v>
      </c>
      <c r="BG191" s="545">
        <f t="shared" si="145"/>
        <v>0</v>
      </c>
      <c r="BH191" s="398">
        <f t="shared" si="164"/>
        <v>0</v>
      </c>
      <c r="BJ191" s="275"/>
    </row>
    <row r="192" spans="1:62" s="263" customFormat="1" ht="12.75">
      <c r="A192" s="307" t="s">
        <v>603</v>
      </c>
      <c r="B192" s="264" t="s">
        <v>604</v>
      </c>
      <c r="C192" s="187"/>
      <c r="D192" s="261" t="s">
        <v>143</v>
      </c>
      <c r="E192" s="606">
        <v>57.71</v>
      </c>
      <c r="F192" s="344">
        <v>458</v>
      </c>
      <c r="G192" s="190">
        <f t="shared" si="146"/>
        <v>26431.18</v>
      </c>
      <c r="H192" s="344">
        <v>378</v>
      </c>
      <c r="I192" s="190">
        <f>E192*H192</f>
        <v>21814.38</v>
      </c>
      <c r="J192" s="345">
        <f t="shared" si="183"/>
        <v>48245.56</v>
      </c>
      <c r="K192" s="409"/>
      <c r="L192" s="427"/>
      <c r="M192" s="429">
        <v>458</v>
      </c>
      <c r="N192" s="431">
        <f t="shared" si="147"/>
        <v>0</v>
      </c>
      <c r="O192" s="429">
        <v>378</v>
      </c>
      <c r="P192" s="431">
        <f t="shared" si="148"/>
        <v>0</v>
      </c>
      <c r="Q192" s="432">
        <f t="shared" si="149"/>
        <v>0</v>
      </c>
      <c r="R192" s="444"/>
      <c r="S192" s="446">
        <v>458</v>
      </c>
      <c r="T192" s="448">
        <f t="shared" si="150"/>
        <v>0</v>
      </c>
      <c r="U192" s="446">
        <v>378</v>
      </c>
      <c r="V192" s="448">
        <f t="shared" si="151"/>
        <v>0</v>
      </c>
      <c r="W192" s="449">
        <f t="shared" si="152"/>
        <v>0</v>
      </c>
      <c r="X192" s="472"/>
      <c r="Y192" s="474">
        <v>458</v>
      </c>
      <c r="Z192" s="476">
        <f t="shared" si="153"/>
        <v>0</v>
      </c>
      <c r="AA192" s="474">
        <v>378</v>
      </c>
      <c r="AB192" s="476">
        <f t="shared" si="154"/>
        <v>0</v>
      </c>
      <c r="AC192" s="477">
        <f t="shared" si="155"/>
        <v>0</v>
      </c>
      <c r="AD192" s="498">
        <v>32</v>
      </c>
      <c r="AE192" s="491">
        <v>458</v>
      </c>
      <c r="AF192" s="493">
        <f t="shared" si="156"/>
        <v>14656</v>
      </c>
      <c r="AG192" s="491">
        <v>378</v>
      </c>
      <c r="AH192" s="493">
        <f t="shared" si="157"/>
        <v>12096</v>
      </c>
      <c r="AI192" s="494">
        <f t="shared" si="158"/>
        <v>26752</v>
      </c>
      <c r="AJ192" s="523"/>
      <c r="AK192" s="525">
        <v>458</v>
      </c>
      <c r="AL192" s="527">
        <f t="shared" si="159"/>
        <v>0</v>
      </c>
      <c r="AM192" s="525">
        <v>378</v>
      </c>
      <c r="AN192" s="527">
        <f t="shared" si="160"/>
        <v>0</v>
      </c>
      <c r="AO192" s="528">
        <f t="shared" si="161"/>
        <v>0</v>
      </c>
      <c r="AP192" s="540">
        <v>25.71</v>
      </c>
      <c r="AQ192" s="344">
        <v>458</v>
      </c>
      <c r="AR192" s="190">
        <f t="shared" si="174"/>
        <v>11775.18</v>
      </c>
      <c r="AS192" s="344">
        <v>378</v>
      </c>
      <c r="AT192" s="190">
        <f>AP192*AS192</f>
        <v>9718.380000000001</v>
      </c>
      <c r="AU192" s="345">
        <f t="shared" si="186"/>
        <v>21493.56</v>
      </c>
      <c r="AV192" s="606"/>
      <c r="AW192" s="344">
        <v>458</v>
      </c>
      <c r="AX192" s="190">
        <f t="shared" si="177"/>
        <v>0</v>
      </c>
      <c r="AY192" s="344">
        <v>378</v>
      </c>
      <c r="AZ192" s="190">
        <f>AV192*AY192</f>
        <v>0</v>
      </c>
      <c r="BA192" s="345">
        <f t="shared" si="187"/>
        <v>0</v>
      </c>
      <c r="BB192" s="540"/>
      <c r="BC192" s="542">
        <v>458</v>
      </c>
      <c r="BD192" s="544">
        <f t="shared" si="162"/>
        <v>0</v>
      </c>
      <c r="BE192" s="542">
        <v>378</v>
      </c>
      <c r="BF192" s="544">
        <f t="shared" si="163"/>
        <v>0</v>
      </c>
      <c r="BG192" s="545">
        <f t="shared" si="145"/>
        <v>0</v>
      </c>
      <c r="BH192" s="398">
        <f t="shared" si="164"/>
        <v>0</v>
      </c>
      <c r="BJ192" s="275"/>
    </row>
    <row r="193" spans="1:62" s="263" customFormat="1" ht="12.75">
      <c r="A193" s="307" t="s">
        <v>605</v>
      </c>
      <c r="B193" s="264" t="s">
        <v>606</v>
      </c>
      <c r="C193" s="187"/>
      <c r="D193" s="261" t="s">
        <v>143</v>
      </c>
      <c r="E193" s="606">
        <v>70.38</v>
      </c>
      <c r="F193" s="344">
        <v>458</v>
      </c>
      <c r="G193" s="190">
        <f t="shared" si="146"/>
        <v>32234.039999999997</v>
      </c>
      <c r="H193" s="344">
        <v>435.6</v>
      </c>
      <c r="I193" s="190">
        <f>E193*H193</f>
        <v>30657.527999999998</v>
      </c>
      <c r="J193" s="345">
        <f t="shared" si="183"/>
        <v>62891.567999999999</v>
      </c>
      <c r="K193" s="409"/>
      <c r="L193" s="427"/>
      <c r="M193" s="429">
        <v>458</v>
      </c>
      <c r="N193" s="431">
        <f t="shared" si="147"/>
        <v>0</v>
      </c>
      <c r="O193" s="429">
        <v>435.6</v>
      </c>
      <c r="P193" s="431">
        <f t="shared" si="148"/>
        <v>0</v>
      </c>
      <c r="Q193" s="432">
        <f t="shared" si="149"/>
        <v>0</v>
      </c>
      <c r="R193" s="444"/>
      <c r="S193" s="446">
        <v>458</v>
      </c>
      <c r="T193" s="448">
        <f t="shared" si="150"/>
        <v>0</v>
      </c>
      <c r="U193" s="446">
        <v>435.6</v>
      </c>
      <c r="V193" s="448">
        <f t="shared" si="151"/>
        <v>0</v>
      </c>
      <c r="W193" s="449">
        <f t="shared" si="152"/>
        <v>0</v>
      </c>
      <c r="X193" s="472"/>
      <c r="Y193" s="474">
        <v>458</v>
      </c>
      <c r="Z193" s="476">
        <f t="shared" si="153"/>
        <v>0</v>
      </c>
      <c r="AA193" s="474">
        <v>435.6</v>
      </c>
      <c r="AB193" s="476">
        <f t="shared" si="154"/>
        <v>0</v>
      </c>
      <c r="AC193" s="477">
        <f t="shared" si="155"/>
        <v>0</v>
      </c>
      <c r="AD193" s="498">
        <v>32</v>
      </c>
      <c r="AE193" s="491">
        <v>458</v>
      </c>
      <c r="AF193" s="493">
        <f t="shared" si="156"/>
        <v>14656</v>
      </c>
      <c r="AG193" s="491">
        <v>435.6</v>
      </c>
      <c r="AH193" s="493">
        <f t="shared" si="157"/>
        <v>13939.2</v>
      </c>
      <c r="AI193" s="494">
        <f t="shared" si="158"/>
        <v>28595.200000000001</v>
      </c>
      <c r="AJ193" s="523"/>
      <c r="AK193" s="525">
        <v>458</v>
      </c>
      <c r="AL193" s="527">
        <f t="shared" si="159"/>
        <v>0</v>
      </c>
      <c r="AM193" s="525">
        <v>435.6</v>
      </c>
      <c r="AN193" s="527">
        <f t="shared" si="160"/>
        <v>0</v>
      </c>
      <c r="AO193" s="528">
        <f t="shared" si="161"/>
        <v>0</v>
      </c>
      <c r="AP193" s="540"/>
      <c r="AQ193" s="344">
        <v>458</v>
      </c>
      <c r="AR193" s="190">
        <f t="shared" si="174"/>
        <v>0</v>
      </c>
      <c r="AS193" s="344">
        <v>435.6</v>
      </c>
      <c r="AT193" s="190">
        <f>AP193*AS193</f>
        <v>0</v>
      </c>
      <c r="AU193" s="345">
        <f t="shared" si="186"/>
        <v>0</v>
      </c>
      <c r="AV193" s="606">
        <v>38.380000000000003</v>
      </c>
      <c r="AW193" s="344">
        <v>458</v>
      </c>
      <c r="AX193" s="190">
        <f t="shared" si="177"/>
        <v>17578.04</v>
      </c>
      <c r="AY193" s="344">
        <v>435.6</v>
      </c>
      <c r="AZ193" s="190">
        <f>AV193*AY193</f>
        <v>16718.328000000001</v>
      </c>
      <c r="BA193" s="345">
        <f t="shared" si="187"/>
        <v>34296.368000000002</v>
      </c>
      <c r="BB193" s="540"/>
      <c r="BC193" s="542">
        <v>458</v>
      </c>
      <c r="BD193" s="544">
        <f t="shared" si="162"/>
        <v>0</v>
      </c>
      <c r="BE193" s="542">
        <v>435.6</v>
      </c>
      <c r="BF193" s="544">
        <f t="shared" si="163"/>
        <v>0</v>
      </c>
      <c r="BG193" s="545">
        <f t="shared" si="145"/>
        <v>0</v>
      </c>
      <c r="BH193" s="398">
        <f t="shared" si="164"/>
        <v>-7.1054273576010019E-15</v>
      </c>
      <c r="BJ193" s="275"/>
    </row>
    <row r="194" spans="1:62" s="263" customFormat="1" ht="12.75">
      <c r="A194" s="307" t="s">
        <v>607</v>
      </c>
      <c r="B194" s="264" t="s">
        <v>608</v>
      </c>
      <c r="C194" s="187"/>
      <c r="D194" s="261" t="s">
        <v>142</v>
      </c>
      <c r="E194" s="622">
        <v>7</v>
      </c>
      <c r="F194" s="344">
        <v>27836</v>
      </c>
      <c r="G194" s="190">
        <f t="shared" si="146"/>
        <v>194852</v>
      </c>
      <c r="H194" s="344">
        <v>6870</v>
      </c>
      <c r="I194" s="190">
        <f t="shared" ref="I194:I203" si="188">E194*H194</f>
        <v>48090</v>
      </c>
      <c r="J194" s="345">
        <f t="shared" si="183"/>
        <v>242942</v>
      </c>
      <c r="K194" s="409"/>
      <c r="L194" s="427"/>
      <c r="M194" s="429">
        <v>27836</v>
      </c>
      <c r="N194" s="431">
        <f t="shared" si="147"/>
        <v>0</v>
      </c>
      <c r="O194" s="429">
        <v>6870</v>
      </c>
      <c r="P194" s="431">
        <f t="shared" si="148"/>
        <v>0</v>
      </c>
      <c r="Q194" s="432">
        <f t="shared" si="149"/>
        <v>0</v>
      </c>
      <c r="R194" s="444"/>
      <c r="S194" s="446">
        <v>27836</v>
      </c>
      <c r="T194" s="448">
        <f t="shared" si="150"/>
        <v>0</v>
      </c>
      <c r="U194" s="446">
        <v>6870</v>
      </c>
      <c r="V194" s="448">
        <f t="shared" si="151"/>
        <v>0</v>
      </c>
      <c r="W194" s="449">
        <f t="shared" si="152"/>
        <v>0</v>
      </c>
      <c r="X194" s="472"/>
      <c r="Y194" s="474">
        <v>27836</v>
      </c>
      <c r="Z194" s="476">
        <f t="shared" si="153"/>
        <v>0</v>
      </c>
      <c r="AA194" s="474">
        <v>6870</v>
      </c>
      <c r="AB194" s="476">
        <f t="shared" si="154"/>
        <v>0</v>
      </c>
      <c r="AC194" s="477">
        <f t="shared" si="155"/>
        <v>0</v>
      </c>
      <c r="AD194" s="498">
        <v>7</v>
      </c>
      <c r="AE194" s="491">
        <v>27836</v>
      </c>
      <c r="AF194" s="493">
        <f t="shared" si="156"/>
        <v>194852</v>
      </c>
      <c r="AG194" s="491">
        <v>6870</v>
      </c>
      <c r="AH194" s="493">
        <f t="shared" si="157"/>
        <v>48090</v>
      </c>
      <c r="AI194" s="494">
        <f t="shared" si="158"/>
        <v>242942</v>
      </c>
      <c r="AJ194" s="523"/>
      <c r="AK194" s="525">
        <v>27836</v>
      </c>
      <c r="AL194" s="527">
        <f t="shared" si="159"/>
        <v>0</v>
      </c>
      <c r="AM194" s="525">
        <v>6870</v>
      </c>
      <c r="AN194" s="527">
        <f t="shared" si="160"/>
        <v>0</v>
      </c>
      <c r="AO194" s="528">
        <f t="shared" si="161"/>
        <v>0</v>
      </c>
      <c r="AP194" s="540"/>
      <c r="AQ194" s="344">
        <v>27836</v>
      </c>
      <c r="AR194" s="190">
        <f t="shared" si="174"/>
        <v>0</v>
      </c>
      <c r="AS194" s="344">
        <v>6870</v>
      </c>
      <c r="AT194" s="190">
        <f t="shared" ref="AT194:AT203" si="189">AP194*AS194</f>
        <v>0</v>
      </c>
      <c r="AU194" s="345">
        <f t="shared" si="186"/>
        <v>0</v>
      </c>
      <c r="AV194" s="606"/>
      <c r="AW194" s="344">
        <v>27836</v>
      </c>
      <c r="AX194" s="190">
        <f t="shared" si="177"/>
        <v>0</v>
      </c>
      <c r="AY194" s="344">
        <v>6870</v>
      </c>
      <c r="AZ194" s="190">
        <f t="shared" ref="AZ194:AZ203" si="190">AV194*AY194</f>
        <v>0</v>
      </c>
      <c r="BA194" s="345">
        <f t="shared" si="187"/>
        <v>0</v>
      </c>
      <c r="BB194" s="540"/>
      <c r="BC194" s="542">
        <v>27836</v>
      </c>
      <c r="BD194" s="544">
        <f t="shared" si="162"/>
        <v>0</v>
      </c>
      <c r="BE194" s="542">
        <v>6870</v>
      </c>
      <c r="BF194" s="544">
        <f t="shared" si="163"/>
        <v>0</v>
      </c>
      <c r="BG194" s="545">
        <f t="shared" si="145"/>
        <v>0</v>
      </c>
      <c r="BH194" s="398">
        <f t="shared" si="164"/>
        <v>0</v>
      </c>
      <c r="BJ194" s="275"/>
    </row>
    <row r="195" spans="1:62" s="263" customFormat="1" ht="12.75">
      <c r="A195" s="307" t="s">
        <v>609</v>
      </c>
      <c r="B195" s="264" t="s">
        <v>610</v>
      </c>
      <c r="C195" s="187"/>
      <c r="D195" s="261" t="s">
        <v>90</v>
      </c>
      <c r="E195" s="622">
        <v>36</v>
      </c>
      <c r="F195" s="344">
        <v>890</v>
      </c>
      <c r="G195" s="190">
        <f t="shared" si="146"/>
        <v>32040</v>
      </c>
      <c r="H195" s="344">
        <v>0</v>
      </c>
      <c r="I195" s="190">
        <f t="shared" si="188"/>
        <v>0</v>
      </c>
      <c r="J195" s="345">
        <f t="shared" si="183"/>
        <v>32040</v>
      </c>
      <c r="K195" s="409"/>
      <c r="L195" s="427"/>
      <c r="M195" s="429">
        <v>890</v>
      </c>
      <c r="N195" s="431">
        <f t="shared" si="147"/>
        <v>0</v>
      </c>
      <c r="O195" s="429">
        <v>0</v>
      </c>
      <c r="P195" s="431">
        <f t="shared" si="148"/>
        <v>0</v>
      </c>
      <c r="Q195" s="432">
        <f t="shared" si="149"/>
        <v>0</v>
      </c>
      <c r="R195" s="444"/>
      <c r="S195" s="446">
        <v>890</v>
      </c>
      <c r="T195" s="448">
        <f t="shared" si="150"/>
        <v>0</v>
      </c>
      <c r="U195" s="446">
        <v>0</v>
      </c>
      <c r="V195" s="448">
        <f t="shared" si="151"/>
        <v>0</v>
      </c>
      <c r="W195" s="449">
        <f t="shared" si="152"/>
        <v>0</v>
      </c>
      <c r="X195" s="472"/>
      <c r="Y195" s="474">
        <v>890</v>
      </c>
      <c r="Z195" s="476">
        <f t="shared" si="153"/>
        <v>0</v>
      </c>
      <c r="AA195" s="474">
        <v>0</v>
      </c>
      <c r="AB195" s="476">
        <f t="shared" si="154"/>
        <v>0</v>
      </c>
      <c r="AC195" s="477">
        <f t="shared" si="155"/>
        <v>0</v>
      </c>
      <c r="AD195" s="498">
        <v>36</v>
      </c>
      <c r="AE195" s="491">
        <v>890</v>
      </c>
      <c r="AF195" s="493">
        <f t="shared" si="156"/>
        <v>32040</v>
      </c>
      <c r="AG195" s="491">
        <v>0</v>
      </c>
      <c r="AH195" s="493">
        <f t="shared" si="157"/>
        <v>0</v>
      </c>
      <c r="AI195" s="494">
        <f t="shared" si="158"/>
        <v>32040</v>
      </c>
      <c r="AJ195" s="523"/>
      <c r="AK195" s="525">
        <v>890</v>
      </c>
      <c r="AL195" s="527">
        <f t="shared" si="159"/>
        <v>0</v>
      </c>
      <c r="AM195" s="525">
        <v>0</v>
      </c>
      <c r="AN195" s="527">
        <f t="shared" si="160"/>
        <v>0</v>
      </c>
      <c r="AO195" s="528">
        <f t="shared" si="161"/>
        <v>0</v>
      </c>
      <c r="AP195" s="540"/>
      <c r="AQ195" s="344">
        <v>890</v>
      </c>
      <c r="AR195" s="190">
        <f t="shared" si="174"/>
        <v>0</v>
      </c>
      <c r="AS195" s="344">
        <v>0</v>
      </c>
      <c r="AT195" s="190">
        <f t="shared" si="189"/>
        <v>0</v>
      </c>
      <c r="AU195" s="345">
        <f t="shared" si="186"/>
        <v>0</v>
      </c>
      <c r="AV195" s="606"/>
      <c r="AW195" s="344">
        <v>890</v>
      </c>
      <c r="AX195" s="190">
        <f t="shared" si="177"/>
        <v>0</v>
      </c>
      <c r="AY195" s="344">
        <v>0</v>
      </c>
      <c r="AZ195" s="190">
        <f t="shared" si="190"/>
        <v>0</v>
      </c>
      <c r="BA195" s="345">
        <f t="shared" si="187"/>
        <v>0</v>
      </c>
      <c r="BB195" s="540"/>
      <c r="BC195" s="542">
        <v>890</v>
      </c>
      <c r="BD195" s="544">
        <f t="shared" si="162"/>
        <v>0</v>
      </c>
      <c r="BE195" s="542">
        <v>0</v>
      </c>
      <c r="BF195" s="544">
        <f t="shared" si="163"/>
        <v>0</v>
      </c>
      <c r="BG195" s="545">
        <f t="shared" si="145"/>
        <v>0</v>
      </c>
      <c r="BH195" s="398">
        <f t="shared" si="164"/>
        <v>0</v>
      </c>
      <c r="BJ195" s="275"/>
    </row>
    <row r="196" spans="1:62" s="263" customFormat="1" ht="12.75">
      <c r="A196" s="307" t="s">
        <v>611</v>
      </c>
      <c r="B196" s="264" t="s">
        <v>612</v>
      </c>
      <c r="C196" s="187"/>
      <c r="D196" s="261" t="s">
        <v>143</v>
      </c>
      <c r="E196" s="622">
        <v>12</v>
      </c>
      <c r="F196" s="344">
        <v>690</v>
      </c>
      <c r="G196" s="190">
        <f t="shared" si="146"/>
        <v>8280</v>
      </c>
      <c r="H196" s="344">
        <v>348</v>
      </c>
      <c r="I196" s="190">
        <f t="shared" si="188"/>
        <v>4176</v>
      </c>
      <c r="J196" s="345">
        <f t="shared" si="183"/>
        <v>12456</v>
      </c>
      <c r="K196" s="409"/>
      <c r="L196" s="427"/>
      <c r="M196" s="429">
        <v>690</v>
      </c>
      <c r="N196" s="431">
        <f t="shared" si="147"/>
        <v>0</v>
      </c>
      <c r="O196" s="429">
        <v>348</v>
      </c>
      <c r="P196" s="431">
        <f t="shared" si="148"/>
        <v>0</v>
      </c>
      <c r="Q196" s="432">
        <f t="shared" si="149"/>
        <v>0</v>
      </c>
      <c r="R196" s="444"/>
      <c r="S196" s="446">
        <v>690</v>
      </c>
      <c r="T196" s="448">
        <f t="shared" si="150"/>
        <v>0</v>
      </c>
      <c r="U196" s="446">
        <v>348</v>
      </c>
      <c r="V196" s="448">
        <f t="shared" si="151"/>
        <v>0</v>
      </c>
      <c r="W196" s="449">
        <f t="shared" si="152"/>
        <v>0</v>
      </c>
      <c r="X196" s="472"/>
      <c r="Y196" s="474">
        <v>690</v>
      </c>
      <c r="Z196" s="476">
        <f t="shared" si="153"/>
        <v>0</v>
      </c>
      <c r="AA196" s="474">
        <v>348</v>
      </c>
      <c r="AB196" s="476">
        <f t="shared" si="154"/>
        <v>0</v>
      </c>
      <c r="AC196" s="477">
        <f t="shared" si="155"/>
        <v>0</v>
      </c>
      <c r="AD196" s="498">
        <v>12</v>
      </c>
      <c r="AE196" s="491">
        <v>690</v>
      </c>
      <c r="AF196" s="493">
        <f t="shared" si="156"/>
        <v>8280</v>
      </c>
      <c r="AG196" s="491">
        <v>348</v>
      </c>
      <c r="AH196" s="493">
        <f t="shared" si="157"/>
        <v>4176</v>
      </c>
      <c r="AI196" s="494">
        <f t="shared" si="158"/>
        <v>12456</v>
      </c>
      <c r="AJ196" s="523"/>
      <c r="AK196" s="525">
        <v>690</v>
      </c>
      <c r="AL196" s="527">
        <f t="shared" si="159"/>
        <v>0</v>
      </c>
      <c r="AM196" s="525">
        <v>348</v>
      </c>
      <c r="AN196" s="527">
        <f t="shared" si="160"/>
        <v>0</v>
      </c>
      <c r="AO196" s="528">
        <f t="shared" si="161"/>
        <v>0</v>
      </c>
      <c r="AP196" s="540"/>
      <c r="AQ196" s="344">
        <v>690</v>
      </c>
      <c r="AR196" s="190">
        <f t="shared" si="174"/>
        <v>0</v>
      </c>
      <c r="AS196" s="344">
        <v>348</v>
      </c>
      <c r="AT196" s="190">
        <f t="shared" si="189"/>
        <v>0</v>
      </c>
      <c r="AU196" s="345">
        <f t="shared" si="186"/>
        <v>0</v>
      </c>
      <c r="AV196" s="606"/>
      <c r="AW196" s="344">
        <v>690</v>
      </c>
      <c r="AX196" s="190">
        <f t="shared" si="177"/>
        <v>0</v>
      </c>
      <c r="AY196" s="344">
        <v>348</v>
      </c>
      <c r="AZ196" s="190">
        <f t="shared" si="190"/>
        <v>0</v>
      </c>
      <c r="BA196" s="345">
        <f t="shared" si="187"/>
        <v>0</v>
      </c>
      <c r="BB196" s="540"/>
      <c r="BC196" s="542">
        <v>690</v>
      </c>
      <c r="BD196" s="544">
        <f t="shared" si="162"/>
        <v>0</v>
      </c>
      <c r="BE196" s="542">
        <v>348</v>
      </c>
      <c r="BF196" s="544">
        <f t="shared" si="163"/>
        <v>0</v>
      </c>
      <c r="BG196" s="545">
        <f t="shared" si="145"/>
        <v>0</v>
      </c>
      <c r="BH196" s="398">
        <f t="shared" si="164"/>
        <v>0</v>
      </c>
      <c r="BJ196" s="275"/>
    </row>
    <row r="197" spans="1:62" s="263" customFormat="1" ht="12.75">
      <c r="A197" s="307" t="s">
        <v>613</v>
      </c>
      <c r="B197" s="264" t="s">
        <v>614</v>
      </c>
      <c r="C197" s="187"/>
      <c r="D197" s="261" t="s">
        <v>90</v>
      </c>
      <c r="E197" s="261">
        <v>36</v>
      </c>
      <c r="F197" s="344">
        <v>1290</v>
      </c>
      <c r="G197" s="190">
        <f t="shared" si="146"/>
        <v>46440</v>
      </c>
      <c r="H197" s="344">
        <v>1250</v>
      </c>
      <c r="I197" s="190">
        <f t="shared" si="188"/>
        <v>45000</v>
      </c>
      <c r="J197" s="345">
        <f t="shared" si="183"/>
        <v>91440</v>
      </c>
      <c r="K197" s="409"/>
      <c r="L197" s="427"/>
      <c r="M197" s="429">
        <v>1290</v>
      </c>
      <c r="N197" s="431">
        <f t="shared" si="147"/>
        <v>0</v>
      </c>
      <c r="O197" s="429">
        <v>1250</v>
      </c>
      <c r="P197" s="431">
        <f t="shared" si="148"/>
        <v>0</v>
      </c>
      <c r="Q197" s="432">
        <f t="shared" si="149"/>
        <v>0</v>
      </c>
      <c r="R197" s="444"/>
      <c r="S197" s="446">
        <v>1290</v>
      </c>
      <c r="T197" s="448">
        <f t="shared" si="150"/>
        <v>0</v>
      </c>
      <c r="U197" s="446">
        <v>1250</v>
      </c>
      <c r="V197" s="448">
        <f t="shared" si="151"/>
        <v>0</v>
      </c>
      <c r="W197" s="449">
        <f t="shared" si="152"/>
        <v>0</v>
      </c>
      <c r="X197" s="472"/>
      <c r="Y197" s="474">
        <v>1290</v>
      </c>
      <c r="Z197" s="476">
        <f t="shared" si="153"/>
        <v>0</v>
      </c>
      <c r="AA197" s="474">
        <v>1250</v>
      </c>
      <c r="AB197" s="476">
        <f t="shared" si="154"/>
        <v>0</v>
      </c>
      <c r="AC197" s="477">
        <f t="shared" si="155"/>
        <v>0</v>
      </c>
      <c r="AD197" s="498">
        <v>36</v>
      </c>
      <c r="AE197" s="491">
        <v>1290</v>
      </c>
      <c r="AF197" s="493">
        <f t="shared" si="156"/>
        <v>46440</v>
      </c>
      <c r="AG197" s="491">
        <v>1250</v>
      </c>
      <c r="AH197" s="493">
        <f t="shared" si="157"/>
        <v>45000</v>
      </c>
      <c r="AI197" s="494">
        <f t="shared" si="158"/>
        <v>91440</v>
      </c>
      <c r="AJ197" s="523"/>
      <c r="AK197" s="525">
        <v>1290</v>
      </c>
      <c r="AL197" s="527">
        <f t="shared" si="159"/>
        <v>0</v>
      </c>
      <c r="AM197" s="525">
        <v>1250</v>
      </c>
      <c r="AN197" s="527">
        <f t="shared" si="160"/>
        <v>0</v>
      </c>
      <c r="AO197" s="528">
        <f t="shared" si="161"/>
        <v>0</v>
      </c>
      <c r="AP197" s="540"/>
      <c r="AQ197" s="344">
        <v>1290</v>
      </c>
      <c r="AR197" s="190">
        <f t="shared" si="174"/>
        <v>0</v>
      </c>
      <c r="AS197" s="344">
        <v>1250</v>
      </c>
      <c r="AT197" s="190">
        <f t="shared" si="189"/>
        <v>0</v>
      </c>
      <c r="AU197" s="345">
        <f t="shared" si="186"/>
        <v>0</v>
      </c>
      <c r="AV197" s="606"/>
      <c r="AW197" s="344">
        <v>1290</v>
      </c>
      <c r="AX197" s="190">
        <f t="shared" si="177"/>
        <v>0</v>
      </c>
      <c r="AY197" s="344">
        <v>1250</v>
      </c>
      <c r="AZ197" s="190">
        <f t="shared" si="190"/>
        <v>0</v>
      </c>
      <c r="BA197" s="345">
        <f t="shared" si="187"/>
        <v>0</v>
      </c>
      <c r="BB197" s="540"/>
      <c r="BC197" s="542">
        <v>1290</v>
      </c>
      <c r="BD197" s="544">
        <f t="shared" si="162"/>
        <v>0</v>
      </c>
      <c r="BE197" s="542">
        <v>1250</v>
      </c>
      <c r="BF197" s="544">
        <f t="shared" si="163"/>
        <v>0</v>
      </c>
      <c r="BG197" s="545">
        <f t="shared" si="145"/>
        <v>0</v>
      </c>
      <c r="BH197" s="398">
        <f t="shared" si="164"/>
        <v>0</v>
      </c>
      <c r="BJ197" s="275"/>
    </row>
    <row r="198" spans="1:62" s="263" customFormat="1" ht="12.75">
      <c r="A198" s="307" t="s">
        <v>615</v>
      </c>
      <c r="B198" s="264" t="s">
        <v>616</v>
      </c>
      <c r="C198" s="187"/>
      <c r="D198" s="261" t="s">
        <v>142</v>
      </c>
      <c r="E198" s="261">
        <v>12</v>
      </c>
      <c r="F198" s="344">
        <v>5790</v>
      </c>
      <c r="G198" s="190">
        <f t="shared" si="146"/>
        <v>69480</v>
      </c>
      <c r="H198" s="344">
        <v>1320</v>
      </c>
      <c r="I198" s="190">
        <f t="shared" si="188"/>
        <v>15840</v>
      </c>
      <c r="J198" s="345">
        <f t="shared" si="183"/>
        <v>85320</v>
      </c>
      <c r="K198" s="409"/>
      <c r="L198" s="427"/>
      <c r="M198" s="429">
        <v>5790</v>
      </c>
      <c r="N198" s="431">
        <f t="shared" si="147"/>
        <v>0</v>
      </c>
      <c r="O198" s="429">
        <v>1320</v>
      </c>
      <c r="P198" s="431">
        <f t="shared" si="148"/>
        <v>0</v>
      </c>
      <c r="Q198" s="432">
        <f t="shared" si="149"/>
        <v>0</v>
      </c>
      <c r="R198" s="444"/>
      <c r="S198" s="446">
        <v>5790</v>
      </c>
      <c r="T198" s="448">
        <f t="shared" si="150"/>
        <v>0</v>
      </c>
      <c r="U198" s="446">
        <v>1320</v>
      </c>
      <c r="V198" s="448">
        <f t="shared" si="151"/>
        <v>0</v>
      </c>
      <c r="W198" s="449">
        <f t="shared" si="152"/>
        <v>0</v>
      </c>
      <c r="X198" s="472"/>
      <c r="Y198" s="474">
        <v>5790</v>
      </c>
      <c r="Z198" s="476">
        <f t="shared" si="153"/>
        <v>0</v>
      </c>
      <c r="AA198" s="474">
        <v>1320</v>
      </c>
      <c r="AB198" s="476">
        <f t="shared" si="154"/>
        <v>0</v>
      </c>
      <c r="AC198" s="477">
        <f t="shared" si="155"/>
        <v>0</v>
      </c>
      <c r="AD198" s="498">
        <v>12</v>
      </c>
      <c r="AE198" s="491">
        <v>5790</v>
      </c>
      <c r="AF198" s="493">
        <f t="shared" si="156"/>
        <v>69480</v>
      </c>
      <c r="AG198" s="491">
        <v>1320</v>
      </c>
      <c r="AH198" s="493">
        <f t="shared" si="157"/>
        <v>15840</v>
      </c>
      <c r="AI198" s="494">
        <f t="shared" si="158"/>
        <v>85320</v>
      </c>
      <c r="AJ198" s="523"/>
      <c r="AK198" s="525">
        <v>5790</v>
      </c>
      <c r="AL198" s="527">
        <f t="shared" si="159"/>
        <v>0</v>
      </c>
      <c r="AM198" s="525">
        <v>1320</v>
      </c>
      <c r="AN198" s="527">
        <f t="shared" si="160"/>
        <v>0</v>
      </c>
      <c r="AO198" s="528">
        <f t="shared" si="161"/>
        <v>0</v>
      </c>
      <c r="AP198" s="540"/>
      <c r="AQ198" s="344">
        <v>5790</v>
      </c>
      <c r="AR198" s="190">
        <f t="shared" si="174"/>
        <v>0</v>
      </c>
      <c r="AS198" s="344">
        <v>1320</v>
      </c>
      <c r="AT198" s="190">
        <f t="shared" si="189"/>
        <v>0</v>
      </c>
      <c r="AU198" s="345">
        <f t="shared" si="186"/>
        <v>0</v>
      </c>
      <c r="AV198" s="606"/>
      <c r="AW198" s="344">
        <v>5790</v>
      </c>
      <c r="AX198" s="190">
        <f t="shared" si="177"/>
        <v>0</v>
      </c>
      <c r="AY198" s="344">
        <v>1320</v>
      </c>
      <c r="AZ198" s="190">
        <f t="shared" si="190"/>
        <v>0</v>
      </c>
      <c r="BA198" s="345">
        <f t="shared" si="187"/>
        <v>0</v>
      </c>
      <c r="BB198" s="540"/>
      <c r="BC198" s="542">
        <v>5790</v>
      </c>
      <c r="BD198" s="544">
        <f t="shared" si="162"/>
        <v>0</v>
      </c>
      <c r="BE198" s="542">
        <v>1320</v>
      </c>
      <c r="BF198" s="544">
        <f t="shared" si="163"/>
        <v>0</v>
      </c>
      <c r="BG198" s="545">
        <f t="shared" si="145"/>
        <v>0</v>
      </c>
      <c r="BH198" s="398">
        <f t="shared" si="164"/>
        <v>0</v>
      </c>
      <c r="BJ198" s="275"/>
    </row>
    <row r="199" spans="1:62" s="263" customFormat="1" ht="12.75">
      <c r="A199" s="307" t="s">
        <v>617</v>
      </c>
      <c r="B199" s="343" t="s">
        <v>191</v>
      </c>
      <c r="C199" s="187"/>
      <c r="D199" s="261" t="s">
        <v>90</v>
      </c>
      <c r="E199" s="261">
        <v>125.1</v>
      </c>
      <c r="F199" s="344">
        <v>981.75</v>
      </c>
      <c r="G199" s="190">
        <f t="shared" si="146"/>
        <v>122816.92499999999</v>
      </c>
      <c r="H199" s="344">
        <v>1869.25</v>
      </c>
      <c r="I199" s="190">
        <f t="shared" si="188"/>
        <v>233843.17499999999</v>
      </c>
      <c r="J199" s="345">
        <f t="shared" si="183"/>
        <v>356660.1</v>
      </c>
      <c r="K199" s="409"/>
      <c r="L199" s="427"/>
      <c r="M199" s="429">
        <v>981.75</v>
      </c>
      <c r="N199" s="431">
        <f t="shared" si="147"/>
        <v>0</v>
      </c>
      <c r="O199" s="429">
        <v>1869.25</v>
      </c>
      <c r="P199" s="431">
        <f t="shared" si="148"/>
        <v>0</v>
      </c>
      <c r="Q199" s="432">
        <f t="shared" si="149"/>
        <v>0</v>
      </c>
      <c r="R199" s="444"/>
      <c r="S199" s="446">
        <v>981.75</v>
      </c>
      <c r="T199" s="448">
        <f t="shared" si="150"/>
        <v>0</v>
      </c>
      <c r="U199" s="446">
        <v>1869.25</v>
      </c>
      <c r="V199" s="448">
        <f t="shared" si="151"/>
        <v>0</v>
      </c>
      <c r="W199" s="449">
        <f t="shared" si="152"/>
        <v>0</v>
      </c>
      <c r="X199" s="472"/>
      <c r="Y199" s="474">
        <v>981.75</v>
      </c>
      <c r="Z199" s="476">
        <f t="shared" si="153"/>
        <v>0</v>
      </c>
      <c r="AA199" s="474">
        <v>1869.25</v>
      </c>
      <c r="AB199" s="476">
        <f t="shared" si="154"/>
        <v>0</v>
      </c>
      <c r="AC199" s="477">
        <f t="shared" si="155"/>
        <v>0</v>
      </c>
      <c r="AD199" s="498">
        <v>125.1</v>
      </c>
      <c r="AE199" s="491">
        <v>981.75</v>
      </c>
      <c r="AF199" s="493">
        <f t="shared" si="156"/>
        <v>122816.92499999999</v>
      </c>
      <c r="AG199" s="491">
        <v>1869.25</v>
      </c>
      <c r="AH199" s="493">
        <f t="shared" si="157"/>
        <v>233843.17499999999</v>
      </c>
      <c r="AI199" s="494">
        <f t="shared" si="158"/>
        <v>356660.1</v>
      </c>
      <c r="AJ199" s="523"/>
      <c r="AK199" s="525">
        <v>981.75</v>
      </c>
      <c r="AL199" s="527">
        <f t="shared" si="159"/>
        <v>0</v>
      </c>
      <c r="AM199" s="525">
        <v>1869.25</v>
      </c>
      <c r="AN199" s="527">
        <f t="shared" si="160"/>
        <v>0</v>
      </c>
      <c r="AO199" s="528">
        <f t="shared" si="161"/>
        <v>0</v>
      </c>
      <c r="AP199" s="540"/>
      <c r="AQ199" s="344">
        <v>981.75</v>
      </c>
      <c r="AR199" s="190">
        <f t="shared" si="174"/>
        <v>0</v>
      </c>
      <c r="AS199" s="344">
        <v>1869.25</v>
      </c>
      <c r="AT199" s="190">
        <f t="shared" si="189"/>
        <v>0</v>
      </c>
      <c r="AU199" s="345">
        <f t="shared" si="186"/>
        <v>0</v>
      </c>
      <c r="AV199" s="606"/>
      <c r="AW199" s="344">
        <v>981.75</v>
      </c>
      <c r="AX199" s="190">
        <f t="shared" si="177"/>
        <v>0</v>
      </c>
      <c r="AY199" s="344">
        <v>1869.25</v>
      </c>
      <c r="AZ199" s="190">
        <f t="shared" si="190"/>
        <v>0</v>
      </c>
      <c r="BA199" s="345">
        <f t="shared" si="187"/>
        <v>0</v>
      </c>
      <c r="BB199" s="540"/>
      <c r="BC199" s="542">
        <v>981.75</v>
      </c>
      <c r="BD199" s="544">
        <f t="shared" si="162"/>
        <v>0</v>
      </c>
      <c r="BE199" s="542">
        <v>1869.25</v>
      </c>
      <c r="BF199" s="544">
        <f t="shared" si="163"/>
        <v>0</v>
      </c>
      <c r="BG199" s="545">
        <f t="shared" si="145"/>
        <v>0</v>
      </c>
      <c r="BH199" s="398">
        <f t="shared" si="164"/>
        <v>0</v>
      </c>
      <c r="BJ199" s="275"/>
    </row>
    <row r="200" spans="1:62" s="263" customFormat="1" ht="12.75">
      <c r="A200" s="307" t="s">
        <v>618</v>
      </c>
      <c r="B200" s="264" t="s">
        <v>619</v>
      </c>
      <c r="C200" s="187"/>
      <c r="D200" s="261" t="s">
        <v>142</v>
      </c>
      <c r="E200" s="261">
        <v>4</v>
      </c>
      <c r="F200" s="344">
        <v>27836</v>
      </c>
      <c r="G200" s="190">
        <f t="shared" si="146"/>
        <v>111344</v>
      </c>
      <c r="H200" s="344">
        <v>5787.6</v>
      </c>
      <c r="I200" s="190">
        <f t="shared" si="188"/>
        <v>23150.400000000001</v>
      </c>
      <c r="J200" s="345">
        <f t="shared" si="183"/>
        <v>134494.39999999999</v>
      </c>
      <c r="K200" s="409"/>
      <c r="L200" s="427"/>
      <c r="M200" s="429">
        <v>27836</v>
      </c>
      <c r="N200" s="431">
        <f t="shared" si="147"/>
        <v>0</v>
      </c>
      <c r="O200" s="429">
        <v>5787.6</v>
      </c>
      <c r="P200" s="431">
        <f t="shared" si="148"/>
        <v>0</v>
      </c>
      <c r="Q200" s="432">
        <f t="shared" si="149"/>
        <v>0</v>
      </c>
      <c r="R200" s="444"/>
      <c r="S200" s="446">
        <v>27836</v>
      </c>
      <c r="T200" s="448">
        <f t="shared" si="150"/>
        <v>0</v>
      </c>
      <c r="U200" s="446">
        <v>5787.6</v>
      </c>
      <c r="V200" s="448">
        <f t="shared" si="151"/>
        <v>0</v>
      </c>
      <c r="W200" s="449">
        <f t="shared" si="152"/>
        <v>0</v>
      </c>
      <c r="X200" s="472"/>
      <c r="Y200" s="474">
        <v>27836</v>
      </c>
      <c r="Z200" s="476">
        <f t="shared" si="153"/>
        <v>0</v>
      </c>
      <c r="AA200" s="474">
        <v>5787.6</v>
      </c>
      <c r="AB200" s="476">
        <f t="shared" si="154"/>
        <v>0</v>
      </c>
      <c r="AC200" s="477">
        <f t="shared" si="155"/>
        <v>0</v>
      </c>
      <c r="AD200" s="498">
        <v>4</v>
      </c>
      <c r="AE200" s="491">
        <v>27836</v>
      </c>
      <c r="AF200" s="493">
        <f t="shared" si="156"/>
        <v>111344</v>
      </c>
      <c r="AG200" s="491">
        <v>5787.6</v>
      </c>
      <c r="AH200" s="493">
        <f t="shared" si="157"/>
        <v>23150.400000000001</v>
      </c>
      <c r="AI200" s="494">
        <f t="shared" si="158"/>
        <v>134494.39999999999</v>
      </c>
      <c r="AJ200" s="523"/>
      <c r="AK200" s="525">
        <v>27836</v>
      </c>
      <c r="AL200" s="527">
        <f t="shared" si="159"/>
        <v>0</v>
      </c>
      <c r="AM200" s="525">
        <v>5787.6</v>
      </c>
      <c r="AN200" s="527">
        <f t="shared" si="160"/>
        <v>0</v>
      </c>
      <c r="AO200" s="884">
        <f t="shared" si="161"/>
        <v>0</v>
      </c>
      <c r="AP200" s="540"/>
      <c r="AQ200" s="344">
        <v>27836</v>
      </c>
      <c r="AR200" s="190">
        <f t="shared" si="174"/>
        <v>0</v>
      </c>
      <c r="AS200" s="344">
        <v>5787.6</v>
      </c>
      <c r="AT200" s="190">
        <f t="shared" si="189"/>
        <v>0</v>
      </c>
      <c r="AU200" s="345">
        <f t="shared" si="186"/>
        <v>0</v>
      </c>
      <c r="AV200" s="606"/>
      <c r="AW200" s="344">
        <v>27836</v>
      </c>
      <c r="AX200" s="190">
        <f t="shared" si="177"/>
        <v>0</v>
      </c>
      <c r="AY200" s="344">
        <v>5787.6</v>
      </c>
      <c r="AZ200" s="190">
        <f t="shared" si="190"/>
        <v>0</v>
      </c>
      <c r="BA200" s="345">
        <f t="shared" si="187"/>
        <v>0</v>
      </c>
      <c r="BB200" s="540"/>
      <c r="BC200" s="885">
        <v>27836</v>
      </c>
      <c r="BD200" s="544">
        <f t="shared" si="162"/>
        <v>0</v>
      </c>
      <c r="BE200" s="542">
        <v>5787.6</v>
      </c>
      <c r="BF200" s="544">
        <f t="shared" si="163"/>
        <v>0</v>
      </c>
      <c r="BG200" s="545">
        <f t="shared" si="145"/>
        <v>0</v>
      </c>
      <c r="BH200" s="398">
        <f t="shared" si="164"/>
        <v>0</v>
      </c>
      <c r="BJ200" s="275"/>
    </row>
    <row r="201" spans="1:62" s="263" customFormat="1" ht="12.75">
      <c r="A201" s="307" t="s">
        <v>620</v>
      </c>
      <c r="B201" s="343" t="s">
        <v>621</v>
      </c>
      <c r="C201" s="187"/>
      <c r="D201" s="261" t="s">
        <v>140</v>
      </c>
      <c r="E201" s="261">
        <v>1.87</v>
      </c>
      <c r="F201" s="344">
        <v>5197.5</v>
      </c>
      <c r="G201" s="190">
        <f t="shared" si="146"/>
        <v>9719.3250000000007</v>
      </c>
      <c r="H201" s="344">
        <v>10659</v>
      </c>
      <c r="I201" s="190">
        <f t="shared" si="188"/>
        <v>19932.330000000002</v>
      </c>
      <c r="J201" s="345">
        <f t="shared" si="183"/>
        <v>29651.655000000002</v>
      </c>
      <c r="K201" s="409"/>
      <c r="L201" s="427"/>
      <c r="M201" s="429">
        <v>5197.5</v>
      </c>
      <c r="N201" s="431">
        <f t="shared" si="147"/>
        <v>0</v>
      </c>
      <c r="O201" s="429">
        <v>10659</v>
      </c>
      <c r="P201" s="431">
        <f t="shared" si="148"/>
        <v>0</v>
      </c>
      <c r="Q201" s="432">
        <f t="shared" si="149"/>
        <v>0</v>
      </c>
      <c r="R201" s="444"/>
      <c r="S201" s="446">
        <v>5197.5</v>
      </c>
      <c r="T201" s="448">
        <f t="shared" si="150"/>
        <v>0</v>
      </c>
      <c r="U201" s="446">
        <v>10659</v>
      </c>
      <c r="V201" s="448">
        <f t="shared" si="151"/>
        <v>0</v>
      </c>
      <c r="W201" s="449">
        <f t="shared" si="152"/>
        <v>0</v>
      </c>
      <c r="X201" s="472"/>
      <c r="Y201" s="474">
        <v>5197.5</v>
      </c>
      <c r="Z201" s="476">
        <f t="shared" si="153"/>
        <v>0</v>
      </c>
      <c r="AA201" s="474">
        <v>10659</v>
      </c>
      <c r="AB201" s="476">
        <f t="shared" si="154"/>
        <v>0</v>
      </c>
      <c r="AC201" s="477">
        <f t="shared" si="155"/>
        <v>0</v>
      </c>
      <c r="AD201" s="498">
        <v>1.87</v>
      </c>
      <c r="AE201" s="491">
        <v>5197.5</v>
      </c>
      <c r="AF201" s="493">
        <f t="shared" si="156"/>
        <v>9719.3250000000007</v>
      </c>
      <c r="AG201" s="491">
        <v>10659</v>
      </c>
      <c r="AH201" s="493">
        <f t="shared" si="157"/>
        <v>19932.330000000002</v>
      </c>
      <c r="AI201" s="494">
        <f t="shared" si="158"/>
        <v>29651.655000000002</v>
      </c>
      <c r="AJ201" s="523"/>
      <c r="AK201" s="525">
        <v>5197.5</v>
      </c>
      <c r="AL201" s="527">
        <f t="shared" si="159"/>
        <v>0</v>
      </c>
      <c r="AM201" s="525">
        <v>10659</v>
      </c>
      <c r="AN201" s="527">
        <f t="shared" si="160"/>
        <v>0</v>
      </c>
      <c r="AO201" s="884">
        <f t="shared" si="161"/>
        <v>0</v>
      </c>
      <c r="AP201" s="540"/>
      <c r="AQ201" s="344">
        <v>5197.5</v>
      </c>
      <c r="AR201" s="190">
        <f t="shared" si="174"/>
        <v>0</v>
      </c>
      <c r="AS201" s="344">
        <v>10659</v>
      </c>
      <c r="AT201" s="190">
        <f t="shared" si="189"/>
        <v>0</v>
      </c>
      <c r="AU201" s="345">
        <f t="shared" si="186"/>
        <v>0</v>
      </c>
      <c r="AV201" s="606"/>
      <c r="AW201" s="344">
        <v>5197.5</v>
      </c>
      <c r="AX201" s="190">
        <f t="shared" si="177"/>
        <v>0</v>
      </c>
      <c r="AY201" s="344">
        <v>10659</v>
      </c>
      <c r="AZ201" s="190">
        <f t="shared" si="190"/>
        <v>0</v>
      </c>
      <c r="BA201" s="345">
        <f t="shared" si="187"/>
        <v>0</v>
      </c>
      <c r="BB201" s="540"/>
      <c r="BC201" s="885">
        <v>5197.5</v>
      </c>
      <c r="BD201" s="544">
        <f t="shared" si="162"/>
        <v>0</v>
      </c>
      <c r="BE201" s="542">
        <v>10659</v>
      </c>
      <c r="BF201" s="544">
        <f t="shared" si="163"/>
        <v>0</v>
      </c>
      <c r="BG201" s="545">
        <f t="shared" si="145"/>
        <v>0</v>
      </c>
      <c r="BH201" s="398">
        <f t="shared" si="164"/>
        <v>0</v>
      </c>
      <c r="BJ201" s="275"/>
    </row>
    <row r="202" spans="1:62" s="263" customFormat="1" ht="12.75">
      <c r="A202" s="307" t="s">
        <v>622</v>
      </c>
      <c r="B202" s="343" t="s">
        <v>623</v>
      </c>
      <c r="C202" s="187"/>
      <c r="D202" s="261" t="s">
        <v>142</v>
      </c>
      <c r="E202" s="261">
        <v>24</v>
      </c>
      <c r="F202" s="344">
        <v>2832</v>
      </c>
      <c r="G202" s="190">
        <f t="shared" si="146"/>
        <v>67968</v>
      </c>
      <c r="H202" s="344">
        <v>1956</v>
      </c>
      <c r="I202" s="190">
        <f t="shared" si="188"/>
        <v>46944</v>
      </c>
      <c r="J202" s="345">
        <f t="shared" si="183"/>
        <v>114912</v>
      </c>
      <c r="K202" s="409"/>
      <c r="L202" s="427"/>
      <c r="M202" s="429">
        <v>2832</v>
      </c>
      <c r="N202" s="431">
        <f t="shared" si="147"/>
        <v>0</v>
      </c>
      <c r="O202" s="429">
        <v>1956</v>
      </c>
      <c r="P202" s="431">
        <f t="shared" si="148"/>
        <v>0</v>
      </c>
      <c r="Q202" s="432">
        <f t="shared" si="149"/>
        <v>0</v>
      </c>
      <c r="R202" s="444"/>
      <c r="S202" s="446">
        <v>2832</v>
      </c>
      <c r="T202" s="448">
        <f t="shared" si="150"/>
        <v>0</v>
      </c>
      <c r="U202" s="446">
        <v>1956</v>
      </c>
      <c r="V202" s="448">
        <f t="shared" si="151"/>
        <v>0</v>
      </c>
      <c r="W202" s="449">
        <f t="shared" si="152"/>
        <v>0</v>
      </c>
      <c r="X202" s="472"/>
      <c r="Y202" s="474">
        <v>2832</v>
      </c>
      <c r="Z202" s="476">
        <f t="shared" si="153"/>
        <v>0</v>
      </c>
      <c r="AA202" s="474">
        <v>1956</v>
      </c>
      <c r="AB202" s="476">
        <f t="shared" si="154"/>
        <v>0</v>
      </c>
      <c r="AC202" s="477">
        <f t="shared" si="155"/>
        <v>0</v>
      </c>
      <c r="AD202" s="498">
        <v>24</v>
      </c>
      <c r="AE202" s="491">
        <v>2832</v>
      </c>
      <c r="AF202" s="493">
        <f t="shared" si="156"/>
        <v>67968</v>
      </c>
      <c r="AG202" s="491">
        <v>1956</v>
      </c>
      <c r="AH202" s="493">
        <f t="shared" si="157"/>
        <v>46944</v>
      </c>
      <c r="AI202" s="494">
        <f t="shared" si="158"/>
        <v>114912</v>
      </c>
      <c r="AJ202" s="523"/>
      <c r="AK202" s="525">
        <v>2832</v>
      </c>
      <c r="AL202" s="527">
        <f t="shared" si="159"/>
        <v>0</v>
      </c>
      <c r="AM202" s="525">
        <v>1956</v>
      </c>
      <c r="AN202" s="527">
        <f t="shared" si="160"/>
        <v>0</v>
      </c>
      <c r="AO202" s="884">
        <f t="shared" si="161"/>
        <v>0</v>
      </c>
      <c r="AP202" s="540"/>
      <c r="AQ202" s="344">
        <v>2832</v>
      </c>
      <c r="AR202" s="190">
        <f t="shared" si="174"/>
        <v>0</v>
      </c>
      <c r="AS202" s="344">
        <v>1956</v>
      </c>
      <c r="AT202" s="190">
        <f t="shared" si="189"/>
        <v>0</v>
      </c>
      <c r="AU202" s="345">
        <f t="shared" si="186"/>
        <v>0</v>
      </c>
      <c r="AV202" s="606"/>
      <c r="AW202" s="344">
        <v>2832</v>
      </c>
      <c r="AX202" s="190">
        <f t="shared" si="177"/>
        <v>0</v>
      </c>
      <c r="AY202" s="344">
        <v>1956</v>
      </c>
      <c r="AZ202" s="190">
        <f t="shared" si="190"/>
        <v>0</v>
      </c>
      <c r="BA202" s="345">
        <f t="shared" si="187"/>
        <v>0</v>
      </c>
      <c r="BB202" s="540"/>
      <c r="BC202" s="885">
        <v>2832</v>
      </c>
      <c r="BD202" s="544">
        <f t="shared" si="162"/>
        <v>0</v>
      </c>
      <c r="BE202" s="542">
        <v>1956</v>
      </c>
      <c r="BF202" s="544">
        <f t="shared" si="163"/>
        <v>0</v>
      </c>
      <c r="BG202" s="545">
        <f t="shared" si="145"/>
        <v>0</v>
      </c>
      <c r="BH202" s="398">
        <f t="shared" si="164"/>
        <v>0</v>
      </c>
      <c r="BJ202" s="275"/>
    </row>
    <row r="203" spans="1:62" s="263" customFormat="1" ht="12.75">
      <c r="A203" s="307" t="s">
        <v>624</v>
      </c>
      <c r="B203" s="343" t="s">
        <v>625</v>
      </c>
      <c r="C203" s="187"/>
      <c r="D203" s="261" t="s">
        <v>143</v>
      </c>
      <c r="E203" s="606">
        <v>90</v>
      </c>
      <c r="F203" s="344">
        <v>866.26</v>
      </c>
      <c r="G203" s="190">
        <f t="shared" si="146"/>
        <v>77963.399999999994</v>
      </c>
      <c r="H203" s="344">
        <v>435.6</v>
      </c>
      <c r="I203" s="190">
        <f t="shared" si="188"/>
        <v>39204</v>
      </c>
      <c r="J203" s="345">
        <f t="shared" si="183"/>
        <v>117167.4</v>
      </c>
      <c r="K203" s="409"/>
      <c r="L203" s="427"/>
      <c r="M203" s="429">
        <v>866.26</v>
      </c>
      <c r="N203" s="431">
        <f t="shared" si="147"/>
        <v>0</v>
      </c>
      <c r="O203" s="429">
        <v>435.6</v>
      </c>
      <c r="P203" s="431">
        <f t="shared" si="148"/>
        <v>0</v>
      </c>
      <c r="Q203" s="432">
        <f t="shared" si="149"/>
        <v>0</v>
      </c>
      <c r="R203" s="444"/>
      <c r="S203" s="446">
        <v>866.26</v>
      </c>
      <c r="T203" s="448">
        <f t="shared" si="150"/>
        <v>0</v>
      </c>
      <c r="U203" s="446">
        <v>435.6</v>
      </c>
      <c r="V203" s="448">
        <f t="shared" si="151"/>
        <v>0</v>
      </c>
      <c r="W203" s="449">
        <f t="shared" si="152"/>
        <v>0</v>
      </c>
      <c r="X203" s="472"/>
      <c r="Y203" s="474">
        <v>866.26</v>
      </c>
      <c r="Z203" s="476">
        <f t="shared" si="153"/>
        <v>0</v>
      </c>
      <c r="AA203" s="474">
        <v>435.6</v>
      </c>
      <c r="AB203" s="476">
        <f t="shared" si="154"/>
        <v>0</v>
      </c>
      <c r="AC203" s="477">
        <f t="shared" si="155"/>
        <v>0</v>
      </c>
      <c r="AD203" s="498"/>
      <c r="AE203" s="491">
        <v>866.26</v>
      </c>
      <c r="AF203" s="493">
        <f t="shared" si="156"/>
        <v>0</v>
      </c>
      <c r="AG203" s="491">
        <v>435.6</v>
      </c>
      <c r="AH203" s="493">
        <f t="shared" si="157"/>
        <v>0</v>
      </c>
      <c r="AI203" s="494">
        <f t="shared" si="158"/>
        <v>0</v>
      </c>
      <c r="AJ203" s="523"/>
      <c r="AK203" s="525">
        <v>866.26</v>
      </c>
      <c r="AL203" s="527">
        <f t="shared" si="159"/>
        <v>0</v>
      </c>
      <c r="AM203" s="525">
        <v>435.6</v>
      </c>
      <c r="AN203" s="527">
        <f t="shared" si="160"/>
        <v>0</v>
      </c>
      <c r="AO203" s="884">
        <f t="shared" si="161"/>
        <v>0</v>
      </c>
      <c r="AP203" s="540"/>
      <c r="AQ203" s="344">
        <v>866.26</v>
      </c>
      <c r="AR203" s="190">
        <f t="shared" si="174"/>
        <v>0</v>
      </c>
      <c r="AS203" s="344">
        <v>435.6</v>
      </c>
      <c r="AT203" s="190">
        <f t="shared" si="189"/>
        <v>0</v>
      </c>
      <c r="AU203" s="345">
        <f t="shared" si="186"/>
        <v>0</v>
      </c>
      <c r="AV203" s="606">
        <v>90</v>
      </c>
      <c r="AW203" s="344">
        <v>866.26</v>
      </c>
      <c r="AX203" s="190">
        <f t="shared" si="177"/>
        <v>77963.399999999994</v>
      </c>
      <c r="AY203" s="344">
        <v>435.6</v>
      </c>
      <c r="AZ203" s="190">
        <f t="shared" si="190"/>
        <v>39204</v>
      </c>
      <c r="BA203" s="345">
        <f t="shared" si="187"/>
        <v>117167.4</v>
      </c>
      <c r="BB203" s="540"/>
      <c r="BC203" s="885">
        <v>866.26</v>
      </c>
      <c r="BD203" s="544">
        <f t="shared" si="162"/>
        <v>0</v>
      </c>
      <c r="BE203" s="542">
        <v>435.6</v>
      </c>
      <c r="BF203" s="544">
        <f t="shared" si="163"/>
        <v>0</v>
      </c>
      <c r="BG203" s="545">
        <f t="shared" si="145"/>
        <v>0</v>
      </c>
      <c r="BH203" s="398">
        <f t="shared" si="164"/>
        <v>0</v>
      </c>
      <c r="BJ203" s="275"/>
    </row>
    <row r="204" spans="1:62" s="628" customFormat="1" ht="12.75" customHeight="1">
      <c r="A204" s="624" t="s">
        <v>1406</v>
      </c>
      <c r="B204" s="625" t="s">
        <v>1404</v>
      </c>
      <c r="C204" s="394"/>
      <c r="D204" s="626" t="s">
        <v>90</v>
      </c>
      <c r="E204" s="627">
        <v>35.200000000000003</v>
      </c>
      <c r="F204" s="396">
        <v>1620</v>
      </c>
      <c r="G204" s="396">
        <f t="shared" si="146"/>
        <v>57024.000000000007</v>
      </c>
      <c r="H204" s="396">
        <v>0</v>
      </c>
      <c r="I204" s="396">
        <f t="shared" ref="I204:I229" si="191">ROUND(E204*H204,2)</f>
        <v>0</v>
      </c>
      <c r="J204" s="396">
        <f>ROUND(G204+I204,2)</f>
        <v>57024</v>
      </c>
      <c r="K204" s="625"/>
      <c r="AP204" s="626">
        <v>35.200000000000003</v>
      </c>
      <c r="AQ204" s="396">
        <v>1620</v>
      </c>
      <c r="AR204" s="396">
        <f t="shared" si="174"/>
        <v>57024.000000000007</v>
      </c>
      <c r="AS204" s="396">
        <v>0</v>
      </c>
      <c r="AT204" s="396">
        <f t="shared" ref="AT204:AT225" si="192">ROUND(AP204*AS204,2)</f>
        <v>0</v>
      </c>
      <c r="AU204" s="396">
        <f>ROUND(AR204+AT204,2)</f>
        <v>57024</v>
      </c>
      <c r="AV204" s="626"/>
      <c r="AW204" s="396">
        <v>1620</v>
      </c>
      <c r="AX204" s="396">
        <f t="shared" si="177"/>
        <v>0</v>
      </c>
      <c r="AY204" s="396">
        <v>0</v>
      </c>
      <c r="AZ204" s="396">
        <f t="shared" ref="AZ204:AZ225" si="193">ROUND(AV204*AY204,2)</f>
        <v>0</v>
      </c>
      <c r="BA204" s="396">
        <f>ROUND(AX204+AZ204,2)</f>
        <v>0</v>
      </c>
      <c r="BB204" s="626"/>
      <c r="BC204" s="625"/>
      <c r="BD204" s="625"/>
      <c r="BE204" s="625"/>
      <c r="BF204" s="625"/>
      <c r="BG204" s="625"/>
      <c r="BH204" s="926">
        <f t="shared" si="164"/>
        <v>0</v>
      </c>
    </row>
    <row r="205" spans="1:62" s="628" customFormat="1" ht="12.75" customHeight="1">
      <c r="A205" s="624" t="s">
        <v>1411</v>
      </c>
      <c r="B205" s="625" t="s">
        <v>1412</v>
      </c>
      <c r="C205" s="394"/>
      <c r="D205" s="626" t="s">
        <v>90</v>
      </c>
      <c r="E205" s="627">
        <v>22.6</v>
      </c>
      <c r="F205" s="396">
        <v>2320</v>
      </c>
      <c r="G205" s="396">
        <f t="shared" si="146"/>
        <v>52432</v>
      </c>
      <c r="H205" s="396">
        <v>4769.33</v>
      </c>
      <c r="I205" s="396">
        <f t="shared" si="191"/>
        <v>107786.86</v>
      </c>
      <c r="J205" s="396">
        <f>ROUND(G205+I205,2)</f>
        <v>160218.85999999999</v>
      </c>
      <c r="K205" s="625"/>
      <c r="AP205" s="626"/>
      <c r="AQ205" s="396">
        <v>2320</v>
      </c>
      <c r="AR205" s="396">
        <f t="shared" si="174"/>
        <v>0</v>
      </c>
      <c r="AS205" s="396">
        <v>4769.33</v>
      </c>
      <c r="AT205" s="396">
        <f t="shared" si="192"/>
        <v>0</v>
      </c>
      <c r="AU205" s="396">
        <f>ROUND(AR205+AT205,2)</f>
        <v>0</v>
      </c>
      <c r="AV205" s="626">
        <v>19</v>
      </c>
      <c r="AW205" s="396">
        <v>2320</v>
      </c>
      <c r="AX205" s="396">
        <f>AV205*AW205</f>
        <v>44080</v>
      </c>
      <c r="AY205" s="396">
        <v>4769.33</v>
      </c>
      <c r="AZ205" s="396">
        <f>ROUND(AV205*AY205,2)</f>
        <v>90617.27</v>
      </c>
      <c r="BA205" s="396">
        <f>ROUND(AX205+AZ205,2)</f>
        <v>134697.26999999999</v>
      </c>
      <c r="BB205" s="626">
        <v>3.6</v>
      </c>
      <c r="BC205" s="396">
        <v>2320</v>
      </c>
      <c r="BD205" s="396">
        <f>BB205*BC205</f>
        <v>8352</v>
      </c>
      <c r="BE205" s="396">
        <v>4769.33</v>
      </c>
      <c r="BF205" s="396">
        <f>ROUND(BB205*BE205,2)</f>
        <v>17169.59</v>
      </c>
      <c r="BG205" s="396">
        <f>ROUND(BD205+BF205,2)</f>
        <v>25521.59</v>
      </c>
      <c r="BH205" s="926">
        <f t="shared" si="164"/>
        <v>0</v>
      </c>
    </row>
    <row r="206" spans="1:62" s="628" customFormat="1" ht="12.75" customHeight="1">
      <c r="A206" s="624" t="s">
        <v>1413</v>
      </c>
      <c r="B206" s="625" t="s">
        <v>1414</v>
      </c>
      <c r="C206" s="394"/>
      <c r="D206" s="626" t="s">
        <v>90</v>
      </c>
      <c r="E206" s="627">
        <v>1.44</v>
      </c>
      <c r="F206" s="396">
        <v>2320</v>
      </c>
      <c r="G206" s="396">
        <f t="shared" si="146"/>
        <v>3340.7999999999997</v>
      </c>
      <c r="H206" s="396">
        <v>1600</v>
      </c>
      <c r="I206" s="396">
        <f t="shared" si="191"/>
        <v>2304</v>
      </c>
      <c r="J206" s="396">
        <f>ROUND(G206+I206,2)</f>
        <v>5644.8</v>
      </c>
      <c r="K206" s="625"/>
      <c r="AP206" s="626"/>
      <c r="AQ206" s="396">
        <v>2320</v>
      </c>
      <c r="AR206" s="396">
        <f t="shared" si="174"/>
        <v>0</v>
      </c>
      <c r="AS206" s="396">
        <v>1600</v>
      </c>
      <c r="AT206" s="396">
        <f t="shared" si="192"/>
        <v>0</v>
      </c>
      <c r="AU206" s="396">
        <f>ROUND(AR206+AT206,2)</f>
        <v>0</v>
      </c>
      <c r="AV206" s="626">
        <v>1.44</v>
      </c>
      <c r="AW206" s="396">
        <v>2320</v>
      </c>
      <c r="AX206" s="396">
        <f t="shared" si="177"/>
        <v>3340.7999999999997</v>
      </c>
      <c r="AY206" s="396">
        <v>1600</v>
      </c>
      <c r="AZ206" s="396">
        <f t="shared" si="193"/>
        <v>2304</v>
      </c>
      <c r="BA206" s="396">
        <f>ROUND(AX206+AZ206,2)</f>
        <v>5644.8</v>
      </c>
      <c r="BB206" s="626"/>
      <c r="BC206" s="625"/>
      <c r="BD206" s="625"/>
      <c r="BE206" s="625"/>
      <c r="BF206" s="625"/>
      <c r="BG206" s="625"/>
      <c r="BH206" s="926">
        <f t="shared" si="164"/>
        <v>0</v>
      </c>
    </row>
    <row r="207" spans="1:62" s="628" customFormat="1" ht="12.75" customHeight="1">
      <c r="A207" s="624" t="s">
        <v>1415</v>
      </c>
      <c r="B207" s="625" t="s">
        <v>1416</v>
      </c>
      <c r="C207" s="394"/>
      <c r="D207" s="626" t="s">
        <v>90</v>
      </c>
      <c r="E207" s="627">
        <v>1.53</v>
      </c>
      <c r="F207" s="396">
        <v>4600</v>
      </c>
      <c r="G207" s="396">
        <f t="shared" ref="G207:G229" si="194">E207*F207</f>
        <v>7038</v>
      </c>
      <c r="H207" s="396">
        <v>1160</v>
      </c>
      <c r="I207" s="396">
        <f t="shared" si="191"/>
        <v>1774.8</v>
      </c>
      <c r="J207" s="396">
        <f>ROUND(G207+I207,2)</f>
        <v>8812.7999999999993</v>
      </c>
      <c r="K207" s="625"/>
      <c r="AP207" s="626"/>
      <c r="AQ207" s="396">
        <v>4600</v>
      </c>
      <c r="AR207" s="396">
        <f t="shared" si="174"/>
        <v>0</v>
      </c>
      <c r="AS207" s="396">
        <v>1160</v>
      </c>
      <c r="AT207" s="396">
        <f t="shared" si="192"/>
        <v>0</v>
      </c>
      <c r="AU207" s="396">
        <f>ROUND(AR207+AT207,2)</f>
        <v>0</v>
      </c>
      <c r="AV207" s="626">
        <v>1.53</v>
      </c>
      <c r="AW207" s="396">
        <v>4600</v>
      </c>
      <c r="AX207" s="396">
        <f t="shared" si="177"/>
        <v>7038</v>
      </c>
      <c r="AY207" s="396">
        <v>1160</v>
      </c>
      <c r="AZ207" s="396">
        <f t="shared" si="193"/>
        <v>1774.8</v>
      </c>
      <c r="BA207" s="396">
        <f>ROUND(AX207+AZ207,2)</f>
        <v>8812.7999999999993</v>
      </c>
      <c r="BB207" s="626"/>
      <c r="BC207" s="625"/>
      <c r="BD207" s="625"/>
      <c r="BE207" s="625"/>
      <c r="BF207" s="625"/>
      <c r="BG207" s="625"/>
      <c r="BH207" s="926">
        <f t="shared" ref="BH207:BH270" si="195">E207-L207-R207-X207-AD207-AJ207-AP207-AV207-BB207</f>
        <v>0</v>
      </c>
    </row>
    <row r="208" spans="1:62" s="628" customFormat="1" ht="12.75" customHeight="1">
      <c r="A208" s="624" t="s">
        <v>1417</v>
      </c>
      <c r="B208" s="625" t="s">
        <v>1418</v>
      </c>
      <c r="C208" s="394"/>
      <c r="D208" s="626" t="s">
        <v>90</v>
      </c>
      <c r="E208" s="627">
        <v>4</v>
      </c>
      <c r="F208" s="396">
        <v>2666.67</v>
      </c>
      <c r="G208" s="396">
        <f t="shared" si="194"/>
        <v>10666.68</v>
      </c>
      <c r="H208" s="396">
        <v>3261.33</v>
      </c>
      <c r="I208" s="396">
        <f t="shared" si="191"/>
        <v>13045.32</v>
      </c>
      <c r="J208" s="396">
        <f t="shared" ref="J208:J228" si="196">ROUND(G208+I208,2)</f>
        <v>23712</v>
      </c>
      <c r="K208" s="625"/>
      <c r="AP208" s="626"/>
      <c r="AQ208" s="396">
        <v>2666.67</v>
      </c>
      <c r="AR208" s="396">
        <f t="shared" si="174"/>
        <v>0</v>
      </c>
      <c r="AS208" s="396">
        <v>3261.33</v>
      </c>
      <c r="AT208" s="396">
        <f t="shared" si="192"/>
        <v>0</v>
      </c>
      <c r="AU208" s="396">
        <f t="shared" ref="AU208:AU225" si="197">ROUND(AR208+AT208,2)</f>
        <v>0</v>
      </c>
      <c r="AV208" s="626">
        <v>4</v>
      </c>
      <c r="AW208" s="396">
        <v>2666.67</v>
      </c>
      <c r="AX208" s="396">
        <f t="shared" si="177"/>
        <v>10666.68</v>
      </c>
      <c r="AY208" s="396">
        <v>3261.33</v>
      </c>
      <c r="AZ208" s="396">
        <f t="shared" si="193"/>
        <v>13045.32</v>
      </c>
      <c r="BA208" s="396">
        <f t="shared" ref="BA208:BA225" si="198">ROUND(AX208+AZ208,2)</f>
        <v>23712</v>
      </c>
      <c r="BB208" s="626"/>
      <c r="BC208" s="625"/>
      <c r="BD208" s="625"/>
      <c r="BE208" s="625"/>
      <c r="BF208" s="625"/>
      <c r="BG208" s="625"/>
      <c r="BH208" s="926">
        <f t="shared" si="195"/>
        <v>0</v>
      </c>
    </row>
    <row r="209" spans="1:60" s="628" customFormat="1" ht="12.75" customHeight="1">
      <c r="A209" s="624" t="s">
        <v>1419</v>
      </c>
      <c r="B209" s="625" t="s">
        <v>1420</v>
      </c>
      <c r="C209" s="394"/>
      <c r="D209" s="626" t="s">
        <v>142</v>
      </c>
      <c r="E209" s="627">
        <v>1</v>
      </c>
      <c r="F209" s="396">
        <v>9091.58</v>
      </c>
      <c r="G209" s="396">
        <f t="shared" si="194"/>
        <v>9091.58</v>
      </c>
      <c r="H209" s="396">
        <v>3491.31</v>
      </c>
      <c r="I209" s="396">
        <f t="shared" si="191"/>
        <v>3491.31</v>
      </c>
      <c r="J209" s="396">
        <f t="shared" si="196"/>
        <v>12582.89</v>
      </c>
      <c r="K209" s="625"/>
      <c r="AP209" s="626"/>
      <c r="AQ209" s="396">
        <v>9091.58</v>
      </c>
      <c r="AR209" s="396">
        <f t="shared" si="174"/>
        <v>0</v>
      </c>
      <c r="AS209" s="396">
        <v>3491.31</v>
      </c>
      <c r="AT209" s="396">
        <f t="shared" si="192"/>
        <v>0</v>
      </c>
      <c r="AU209" s="396">
        <f t="shared" si="197"/>
        <v>0</v>
      </c>
      <c r="AV209" s="626">
        <v>1</v>
      </c>
      <c r="AW209" s="396">
        <v>9091.58</v>
      </c>
      <c r="AX209" s="396">
        <f t="shared" si="177"/>
        <v>9091.58</v>
      </c>
      <c r="AY209" s="396">
        <v>3491.31</v>
      </c>
      <c r="AZ209" s="396">
        <f t="shared" si="193"/>
        <v>3491.31</v>
      </c>
      <c r="BA209" s="396">
        <f t="shared" si="198"/>
        <v>12582.89</v>
      </c>
      <c r="BB209" s="626"/>
      <c r="BC209" s="625"/>
      <c r="BD209" s="625"/>
      <c r="BE209" s="625"/>
      <c r="BF209" s="625"/>
      <c r="BG209" s="625"/>
      <c r="BH209" s="926">
        <f t="shared" si="195"/>
        <v>0</v>
      </c>
    </row>
    <row r="210" spans="1:60" s="628" customFormat="1" ht="12.75" customHeight="1">
      <c r="A210" s="624" t="s">
        <v>1421</v>
      </c>
      <c r="B210" s="625" t="s">
        <v>1422</v>
      </c>
      <c r="C210" s="394"/>
      <c r="D210" s="626" t="s">
        <v>142</v>
      </c>
      <c r="E210" s="627">
        <v>2</v>
      </c>
      <c r="F210" s="396">
        <v>9091.58</v>
      </c>
      <c r="G210" s="396">
        <f t="shared" si="194"/>
        <v>18183.16</v>
      </c>
      <c r="H210" s="396">
        <v>3491.31</v>
      </c>
      <c r="I210" s="396">
        <f t="shared" si="191"/>
        <v>6982.62</v>
      </c>
      <c r="J210" s="396">
        <f t="shared" si="196"/>
        <v>25165.78</v>
      </c>
      <c r="K210" s="625"/>
      <c r="AP210" s="626"/>
      <c r="AQ210" s="396">
        <v>9091.58</v>
      </c>
      <c r="AR210" s="396">
        <f t="shared" si="174"/>
        <v>0</v>
      </c>
      <c r="AS210" s="396">
        <v>3491.31</v>
      </c>
      <c r="AT210" s="396">
        <f t="shared" si="192"/>
        <v>0</v>
      </c>
      <c r="AU210" s="396">
        <f t="shared" si="197"/>
        <v>0</v>
      </c>
      <c r="AV210" s="626">
        <v>2</v>
      </c>
      <c r="AW210" s="396">
        <v>9091.58</v>
      </c>
      <c r="AX210" s="396">
        <f t="shared" si="177"/>
        <v>18183.16</v>
      </c>
      <c r="AY210" s="396">
        <v>3491.31</v>
      </c>
      <c r="AZ210" s="396">
        <f t="shared" si="193"/>
        <v>6982.62</v>
      </c>
      <c r="BA210" s="396">
        <f t="shared" si="198"/>
        <v>25165.78</v>
      </c>
      <c r="BB210" s="626"/>
      <c r="BC210" s="625"/>
      <c r="BD210" s="625"/>
      <c r="BE210" s="625"/>
      <c r="BF210" s="625"/>
      <c r="BG210" s="625"/>
      <c r="BH210" s="926">
        <f t="shared" si="195"/>
        <v>0</v>
      </c>
    </row>
    <row r="211" spans="1:60" s="628" customFormat="1" ht="12.75" customHeight="1">
      <c r="A211" s="624" t="s">
        <v>1423</v>
      </c>
      <c r="B211" s="625" t="s">
        <v>1424</v>
      </c>
      <c r="C211" s="394"/>
      <c r="D211" s="626" t="s">
        <v>142</v>
      </c>
      <c r="E211" s="627">
        <v>2</v>
      </c>
      <c r="F211" s="396">
        <v>9091.58</v>
      </c>
      <c r="G211" s="396">
        <f t="shared" si="194"/>
        <v>18183.16</v>
      </c>
      <c r="H211" s="396">
        <v>3491.31</v>
      </c>
      <c r="I211" s="396">
        <f t="shared" si="191"/>
        <v>6982.62</v>
      </c>
      <c r="J211" s="396">
        <f t="shared" si="196"/>
        <v>25165.78</v>
      </c>
      <c r="K211" s="625"/>
      <c r="AP211" s="626"/>
      <c r="AQ211" s="396">
        <v>9091.58</v>
      </c>
      <c r="AR211" s="396">
        <f t="shared" si="174"/>
        <v>0</v>
      </c>
      <c r="AS211" s="396">
        <v>3491.31</v>
      </c>
      <c r="AT211" s="396">
        <f t="shared" si="192"/>
        <v>0</v>
      </c>
      <c r="AU211" s="396">
        <f t="shared" si="197"/>
        <v>0</v>
      </c>
      <c r="AV211" s="626">
        <v>2</v>
      </c>
      <c r="AW211" s="396">
        <v>9091.58</v>
      </c>
      <c r="AX211" s="396">
        <f t="shared" si="177"/>
        <v>18183.16</v>
      </c>
      <c r="AY211" s="396">
        <v>3491.31</v>
      </c>
      <c r="AZ211" s="396">
        <f t="shared" si="193"/>
        <v>6982.62</v>
      </c>
      <c r="BA211" s="396">
        <f t="shared" si="198"/>
        <v>25165.78</v>
      </c>
      <c r="BB211" s="626"/>
      <c r="BC211" s="625"/>
      <c r="BD211" s="625"/>
      <c r="BE211" s="625"/>
      <c r="BF211" s="625"/>
      <c r="BG211" s="625"/>
      <c r="BH211" s="926">
        <f t="shared" si="195"/>
        <v>0</v>
      </c>
    </row>
    <row r="212" spans="1:60" s="628" customFormat="1" ht="12.75" customHeight="1">
      <c r="A212" s="624" t="s">
        <v>1425</v>
      </c>
      <c r="B212" s="625" t="s">
        <v>1426</v>
      </c>
      <c r="C212" s="394"/>
      <c r="D212" s="626" t="s">
        <v>142</v>
      </c>
      <c r="E212" s="627">
        <v>2</v>
      </c>
      <c r="F212" s="396">
        <v>9091.58</v>
      </c>
      <c r="G212" s="396">
        <f t="shared" si="194"/>
        <v>18183.16</v>
      </c>
      <c r="H212" s="396">
        <v>3491.31</v>
      </c>
      <c r="I212" s="396">
        <f t="shared" si="191"/>
        <v>6982.62</v>
      </c>
      <c r="J212" s="396">
        <f t="shared" si="196"/>
        <v>25165.78</v>
      </c>
      <c r="K212" s="625"/>
      <c r="AP212" s="626"/>
      <c r="AQ212" s="396">
        <v>9091.58</v>
      </c>
      <c r="AR212" s="396">
        <f t="shared" si="174"/>
        <v>0</v>
      </c>
      <c r="AS212" s="396">
        <v>3491.31</v>
      </c>
      <c r="AT212" s="396">
        <f t="shared" si="192"/>
        <v>0</v>
      </c>
      <c r="AU212" s="396">
        <f t="shared" si="197"/>
        <v>0</v>
      </c>
      <c r="AV212" s="626">
        <v>2</v>
      </c>
      <c r="AW212" s="396">
        <v>9091.58</v>
      </c>
      <c r="AX212" s="396">
        <f t="shared" si="177"/>
        <v>18183.16</v>
      </c>
      <c r="AY212" s="396">
        <v>3491.31</v>
      </c>
      <c r="AZ212" s="396">
        <f t="shared" si="193"/>
        <v>6982.62</v>
      </c>
      <c r="BA212" s="396">
        <f t="shared" si="198"/>
        <v>25165.78</v>
      </c>
      <c r="BB212" s="626"/>
      <c r="BC212" s="625"/>
      <c r="BD212" s="625"/>
      <c r="BE212" s="625"/>
      <c r="BF212" s="625"/>
      <c r="BG212" s="625"/>
      <c r="BH212" s="926">
        <f t="shared" si="195"/>
        <v>0</v>
      </c>
    </row>
    <row r="213" spans="1:60" s="628" customFormat="1" ht="12.75" customHeight="1">
      <c r="A213" s="624" t="s">
        <v>1427</v>
      </c>
      <c r="B213" s="625" t="s">
        <v>1428</v>
      </c>
      <c r="C213" s="394"/>
      <c r="D213" s="626" t="s">
        <v>142</v>
      </c>
      <c r="E213" s="627">
        <v>1</v>
      </c>
      <c r="F213" s="396">
        <v>9091.58</v>
      </c>
      <c r="G213" s="396">
        <f t="shared" si="194"/>
        <v>9091.58</v>
      </c>
      <c r="H213" s="396">
        <v>3491.31</v>
      </c>
      <c r="I213" s="396">
        <f t="shared" si="191"/>
        <v>3491.31</v>
      </c>
      <c r="J213" s="396">
        <f t="shared" si="196"/>
        <v>12582.89</v>
      </c>
      <c r="K213" s="625"/>
      <c r="AP213" s="626"/>
      <c r="AQ213" s="396">
        <v>9091.58</v>
      </c>
      <c r="AR213" s="396">
        <f t="shared" si="174"/>
        <v>0</v>
      </c>
      <c r="AS213" s="396">
        <v>3491.31</v>
      </c>
      <c r="AT213" s="396">
        <f t="shared" si="192"/>
        <v>0</v>
      </c>
      <c r="AU213" s="396">
        <f t="shared" si="197"/>
        <v>0</v>
      </c>
      <c r="AV213" s="626">
        <v>1</v>
      </c>
      <c r="AW213" s="396">
        <v>9091.58</v>
      </c>
      <c r="AX213" s="396">
        <f t="shared" si="177"/>
        <v>9091.58</v>
      </c>
      <c r="AY213" s="396">
        <v>3491.31</v>
      </c>
      <c r="AZ213" s="396">
        <f t="shared" si="193"/>
        <v>3491.31</v>
      </c>
      <c r="BA213" s="396">
        <f t="shared" si="198"/>
        <v>12582.89</v>
      </c>
      <c r="BB213" s="626"/>
      <c r="BC213" s="625"/>
      <c r="BD213" s="625"/>
      <c r="BE213" s="625"/>
      <c r="BF213" s="625"/>
      <c r="BG213" s="625"/>
      <c r="BH213" s="926">
        <f t="shared" si="195"/>
        <v>0</v>
      </c>
    </row>
    <row r="214" spans="1:60" s="628" customFormat="1" ht="12.75" customHeight="1">
      <c r="A214" s="624" t="s">
        <v>1429</v>
      </c>
      <c r="B214" s="625" t="s">
        <v>1430</v>
      </c>
      <c r="C214" s="394"/>
      <c r="D214" s="626" t="s">
        <v>142</v>
      </c>
      <c r="E214" s="627">
        <v>1</v>
      </c>
      <c r="F214" s="396">
        <v>9091.58</v>
      </c>
      <c r="G214" s="396">
        <f t="shared" si="194"/>
        <v>9091.58</v>
      </c>
      <c r="H214" s="396">
        <v>3491.31</v>
      </c>
      <c r="I214" s="396">
        <f t="shared" si="191"/>
        <v>3491.31</v>
      </c>
      <c r="J214" s="396">
        <f t="shared" si="196"/>
        <v>12582.89</v>
      </c>
      <c r="K214" s="625"/>
      <c r="AP214" s="626"/>
      <c r="AQ214" s="396">
        <v>9091.58</v>
      </c>
      <c r="AR214" s="396">
        <f t="shared" si="174"/>
        <v>0</v>
      </c>
      <c r="AS214" s="396">
        <v>3491.31</v>
      </c>
      <c r="AT214" s="396">
        <f t="shared" si="192"/>
        <v>0</v>
      </c>
      <c r="AU214" s="396">
        <f t="shared" si="197"/>
        <v>0</v>
      </c>
      <c r="AV214" s="626">
        <v>1</v>
      </c>
      <c r="AW214" s="396">
        <v>9091.58</v>
      </c>
      <c r="AX214" s="396">
        <f t="shared" si="177"/>
        <v>9091.58</v>
      </c>
      <c r="AY214" s="396">
        <v>3491.31</v>
      </c>
      <c r="AZ214" s="396">
        <f t="shared" si="193"/>
        <v>3491.31</v>
      </c>
      <c r="BA214" s="396">
        <f t="shared" si="198"/>
        <v>12582.89</v>
      </c>
      <c r="BB214" s="626"/>
      <c r="BC214" s="625"/>
      <c r="BD214" s="625"/>
      <c r="BE214" s="625"/>
      <c r="BF214" s="625"/>
      <c r="BG214" s="625"/>
      <c r="BH214" s="926">
        <f t="shared" si="195"/>
        <v>0</v>
      </c>
    </row>
    <row r="215" spans="1:60" s="628" customFormat="1" ht="12.75" customHeight="1">
      <c r="A215" s="624" t="s">
        <v>1431</v>
      </c>
      <c r="B215" s="625" t="s">
        <v>1432</v>
      </c>
      <c r="C215" s="394"/>
      <c r="D215" s="626" t="s">
        <v>142</v>
      </c>
      <c r="E215" s="627">
        <v>1</v>
      </c>
      <c r="F215" s="396">
        <v>13165.33</v>
      </c>
      <c r="G215" s="396">
        <f t="shared" si="194"/>
        <v>13165.33</v>
      </c>
      <c r="H215" s="396">
        <v>6226.67</v>
      </c>
      <c r="I215" s="396">
        <f t="shared" si="191"/>
        <v>6226.67</v>
      </c>
      <c r="J215" s="396">
        <f t="shared" si="196"/>
        <v>19392</v>
      </c>
      <c r="K215" s="625"/>
      <c r="AP215" s="626"/>
      <c r="AQ215" s="396">
        <v>13165.33</v>
      </c>
      <c r="AR215" s="396">
        <f t="shared" si="174"/>
        <v>0</v>
      </c>
      <c r="AS215" s="396">
        <v>6226.67</v>
      </c>
      <c r="AT215" s="396">
        <f t="shared" si="192"/>
        <v>0</v>
      </c>
      <c r="AU215" s="396">
        <f t="shared" si="197"/>
        <v>0</v>
      </c>
      <c r="AV215" s="626">
        <v>1</v>
      </c>
      <c r="AW215" s="396">
        <v>13165.33</v>
      </c>
      <c r="AX215" s="396">
        <f t="shared" si="177"/>
        <v>13165.33</v>
      </c>
      <c r="AY215" s="396">
        <v>6226.67</v>
      </c>
      <c r="AZ215" s="396">
        <f t="shared" si="193"/>
        <v>6226.67</v>
      </c>
      <c r="BA215" s="396">
        <f t="shared" si="198"/>
        <v>19392</v>
      </c>
      <c r="BB215" s="626"/>
      <c r="BC215" s="625"/>
      <c r="BD215" s="625"/>
      <c r="BE215" s="625"/>
      <c r="BF215" s="625"/>
      <c r="BG215" s="625"/>
      <c r="BH215" s="926">
        <f t="shared" si="195"/>
        <v>0</v>
      </c>
    </row>
    <row r="216" spans="1:60" s="628" customFormat="1" ht="12.75" customHeight="1">
      <c r="A216" s="624" t="s">
        <v>1433</v>
      </c>
      <c r="B216" s="625" t="s">
        <v>1434</v>
      </c>
      <c r="C216" s="394"/>
      <c r="D216" s="626" t="s">
        <v>142</v>
      </c>
      <c r="E216" s="627">
        <v>1</v>
      </c>
      <c r="F216" s="396">
        <v>13165.33</v>
      </c>
      <c r="G216" s="396">
        <f t="shared" si="194"/>
        <v>13165.33</v>
      </c>
      <c r="H216" s="396">
        <v>6226.67</v>
      </c>
      <c r="I216" s="396">
        <f t="shared" si="191"/>
        <v>6226.67</v>
      </c>
      <c r="J216" s="396">
        <f t="shared" si="196"/>
        <v>19392</v>
      </c>
      <c r="K216" s="625"/>
      <c r="AP216" s="626"/>
      <c r="AQ216" s="396">
        <v>13165.33</v>
      </c>
      <c r="AR216" s="396">
        <f t="shared" si="174"/>
        <v>0</v>
      </c>
      <c r="AS216" s="396">
        <v>6226.67</v>
      </c>
      <c r="AT216" s="396">
        <f t="shared" si="192"/>
        <v>0</v>
      </c>
      <c r="AU216" s="396">
        <f t="shared" si="197"/>
        <v>0</v>
      </c>
      <c r="AV216" s="626">
        <v>1</v>
      </c>
      <c r="AW216" s="396">
        <v>13165.33</v>
      </c>
      <c r="AX216" s="396">
        <f t="shared" si="177"/>
        <v>13165.33</v>
      </c>
      <c r="AY216" s="396">
        <v>6226.67</v>
      </c>
      <c r="AZ216" s="396">
        <f t="shared" si="193"/>
        <v>6226.67</v>
      </c>
      <c r="BA216" s="396">
        <f t="shared" si="198"/>
        <v>19392</v>
      </c>
      <c r="BB216" s="626"/>
      <c r="BC216" s="625"/>
      <c r="BD216" s="625"/>
      <c r="BE216" s="625"/>
      <c r="BF216" s="625"/>
      <c r="BG216" s="625"/>
      <c r="BH216" s="926">
        <f t="shared" si="195"/>
        <v>0</v>
      </c>
    </row>
    <row r="217" spans="1:60" s="628" customFormat="1" ht="12.75" customHeight="1">
      <c r="A217" s="624" t="s">
        <v>1435</v>
      </c>
      <c r="B217" s="625" t="s">
        <v>1436</v>
      </c>
      <c r="C217" s="394"/>
      <c r="D217" s="626" t="s">
        <v>142</v>
      </c>
      <c r="E217" s="627">
        <v>1</v>
      </c>
      <c r="F217" s="396">
        <v>13165.33</v>
      </c>
      <c r="G217" s="396">
        <f t="shared" si="194"/>
        <v>13165.33</v>
      </c>
      <c r="H217" s="396">
        <v>6226.67</v>
      </c>
      <c r="I217" s="396">
        <f t="shared" si="191"/>
        <v>6226.67</v>
      </c>
      <c r="J217" s="396">
        <f t="shared" si="196"/>
        <v>19392</v>
      </c>
      <c r="K217" s="625"/>
      <c r="AP217" s="626"/>
      <c r="AQ217" s="396">
        <v>13165.33</v>
      </c>
      <c r="AR217" s="396">
        <f t="shared" si="174"/>
        <v>0</v>
      </c>
      <c r="AS217" s="396">
        <v>6226.67</v>
      </c>
      <c r="AT217" s="396">
        <f t="shared" si="192"/>
        <v>0</v>
      </c>
      <c r="AU217" s="396">
        <f t="shared" si="197"/>
        <v>0</v>
      </c>
      <c r="AV217" s="626">
        <v>1</v>
      </c>
      <c r="AW217" s="396">
        <v>13165.33</v>
      </c>
      <c r="AX217" s="396">
        <f t="shared" si="177"/>
        <v>13165.33</v>
      </c>
      <c r="AY217" s="396">
        <v>6226.67</v>
      </c>
      <c r="AZ217" s="396">
        <f t="shared" si="193"/>
        <v>6226.67</v>
      </c>
      <c r="BA217" s="396">
        <f t="shared" si="198"/>
        <v>19392</v>
      </c>
      <c r="BB217" s="626"/>
      <c r="BC217" s="625"/>
      <c r="BD217" s="625"/>
      <c r="BE217" s="625"/>
      <c r="BF217" s="625"/>
      <c r="BG217" s="625"/>
      <c r="BH217" s="926">
        <f t="shared" si="195"/>
        <v>0</v>
      </c>
    </row>
    <row r="218" spans="1:60" s="628" customFormat="1" ht="12.75" customHeight="1">
      <c r="A218" s="624" t="s">
        <v>1437</v>
      </c>
      <c r="B218" s="625" t="s">
        <v>1438</v>
      </c>
      <c r="C218" s="394"/>
      <c r="D218" s="626" t="s">
        <v>142</v>
      </c>
      <c r="E218" s="627">
        <v>1</v>
      </c>
      <c r="F218" s="396">
        <v>9091.58</v>
      </c>
      <c r="G218" s="396">
        <f t="shared" si="194"/>
        <v>9091.58</v>
      </c>
      <c r="H218" s="396">
        <v>3491.31</v>
      </c>
      <c r="I218" s="396">
        <f t="shared" si="191"/>
        <v>3491.31</v>
      </c>
      <c r="J218" s="396">
        <f t="shared" si="196"/>
        <v>12582.89</v>
      </c>
      <c r="K218" s="625"/>
      <c r="AP218" s="626"/>
      <c r="AQ218" s="396">
        <v>9091.58</v>
      </c>
      <c r="AR218" s="396">
        <f t="shared" si="174"/>
        <v>0</v>
      </c>
      <c r="AS218" s="396">
        <v>3491.31</v>
      </c>
      <c r="AT218" s="396">
        <f t="shared" si="192"/>
        <v>0</v>
      </c>
      <c r="AU218" s="396">
        <f t="shared" si="197"/>
        <v>0</v>
      </c>
      <c r="AV218" s="626">
        <v>1</v>
      </c>
      <c r="AW218" s="396">
        <v>9091.58</v>
      </c>
      <c r="AX218" s="396">
        <f t="shared" si="177"/>
        <v>9091.58</v>
      </c>
      <c r="AY218" s="396">
        <v>3491.31</v>
      </c>
      <c r="AZ218" s="396">
        <f t="shared" si="193"/>
        <v>3491.31</v>
      </c>
      <c r="BA218" s="396">
        <f t="shared" si="198"/>
        <v>12582.89</v>
      </c>
      <c r="BB218" s="626"/>
      <c r="BC218" s="625"/>
      <c r="BD218" s="625"/>
      <c r="BE218" s="625"/>
      <c r="BF218" s="625"/>
      <c r="BG218" s="625"/>
      <c r="BH218" s="926">
        <f t="shared" si="195"/>
        <v>0</v>
      </c>
    </row>
    <row r="219" spans="1:60" s="628" customFormat="1" ht="12.75" customHeight="1">
      <c r="A219" s="624" t="s">
        <v>1439</v>
      </c>
      <c r="B219" s="625" t="s">
        <v>1440</v>
      </c>
      <c r="C219" s="394"/>
      <c r="D219" s="626" t="s">
        <v>142</v>
      </c>
      <c r="E219" s="627">
        <v>1</v>
      </c>
      <c r="F219" s="396">
        <v>9091.58</v>
      </c>
      <c r="G219" s="396">
        <f t="shared" si="194"/>
        <v>9091.58</v>
      </c>
      <c r="H219" s="396">
        <v>3491.31</v>
      </c>
      <c r="I219" s="396">
        <f t="shared" si="191"/>
        <v>3491.31</v>
      </c>
      <c r="J219" s="396">
        <f t="shared" si="196"/>
        <v>12582.89</v>
      </c>
      <c r="K219" s="625"/>
      <c r="AP219" s="626"/>
      <c r="AQ219" s="396">
        <v>9091.58</v>
      </c>
      <c r="AR219" s="396">
        <f t="shared" si="174"/>
        <v>0</v>
      </c>
      <c r="AS219" s="396">
        <v>3491.31</v>
      </c>
      <c r="AT219" s="396">
        <f t="shared" si="192"/>
        <v>0</v>
      </c>
      <c r="AU219" s="396">
        <f t="shared" si="197"/>
        <v>0</v>
      </c>
      <c r="AV219" s="626">
        <v>1</v>
      </c>
      <c r="AW219" s="396">
        <v>9091.58</v>
      </c>
      <c r="AX219" s="396">
        <f t="shared" si="177"/>
        <v>9091.58</v>
      </c>
      <c r="AY219" s="396">
        <v>3491.31</v>
      </c>
      <c r="AZ219" s="396">
        <f t="shared" si="193"/>
        <v>3491.31</v>
      </c>
      <c r="BA219" s="396">
        <f t="shared" si="198"/>
        <v>12582.89</v>
      </c>
      <c r="BB219" s="626"/>
      <c r="BC219" s="625"/>
      <c r="BD219" s="625"/>
      <c r="BE219" s="625"/>
      <c r="BF219" s="625"/>
      <c r="BG219" s="625"/>
      <c r="BH219" s="926">
        <f t="shared" si="195"/>
        <v>0</v>
      </c>
    </row>
    <row r="220" spans="1:60" s="628" customFormat="1" ht="12.75" customHeight="1">
      <c r="A220" s="624" t="s">
        <v>1441</v>
      </c>
      <c r="B220" s="625" t="s">
        <v>1442</v>
      </c>
      <c r="C220" s="394"/>
      <c r="D220" s="626" t="s">
        <v>142</v>
      </c>
      <c r="E220" s="627">
        <v>2</v>
      </c>
      <c r="F220" s="396">
        <v>9091.58</v>
      </c>
      <c r="G220" s="396">
        <f t="shared" si="194"/>
        <v>18183.16</v>
      </c>
      <c r="H220" s="396">
        <v>3491.31</v>
      </c>
      <c r="I220" s="396">
        <f t="shared" si="191"/>
        <v>6982.62</v>
      </c>
      <c r="J220" s="396">
        <f t="shared" si="196"/>
        <v>25165.78</v>
      </c>
      <c r="K220" s="625"/>
      <c r="AP220" s="626"/>
      <c r="AQ220" s="396">
        <v>9091.58</v>
      </c>
      <c r="AR220" s="396">
        <f t="shared" si="174"/>
        <v>0</v>
      </c>
      <c r="AS220" s="396">
        <v>3491.31</v>
      </c>
      <c r="AT220" s="396">
        <f t="shared" si="192"/>
        <v>0</v>
      </c>
      <c r="AU220" s="396">
        <f t="shared" si="197"/>
        <v>0</v>
      </c>
      <c r="AV220" s="626">
        <v>2</v>
      </c>
      <c r="AW220" s="396">
        <v>9091.58</v>
      </c>
      <c r="AX220" s="396">
        <f t="shared" si="177"/>
        <v>18183.16</v>
      </c>
      <c r="AY220" s="396">
        <v>3491.31</v>
      </c>
      <c r="AZ220" s="396">
        <f t="shared" si="193"/>
        <v>6982.62</v>
      </c>
      <c r="BA220" s="396">
        <f t="shared" si="198"/>
        <v>25165.78</v>
      </c>
      <c r="BB220" s="626"/>
      <c r="BC220" s="625"/>
      <c r="BD220" s="625"/>
      <c r="BE220" s="625"/>
      <c r="BF220" s="625"/>
      <c r="BG220" s="625"/>
      <c r="BH220" s="926">
        <f t="shared" si="195"/>
        <v>0</v>
      </c>
    </row>
    <row r="221" spans="1:60" s="628" customFormat="1" ht="12.6" customHeight="1">
      <c r="A221" s="624" t="s">
        <v>1443</v>
      </c>
      <c r="B221" s="625" t="s">
        <v>1444</v>
      </c>
      <c r="C221" s="394"/>
      <c r="D221" s="626" t="s">
        <v>142</v>
      </c>
      <c r="E221" s="627">
        <v>15</v>
      </c>
      <c r="F221" s="396">
        <v>5466.67</v>
      </c>
      <c r="G221" s="396">
        <f t="shared" si="194"/>
        <v>82000.05</v>
      </c>
      <c r="H221" s="396">
        <v>4673.33</v>
      </c>
      <c r="I221" s="396">
        <f t="shared" si="191"/>
        <v>70099.95</v>
      </c>
      <c r="J221" s="396">
        <f t="shared" si="196"/>
        <v>152100</v>
      </c>
      <c r="K221" s="625"/>
      <c r="AP221" s="626"/>
      <c r="AQ221" s="396">
        <v>5466.67</v>
      </c>
      <c r="AR221" s="396">
        <f t="shared" si="174"/>
        <v>0</v>
      </c>
      <c r="AS221" s="396">
        <v>4673.33</v>
      </c>
      <c r="AT221" s="396">
        <f t="shared" si="192"/>
        <v>0</v>
      </c>
      <c r="AU221" s="396">
        <f t="shared" si="197"/>
        <v>0</v>
      </c>
      <c r="AV221" s="626">
        <v>15</v>
      </c>
      <c r="AW221" s="396">
        <v>5466.67</v>
      </c>
      <c r="AX221" s="396">
        <f t="shared" si="177"/>
        <v>82000.05</v>
      </c>
      <c r="AY221" s="396">
        <v>4673.33</v>
      </c>
      <c r="AZ221" s="396">
        <f t="shared" si="193"/>
        <v>70099.95</v>
      </c>
      <c r="BA221" s="396">
        <f t="shared" si="198"/>
        <v>152100</v>
      </c>
      <c r="BB221" s="626"/>
      <c r="BC221" s="625"/>
      <c r="BD221" s="625"/>
      <c r="BE221" s="625"/>
      <c r="BF221" s="625"/>
      <c r="BG221" s="625"/>
      <c r="BH221" s="926">
        <f t="shared" si="195"/>
        <v>0</v>
      </c>
    </row>
    <row r="222" spans="1:60" s="628" customFormat="1" ht="12.75" customHeight="1">
      <c r="A222" s="624" t="s">
        <v>1445</v>
      </c>
      <c r="B222" s="625" t="s">
        <v>1446</v>
      </c>
      <c r="C222" s="394"/>
      <c r="D222" s="626" t="s">
        <v>90</v>
      </c>
      <c r="E222" s="627">
        <v>8</v>
      </c>
      <c r="F222" s="396">
        <v>3826.67</v>
      </c>
      <c r="G222" s="396">
        <f t="shared" si="194"/>
        <v>30613.360000000001</v>
      </c>
      <c r="H222" s="396">
        <v>3327.47</v>
      </c>
      <c r="I222" s="396">
        <f t="shared" si="191"/>
        <v>26619.759999999998</v>
      </c>
      <c r="J222" s="396">
        <f t="shared" si="196"/>
        <v>57233.120000000003</v>
      </c>
      <c r="K222" s="625"/>
      <c r="AP222" s="626"/>
      <c r="AQ222" s="396">
        <v>3826.67</v>
      </c>
      <c r="AR222" s="396">
        <f t="shared" si="174"/>
        <v>0</v>
      </c>
      <c r="AS222" s="396">
        <v>3327.47</v>
      </c>
      <c r="AT222" s="396">
        <f t="shared" si="192"/>
        <v>0</v>
      </c>
      <c r="AU222" s="396">
        <f t="shared" si="197"/>
        <v>0</v>
      </c>
      <c r="AV222" s="626">
        <v>8</v>
      </c>
      <c r="AW222" s="396">
        <v>3826.67</v>
      </c>
      <c r="AX222" s="396">
        <f t="shared" si="177"/>
        <v>30613.360000000001</v>
      </c>
      <c r="AY222" s="396">
        <v>3327.47</v>
      </c>
      <c r="AZ222" s="396">
        <f t="shared" si="193"/>
        <v>26619.759999999998</v>
      </c>
      <c r="BA222" s="396">
        <f t="shared" si="198"/>
        <v>57233.120000000003</v>
      </c>
      <c r="BB222" s="626"/>
      <c r="BC222" s="625"/>
      <c r="BD222" s="625"/>
      <c r="BE222" s="625"/>
      <c r="BF222" s="625"/>
      <c r="BG222" s="625"/>
      <c r="BH222" s="926">
        <f t="shared" si="195"/>
        <v>0</v>
      </c>
    </row>
    <row r="223" spans="1:60" s="628" customFormat="1" ht="12.75" customHeight="1">
      <c r="A223" s="624" t="s">
        <v>1447</v>
      </c>
      <c r="B223" s="625" t="s">
        <v>1448</v>
      </c>
      <c r="C223" s="394"/>
      <c r="D223" s="626" t="s">
        <v>143</v>
      </c>
      <c r="E223" s="627">
        <v>62.05</v>
      </c>
      <c r="F223" s="396">
        <v>1933.33</v>
      </c>
      <c r="G223" s="396">
        <f t="shared" si="194"/>
        <v>119963.12649999998</v>
      </c>
      <c r="H223" s="396">
        <v>2640</v>
      </c>
      <c r="I223" s="396">
        <f t="shared" si="191"/>
        <v>163812</v>
      </c>
      <c r="J223" s="396">
        <f t="shared" si="196"/>
        <v>283775.13</v>
      </c>
      <c r="K223" s="625"/>
      <c r="AP223" s="626"/>
      <c r="AQ223" s="396">
        <v>1933.33</v>
      </c>
      <c r="AR223" s="396">
        <f t="shared" si="174"/>
        <v>0</v>
      </c>
      <c r="AS223" s="396">
        <v>2640</v>
      </c>
      <c r="AT223" s="396">
        <f t="shared" si="192"/>
        <v>0</v>
      </c>
      <c r="AU223" s="396">
        <f t="shared" si="197"/>
        <v>0</v>
      </c>
      <c r="AV223" s="626">
        <v>62.05</v>
      </c>
      <c r="AW223" s="396">
        <v>1933.33</v>
      </c>
      <c r="AX223" s="396">
        <f t="shared" si="177"/>
        <v>119963.12649999998</v>
      </c>
      <c r="AY223" s="396">
        <v>2640</v>
      </c>
      <c r="AZ223" s="396">
        <f t="shared" si="193"/>
        <v>163812</v>
      </c>
      <c r="BA223" s="396">
        <f t="shared" si="198"/>
        <v>283775.13</v>
      </c>
      <c r="BB223" s="626"/>
      <c r="BC223" s="625"/>
      <c r="BD223" s="625"/>
      <c r="BE223" s="625"/>
      <c r="BF223" s="625"/>
      <c r="BG223" s="625"/>
      <c r="BH223" s="926">
        <f t="shared" si="195"/>
        <v>0</v>
      </c>
    </row>
    <row r="224" spans="1:60" s="628" customFormat="1" ht="25.5">
      <c r="A224" s="624" t="s">
        <v>1449</v>
      </c>
      <c r="B224" s="629" t="s">
        <v>1450</v>
      </c>
      <c r="C224" s="394"/>
      <c r="D224" s="626" t="s">
        <v>140</v>
      </c>
      <c r="E224" s="627">
        <v>1.85</v>
      </c>
      <c r="F224" s="396">
        <v>4653.33</v>
      </c>
      <c r="G224" s="396">
        <f t="shared" si="194"/>
        <v>8608.6605</v>
      </c>
      <c r="H224" s="396">
        <v>10520</v>
      </c>
      <c r="I224" s="396">
        <f t="shared" si="191"/>
        <v>19462</v>
      </c>
      <c r="J224" s="396">
        <f t="shared" si="196"/>
        <v>28070.66</v>
      </c>
      <c r="K224" s="625"/>
      <c r="AP224" s="626"/>
      <c r="AQ224" s="396">
        <v>4653.33</v>
      </c>
      <c r="AR224" s="396">
        <f t="shared" si="174"/>
        <v>0</v>
      </c>
      <c r="AS224" s="396">
        <v>10520</v>
      </c>
      <c r="AT224" s="396">
        <f t="shared" si="192"/>
        <v>0</v>
      </c>
      <c r="AU224" s="396">
        <f t="shared" si="197"/>
        <v>0</v>
      </c>
      <c r="AV224" s="626">
        <v>1.85</v>
      </c>
      <c r="AW224" s="396">
        <v>4653.33</v>
      </c>
      <c r="AX224" s="396">
        <f t="shared" si="177"/>
        <v>8608.6605</v>
      </c>
      <c r="AY224" s="396">
        <v>10520</v>
      </c>
      <c r="AZ224" s="396">
        <f t="shared" si="193"/>
        <v>19462</v>
      </c>
      <c r="BA224" s="396">
        <f t="shared" si="198"/>
        <v>28070.66</v>
      </c>
      <c r="BB224" s="626"/>
      <c r="BC224" s="625"/>
      <c r="BD224" s="625"/>
      <c r="BE224" s="625"/>
      <c r="BF224" s="625"/>
      <c r="BG224" s="625"/>
      <c r="BH224" s="926">
        <f t="shared" si="195"/>
        <v>0</v>
      </c>
    </row>
    <row r="225" spans="1:62" s="628" customFormat="1" ht="12.75" customHeight="1">
      <c r="A225" s="624" t="s">
        <v>1405</v>
      </c>
      <c r="B225" s="625" t="s">
        <v>1403</v>
      </c>
      <c r="C225" s="394"/>
      <c r="D225" s="626" t="s">
        <v>142</v>
      </c>
      <c r="E225" s="627">
        <v>27</v>
      </c>
      <c r="F225" s="396">
        <v>6236.4</v>
      </c>
      <c r="G225" s="396">
        <f t="shared" si="194"/>
        <v>168382.8</v>
      </c>
      <c r="H225" s="396">
        <v>30480</v>
      </c>
      <c r="I225" s="396">
        <f t="shared" si="191"/>
        <v>822960</v>
      </c>
      <c r="J225" s="396">
        <f t="shared" si="196"/>
        <v>991342.8</v>
      </c>
      <c r="K225" s="625"/>
      <c r="AP225" s="626">
        <v>27</v>
      </c>
      <c r="AQ225" s="396">
        <v>6236.4</v>
      </c>
      <c r="AR225" s="396">
        <f t="shared" si="174"/>
        <v>168382.8</v>
      </c>
      <c r="AS225" s="396">
        <v>30480</v>
      </c>
      <c r="AT225" s="396">
        <f t="shared" si="192"/>
        <v>822960</v>
      </c>
      <c r="AU225" s="396">
        <f t="shared" si="197"/>
        <v>991342.8</v>
      </c>
      <c r="AV225" s="626"/>
      <c r="AW225" s="396">
        <v>6236.4</v>
      </c>
      <c r="AX225" s="396">
        <f t="shared" si="177"/>
        <v>0</v>
      </c>
      <c r="AY225" s="396">
        <v>30480</v>
      </c>
      <c r="AZ225" s="396">
        <f t="shared" si="193"/>
        <v>0</v>
      </c>
      <c r="BA225" s="396">
        <f t="shared" si="198"/>
        <v>0</v>
      </c>
      <c r="BB225" s="626"/>
      <c r="BC225" s="625"/>
      <c r="BD225" s="625"/>
      <c r="BE225" s="625"/>
      <c r="BF225" s="625"/>
      <c r="BG225" s="625"/>
      <c r="BH225" s="926">
        <f t="shared" si="195"/>
        <v>0</v>
      </c>
    </row>
    <row r="226" spans="1:62" s="875" customFormat="1" ht="12.75" customHeight="1">
      <c r="A226" s="624" t="s">
        <v>1451</v>
      </c>
      <c r="B226" s="625" t="s">
        <v>1599</v>
      </c>
      <c r="C226" s="394"/>
      <c r="D226" s="626" t="s">
        <v>141</v>
      </c>
      <c r="E226" s="627">
        <v>0.93</v>
      </c>
      <c r="F226" s="396">
        <v>0</v>
      </c>
      <c r="G226" s="396">
        <f t="shared" ref="G226" si="199">E226*F226</f>
        <v>0</v>
      </c>
      <c r="H226" s="396">
        <v>1200</v>
      </c>
      <c r="I226" s="396">
        <f t="shared" ref="I226" si="200">E226*H226</f>
        <v>1116</v>
      </c>
      <c r="J226" s="396">
        <f t="shared" ref="J226" si="201">G226+I226</f>
        <v>1116</v>
      </c>
      <c r="K226" s="874"/>
      <c r="AP226" s="886"/>
      <c r="AQ226" s="396">
        <v>0</v>
      </c>
      <c r="AR226" s="396">
        <f t="shared" si="174"/>
        <v>0</v>
      </c>
      <c r="AS226" s="396">
        <v>1200</v>
      </c>
      <c r="AT226" s="396">
        <f t="shared" ref="AT226" si="202">AP226*AS226</f>
        <v>0</v>
      </c>
      <c r="AU226" s="396">
        <f t="shared" ref="AU226" si="203">AR226+AT226</f>
        <v>0</v>
      </c>
      <c r="AV226" s="626">
        <v>0.93</v>
      </c>
      <c r="AW226" s="396">
        <v>0</v>
      </c>
      <c r="AX226" s="396">
        <f t="shared" si="177"/>
        <v>0</v>
      </c>
      <c r="AY226" s="396">
        <v>1200</v>
      </c>
      <c r="AZ226" s="396">
        <f t="shared" ref="AZ226" si="204">AV226*AY226</f>
        <v>1116</v>
      </c>
      <c r="BA226" s="396">
        <f t="shared" ref="BA226" si="205">AX226+AZ226</f>
        <v>1116</v>
      </c>
      <c r="BB226" s="886"/>
      <c r="BC226" s="874"/>
      <c r="BD226" s="874"/>
      <c r="BE226" s="874"/>
      <c r="BF226" s="874"/>
      <c r="BG226" s="874"/>
      <c r="BH226" s="926">
        <f t="shared" si="195"/>
        <v>0</v>
      </c>
    </row>
    <row r="227" spans="1:62" s="628" customFormat="1" ht="12.75" customHeight="1">
      <c r="A227" s="624" t="s">
        <v>1453</v>
      </c>
      <c r="B227" s="625" t="s">
        <v>1452</v>
      </c>
      <c r="C227" s="394"/>
      <c r="D227" s="626" t="s">
        <v>142</v>
      </c>
      <c r="E227" s="627">
        <v>4</v>
      </c>
      <c r="F227" s="396">
        <v>29472</v>
      </c>
      <c r="G227" s="396">
        <f t="shared" si="194"/>
        <v>117888</v>
      </c>
      <c r="H227" s="396">
        <v>8136</v>
      </c>
      <c r="I227" s="396">
        <f t="shared" si="191"/>
        <v>32544</v>
      </c>
      <c r="J227" s="396">
        <f t="shared" si="196"/>
        <v>150432</v>
      </c>
      <c r="K227" s="625"/>
      <c r="AP227" s="626"/>
      <c r="AQ227" s="396">
        <v>29472</v>
      </c>
      <c r="AR227" s="396">
        <f t="shared" si="174"/>
        <v>0</v>
      </c>
      <c r="AS227" s="396">
        <v>8136</v>
      </c>
      <c r="AT227" s="396">
        <f t="shared" ref="AT227:AT229" si="206">ROUND(AP227*AS227,2)</f>
        <v>0</v>
      </c>
      <c r="AU227" s="396">
        <f t="shared" ref="AU227:AU228" si="207">ROUND(AR227+AT227,2)</f>
        <v>0</v>
      </c>
      <c r="AV227" s="626">
        <v>4</v>
      </c>
      <c r="AW227" s="396">
        <v>29472</v>
      </c>
      <c r="AX227" s="396">
        <f t="shared" si="177"/>
        <v>117888</v>
      </c>
      <c r="AY227" s="396">
        <v>8136</v>
      </c>
      <c r="AZ227" s="396">
        <f t="shared" ref="AZ227:AZ229" si="208">ROUND(AV227*AY227,2)</f>
        <v>32544</v>
      </c>
      <c r="BA227" s="396">
        <f t="shared" ref="BA227:BA228" si="209">ROUND(AX227+AZ227,2)</f>
        <v>150432</v>
      </c>
      <c r="BB227" s="626"/>
      <c r="BC227" s="625"/>
      <c r="BD227" s="625"/>
      <c r="BE227" s="625"/>
      <c r="BF227" s="625"/>
      <c r="BG227" s="625"/>
      <c r="BH227" s="926">
        <f t="shared" si="195"/>
        <v>0</v>
      </c>
    </row>
    <row r="228" spans="1:62" s="628" customFormat="1" ht="12.75" customHeight="1">
      <c r="A228" s="624" t="s">
        <v>2073</v>
      </c>
      <c r="B228" s="625" t="s">
        <v>1454</v>
      </c>
      <c r="C228" s="394"/>
      <c r="D228" s="626" t="s">
        <v>143</v>
      </c>
      <c r="E228" s="627">
        <v>5</v>
      </c>
      <c r="F228" s="396">
        <v>549.6</v>
      </c>
      <c r="G228" s="396">
        <f t="shared" si="194"/>
        <v>2748</v>
      </c>
      <c r="H228" s="396">
        <v>1242.72</v>
      </c>
      <c r="I228" s="396">
        <f t="shared" si="191"/>
        <v>6213.6</v>
      </c>
      <c r="J228" s="396">
        <f t="shared" si="196"/>
        <v>8961.6</v>
      </c>
      <c r="K228" s="625"/>
      <c r="AP228" s="626"/>
      <c r="AQ228" s="396">
        <v>549.6</v>
      </c>
      <c r="AR228" s="396">
        <f t="shared" si="174"/>
        <v>0</v>
      </c>
      <c r="AS228" s="396">
        <v>1242.72</v>
      </c>
      <c r="AT228" s="396">
        <f t="shared" si="206"/>
        <v>0</v>
      </c>
      <c r="AU228" s="396">
        <f t="shared" si="207"/>
        <v>0</v>
      </c>
      <c r="AV228" s="626">
        <v>5</v>
      </c>
      <c r="AW228" s="396">
        <v>549.6</v>
      </c>
      <c r="AX228" s="396">
        <f t="shared" si="177"/>
        <v>2748</v>
      </c>
      <c r="AY228" s="396">
        <v>1242.72</v>
      </c>
      <c r="AZ228" s="396">
        <f t="shared" si="208"/>
        <v>6213.6</v>
      </c>
      <c r="BA228" s="396">
        <f t="shared" si="209"/>
        <v>8961.6</v>
      </c>
      <c r="BB228" s="626"/>
      <c r="BC228" s="625"/>
      <c r="BD228" s="625"/>
      <c r="BE228" s="625"/>
      <c r="BF228" s="625"/>
      <c r="BG228" s="625"/>
      <c r="BH228" s="926">
        <f t="shared" si="195"/>
        <v>0</v>
      </c>
    </row>
    <row r="229" spans="1:62" s="636" customFormat="1" ht="12.75" customHeight="1">
      <c r="A229" s="624" t="s">
        <v>2074</v>
      </c>
      <c r="B229" s="630" t="s">
        <v>1455</v>
      </c>
      <c r="C229" s="631"/>
      <c r="D229" s="632" t="s">
        <v>791</v>
      </c>
      <c r="E229" s="633">
        <v>60</v>
      </c>
      <c r="F229" s="634">
        <v>5040</v>
      </c>
      <c r="G229" s="634">
        <f t="shared" si="194"/>
        <v>302400</v>
      </c>
      <c r="H229" s="634">
        <v>0</v>
      </c>
      <c r="I229" s="634">
        <f t="shared" si="191"/>
        <v>0</v>
      </c>
      <c r="J229" s="634">
        <f>G229+I229</f>
        <v>302400</v>
      </c>
      <c r="K229" s="630"/>
      <c r="L229" s="635" t="s">
        <v>1456</v>
      </c>
      <c r="AQ229" s="634">
        <v>5040</v>
      </c>
      <c r="AR229" s="634">
        <f t="shared" si="174"/>
        <v>0</v>
      </c>
      <c r="AS229" s="634">
        <v>0</v>
      </c>
      <c r="AT229" s="634">
        <f t="shared" si="206"/>
        <v>0</v>
      </c>
      <c r="AU229" s="634">
        <f>AR229+AT229</f>
        <v>0</v>
      </c>
      <c r="AV229" s="628"/>
      <c r="AW229" s="634">
        <v>5040</v>
      </c>
      <c r="AX229" s="634">
        <f t="shared" si="177"/>
        <v>0</v>
      </c>
      <c r="AY229" s="634">
        <v>0</v>
      </c>
      <c r="AZ229" s="634">
        <f t="shared" si="208"/>
        <v>0</v>
      </c>
      <c r="BA229" s="634">
        <f>AX229+AZ229</f>
        <v>0</v>
      </c>
      <c r="BB229" s="927"/>
      <c r="BH229" s="925" t="e">
        <f t="shared" si="195"/>
        <v>#VALUE!</v>
      </c>
    </row>
    <row r="230" spans="1:62" s="459" customFormat="1" ht="12.75">
      <c r="A230" s="313">
        <v>2</v>
      </c>
      <c r="B230" s="250" t="s">
        <v>626</v>
      </c>
      <c r="C230" s="251"/>
      <c r="D230" s="252"/>
      <c r="E230" s="252"/>
      <c r="F230" s="252"/>
      <c r="G230" s="252"/>
      <c r="H230" s="252"/>
      <c r="I230" s="252"/>
      <c r="J230" s="311">
        <f>SUM(J232:J321)</f>
        <v>8761205.8485714272</v>
      </c>
      <c r="K230" s="412"/>
      <c r="L230" s="461"/>
      <c r="M230" s="438"/>
      <c r="N230" s="431">
        <f t="shared" si="147"/>
        <v>0</v>
      </c>
      <c r="O230" s="438"/>
      <c r="P230" s="431">
        <f t="shared" si="148"/>
        <v>0</v>
      </c>
      <c r="Q230" s="462">
        <f t="shared" si="149"/>
        <v>0</v>
      </c>
      <c r="R230" s="461"/>
      <c r="S230" s="252"/>
      <c r="T230" s="463">
        <f t="shared" si="150"/>
        <v>0</v>
      </c>
      <c r="U230" s="252"/>
      <c r="V230" s="463">
        <f t="shared" si="151"/>
        <v>0</v>
      </c>
      <c r="W230" s="464">
        <f>SUM(W232:W303)</f>
        <v>0</v>
      </c>
      <c r="X230" s="461"/>
      <c r="Y230" s="480"/>
      <c r="Z230" s="476">
        <f t="shared" si="153"/>
        <v>0</v>
      </c>
      <c r="AA230" s="480"/>
      <c r="AB230" s="476">
        <f t="shared" si="154"/>
        <v>0</v>
      </c>
      <c r="AC230" s="464">
        <f>SUM(AC232:AC322)</f>
        <v>1139190.4400000002</v>
      </c>
      <c r="AD230" s="461"/>
      <c r="AE230" s="499"/>
      <c r="AF230" s="493">
        <f t="shared" si="156"/>
        <v>0</v>
      </c>
      <c r="AG230" s="499"/>
      <c r="AH230" s="493">
        <f t="shared" si="157"/>
        <v>0</v>
      </c>
      <c r="AI230" s="462">
        <f t="shared" si="158"/>
        <v>0</v>
      </c>
      <c r="AJ230" s="574"/>
      <c r="AK230" s="531"/>
      <c r="AL230" s="527">
        <f t="shared" si="159"/>
        <v>0</v>
      </c>
      <c r="AM230" s="531"/>
      <c r="AN230" s="527">
        <f t="shared" si="160"/>
        <v>0</v>
      </c>
      <c r="AO230" s="464">
        <f>SUM(AO232:AO321)</f>
        <v>4522501.382857142</v>
      </c>
      <c r="AP230" s="461"/>
      <c r="AQ230" s="252"/>
      <c r="AR230" s="252"/>
      <c r="AS230" s="252"/>
      <c r="AT230" s="252"/>
      <c r="AU230" s="464">
        <f>SUM(AU232:AU321)</f>
        <v>0</v>
      </c>
      <c r="AV230" s="606"/>
      <c r="AW230" s="252"/>
      <c r="AX230" s="252"/>
      <c r="AY230" s="252"/>
      <c r="AZ230" s="252"/>
      <c r="BA230" s="464">
        <f>SUM(BA232:BA321)</f>
        <v>0</v>
      </c>
      <c r="BB230" s="461"/>
      <c r="BC230" s="548"/>
      <c r="BD230" s="544">
        <f t="shared" ref="BD230:BD287" si="210">BB230*BC230</f>
        <v>0</v>
      </c>
      <c r="BE230" s="548"/>
      <c r="BF230" s="544">
        <f t="shared" ref="BF230:BF283" si="211">BB230*BE230</f>
        <v>0</v>
      </c>
      <c r="BG230" s="464">
        <f>SUM(BG232:BG321)</f>
        <v>3094378.5193142858</v>
      </c>
      <c r="BH230" s="398">
        <f t="shared" si="195"/>
        <v>0</v>
      </c>
      <c r="BJ230" s="460"/>
    </row>
    <row r="231" spans="1:62" s="254" customFormat="1" ht="12.75">
      <c r="A231" s="308"/>
      <c r="B231" s="264"/>
      <c r="C231" s="372"/>
      <c r="D231" s="272"/>
      <c r="E231" s="273"/>
      <c r="F231" s="344"/>
      <c r="G231" s="413"/>
      <c r="H231" s="344"/>
      <c r="I231" s="414"/>
      <c r="J231" s="415"/>
      <c r="K231" s="406"/>
      <c r="L231" s="427"/>
      <c r="M231" s="429"/>
      <c r="N231" s="431">
        <f t="shared" si="147"/>
        <v>0</v>
      </c>
      <c r="O231" s="429"/>
      <c r="P231" s="431">
        <f t="shared" si="148"/>
        <v>0</v>
      </c>
      <c r="Q231" s="432">
        <f t="shared" si="149"/>
        <v>0</v>
      </c>
      <c r="R231" s="444"/>
      <c r="S231" s="446"/>
      <c r="T231" s="448">
        <f t="shared" si="150"/>
        <v>0</v>
      </c>
      <c r="U231" s="446"/>
      <c r="V231" s="448">
        <f t="shared" si="151"/>
        <v>0</v>
      </c>
      <c r="W231" s="449">
        <f t="shared" si="152"/>
        <v>0</v>
      </c>
      <c r="X231" s="472"/>
      <c r="Y231" s="474"/>
      <c r="Z231" s="476">
        <f t="shared" si="153"/>
        <v>0</v>
      </c>
      <c r="AA231" s="474"/>
      <c r="AB231" s="476">
        <f t="shared" si="154"/>
        <v>0</v>
      </c>
      <c r="AC231" s="477">
        <f t="shared" si="155"/>
        <v>0</v>
      </c>
      <c r="AD231" s="489"/>
      <c r="AE231" s="491"/>
      <c r="AF231" s="493">
        <f t="shared" si="156"/>
        <v>0</v>
      </c>
      <c r="AG231" s="491"/>
      <c r="AH231" s="493">
        <f t="shared" si="157"/>
        <v>0</v>
      </c>
      <c r="AI231" s="494">
        <f t="shared" si="158"/>
        <v>0</v>
      </c>
      <c r="AJ231" s="523"/>
      <c r="AK231" s="525"/>
      <c r="AL231" s="527">
        <f t="shared" si="159"/>
        <v>0</v>
      </c>
      <c r="AM231" s="525"/>
      <c r="AN231" s="527">
        <f t="shared" si="160"/>
        <v>0</v>
      </c>
      <c r="AO231" s="528">
        <f t="shared" si="161"/>
        <v>0</v>
      </c>
      <c r="AP231" s="540"/>
      <c r="AQ231" s="344"/>
      <c r="AR231" s="413"/>
      <c r="AS231" s="344"/>
      <c r="AT231" s="414"/>
      <c r="AU231" s="415"/>
      <c r="AV231" s="606"/>
      <c r="AW231" s="344"/>
      <c r="AX231" s="413"/>
      <c r="AY231" s="344"/>
      <c r="AZ231" s="414"/>
      <c r="BA231" s="415"/>
      <c r="BB231" s="540"/>
      <c r="BC231" s="542"/>
      <c r="BD231" s="544">
        <f t="shared" si="210"/>
        <v>0</v>
      </c>
      <c r="BE231" s="542"/>
      <c r="BF231" s="544">
        <f t="shared" si="211"/>
        <v>0</v>
      </c>
      <c r="BG231" s="545">
        <f t="shared" ref="BG231:BG287" si="212">BD231+BF231</f>
        <v>0</v>
      </c>
      <c r="BH231" s="398">
        <f t="shared" si="195"/>
        <v>0</v>
      </c>
      <c r="BJ231" s="275"/>
    </row>
    <row r="232" spans="1:62" s="254" customFormat="1" ht="12.75">
      <c r="A232" s="303" t="s">
        <v>627</v>
      </c>
      <c r="B232" s="264" t="s">
        <v>628</v>
      </c>
      <c r="C232" s="372"/>
      <c r="D232" s="272" t="s">
        <v>117</v>
      </c>
      <c r="E232" s="273">
        <v>1</v>
      </c>
      <c r="F232" s="344">
        <v>38400</v>
      </c>
      <c r="G232" s="413">
        <f t="shared" ref="G232:G299" si="213">E232*F232</f>
        <v>38400</v>
      </c>
      <c r="H232" s="344">
        <v>0</v>
      </c>
      <c r="I232" s="414">
        <f t="shared" ref="I232:I296" si="214">H232*E232</f>
        <v>0</v>
      </c>
      <c r="J232" s="415">
        <f t="shared" ref="J232:J299" si="215">G232+I232</f>
        <v>38400</v>
      </c>
      <c r="K232" s="406"/>
      <c r="L232" s="427"/>
      <c r="M232" s="429">
        <v>38400</v>
      </c>
      <c r="N232" s="431">
        <f t="shared" ref="N232:N299" si="216">L232*M232</f>
        <v>0</v>
      </c>
      <c r="O232" s="429">
        <v>0</v>
      </c>
      <c r="P232" s="431">
        <f t="shared" ref="P232:P299" si="217">L232*O232</f>
        <v>0</v>
      </c>
      <c r="Q232" s="432">
        <f t="shared" ref="Q232:Q299" si="218">N232+P232</f>
        <v>0</v>
      </c>
      <c r="R232" s="444"/>
      <c r="S232" s="446">
        <v>38400</v>
      </c>
      <c r="T232" s="448">
        <f t="shared" ref="T232:T299" si="219">R232*S232</f>
        <v>0</v>
      </c>
      <c r="U232" s="446">
        <v>0</v>
      </c>
      <c r="V232" s="448">
        <f t="shared" ref="V232:V299" si="220">R232*U232</f>
        <v>0</v>
      </c>
      <c r="W232" s="449">
        <f t="shared" ref="W232:W299" si="221">T232+V232</f>
        <v>0</v>
      </c>
      <c r="X232" s="472"/>
      <c r="Y232" s="474">
        <v>38400</v>
      </c>
      <c r="Z232" s="476">
        <f t="shared" ref="Z232:Z299" si="222">X232*Y232</f>
        <v>0</v>
      </c>
      <c r="AA232" s="474">
        <v>0</v>
      </c>
      <c r="AB232" s="476">
        <f t="shared" ref="AB232:AB299" si="223">X232*AA232</f>
        <v>0</v>
      </c>
      <c r="AC232" s="477">
        <f t="shared" ref="AC232:AC299" si="224">Z232+AB232</f>
        <v>0</v>
      </c>
      <c r="AD232" s="489"/>
      <c r="AE232" s="491">
        <v>38400</v>
      </c>
      <c r="AF232" s="493">
        <f t="shared" ref="AF232:AF299" si="225">AD232*AE232</f>
        <v>0</v>
      </c>
      <c r="AG232" s="491">
        <v>0</v>
      </c>
      <c r="AH232" s="493">
        <f t="shared" ref="AH232:AH299" si="226">AD232*AG232</f>
        <v>0</v>
      </c>
      <c r="AI232" s="494">
        <f t="shared" ref="AI232:AI299" si="227">AF232+AH232</f>
        <v>0</v>
      </c>
      <c r="AJ232" s="523"/>
      <c r="AK232" s="525">
        <v>38400</v>
      </c>
      <c r="AL232" s="527">
        <f t="shared" ref="AL232:AL299" si="228">AJ232*AK232</f>
        <v>0</v>
      </c>
      <c r="AM232" s="525">
        <v>0</v>
      </c>
      <c r="AN232" s="527">
        <f t="shared" ref="AN232:AN299" si="229">AJ232*AM232</f>
        <v>0</v>
      </c>
      <c r="AO232" s="528">
        <f t="shared" ref="AO232:AO299" si="230">AL232+AN232</f>
        <v>0</v>
      </c>
      <c r="AP232" s="540"/>
      <c r="AQ232" s="344">
        <v>38400</v>
      </c>
      <c r="AR232" s="413">
        <f t="shared" ref="AR232:AR299" si="231">AP232*AQ232</f>
        <v>0</v>
      </c>
      <c r="AS232" s="344">
        <v>0</v>
      </c>
      <c r="AT232" s="414">
        <f t="shared" ref="AT232:AT286" si="232">AS232*AP232</f>
        <v>0</v>
      </c>
      <c r="AU232" s="415">
        <f t="shared" ref="AU232:AU238" si="233">AR232+AT232</f>
        <v>0</v>
      </c>
      <c r="AV232" s="606"/>
      <c r="AW232" s="344">
        <v>38400</v>
      </c>
      <c r="AX232" s="413">
        <f t="shared" ref="AX232:AX299" si="234">AV232*AW232</f>
        <v>0</v>
      </c>
      <c r="AY232" s="344">
        <v>0</v>
      </c>
      <c r="AZ232" s="414">
        <f t="shared" ref="AZ232:AZ286" si="235">AY232*AV232</f>
        <v>0</v>
      </c>
      <c r="BA232" s="415">
        <f t="shared" ref="BA232:BA238" si="236">AX232+AZ232</f>
        <v>0</v>
      </c>
      <c r="BB232" s="540">
        <v>1</v>
      </c>
      <c r="BC232" s="542">
        <v>38400</v>
      </c>
      <c r="BD232" s="544">
        <f t="shared" si="210"/>
        <v>38400</v>
      </c>
      <c r="BE232" s="542">
        <v>0</v>
      </c>
      <c r="BF232" s="544">
        <f t="shared" si="211"/>
        <v>0</v>
      </c>
      <c r="BG232" s="545">
        <f t="shared" si="212"/>
        <v>38400</v>
      </c>
      <c r="BH232" s="398">
        <f t="shared" si="195"/>
        <v>0</v>
      </c>
      <c r="BJ232" s="275"/>
    </row>
    <row r="233" spans="1:62" s="254" customFormat="1" ht="12.75">
      <c r="A233" s="303" t="s">
        <v>629</v>
      </c>
      <c r="B233" s="264" t="s">
        <v>630</v>
      </c>
      <c r="C233" s="372" t="s">
        <v>631</v>
      </c>
      <c r="D233" s="272" t="s">
        <v>110</v>
      </c>
      <c r="E233" s="273">
        <v>1</v>
      </c>
      <c r="F233" s="344">
        <v>4200</v>
      </c>
      <c r="G233" s="413">
        <f t="shared" si="213"/>
        <v>4200</v>
      </c>
      <c r="H233" s="344">
        <v>32333.599999999999</v>
      </c>
      <c r="I233" s="414">
        <f t="shared" si="214"/>
        <v>32333.599999999999</v>
      </c>
      <c r="J233" s="415">
        <f t="shared" si="215"/>
        <v>36533.599999999999</v>
      </c>
      <c r="K233" s="406"/>
      <c r="L233" s="427"/>
      <c r="M233" s="429">
        <v>4200</v>
      </c>
      <c r="N233" s="431">
        <f t="shared" si="216"/>
        <v>0</v>
      </c>
      <c r="O233" s="429">
        <v>32333.599999999999</v>
      </c>
      <c r="P233" s="431">
        <f t="shared" si="217"/>
        <v>0</v>
      </c>
      <c r="Q233" s="432">
        <f t="shared" si="218"/>
        <v>0</v>
      </c>
      <c r="R233" s="444"/>
      <c r="S233" s="446">
        <v>4200</v>
      </c>
      <c r="T233" s="448">
        <f t="shared" si="219"/>
        <v>0</v>
      </c>
      <c r="U233" s="446">
        <v>32333.599999999999</v>
      </c>
      <c r="V233" s="448">
        <f t="shared" si="220"/>
        <v>0</v>
      </c>
      <c r="W233" s="449">
        <f t="shared" si="221"/>
        <v>0</v>
      </c>
      <c r="X233" s="472"/>
      <c r="Y233" s="474">
        <v>4200</v>
      </c>
      <c r="Z233" s="476">
        <f t="shared" si="222"/>
        <v>0</v>
      </c>
      <c r="AA233" s="474">
        <v>32333.599999999999</v>
      </c>
      <c r="AB233" s="476">
        <f t="shared" si="223"/>
        <v>0</v>
      </c>
      <c r="AC233" s="477">
        <f t="shared" si="224"/>
        <v>0</v>
      </c>
      <c r="AD233" s="489"/>
      <c r="AE233" s="491">
        <v>4200</v>
      </c>
      <c r="AF233" s="493">
        <f t="shared" si="225"/>
        <v>0</v>
      </c>
      <c r="AG233" s="491">
        <v>32333.599999999999</v>
      </c>
      <c r="AH233" s="493">
        <f t="shared" si="226"/>
        <v>0</v>
      </c>
      <c r="AI233" s="494">
        <f t="shared" si="227"/>
        <v>0</v>
      </c>
      <c r="AJ233" s="523"/>
      <c r="AK233" s="525">
        <v>4200</v>
      </c>
      <c r="AL233" s="527">
        <f t="shared" si="228"/>
        <v>0</v>
      </c>
      <c r="AM233" s="525">
        <v>32333.599999999999</v>
      </c>
      <c r="AN233" s="527">
        <f t="shared" si="229"/>
        <v>0</v>
      </c>
      <c r="AO233" s="528">
        <f t="shared" si="230"/>
        <v>0</v>
      </c>
      <c r="AP233" s="540"/>
      <c r="AQ233" s="344">
        <v>4200</v>
      </c>
      <c r="AR233" s="413">
        <f t="shared" si="231"/>
        <v>0</v>
      </c>
      <c r="AS233" s="344">
        <v>32333.599999999999</v>
      </c>
      <c r="AT233" s="414">
        <f t="shared" si="232"/>
        <v>0</v>
      </c>
      <c r="AU233" s="415">
        <f t="shared" si="233"/>
        <v>0</v>
      </c>
      <c r="AV233" s="606"/>
      <c r="AW233" s="344">
        <v>4200</v>
      </c>
      <c r="AX233" s="413">
        <f t="shared" si="234"/>
        <v>0</v>
      </c>
      <c r="AY233" s="344">
        <v>32333.599999999999</v>
      </c>
      <c r="AZ233" s="414">
        <f t="shared" si="235"/>
        <v>0</v>
      </c>
      <c r="BA233" s="415">
        <f t="shared" si="236"/>
        <v>0</v>
      </c>
      <c r="BB233" s="540">
        <v>1</v>
      </c>
      <c r="BC233" s="542">
        <v>4200</v>
      </c>
      <c r="BD233" s="544">
        <f t="shared" si="210"/>
        <v>4200</v>
      </c>
      <c r="BE233" s="542">
        <v>32333.599999999999</v>
      </c>
      <c r="BF233" s="544">
        <f t="shared" si="211"/>
        <v>32333.599999999999</v>
      </c>
      <c r="BG233" s="545">
        <f t="shared" si="212"/>
        <v>36533.599999999999</v>
      </c>
      <c r="BH233" s="398">
        <f t="shared" si="195"/>
        <v>0</v>
      </c>
      <c r="BJ233" s="275"/>
    </row>
    <row r="234" spans="1:62" s="254" customFormat="1" ht="12.75">
      <c r="A234" s="303" t="s">
        <v>296</v>
      </c>
      <c r="B234" s="264" t="s">
        <v>297</v>
      </c>
      <c r="C234" s="372" t="s">
        <v>298</v>
      </c>
      <c r="D234" s="272" t="s">
        <v>110</v>
      </c>
      <c r="E234" s="273">
        <v>4</v>
      </c>
      <c r="F234" s="344">
        <v>4200</v>
      </c>
      <c r="G234" s="413">
        <f t="shared" si="213"/>
        <v>16800</v>
      </c>
      <c r="H234" s="344">
        <v>28173.599999999999</v>
      </c>
      <c r="I234" s="414">
        <f t="shared" si="214"/>
        <v>112694.39999999999</v>
      </c>
      <c r="J234" s="415">
        <f t="shared" si="215"/>
        <v>129494.39999999999</v>
      </c>
      <c r="K234" s="406"/>
      <c r="L234" s="427"/>
      <c r="M234" s="429">
        <v>4200</v>
      </c>
      <c r="N234" s="431">
        <f t="shared" si="216"/>
        <v>0</v>
      </c>
      <c r="O234" s="429">
        <v>28173.599999999999</v>
      </c>
      <c r="P234" s="431">
        <f t="shared" si="217"/>
        <v>0</v>
      </c>
      <c r="Q234" s="432">
        <f t="shared" si="218"/>
        <v>0</v>
      </c>
      <c r="R234" s="444"/>
      <c r="S234" s="446">
        <v>4200</v>
      </c>
      <c r="T234" s="448">
        <f t="shared" si="219"/>
        <v>0</v>
      </c>
      <c r="U234" s="446">
        <v>28173.599999999999</v>
      </c>
      <c r="V234" s="448">
        <f t="shared" si="220"/>
        <v>0</v>
      </c>
      <c r="W234" s="449">
        <f t="shared" si="221"/>
        <v>0</v>
      </c>
      <c r="X234" s="472">
        <v>3</v>
      </c>
      <c r="Y234" s="474">
        <v>4200</v>
      </c>
      <c r="Z234" s="476">
        <f t="shared" si="222"/>
        <v>12600</v>
      </c>
      <c r="AA234" s="474">
        <v>28173.599999999999</v>
      </c>
      <c r="AB234" s="476">
        <f t="shared" si="223"/>
        <v>84520.799999999988</v>
      </c>
      <c r="AC234" s="477">
        <f t="shared" si="224"/>
        <v>97120.799999999988</v>
      </c>
      <c r="AD234" s="489"/>
      <c r="AE234" s="491">
        <v>4200</v>
      </c>
      <c r="AF234" s="493">
        <f t="shared" si="225"/>
        <v>0</v>
      </c>
      <c r="AG234" s="491">
        <v>28173.599999999999</v>
      </c>
      <c r="AH234" s="493">
        <f t="shared" si="226"/>
        <v>0</v>
      </c>
      <c r="AI234" s="494">
        <f t="shared" si="227"/>
        <v>0</v>
      </c>
      <c r="AJ234" s="523"/>
      <c r="AK234" s="525">
        <v>4200</v>
      </c>
      <c r="AL234" s="527">
        <f t="shared" si="228"/>
        <v>0</v>
      </c>
      <c r="AM234" s="525">
        <v>28173.599999999999</v>
      </c>
      <c r="AN234" s="527">
        <f t="shared" si="229"/>
        <v>0</v>
      </c>
      <c r="AO234" s="528">
        <f t="shared" si="230"/>
        <v>0</v>
      </c>
      <c r="AP234" s="540"/>
      <c r="AQ234" s="344">
        <v>4200</v>
      </c>
      <c r="AR234" s="413">
        <f t="shared" si="231"/>
        <v>0</v>
      </c>
      <c r="AS234" s="344">
        <v>28173.599999999999</v>
      </c>
      <c r="AT234" s="414">
        <f t="shared" si="232"/>
        <v>0</v>
      </c>
      <c r="AU234" s="415">
        <f t="shared" si="233"/>
        <v>0</v>
      </c>
      <c r="AV234" s="606"/>
      <c r="AW234" s="344">
        <v>4200</v>
      </c>
      <c r="AX234" s="413">
        <f t="shared" si="234"/>
        <v>0</v>
      </c>
      <c r="AY234" s="344">
        <v>28173.599999999999</v>
      </c>
      <c r="AZ234" s="414">
        <f t="shared" si="235"/>
        <v>0</v>
      </c>
      <c r="BA234" s="415">
        <f t="shared" si="236"/>
        <v>0</v>
      </c>
      <c r="BB234" s="540">
        <v>1</v>
      </c>
      <c r="BC234" s="542">
        <v>4200</v>
      </c>
      <c r="BD234" s="544">
        <f t="shared" si="210"/>
        <v>4200</v>
      </c>
      <c r="BE234" s="542">
        <v>28173.599999999999</v>
      </c>
      <c r="BF234" s="544">
        <f t="shared" si="211"/>
        <v>28173.599999999999</v>
      </c>
      <c r="BG234" s="545">
        <f t="shared" si="212"/>
        <v>32373.599999999999</v>
      </c>
      <c r="BH234" s="398">
        <f t="shared" si="195"/>
        <v>0</v>
      </c>
      <c r="BJ234" s="275"/>
    </row>
    <row r="235" spans="1:62" s="254" customFormat="1" ht="12.75">
      <c r="A235" s="303" t="s">
        <v>632</v>
      </c>
      <c r="B235" s="264" t="s">
        <v>633</v>
      </c>
      <c r="C235" s="372" t="s">
        <v>634</v>
      </c>
      <c r="D235" s="272" t="s">
        <v>110</v>
      </c>
      <c r="E235" s="273">
        <v>4</v>
      </c>
      <c r="F235" s="344">
        <v>1800</v>
      </c>
      <c r="G235" s="413">
        <f t="shared" si="213"/>
        <v>7200</v>
      </c>
      <c r="H235" s="344">
        <v>1120</v>
      </c>
      <c r="I235" s="414">
        <f t="shared" si="214"/>
        <v>4480</v>
      </c>
      <c r="J235" s="415">
        <f t="shared" si="215"/>
        <v>11680</v>
      </c>
      <c r="K235" s="406"/>
      <c r="L235" s="427"/>
      <c r="M235" s="429">
        <v>1800</v>
      </c>
      <c r="N235" s="431">
        <f t="shared" si="216"/>
        <v>0</v>
      </c>
      <c r="O235" s="429">
        <v>1120</v>
      </c>
      <c r="P235" s="431">
        <f t="shared" si="217"/>
        <v>0</v>
      </c>
      <c r="Q235" s="432">
        <f t="shared" si="218"/>
        <v>0</v>
      </c>
      <c r="R235" s="444"/>
      <c r="S235" s="446">
        <v>1800</v>
      </c>
      <c r="T235" s="448">
        <f t="shared" si="219"/>
        <v>0</v>
      </c>
      <c r="U235" s="446">
        <v>1120</v>
      </c>
      <c r="V235" s="448">
        <f t="shared" si="220"/>
        <v>0</v>
      </c>
      <c r="W235" s="449">
        <f t="shared" si="221"/>
        <v>0</v>
      </c>
      <c r="X235" s="472"/>
      <c r="Y235" s="474">
        <v>1800</v>
      </c>
      <c r="Z235" s="476">
        <f t="shared" si="222"/>
        <v>0</v>
      </c>
      <c r="AA235" s="474">
        <v>1120</v>
      </c>
      <c r="AB235" s="476">
        <f t="shared" si="223"/>
        <v>0</v>
      </c>
      <c r="AC235" s="477">
        <f t="shared" si="224"/>
        <v>0</v>
      </c>
      <c r="AD235" s="489"/>
      <c r="AE235" s="491">
        <v>1800</v>
      </c>
      <c r="AF235" s="493">
        <f t="shared" si="225"/>
        <v>0</v>
      </c>
      <c r="AG235" s="491">
        <v>1120</v>
      </c>
      <c r="AH235" s="493">
        <f t="shared" si="226"/>
        <v>0</v>
      </c>
      <c r="AI235" s="494">
        <f t="shared" si="227"/>
        <v>0</v>
      </c>
      <c r="AJ235" s="523">
        <v>3</v>
      </c>
      <c r="AK235" s="525">
        <v>1800</v>
      </c>
      <c r="AL235" s="527">
        <f t="shared" si="228"/>
        <v>5400</v>
      </c>
      <c r="AM235" s="525">
        <v>1120</v>
      </c>
      <c r="AN235" s="527">
        <f t="shared" si="229"/>
        <v>3360</v>
      </c>
      <c r="AO235" s="528">
        <f t="shared" si="230"/>
        <v>8760</v>
      </c>
      <c r="AP235" s="540"/>
      <c r="AQ235" s="344">
        <v>1800</v>
      </c>
      <c r="AR235" s="413">
        <f t="shared" si="231"/>
        <v>0</v>
      </c>
      <c r="AS235" s="344">
        <v>1120</v>
      </c>
      <c r="AT235" s="414">
        <f t="shared" si="232"/>
        <v>0</v>
      </c>
      <c r="AU235" s="415">
        <f t="shared" si="233"/>
        <v>0</v>
      </c>
      <c r="AV235" s="606"/>
      <c r="AW235" s="344">
        <v>1800</v>
      </c>
      <c r="AX235" s="413">
        <f t="shared" si="234"/>
        <v>0</v>
      </c>
      <c r="AY235" s="344">
        <v>1120</v>
      </c>
      <c r="AZ235" s="414">
        <f t="shared" si="235"/>
        <v>0</v>
      </c>
      <c r="BA235" s="415">
        <f t="shared" si="236"/>
        <v>0</v>
      </c>
      <c r="BB235" s="540">
        <v>1</v>
      </c>
      <c r="BC235" s="542">
        <v>1800</v>
      </c>
      <c r="BD235" s="544">
        <f t="shared" si="210"/>
        <v>1800</v>
      </c>
      <c r="BE235" s="542">
        <v>1120</v>
      </c>
      <c r="BF235" s="544">
        <f t="shared" si="211"/>
        <v>1120</v>
      </c>
      <c r="BG235" s="545">
        <f t="shared" si="212"/>
        <v>2920</v>
      </c>
      <c r="BH235" s="398">
        <f t="shared" si="195"/>
        <v>0</v>
      </c>
      <c r="BJ235" s="275"/>
    </row>
    <row r="236" spans="1:62" s="254" customFormat="1" ht="12.75">
      <c r="A236" s="303" t="s">
        <v>635</v>
      </c>
      <c r="B236" s="281" t="s">
        <v>636</v>
      </c>
      <c r="C236" s="372"/>
      <c r="D236" s="272" t="s">
        <v>110</v>
      </c>
      <c r="E236" s="273">
        <v>4</v>
      </c>
      <c r="F236" s="344">
        <v>400</v>
      </c>
      <c r="G236" s="413">
        <f t="shared" si="213"/>
        <v>1600</v>
      </c>
      <c r="H236" s="344">
        <v>5668</v>
      </c>
      <c r="I236" s="414">
        <f t="shared" si="214"/>
        <v>22672</v>
      </c>
      <c r="J236" s="415">
        <f t="shared" si="215"/>
        <v>24272</v>
      </c>
      <c r="K236" s="406"/>
      <c r="L236" s="427"/>
      <c r="M236" s="429">
        <v>400</v>
      </c>
      <c r="N236" s="431">
        <f t="shared" si="216"/>
        <v>0</v>
      </c>
      <c r="O236" s="429">
        <v>5668</v>
      </c>
      <c r="P236" s="431">
        <f t="shared" si="217"/>
        <v>0</v>
      </c>
      <c r="Q236" s="432">
        <f t="shared" si="218"/>
        <v>0</v>
      </c>
      <c r="R236" s="444"/>
      <c r="S236" s="446">
        <v>400</v>
      </c>
      <c r="T236" s="448">
        <f t="shared" si="219"/>
        <v>0</v>
      </c>
      <c r="U236" s="446">
        <v>5668</v>
      </c>
      <c r="V236" s="448">
        <f t="shared" si="220"/>
        <v>0</v>
      </c>
      <c r="W236" s="449">
        <f t="shared" si="221"/>
        <v>0</v>
      </c>
      <c r="X236" s="472"/>
      <c r="Y236" s="474">
        <v>400</v>
      </c>
      <c r="Z236" s="476">
        <f t="shared" si="222"/>
        <v>0</v>
      </c>
      <c r="AA236" s="474">
        <v>5668</v>
      </c>
      <c r="AB236" s="476">
        <f t="shared" si="223"/>
        <v>0</v>
      </c>
      <c r="AC236" s="477">
        <f t="shared" si="224"/>
        <v>0</v>
      </c>
      <c r="AD236" s="489"/>
      <c r="AE236" s="491">
        <v>400</v>
      </c>
      <c r="AF236" s="493">
        <f t="shared" si="225"/>
        <v>0</v>
      </c>
      <c r="AG236" s="491">
        <v>5668</v>
      </c>
      <c r="AH236" s="493">
        <f t="shared" si="226"/>
        <v>0</v>
      </c>
      <c r="AI236" s="494">
        <f t="shared" si="227"/>
        <v>0</v>
      </c>
      <c r="AJ236" s="523"/>
      <c r="AK236" s="525">
        <v>400</v>
      </c>
      <c r="AL236" s="527">
        <f t="shared" si="228"/>
        <v>0</v>
      </c>
      <c r="AM236" s="525">
        <v>5668</v>
      </c>
      <c r="AN236" s="527">
        <f t="shared" si="229"/>
        <v>0</v>
      </c>
      <c r="AO236" s="528">
        <f t="shared" si="230"/>
        <v>0</v>
      </c>
      <c r="AP236" s="540"/>
      <c r="AQ236" s="344">
        <v>400</v>
      </c>
      <c r="AR236" s="413">
        <f t="shared" si="231"/>
        <v>0</v>
      </c>
      <c r="AS236" s="344">
        <v>5668</v>
      </c>
      <c r="AT236" s="414">
        <f t="shared" si="232"/>
        <v>0</v>
      </c>
      <c r="AU236" s="415">
        <f t="shared" si="233"/>
        <v>0</v>
      </c>
      <c r="AV236" s="606"/>
      <c r="AW236" s="344">
        <v>400</v>
      </c>
      <c r="AX236" s="413">
        <f t="shared" si="234"/>
        <v>0</v>
      </c>
      <c r="AY236" s="344">
        <v>5668</v>
      </c>
      <c r="AZ236" s="414">
        <f t="shared" si="235"/>
        <v>0</v>
      </c>
      <c r="BA236" s="415">
        <f t="shared" si="236"/>
        <v>0</v>
      </c>
      <c r="BB236" s="540">
        <v>4</v>
      </c>
      <c r="BC236" s="542">
        <v>400</v>
      </c>
      <c r="BD236" s="544">
        <f t="shared" si="210"/>
        <v>1600</v>
      </c>
      <c r="BE236" s="542">
        <v>5668</v>
      </c>
      <c r="BF236" s="544">
        <f t="shared" si="211"/>
        <v>22672</v>
      </c>
      <c r="BG236" s="545">
        <f t="shared" si="212"/>
        <v>24272</v>
      </c>
      <c r="BH236" s="398">
        <f t="shared" si="195"/>
        <v>0</v>
      </c>
      <c r="BJ236" s="275"/>
    </row>
    <row r="237" spans="1:62" s="254" customFormat="1" ht="38.25">
      <c r="A237" s="309" t="s">
        <v>637</v>
      </c>
      <c r="B237" s="270" t="s">
        <v>638</v>
      </c>
      <c r="C237" s="271" t="s">
        <v>639</v>
      </c>
      <c r="D237" s="272" t="s">
        <v>110</v>
      </c>
      <c r="E237" s="273">
        <v>2</v>
      </c>
      <c r="F237" s="344">
        <v>3000</v>
      </c>
      <c r="G237" s="413">
        <f t="shared" si="213"/>
        <v>6000</v>
      </c>
      <c r="H237" s="344">
        <v>12612.36</v>
      </c>
      <c r="I237" s="414">
        <f t="shared" si="214"/>
        <v>25224.720000000001</v>
      </c>
      <c r="J237" s="415">
        <f t="shared" si="215"/>
        <v>31224.720000000001</v>
      </c>
      <c r="K237" s="406"/>
      <c r="L237" s="427"/>
      <c r="M237" s="429">
        <v>3000</v>
      </c>
      <c r="N237" s="431">
        <f t="shared" si="216"/>
        <v>0</v>
      </c>
      <c r="O237" s="429">
        <v>12612.36</v>
      </c>
      <c r="P237" s="431">
        <f t="shared" si="217"/>
        <v>0</v>
      </c>
      <c r="Q237" s="432">
        <f t="shared" si="218"/>
        <v>0</v>
      </c>
      <c r="R237" s="444"/>
      <c r="S237" s="446">
        <v>3000</v>
      </c>
      <c r="T237" s="448">
        <f t="shared" si="219"/>
        <v>0</v>
      </c>
      <c r="U237" s="446">
        <v>12612.36</v>
      </c>
      <c r="V237" s="448">
        <f t="shared" si="220"/>
        <v>0</v>
      </c>
      <c r="W237" s="449">
        <f t="shared" si="221"/>
        <v>0</v>
      </c>
      <c r="X237" s="472"/>
      <c r="Y237" s="474">
        <v>3000</v>
      </c>
      <c r="Z237" s="476">
        <f t="shared" si="222"/>
        <v>0</v>
      </c>
      <c r="AA237" s="474">
        <v>12612.36</v>
      </c>
      <c r="AB237" s="476">
        <f t="shared" si="223"/>
        <v>0</v>
      </c>
      <c r="AC237" s="477">
        <f t="shared" si="224"/>
        <v>0</v>
      </c>
      <c r="AD237" s="489"/>
      <c r="AE237" s="491">
        <v>3000</v>
      </c>
      <c r="AF237" s="493">
        <f t="shared" si="225"/>
        <v>0</v>
      </c>
      <c r="AG237" s="491">
        <v>12612.36</v>
      </c>
      <c r="AH237" s="493">
        <f t="shared" si="226"/>
        <v>0</v>
      </c>
      <c r="AI237" s="494">
        <f t="shared" si="227"/>
        <v>0</v>
      </c>
      <c r="AJ237" s="523"/>
      <c r="AK237" s="525">
        <v>3000</v>
      </c>
      <c r="AL237" s="527">
        <f t="shared" si="228"/>
        <v>0</v>
      </c>
      <c r="AM237" s="525">
        <v>12612.36</v>
      </c>
      <c r="AN237" s="527">
        <f t="shared" si="229"/>
        <v>0</v>
      </c>
      <c r="AO237" s="528">
        <f t="shared" si="230"/>
        <v>0</v>
      </c>
      <c r="AP237" s="540"/>
      <c r="AQ237" s="344">
        <v>3000</v>
      </c>
      <c r="AR237" s="413">
        <f t="shared" si="231"/>
        <v>0</v>
      </c>
      <c r="AS237" s="344">
        <v>12612.36</v>
      </c>
      <c r="AT237" s="414">
        <f t="shared" si="232"/>
        <v>0</v>
      </c>
      <c r="AU237" s="415">
        <f t="shared" si="233"/>
        <v>0</v>
      </c>
      <c r="AV237" s="606"/>
      <c r="AW237" s="344">
        <v>3000</v>
      </c>
      <c r="AX237" s="413">
        <f t="shared" si="234"/>
        <v>0</v>
      </c>
      <c r="AY237" s="344">
        <v>12612.36</v>
      </c>
      <c r="AZ237" s="414">
        <f t="shared" si="235"/>
        <v>0</v>
      </c>
      <c r="BA237" s="415">
        <f t="shared" si="236"/>
        <v>0</v>
      </c>
      <c r="BB237" s="540">
        <v>2</v>
      </c>
      <c r="BC237" s="542">
        <v>3000</v>
      </c>
      <c r="BD237" s="544">
        <f t="shared" si="210"/>
        <v>6000</v>
      </c>
      <c r="BE237" s="542">
        <v>12612.36</v>
      </c>
      <c r="BF237" s="544">
        <f t="shared" si="211"/>
        <v>25224.720000000001</v>
      </c>
      <c r="BG237" s="545">
        <f t="shared" si="212"/>
        <v>31224.720000000001</v>
      </c>
      <c r="BH237" s="398">
        <f t="shared" si="195"/>
        <v>0</v>
      </c>
      <c r="BJ237" s="275"/>
    </row>
    <row r="238" spans="1:62" s="254" customFormat="1" ht="12.75">
      <c r="A238" s="309" t="s">
        <v>640</v>
      </c>
      <c r="B238" s="270" t="s">
        <v>641</v>
      </c>
      <c r="C238" s="271" t="s">
        <v>642</v>
      </c>
      <c r="D238" s="272" t="s">
        <v>110</v>
      </c>
      <c r="E238" s="637">
        <v>8</v>
      </c>
      <c r="F238" s="344">
        <v>400</v>
      </c>
      <c r="G238" s="413">
        <f t="shared" si="213"/>
        <v>3200</v>
      </c>
      <c r="H238" s="344">
        <v>6304.92</v>
      </c>
      <c r="I238" s="414">
        <f t="shared" si="214"/>
        <v>50439.360000000001</v>
      </c>
      <c r="J238" s="415">
        <f t="shared" si="215"/>
        <v>53639.360000000001</v>
      </c>
      <c r="K238" s="406"/>
      <c r="L238" s="427"/>
      <c r="M238" s="429">
        <v>400</v>
      </c>
      <c r="N238" s="431">
        <f t="shared" si="216"/>
        <v>0</v>
      </c>
      <c r="O238" s="429">
        <v>6304.92</v>
      </c>
      <c r="P238" s="431">
        <f t="shared" si="217"/>
        <v>0</v>
      </c>
      <c r="Q238" s="432">
        <f t="shared" si="218"/>
        <v>0</v>
      </c>
      <c r="R238" s="444"/>
      <c r="S238" s="446">
        <v>400</v>
      </c>
      <c r="T238" s="448">
        <f t="shared" si="219"/>
        <v>0</v>
      </c>
      <c r="U238" s="446">
        <v>6304.92</v>
      </c>
      <c r="V238" s="448">
        <f t="shared" si="220"/>
        <v>0</v>
      </c>
      <c r="W238" s="449">
        <f t="shared" si="221"/>
        <v>0</v>
      </c>
      <c r="X238" s="472"/>
      <c r="Y238" s="474">
        <v>400</v>
      </c>
      <c r="Z238" s="476">
        <f t="shared" si="222"/>
        <v>0</v>
      </c>
      <c r="AA238" s="474">
        <v>6304.92</v>
      </c>
      <c r="AB238" s="476">
        <f t="shared" si="223"/>
        <v>0</v>
      </c>
      <c r="AC238" s="477">
        <f t="shared" si="224"/>
        <v>0</v>
      </c>
      <c r="AD238" s="489"/>
      <c r="AE238" s="491">
        <v>400</v>
      </c>
      <c r="AF238" s="493">
        <f t="shared" si="225"/>
        <v>0</v>
      </c>
      <c r="AG238" s="491">
        <v>6304.92</v>
      </c>
      <c r="AH238" s="493">
        <f t="shared" si="226"/>
        <v>0</v>
      </c>
      <c r="AI238" s="494">
        <f t="shared" si="227"/>
        <v>0</v>
      </c>
      <c r="AJ238" s="523">
        <v>2</v>
      </c>
      <c r="AK238" s="525">
        <v>400</v>
      </c>
      <c r="AL238" s="527">
        <f t="shared" si="228"/>
        <v>800</v>
      </c>
      <c r="AM238" s="525">
        <v>6304.92</v>
      </c>
      <c r="AN238" s="527">
        <f t="shared" si="229"/>
        <v>12609.84</v>
      </c>
      <c r="AO238" s="528">
        <f t="shared" si="230"/>
        <v>13409.84</v>
      </c>
      <c r="AP238" s="540"/>
      <c r="AQ238" s="344">
        <v>400</v>
      </c>
      <c r="AR238" s="413">
        <f t="shared" si="231"/>
        <v>0</v>
      </c>
      <c r="AS238" s="344">
        <v>6304.92</v>
      </c>
      <c r="AT238" s="414">
        <f t="shared" si="232"/>
        <v>0</v>
      </c>
      <c r="AU238" s="415">
        <f t="shared" si="233"/>
        <v>0</v>
      </c>
      <c r="AV238" s="606"/>
      <c r="AW238" s="344">
        <v>400</v>
      </c>
      <c r="AX238" s="413">
        <f t="shared" si="234"/>
        <v>0</v>
      </c>
      <c r="AY238" s="344">
        <v>6304.92</v>
      </c>
      <c r="AZ238" s="414">
        <f t="shared" si="235"/>
        <v>0</v>
      </c>
      <c r="BA238" s="415">
        <f t="shared" si="236"/>
        <v>0</v>
      </c>
      <c r="BB238" s="540">
        <v>6</v>
      </c>
      <c r="BC238" s="542">
        <v>400</v>
      </c>
      <c r="BD238" s="544">
        <f t="shared" si="210"/>
        <v>2400</v>
      </c>
      <c r="BE238" s="542">
        <v>6304.92</v>
      </c>
      <c r="BF238" s="544">
        <f t="shared" si="211"/>
        <v>37829.520000000004</v>
      </c>
      <c r="BG238" s="545">
        <f t="shared" si="212"/>
        <v>40229.520000000004</v>
      </c>
      <c r="BH238" s="398">
        <f t="shared" si="195"/>
        <v>0</v>
      </c>
      <c r="BJ238" s="275"/>
    </row>
    <row r="239" spans="1:62" s="275" customFormat="1" ht="38.25">
      <c r="A239" s="309" t="s">
        <v>643</v>
      </c>
      <c r="B239" s="270" t="s">
        <v>638</v>
      </c>
      <c r="C239" s="271" t="s">
        <v>644</v>
      </c>
      <c r="D239" s="272" t="s">
        <v>110</v>
      </c>
      <c r="E239" s="234">
        <v>2</v>
      </c>
      <c r="F239" s="344">
        <v>3000</v>
      </c>
      <c r="G239" s="413">
        <f t="shared" si="213"/>
        <v>6000</v>
      </c>
      <c r="H239" s="344">
        <v>7927.92</v>
      </c>
      <c r="I239" s="416">
        <f t="shared" si="214"/>
        <v>15855.84</v>
      </c>
      <c r="J239" s="417">
        <f>G239+I239</f>
        <v>21855.84</v>
      </c>
      <c r="K239" s="406"/>
      <c r="L239" s="435"/>
      <c r="M239" s="429">
        <v>3000</v>
      </c>
      <c r="N239" s="431">
        <f t="shared" si="216"/>
        <v>0</v>
      </c>
      <c r="O239" s="429">
        <v>7927.92</v>
      </c>
      <c r="P239" s="431">
        <f t="shared" si="217"/>
        <v>0</v>
      </c>
      <c r="Q239" s="432">
        <f t="shared" si="218"/>
        <v>0</v>
      </c>
      <c r="R239" s="452"/>
      <c r="S239" s="446">
        <v>3000</v>
      </c>
      <c r="T239" s="448">
        <f t="shared" si="219"/>
        <v>0</v>
      </c>
      <c r="U239" s="446">
        <v>7927.92</v>
      </c>
      <c r="V239" s="448">
        <f t="shared" si="220"/>
        <v>0</v>
      </c>
      <c r="W239" s="449">
        <f t="shared" si="221"/>
        <v>0</v>
      </c>
      <c r="X239" s="481"/>
      <c r="Y239" s="474">
        <v>3000</v>
      </c>
      <c r="Z239" s="476">
        <f t="shared" si="222"/>
        <v>0</v>
      </c>
      <c r="AA239" s="474">
        <v>7927.92</v>
      </c>
      <c r="AB239" s="476">
        <f t="shared" si="223"/>
        <v>0</v>
      </c>
      <c r="AC239" s="477">
        <f t="shared" si="224"/>
        <v>0</v>
      </c>
      <c r="AD239" s="500"/>
      <c r="AE239" s="491">
        <v>3000</v>
      </c>
      <c r="AF239" s="493">
        <f t="shared" si="225"/>
        <v>0</v>
      </c>
      <c r="AG239" s="491">
        <v>7927.92</v>
      </c>
      <c r="AH239" s="493">
        <f t="shared" si="226"/>
        <v>0</v>
      </c>
      <c r="AI239" s="494">
        <f t="shared" si="227"/>
        <v>0</v>
      </c>
      <c r="AJ239" s="532">
        <v>2</v>
      </c>
      <c r="AK239" s="525">
        <v>3000</v>
      </c>
      <c r="AL239" s="527">
        <f t="shared" si="228"/>
        <v>6000</v>
      </c>
      <c r="AM239" s="525">
        <v>7927.92</v>
      </c>
      <c r="AN239" s="527">
        <f t="shared" si="229"/>
        <v>15855.84</v>
      </c>
      <c r="AO239" s="528">
        <f t="shared" si="230"/>
        <v>21855.84</v>
      </c>
      <c r="AP239" s="549"/>
      <c r="AQ239" s="344">
        <v>3000</v>
      </c>
      <c r="AR239" s="413">
        <f t="shared" si="231"/>
        <v>0</v>
      </c>
      <c r="AS239" s="344">
        <v>7927.92</v>
      </c>
      <c r="AT239" s="416">
        <f t="shared" si="232"/>
        <v>0</v>
      </c>
      <c r="AU239" s="417">
        <f>AR239+AT239</f>
        <v>0</v>
      </c>
      <c r="AV239" s="681"/>
      <c r="AW239" s="344">
        <v>3000</v>
      </c>
      <c r="AX239" s="413">
        <f t="shared" si="234"/>
        <v>0</v>
      </c>
      <c r="AY239" s="344">
        <v>7927.92</v>
      </c>
      <c r="AZ239" s="416">
        <f t="shared" si="235"/>
        <v>0</v>
      </c>
      <c r="BA239" s="417">
        <f>AX239+AZ239</f>
        <v>0</v>
      </c>
      <c r="BB239" s="549"/>
      <c r="BC239" s="542">
        <v>3000</v>
      </c>
      <c r="BD239" s="544">
        <f t="shared" si="210"/>
        <v>0</v>
      </c>
      <c r="BE239" s="542">
        <v>7927.92</v>
      </c>
      <c r="BF239" s="544">
        <f t="shared" si="211"/>
        <v>0</v>
      </c>
      <c r="BG239" s="545">
        <f t="shared" si="212"/>
        <v>0</v>
      </c>
      <c r="BH239" s="398">
        <f t="shared" si="195"/>
        <v>0</v>
      </c>
    </row>
    <row r="240" spans="1:62" s="275" customFormat="1" ht="12.75">
      <c r="A240" s="303" t="s">
        <v>645</v>
      </c>
      <c r="B240" s="270" t="s">
        <v>646</v>
      </c>
      <c r="C240" s="271" t="s">
        <v>647</v>
      </c>
      <c r="D240" s="272" t="s">
        <v>110</v>
      </c>
      <c r="E240" s="234">
        <v>2</v>
      </c>
      <c r="F240" s="344">
        <v>400</v>
      </c>
      <c r="G240" s="413">
        <f t="shared" si="213"/>
        <v>800</v>
      </c>
      <c r="H240" s="344">
        <v>2407.0100000000002</v>
      </c>
      <c r="I240" s="418">
        <f t="shared" si="214"/>
        <v>4814.0200000000004</v>
      </c>
      <c r="J240" s="417">
        <f>G240+I240</f>
        <v>5614.02</v>
      </c>
      <c r="K240" s="406"/>
      <c r="L240" s="435"/>
      <c r="M240" s="429">
        <v>400</v>
      </c>
      <c r="N240" s="431">
        <f t="shared" si="216"/>
        <v>0</v>
      </c>
      <c r="O240" s="429">
        <v>2407.0100000000002</v>
      </c>
      <c r="P240" s="431">
        <f t="shared" si="217"/>
        <v>0</v>
      </c>
      <c r="Q240" s="432">
        <f t="shared" si="218"/>
        <v>0</v>
      </c>
      <c r="R240" s="452"/>
      <c r="S240" s="446">
        <v>400</v>
      </c>
      <c r="T240" s="448">
        <f t="shared" si="219"/>
        <v>0</v>
      </c>
      <c r="U240" s="446">
        <v>2407.0100000000002</v>
      </c>
      <c r="V240" s="448">
        <f t="shared" si="220"/>
        <v>0</v>
      </c>
      <c r="W240" s="449">
        <f t="shared" si="221"/>
        <v>0</v>
      </c>
      <c r="X240" s="481"/>
      <c r="Y240" s="474">
        <v>400</v>
      </c>
      <c r="Z240" s="476">
        <f t="shared" si="222"/>
        <v>0</v>
      </c>
      <c r="AA240" s="474">
        <v>2407.0100000000002</v>
      </c>
      <c r="AB240" s="476">
        <f t="shared" si="223"/>
        <v>0</v>
      </c>
      <c r="AC240" s="477">
        <f t="shared" si="224"/>
        <v>0</v>
      </c>
      <c r="AD240" s="500"/>
      <c r="AE240" s="491">
        <v>400</v>
      </c>
      <c r="AF240" s="493">
        <f t="shared" si="225"/>
        <v>0</v>
      </c>
      <c r="AG240" s="491">
        <v>2407.0100000000002</v>
      </c>
      <c r="AH240" s="493">
        <f t="shared" si="226"/>
        <v>0</v>
      </c>
      <c r="AI240" s="494">
        <f t="shared" si="227"/>
        <v>0</v>
      </c>
      <c r="AJ240" s="532"/>
      <c r="AK240" s="525">
        <v>400</v>
      </c>
      <c r="AL240" s="527">
        <f t="shared" si="228"/>
        <v>0</v>
      </c>
      <c r="AM240" s="525">
        <v>2407.0100000000002</v>
      </c>
      <c r="AN240" s="527">
        <f t="shared" si="229"/>
        <v>0</v>
      </c>
      <c r="AO240" s="528">
        <f t="shared" si="230"/>
        <v>0</v>
      </c>
      <c r="AP240" s="549"/>
      <c r="AQ240" s="344">
        <v>400</v>
      </c>
      <c r="AR240" s="413">
        <f t="shared" si="231"/>
        <v>0</v>
      </c>
      <c r="AS240" s="344">
        <v>2407.0100000000002</v>
      </c>
      <c r="AT240" s="418">
        <f t="shared" si="232"/>
        <v>0</v>
      </c>
      <c r="AU240" s="417">
        <f>AR240+AT240</f>
        <v>0</v>
      </c>
      <c r="AV240" s="681"/>
      <c r="AW240" s="344">
        <v>400</v>
      </c>
      <c r="AX240" s="413">
        <f t="shared" si="234"/>
        <v>0</v>
      </c>
      <c r="AY240" s="344">
        <v>2407.0100000000002</v>
      </c>
      <c r="AZ240" s="418">
        <f t="shared" si="235"/>
        <v>0</v>
      </c>
      <c r="BA240" s="417">
        <f>AX240+AZ240</f>
        <v>0</v>
      </c>
      <c r="BB240" s="549">
        <v>2</v>
      </c>
      <c r="BC240" s="542">
        <v>400</v>
      </c>
      <c r="BD240" s="544">
        <f t="shared" si="210"/>
        <v>800</v>
      </c>
      <c r="BE240" s="542">
        <v>2407.0100000000002</v>
      </c>
      <c r="BF240" s="544">
        <f t="shared" si="211"/>
        <v>4814.0200000000004</v>
      </c>
      <c r="BG240" s="545">
        <f t="shared" si="212"/>
        <v>5614.02</v>
      </c>
      <c r="BH240" s="398">
        <f t="shared" si="195"/>
        <v>0</v>
      </c>
    </row>
    <row r="241" spans="1:62" s="254" customFormat="1" ht="12.75">
      <c r="A241" s="303" t="s">
        <v>648</v>
      </c>
      <c r="B241" s="281" t="s">
        <v>315</v>
      </c>
      <c r="C241" s="372" t="s">
        <v>316</v>
      </c>
      <c r="D241" s="272" t="s">
        <v>110</v>
      </c>
      <c r="E241" s="273">
        <v>1</v>
      </c>
      <c r="F241" s="344">
        <v>2600</v>
      </c>
      <c r="G241" s="413">
        <f t="shared" si="213"/>
        <v>2600</v>
      </c>
      <c r="H241" s="344">
        <v>11375.52</v>
      </c>
      <c r="I241" s="414">
        <f t="shared" si="214"/>
        <v>11375.52</v>
      </c>
      <c r="J241" s="415">
        <f t="shared" si="215"/>
        <v>13975.52</v>
      </c>
      <c r="K241" s="406"/>
      <c r="L241" s="427"/>
      <c r="M241" s="429">
        <v>2600</v>
      </c>
      <c r="N241" s="431">
        <f t="shared" si="216"/>
        <v>0</v>
      </c>
      <c r="O241" s="429">
        <v>11375.52</v>
      </c>
      <c r="P241" s="431">
        <f t="shared" si="217"/>
        <v>0</v>
      </c>
      <c r="Q241" s="432">
        <f t="shared" si="218"/>
        <v>0</v>
      </c>
      <c r="R241" s="444"/>
      <c r="S241" s="446">
        <v>2600</v>
      </c>
      <c r="T241" s="448">
        <f t="shared" si="219"/>
        <v>0</v>
      </c>
      <c r="U241" s="446">
        <v>11375.52</v>
      </c>
      <c r="V241" s="448">
        <f t="shared" si="220"/>
        <v>0</v>
      </c>
      <c r="W241" s="449">
        <f t="shared" si="221"/>
        <v>0</v>
      </c>
      <c r="X241" s="472"/>
      <c r="Y241" s="474">
        <v>2600</v>
      </c>
      <c r="Z241" s="476">
        <f t="shared" si="222"/>
        <v>0</v>
      </c>
      <c r="AA241" s="474">
        <v>11375.52</v>
      </c>
      <c r="AB241" s="476">
        <f t="shared" si="223"/>
        <v>0</v>
      </c>
      <c r="AC241" s="477">
        <f t="shared" si="224"/>
        <v>0</v>
      </c>
      <c r="AD241" s="489"/>
      <c r="AE241" s="491">
        <v>2600</v>
      </c>
      <c r="AF241" s="493">
        <f t="shared" si="225"/>
        <v>0</v>
      </c>
      <c r="AG241" s="491">
        <v>11375.52</v>
      </c>
      <c r="AH241" s="493">
        <f t="shared" si="226"/>
        <v>0</v>
      </c>
      <c r="AI241" s="494">
        <f t="shared" si="227"/>
        <v>0</v>
      </c>
      <c r="AJ241" s="523"/>
      <c r="AK241" s="525">
        <v>2600</v>
      </c>
      <c r="AL241" s="527">
        <f t="shared" si="228"/>
        <v>0</v>
      </c>
      <c r="AM241" s="525">
        <v>11375.52</v>
      </c>
      <c r="AN241" s="527">
        <f t="shared" si="229"/>
        <v>0</v>
      </c>
      <c r="AO241" s="528">
        <f t="shared" si="230"/>
        <v>0</v>
      </c>
      <c r="AP241" s="540"/>
      <c r="AQ241" s="344">
        <v>2600</v>
      </c>
      <c r="AR241" s="413">
        <f t="shared" si="231"/>
        <v>0</v>
      </c>
      <c r="AS241" s="344">
        <v>11375.52</v>
      </c>
      <c r="AT241" s="414">
        <f t="shared" si="232"/>
        <v>0</v>
      </c>
      <c r="AU241" s="415">
        <f t="shared" ref="AU241:AU303" si="237">AR241+AT241</f>
        <v>0</v>
      </c>
      <c r="AV241" s="606"/>
      <c r="AW241" s="344">
        <v>2600</v>
      </c>
      <c r="AX241" s="413">
        <f t="shared" si="234"/>
        <v>0</v>
      </c>
      <c r="AY241" s="344">
        <v>11375.52</v>
      </c>
      <c r="AZ241" s="414">
        <f t="shared" si="235"/>
        <v>0</v>
      </c>
      <c r="BA241" s="415">
        <f t="shared" ref="BA241:BA303" si="238">AX241+AZ241</f>
        <v>0</v>
      </c>
      <c r="BB241" s="540">
        <v>1</v>
      </c>
      <c r="BC241" s="542">
        <v>2600</v>
      </c>
      <c r="BD241" s="544">
        <f t="shared" si="210"/>
        <v>2600</v>
      </c>
      <c r="BE241" s="542">
        <v>11375.52</v>
      </c>
      <c r="BF241" s="544">
        <f t="shared" si="211"/>
        <v>11375.52</v>
      </c>
      <c r="BG241" s="545">
        <f t="shared" si="212"/>
        <v>13975.52</v>
      </c>
      <c r="BH241" s="398">
        <f t="shared" si="195"/>
        <v>0</v>
      </c>
      <c r="BJ241" s="275"/>
    </row>
    <row r="242" spans="1:62" s="275" customFormat="1" ht="38.25">
      <c r="A242" s="303" t="s">
        <v>649</v>
      </c>
      <c r="B242" s="264" t="s">
        <v>650</v>
      </c>
      <c r="C242" s="277" t="s">
        <v>651</v>
      </c>
      <c r="D242" s="272" t="s">
        <v>110</v>
      </c>
      <c r="E242" s="234">
        <v>2</v>
      </c>
      <c r="F242" s="344">
        <v>3000</v>
      </c>
      <c r="G242" s="416">
        <f t="shared" si="213"/>
        <v>6000</v>
      </c>
      <c r="H242" s="344">
        <v>9024.14</v>
      </c>
      <c r="I242" s="418">
        <f t="shared" si="214"/>
        <v>18048.28</v>
      </c>
      <c r="J242" s="417">
        <f t="shared" si="215"/>
        <v>24048.28</v>
      </c>
      <c r="K242" s="406"/>
      <c r="L242" s="435"/>
      <c r="M242" s="429">
        <v>3000</v>
      </c>
      <c r="N242" s="431">
        <f t="shared" si="216"/>
        <v>0</v>
      </c>
      <c r="O242" s="429">
        <v>9024.14</v>
      </c>
      <c r="P242" s="431">
        <f t="shared" si="217"/>
        <v>0</v>
      </c>
      <c r="Q242" s="432">
        <f t="shared" si="218"/>
        <v>0</v>
      </c>
      <c r="R242" s="452"/>
      <c r="S242" s="446">
        <v>3000</v>
      </c>
      <c r="T242" s="448">
        <f t="shared" si="219"/>
        <v>0</v>
      </c>
      <c r="U242" s="446">
        <v>9024.14</v>
      </c>
      <c r="V242" s="448">
        <f t="shared" si="220"/>
        <v>0</v>
      </c>
      <c r="W242" s="449">
        <f t="shared" si="221"/>
        <v>0</v>
      </c>
      <c r="X242" s="481"/>
      <c r="Y242" s="474">
        <v>3000</v>
      </c>
      <c r="Z242" s="476">
        <f t="shared" si="222"/>
        <v>0</v>
      </c>
      <c r="AA242" s="474">
        <v>9024.14</v>
      </c>
      <c r="AB242" s="476">
        <f t="shared" si="223"/>
        <v>0</v>
      </c>
      <c r="AC242" s="477">
        <f t="shared" si="224"/>
        <v>0</v>
      </c>
      <c r="AD242" s="500"/>
      <c r="AE242" s="491">
        <v>3000</v>
      </c>
      <c r="AF242" s="493">
        <f t="shared" si="225"/>
        <v>0</v>
      </c>
      <c r="AG242" s="491">
        <v>9024.14</v>
      </c>
      <c r="AH242" s="493">
        <f t="shared" si="226"/>
        <v>0</v>
      </c>
      <c r="AI242" s="494">
        <f t="shared" si="227"/>
        <v>0</v>
      </c>
      <c r="AJ242" s="532"/>
      <c r="AK242" s="525">
        <v>3000</v>
      </c>
      <c r="AL242" s="527">
        <f t="shared" si="228"/>
        <v>0</v>
      </c>
      <c r="AM242" s="525">
        <v>9024.14</v>
      </c>
      <c r="AN242" s="527">
        <f t="shared" si="229"/>
        <v>0</v>
      </c>
      <c r="AO242" s="528">
        <f t="shared" si="230"/>
        <v>0</v>
      </c>
      <c r="AP242" s="549"/>
      <c r="AQ242" s="344">
        <v>3000</v>
      </c>
      <c r="AR242" s="416">
        <f t="shared" si="231"/>
        <v>0</v>
      </c>
      <c r="AS242" s="344">
        <v>9024.14</v>
      </c>
      <c r="AT242" s="418">
        <f t="shared" si="232"/>
        <v>0</v>
      </c>
      <c r="AU242" s="417">
        <f t="shared" si="237"/>
        <v>0</v>
      </c>
      <c r="AV242" s="681"/>
      <c r="AW242" s="344">
        <v>3000</v>
      </c>
      <c r="AX242" s="416">
        <f t="shared" si="234"/>
        <v>0</v>
      </c>
      <c r="AY242" s="344">
        <v>9024.14</v>
      </c>
      <c r="AZ242" s="418">
        <f t="shared" si="235"/>
        <v>0</v>
      </c>
      <c r="BA242" s="417">
        <f t="shared" si="238"/>
        <v>0</v>
      </c>
      <c r="BB242" s="549">
        <v>2</v>
      </c>
      <c r="BC242" s="542">
        <v>3000</v>
      </c>
      <c r="BD242" s="544">
        <f t="shared" si="210"/>
        <v>6000</v>
      </c>
      <c r="BE242" s="542">
        <v>9024.14</v>
      </c>
      <c r="BF242" s="544">
        <f t="shared" si="211"/>
        <v>18048.28</v>
      </c>
      <c r="BG242" s="545">
        <f t="shared" si="212"/>
        <v>24048.28</v>
      </c>
      <c r="BH242" s="398">
        <f t="shared" si="195"/>
        <v>0</v>
      </c>
    </row>
    <row r="243" spans="1:62" s="254" customFormat="1" ht="25.5">
      <c r="A243" s="303" t="s">
        <v>652</v>
      </c>
      <c r="B243" s="281" t="s">
        <v>653</v>
      </c>
      <c r="C243" s="372" t="s">
        <v>654</v>
      </c>
      <c r="D243" s="272" t="s">
        <v>110</v>
      </c>
      <c r="E243" s="273">
        <v>11</v>
      </c>
      <c r="F243" s="344">
        <v>2600</v>
      </c>
      <c r="G243" s="413">
        <f t="shared" si="213"/>
        <v>28600</v>
      </c>
      <c r="H243" s="344">
        <v>5006.04</v>
      </c>
      <c r="I243" s="414">
        <f t="shared" si="214"/>
        <v>55066.44</v>
      </c>
      <c r="J243" s="415">
        <f t="shared" si="215"/>
        <v>83666.44</v>
      </c>
      <c r="K243" s="406"/>
      <c r="L243" s="427"/>
      <c r="M243" s="429">
        <v>2600</v>
      </c>
      <c r="N243" s="431">
        <f t="shared" si="216"/>
        <v>0</v>
      </c>
      <c r="O243" s="429">
        <v>5006.04</v>
      </c>
      <c r="P243" s="431">
        <f t="shared" si="217"/>
        <v>0</v>
      </c>
      <c r="Q243" s="432">
        <f t="shared" si="218"/>
        <v>0</v>
      </c>
      <c r="R243" s="444"/>
      <c r="S243" s="446">
        <v>2600</v>
      </c>
      <c r="T243" s="448">
        <f t="shared" si="219"/>
        <v>0</v>
      </c>
      <c r="U243" s="446">
        <v>5006.04</v>
      </c>
      <c r="V243" s="448">
        <f t="shared" si="220"/>
        <v>0</v>
      </c>
      <c r="W243" s="449">
        <f t="shared" si="221"/>
        <v>0</v>
      </c>
      <c r="X243" s="472"/>
      <c r="Y243" s="474">
        <v>2600</v>
      </c>
      <c r="Z243" s="476">
        <f t="shared" si="222"/>
        <v>0</v>
      </c>
      <c r="AA243" s="474">
        <v>5006.04</v>
      </c>
      <c r="AB243" s="476">
        <f t="shared" si="223"/>
        <v>0</v>
      </c>
      <c r="AC243" s="477">
        <f t="shared" si="224"/>
        <v>0</v>
      </c>
      <c r="AD243" s="489"/>
      <c r="AE243" s="491">
        <v>2600</v>
      </c>
      <c r="AF243" s="493">
        <f t="shared" si="225"/>
        <v>0</v>
      </c>
      <c r="AG243" s="491">
        <v>5006.04</v>
      </c>
      <c r="AH243" s="493">
        <f t="shared" si="226"/>
        <v>0</v>
      </c>
      <c r="AI243" s="494">
        <f t="shared" si="227"/>
        <v>0</v>
      </c>
      <c r="AJ243" s="523">
        <v>11</v>
      </c>
      <c r="AK243" s="525">
        <v>2600</v>
      </c>
      <c r="AL243" s="527">
        <f t="shared" si="228"/>
        <v>28600</v>
      </c>
      <c r="AM243" s="525">
        <v>5006.04</v>
      </c>
      <c r="AN243" s="527">
        <f t="shared" si="229"/>
        <v>55066.44</v>
      </c>
      <c r="AO243" s="528">
        <f t="shared" si="230"/>
        <v>83666.44</v>
      </c>
      <c r="AP243" s="540"/>
      <c r="AQ243" s="344">
        <v>2600</v>
      </c>
      <c r="AR243" s="413">
        <f t="shared" si="231"/>
        <v>0</v>
      </c>
      <c r="AS243" s="344">
        <v>5006.04</v>
      </c>
      <c r="AT243" s="414">
        <f t="shared" si="232"/>
        <v>0</v>
      </c>
      <c r="AU243" s="415">
        <f t="shared" si="237"/>
        <v>0</v>
      </c>
      <c r="AV243" s="606"/>
      <c r="AW243" s="344">
        <v>2600</v>
      </c>
      <c r="AX243" s="413">
        <f t="shared" si="234"/>
        <v>0</v>
      </c>
      <c r="AY243" s="344">
        <v>5006.04</v>
      </c>
      <c r="AZ243" s="414">
        <f t="shared" si="235"/>
        <v>0</v>
      </c>
      <c r="BA243" s="415">
        <f t="shared" si="238"/>
        <v>0</v>
      </c>
      <c r="BB243" s="540"/>
      <c r="BC243" s="542">
        <v>2600</v>
      </c>
      <c r="BD243" s="544">
        <f t="shared" si="210"/>
        <v>0</v>
      </c>
      <c r="BE243" s="542">
        <v>5006.04</v>
      </c>
      <c r="BF243" s="544">
        <f t="shared" si="211"/>
        <v>0</v>
      </c>
      <c r="BG243" s="545">
        <f t="shared" si="212"/>
        <v>0</v>
      </c>
      <c r="BH243" s="398">
        <f t="shared" si="195"/>
        <v>0</v>
      </c>
      <c r="BJ243" s="275"/>
    </row>
    <row r="244" spans="1:62" s="254" customFormat="1" ht="12.75">
      <c r="A244" s="303" t="s">
        <v>655</v>
      </c>
      <c r="B244" s="281" t="s">
        <v>656</v>
      </c>
      <c r="C244" s="372" t="s">
        <v>657</v>
      </c>
      <c r="D244" s="272" t="s">
        <v>110</v>
      </c>
      <c r="E244" s="273">
        <v>4</v>
      </c>
      <c r="F244" s="344">
        <v>2600</v>
      </c>
      <c r="G244" s="413">
        <f t="shared" si="213"/>
        <v>10400</v>
      </c>
      <c r="H244" s="344">
        <v>4564.5600000000004</v>
      </c>
      <c r="I244" s="414">
        <f t="shared" si="214"/>
        <v>18258.240000000002</v>
      </c>
      <c r="J244" s="415">
        <f t="shared" si="215"/>
        <v>28658.240000000002</v>
      </c>
      <c r="K244" s="406"/>
      <c r="L244" s="427"/>
      <c r="M244" s="429">
        <v>2600</v>
      </c>
      <c r="N244" s="431">
        <f t="shared" si="216"/>
        <v>0</v>
      </c>
      <c r="O244" s="429">
        <v>4564.5600000000004</v>
      </c>
      <c r="P244" s="431">
        <f t="shared" si="217"/>
        <v>0</v>
      </c>
      <c r="Q244" s="432">
        <f t="shared" si="218"/>
        <v>0</v>
      </c>
      <c r="R244" s="444"/>
      <c r="S244" s="446">
        <v>2600</v>
      </c>
      <c r="T244" s="448">
        <f t="shared" si="219"/>
        <v>0</v>
      </c>
      <c r="U244" s="446">
        <v>4564.5600000000004</v>
      </c>
      <c r="V244" s="448">
        <f t="shared" si="220"/>
        <v>0</v>
      </c>
      <c r="W244" s="449">
        <f t="shared" si="221"/>
        <v>0</v>
      </c>
      <c r="X244" s="472"/>
      <c r="Y244" s="474">
        <v>2600</v>
      </c>
      <c r="Z244" s="476">
        <f t="shared" si="222"/>
        <v>0</v>
      </c>
      <c r="AA244" s="474">
        <v>4564.5600000000004</v>
      </c>
      <c r="AB244" s="476">
        <f t="shared" si="223"/>
        <v>0</v>
      </c>
      <c r="AC244" s="477">
        <f t="shared" si="224"/>
        <v>0</v>
      </c>
      <c r="AD244" s="489"/>
      <c r="AE244" s="491">
        <v>2600</v>
      </c>
      <c r="AF244" s="493">
        <f t="shared" si="225"/>
        <v>0</v>
      </c>
      <c r="AG244" s="491">
        <v>4564.5600000000004</v>
      </c>
      <c r="AH244" s="493">
        <f t="shared" si="226"/>
        <v>0</v>
      </c>
      <c r="AI244" s="494">
        <f t="shared" si="227"/>
        <v>0</v>
      </c>
      <c r="AJ244" s="523">
        <v>4</v>
      </c>
      <c r="AK244" s="525">
        <v>2600</v>
      </c>
      <c r="AL244" s="527">
        <f t="shared" si="228"/>
        <v>10400</v>
      </c>
      <c r="AM244" s="525">
        <v>4564.5600000000004</v>
      </c>
      <c r="AN244" s="527">
        <f t="shared" si="229"/>
        <v>18258.240000000002</v>
      </c>
      <c r="AO244" s="528">
        <f t="shared" si="230"/>
        <v>28658.240000000002</v>
      </c>
      <c r="AP244" s="540"/>
      <c r="AQ244" s="344">
        <v>2600</v>
      </c>
      <c r="AR244" s="413">
        <f t="shared" si="231"/>
        <v>0</v>
      </c>
      <c r="AS244" s="344">
        <v>4564.5600000000004</v>
      </c>
      <c r="AT244" s="414">
        <f t="shared" si="232"/>
        <v>0</v>
      </c>
      <c r="AU244" s="415">
        <f t="shared" si="237"/>
        <v>0</v>
      </c>
      <c r="AV244" s="606"/>
      <c r="AW244" s="344">
        <v>2600</v>
      </c>
      <c r="AX244" s="413">
        <f t="shared" si="234"/>
        <v>0</v>
      </c>
      <c r="AY244" s="344">
        <v>4564.5600000000004</v>
      </c>
      <c r="AZ244" s="414">
        <f t="shared" si="235"/>
        <v>0</v>
      </c>
      <c r="BA244" s="415">
        <f t="shared" si="238"/>
        <v>0</v>
      </c>
      <c r="BB244" s="540"/>
      <c r="BC244" s="542">
        <v>2600</v>
      </c>
      <c r="BD244" s="544">
        <f t="shared" si="210"/>
        <v>0</v>
      </c>
      <c r="BE244" s="542">
        <v>4564.5600000000004</v>
      </c>
      <c r="BF244" s="544">
        <f t="shared" si="211"/>
        <v>0</v>
      </c>
      <c r="BG244" s="545">
        <f t="shared" si="212"/>
        <v>0</v>
      </c>
      <c r="BH244" s="398">
        <f t="shared" si="195"/>
        <v>0</v>
      </c>
      <c r="BJ244" s="275"/>
    </row>
    <row r="245" spans="1:62" s="254" customFormat="1" ht="12.75">
      <c r="A245" s="303" t="s">
        <v>299</v>
      </c>
      <c r="B245" s="281" t="s">
        <v>300</v>
      </c>
      <c r="C245" s="372" t="s">
        <v>301</v>
      </c>
      <c r="D245" s="272" t="s">
        <v>110</v>
      </c>
      <c r="E245" s="637">
        <v>135</v>
      </c>
      <c r="F245" s="344">
        <v>1200</v>
      </c>
      <c r="G245" s="413">
        <f t="shared" si="213"/>
        <v>162000</v>
      </c>
      <c r="H245" s="344">
        <v>1901.8</v>
      </c>
      <c r="I245" s="414">
        <f t="shared" si="214"/>
        <v>256743</v>
      </c>
      <c r="J245" s="415">
        <f t="shared" si="215"/>
        <v>418743</v>
      </c>
      <c r="K245" s="406"/>
      <c r="L245" s="427"/>
      <c r="M245" s="429">
        <v>1200</v>
      </c>
      <c r="N245" s="431">
        <f t="shared" si="216"/>
        <v>0</v>
      </c>
      <c r="O245" s="429">
        <v>1901.8</v>
      </c>
      <c r="P245" s="431">
        <f t="shared" si="217"/>
        <v>0</v>
      </c>
      <c r="Q245" s="432">
        <f t="shared" si="218"/>
        <v>0</v>
      </c>
      <c r="R245" s="444"/>
      <c r="S245" s="446">
        <v>1200</v>
      </c>
      <c r="T245" s="448">
        <f t="shared" si="219"/>
        <v>0</v>
      </c>
      <c r="U245" s="446">
        <v>1901.8</v>
      </c>
      <c r="V245" s="448">
        <f t="shared" si="220"/>
        <v>0</v>
      </c>
      <c r="W245" s="449">
        <f t="shared" si="221"/>
        <v>0</v>
      </c>
      <c r="X245" s="472">
        <v>50</v>
      </c>
      <c r="Y245" s="474">
        <v>1200</v>
      </c>
      <c r="Z245" s="476">
        <f t="shared" si="222"/>
        <v>60000</v>
      </c>
      <c r="AA245" s="474">
        <v>1901.8</v>
      </c>
      <c r="AB245" s="476">
        <f t="shared" si="223"/>
        <v>95090</v>
      </c>
      <c r="AC245" s="477">
        <f t="shared" si="224"/>
        <v>155090</v>
      </c>
      <c r="AD245" s="489"/>
      <c r="AE245" s="491">
        <v>1200</v>
      </c>
      <c r="AF245" s="493">
        <f t="shared" si="225"/>
        <v>0</v>
      </c>
      <c r="AG245" s="491">
        <v>1901.8</v>
      </c>
      <c r="AH245" s="493">
        <f t="shared" si="226"/>
        <v>0</v>
      </c>
      <c r="AI245" s="494">
        <f t="shared" si="227"/>
        <v>0</v>
      </c>
      <c r="AJ245" s="523"/>
      <c r="AK245" s="525">
        <v>1200</v>
      </c>
      <c r="AL245" s="527">
        <f t="shared" si="228"/>
        <v>0</v>
      </c>
      <c r="AM245" s="525">
        <v>1901.8</v>
      </c>
      <c r="AN245" s="527">
        <f t="shared" si="229"/>
        <v>0</v>
      </c>
      <c r="AO245" s="528">
        <f t="shared" si="230"/>
        <v>0</v>
      </c>
      <c r="AP245" s="540"/>
      <c r="AQ245" s="344">
        <v>1200</v>
      </c>
      <c r="AR245" s="413">
        <f t="shared" si="231"/>
        <v>0</v>
      </c>
      <c r="AS245" s="344">
        <v>1901.8</v>
      </c>
      <c r="AT245" s="414">
        <f t="shared" si="232"/>
        <v>0</v>
      </c>
      <c r="AU245" s="415">
        <f t="shared" si="237"/>
        <v>0</v>
      </c>
      <c r="AV245" s="606"/>
      <c r="AW245" s="344">
        <v>1200</v>
      </c>
      <c r="AX245" s="413">
        <f t="shared" si="234"/>
        <v>0</v>
      </c>
      <c r="AY245" s="344">
        <v>1901.8</v>
      </c>
      <c r="AZ245" s="414">
        <f t="shared" si="235"/>
        <v>0</v>
      </c>
      <c r="BA245" s="415">
        <f t="shared" si="238"/>
        <v>0</v>
      </c>
      <c r="BB245" s="540">
        <v>85</v>
      </c>
      <c r="BC245" s="542">
        <v>1200</v>
      </c>
      <c r="BD245" s="544">
        <f t="shared" si="210"/>
        <v>102000</v>
      </c>
      <c r="BE245" s="542">
        <v>1901.8</v>
      </c>
      <c r="BF245" s="544">
        <f t="shared" si="211"/>
        <v>161653</v>
      </c>
      <c r="BG245" s="545">
        <f t="shared" si="212"/>
        <v>263653</v>
      </c>
      <c r="BH245" s="398">
        <f t="shared" si="195"/>
        <v>0</v>
      </c>
      <c r="BJ245" s="275"/>
    </row>
    <row r="246" spans="1:62" s="254" customFormat="1" ht="25.5">
      <c r="A246" s="303" t="s">
        <v>302</v>
      </c>
      <c r="B246" s="264" t="s">
        <v>303</v>
      </c>
      <c r="C246" s="372" t="s">
        <v>304</v>
      </c>
      <c r="D246" s="272" t="s">
        <v>110</v>
      </c>
      <c r="E246" s="637">
        <v>42</v>
      </c>
      <c r="F246" s="344">
        <v>3400</v>
      </c>
      <c r="G246" s="413">
        <f t="shared" si="213"/>
        <v>142800</v>
      </c>
      <c r="H246" s="344">
        <v>28860</v>
      </c>
      <c r="I246" s="414">
        <f t="shared" si="214"/>
        <v>1212120</v>
      </c>
      <c r="J246" s="415">
        <f t="shared" si="215"/>
        <v>1354920</v>
      </c>
      <c r="K246" s="406"/>
      <c r="L246" s="427"/>
      <c r="M246" s="429">
        <v>3400</v>
      </c>
      <c r="N246" s="431">
        <f t="shared" si="216"/>
        <v>0</v>
      </c>
      <c r="O246" s="429">
        <v>28860</v>
      </c>
      <c r="P246" s="431">
        <f t="shared" si="217"/>
        <v>0</v>
      </c>
      <c r="Q246" s="432">
        <f t="shared" si="218"/>
        <v>0</v>
      </c>
      <c r="R246" s="444"/>
      <c r="S246" s="446">
        <v>3400</v>
      </c>
      <c r="T246" s="448">
        <f t="shared" si="219"/>
        <v>0</v>
      </c>
      <c r="U246" s="446">
        <v>28860</v>
      </c>
      <c r="V246" s="448">
        <f t="shared" si="220"/>
        <v>0</v>
      </c>
      <c r="W246" s="449">
        <f t="shared" si="221"/>
        <v>0</v>
      </c>
      <c r="X246" s="472">
        <v>10</v>
      </c>
      <c r="Y246" s="474">
        <v>3400</v>
      </c>
      <c r="Z246" s="476">
        <f t="shared" si="222"/>
        <v>34000</v>
      </c>
      <c r="AA246" s="474">
        <v>28860</v>
      </c>
      <c r="AB246" s="476">
        <f t="shared" si="223"/>
        <v>288600</v>
      </c>
      <c r="AC246" s="477">
        <f t="shared" si="224"/>
        <v>322600</v>
      </c>
      <c r="AD246" s="489"/>
      <c r="AE246" s="491">
        <v>3400</v>
      </c>
      <c r="AF246" s="493">
        <f t="shared" si="225"/>
        <v>0</v>
      </c>
      <c r="AG246" s="491">
        <v>28860</v>
      </c>
      <c r="AH246" s="493">
        <f t="shared" si="226"/>
        <v>0</v>
      </c>
      <c r="AI246" s="494">
        <f t="shared" si="227"/>
        <v>0</v>
      </c>
      <c r="AJ246" s="523">
        <v>12</v>
      </c>
      <c r="AK246" s="525">
        <v>3400</v>
      </c>
      <c r="AL246" s="527">
        <f t="shared" si="228"/>
        <v>40800</v>
      </c>
      <c r="AM246" s="525">
        <v>28860</v>
      </c>
      <c r="AN246" s="527">
        <f t="shared" si="229"/>
        <v>346320</v>
      </c>
      <c r="AO246" s="528">
        <f t="shared" si="230"/>
        <v>387120</v>
      </c>
      <c r="AP246" s="540"/>
      <c r="AQ246" s="344">
        <v>3400</v>
      </c>
      <c r="AR246" s="413">
        <f t="shared" si="231"/>
        <v>0</v>
      </c>
      <c r="AS246" s="344">
        <v>28860</v>
      </c>
      <c r="AT246" s="414">
        <f t="shared" si="232"/>
        <v>0</v>
      </c>
      <c r="AU246" s="415">
        <f t="shared" si="237"/>
        <v>0</v>
      </c>
      <c r="AV246" s="606"/>
      <c r="AW246" s="344">
        <v>3400</v>
      </c>
      <c r="AX246" s="413">
        <f t="shared" si="234"/>
        <v>0</v>
      </c>
      <c r="AY246" s="344">
        <v>28860</v>
      </c>
      <c r="AZ246" s="414">
        <f t="shared" si="235"/>
        <v>0</v>
      </c>
      <c r="BA246" s="415">
        <f t="shared" si="238"/>
        <v>0</v>
      </c>
      <c r="BB246" s="540">
        <v>20</v>
      </c>
      <c r="BC246" s="542">
        <v>3400</v>
      </c>
      <c r="BD246" s="544">
        <f t="shared" si="210"/>
        <v>68000</v>
      </c>
      <c r="BE246" s="542">
        <v>28860</v>
      </c>
      <c r="BF246" s="544">
        <f t="shared" si="211"/>
        <v>577200</v>
      </c>
      <c r="BG246" s="545">
        <f t="shared" si="212"/>
        <v>645200</v>
      </c>
      <c r="BH246" s="398">
        <f t="shared" si="195"/>
        <v>0</v>
      </c>
      <c r="BJ246" s="275"/>
    </row>
    <row r="247" spans="1:62" s="254" customFormat="1" ht="12.75">
      <c r="A247" s="303" t="s">
        <v>658</v>
      </c>
      <c r="B247" s="264" t="s">
        <v>659</v>
      </c>
      <c r="C247" s="372" t="s">
        <v>660</v>
      </c>
      <c r="D247" s="272" t="s">
        <v>110</v>
      </c>
      <c r="E247" s="637">
        <v>22</v>
      </c>
      <c r="F247" s="344">
        <v>1200</v>
      </c>
      <c r="G247" s="413">
        <f t="shared" si="213"/>
        <v>26400</v>
      </c>
      <c r="H247" s="344">
        <v>1200</v>
      </c>
      <c r="I247" s="414">
        <f t="shared" si="214"/>
        <v>26400</v>
      </c>
      <c r="J247" s="415">
        <f t="shared" si="215"/>
        <v>52800</v>
      </c>
      <c r="K247" s="406"/>
      <c r="L247" s="427"/>
      <c r="M247" s="429">
        <v>1200</v>
      </c>
      <c r="N247" s="431">
        <f t="shared" si="216"/>
        <v>0</v>
      </c>
      <c r="O247" s="429">
        <v>1200</v>
      </c>
      <c r="P247" s="431">
        <f t="shared" si="217"/>
        <v>0</v>
      </c>
      <c r="Q247" s="432">
        <f t="shared" si="218"/>
        <v>0</v>
      </c>
      <c r="R247" s="444"/>
      <c r="S247" s="446">
        <v>1200</v>
      </c>
      <c r="T247" s="448">
        <f t="shared" si="219"/>
        <v>0</v>
      </c>
      <c r="U247" s="446">
        <v>1200</v>
      </c>
      <c r="V247" s="448">
        <f t="shared" si="220"/>
        <v>0</v>
      </c>
      <c r="W247" s="449">
        <f t="shared" si="221"/>
        <v>0</v>
      </c>
      <c r="X247" s="472"/>
      <c r="Y247" s="474">
        <v>1200</v>
      </c>
      <c r="Z247" s="476">
        <f t="shared" si="222"/>
        <v>0</v>
      </c>
      <c r="AA247" s="474">
        <v>1200</v>
      </c>
      <c r="AB247" s="476">
        <f t="shared" si="223"/>
        <v>0</v>
      </c>
      <c r="AC247" s="477">
        <f t="shared" si="224"/>
        <v>0</v>
      </c>
      <c r="AD247" s="489"/>
      <c r="AE247" s="491">
        <v>1200</v>
      </c>
      <c r="AF247" s="493">
        <f t="shared" si="225"/>
        <v>0</v>
      </c>
      <c r="AG247" s="491">
        <v>1200</v>
      </c>
      <c r="AH247" s="493">
        <f t="shared" si="226"/>
        <v>0</v>
      </c>
      <c r="AI247" s="494">
        <f t="shared" si="227"/>
        <v>0</v>
      </c>
      <c r="AJ247" s="523"/>
      <c r="AK247" s="525">
        <v>1200</v>
      </c>
      <c r="AL247" s="527">
        <f t="shared" si="228"/>
        <v>0</v>
      </c>
      <c r="AM247" s="525">
        <v>1200</v>
      </c>
      <c r="AN247" s="527">
        <f t="shared" si="229"/>
        <v>0</v>
      </c>
      <c r="AO247" s="528">
        <f t="shared" si="230"/>
        <v>0</v>
      </c>
      <c r="AP247" s="540"/>
      <c r="AQ247" s="344">
        <v>1200</v>
      </c>
      <c r="AR247" s="413">
        <f t="shared" si="231"/>
        <v>0</v>
      </c>
      <c r="AS247" s="344">
        <v>1200</v>
      </c>
      <c r="AT247" s="414">
        <f t="shared" si="232"/>
        <v>0</v>
      </c>
      <c r="AU247" s="415">
        <f t="shared" si="237"/>
        <v>0</v>
      </c>
      <c r="AV247" s="606"/>
      <c r="AW247" s="344">
        <v>1200</v>
      </c>
      <c r="AX247" s="413">
        <f t="shared" si="234"/>
        <v>0</v>
      </c>
      <c r="AY247" s="344">
        <v>1200</v>
      </c>
      <c r="AZ247" s="414">
        <f t="shared" si="235"/>
        <v>0</v>
      </c>
      <c r="BA247" s="415">
        <f t="shared" si="238"/>
        <v>0</v>
      </c>
      <c r="BB247" s="540">
        <v>22</v>
      </c>
      <c r="BC247" s="542">
        <v>1200</v>
      </c>
      <c r="BD247" s="544">
        <f t="shared" si="210"/>
        <v>26400</v>
      </c>
      <c r="BE247" s="542">
        <v>1200</v>
      </c>
      <c r="BF247" s="544">
        <f t="shared" si="211"/>
        <v>26400</v>
      </c>
      <c r="BG247" s="545">
        <f t="shared" si="212"/>
        <v>52800</v>
      </c>
      <c r="BH247" s="398">
        <f t="shared" si="195"/>
        <v>0</v>
      </c>
      <c r="BJ247" s="275"/>
    </row>
    <row r="248" spans="1:62" s="254" customFormat="1" ht="25.5">
      <c r="A248" s="303" t="s">
        <v>305</v>
      </c>
      <c r="B248" s="281" t="s">
        <v>306</v>
      </c>
      <c r="C248" s="372" t="s">
        <v>307</v>
      </c>
      <c r="D248" s="272" t="s">
        <v>110</v>
      </c>
      <c r="E248" s="637">
        <v>18</v>
      </c>
      <c r="F248" s="344">
        <v>1200</v>
      </c>
      <c r="G248" s="413">
        <f t="shared" si="213"/>
        <v>21600</v>
      </c>
      <c r="H248" s="344">
        <v>1121.8</v>
      </c>
      <c r="I248" s="414">
        <f t="shared" si="214"/>
        <v>20192.399999999998</v>
      </c>
      <c r="J248" s="415">
        <f t="shared" si="215"/>
        <v>41792.399999999994</v>
      </c>
      <c r="K248" s="406"/>
      <c r="L248" s="427"/>
      <c r="M248" s="429">
        <v>1200</v>
      </c>
      <c r="N248" s="431">
        <f t="shared" si="216"/>
        <v>0</v>
      </c>
      <c r="O248" s="429">
        <v>1121.8</v>
      </c>
      <c r="P248" s="431">
        <f t="shared" si="217"/>
        <v>0</v>
      </c>
      <c r="Q248" s="432">
        <f t="shared" si="218"/>
        <v>0</v>
      </c>
      <c r="R248" s="444"/>
      <c r="S248" s="446">
        <v>1200</v>
      </c>
      <c r="T248" s="448">
        <f t="shared" si="219"/>
        <v>0</v>
      </c>
      <c r="U248" s="446">
        <v>1121.8</v>
      </c>
      <c r="V248" s="448">
        <f t="shared" si="220"/>
        <v>0</v>
      </c>
      <c r="W248" s="449">
        <f t="shared" si="221"/>
        <v>0</v>
      </c>
      <c r="X248" s="472">
        <v>5</v>
      </c>
      <c r="Y248" s="474">
        <v>1200</v>
      </c>
      <c r="Z248" s="476">
        <f t="shared" si="222"/>
        <v>6000</v>
      </c>
      <c r="AA248" s="474">
        <v>1121.8</v>
      </c>
      <c r="AB248" s="476">
        <f t="shared" si="223"/>
        <v>5609</v>
      </c>
      <c r="AC248" s="477">
        <f t="shared" si="224"/>
        <v>11609</v>
      </c>
      <c r="AD248" s="489"/>
      <c r="AE248" s="491">
        <v>1200</v>
      </c>
      <c r="AF248" s="493">
        <f t="shared" si="225"/>
        <v>0</v>
      </c>
      <c r="AG248" s="491">
        <v>1121.8</v>
      </c>
      <c r="AH248" s="493">
        <f t="shared" si="226"/>
        <v>0</v>
      </c>
      <c r="AI248" s="494">
        <f t="shared" si="227"/>
        <v>0</v>
      </c>
      <c r="AJ248" s="523"/>
      <c r="AK248" s="525">
        <v>1200</v>
      </c>
      <c r="AL248" s="527">
        <f t="shared" si="228"/>
        <v>0</v>
      </c>
      <c r="AM248" s="525">
        <v>1121.8</v>
      </c>
      <c r="AN248" s="527">
        <f t="shared" si="229"/>
        <v>0</v>
      </c>
      <c r="AO248" s="528">
        <f t="shared" si="230"/>
        <v>0</v>
      </c>
      <c r="AP248" s="540"/>
      <c r="AQ248" s="344">
        <v>1200</v>
      </c>
      <c r="AR248" s="413">
        <f t="shared" si="231"/>
        <v>0</v>
      </c>
      <c r="AS248" s="344">
        <v>1121.8</v>
      </c>
      <c r="AT248" s="414">
        <f t="shared" si="232"/>
        <v>0</v>
      </c>
      <c r="AU248" s="415">
        <f t="shared" si="237"/>
        <v>0</v>
      </c>
      <c r="AV248" s="606"/>
      <c r="AW248" s="344">
        <v>1200</v>
      </c>
      <c r="AX248" s="413">
        <f t="shared" si="234"/>
        <v>0</v>
      </c>
      <c r="AY248" s="344">
        <v>1121.8</v>
      </c>
      <c r="AZ248" s="414">
        <f t="shared" si="235"/>
        <v>0</v>
      </c>
      <c r="BA248" s="415">
        <f t="shared" si="238"/>
        <v>0</v>
      </c>
      <c r="BB248" s="540">
        <v>13</v>
      </c>
      <c r="BC248" s="542">
        <v>1200</v>
      </c>
      <c r="BD248" s="544">
        <f t="shared" si="210"/>
        <v>15600</v>
      </c>
      <c r="BE248" s="542">
        <v>1121.8</v>
      </c>
      <c r="BF248" s="544">
        <f t="shared" si="211"/>
        <v>14583.4</v>
      </c>
      <c r="BG248" s="545">
        <f t="shared" si="212"/>
        <v>30183.4</v>
      </c>
      <c r="BH248" s="398">
        <f t="shared" si="195"/>
        <v>0</v>
      </c>
      <c r="BJ248" s="275"/>
    </row>
    <row r="249" spans="1:62" s="254" customFormat="1" ht="12.75">
      <c r="A249" s="303" t="s">
        <v>661</v>
      </c>
      <c r="B249" s="281" t="s">
        <v>662</v>
      </c>
      <c r="C249" s="372" t="s">
        <v>663</v>
      </c>
      <c r="D249" s="272" t="s">
        <v>110</v>
      </c>
      <c r="E249" s="273">
        <v>4</v>
      </c>
      <c r="F249" s="344">
        <v>1000</v>
      </c>
      <c r="G249" s="413">
        <f t="shared" si="213"/>
        <v>4000</v>
      </c>
      <c r="H249" s="344">
        <v>641.16</v>
      </c>
      <c r="I249" s="414">
        <f t="shared" si="214"/>
        <v>2564.64</v>
      </c>
      <c r="J249" s="415">
        <f t="shared" si="215"/>
        <v>6564.6399999999994</v>
      </c>
      <c r="K249" s="406"/>
      <c r="L249" s="427"/>
      <c r="M249" s="429">
        <v>1000</v>
      </c>
      <c r="N249" s="431">
        <f t="shared" si="216"/>
        <v>0</v>
      </c>
      <c r="O249" s="429">
        <v>641.16</v>
      </c>
      <c r="P249" s="431">
        <f t="shared" si="217"/>
        <v>0</v>
      </c>
      <c r="Q249" s="432">
        <f t="shared" si="218"/>
        <v>0</v>
      </c>
      <c r="R249" s="444"/>
      <c r="S249" s="446">
        <v>1000</v>
      </c>
      <c r="T249" s="448">
        <f t="shared" si="219"/>
        <v>0</v>
      </c>
      <c r="U249" s="446">
        <v>641.16</v>
      </c>
      <c r="V249" s="448">
        <f t="shared" si="220"/>
        <v>0</v>
      </c>
      <c r="W249" s="449">
        <f t="shared" si="221"/>
        <v>0</v>
      </c>
      <c r="X249" s="472"/>
      <c r="Y249" s="474">
        <v>1000</v>
      </c>
      <c r="Z249" s="476">
        <f t="shared" si="222"/>
        <v>0</v>
      </c>
      <c r="AA249" s="474">
        <v>641.16</v>
      </c>
      <c r="AB249" s="476">
        <f t="shared" si="223"/>
        <v>0</v>
      </c>
      <c r="AC249" s="477">
        <f t="shared" si="224"/>
        <v>0</v>
      </c>
      <c r="AD249" s="489"/>
      <c r="AE249" s="491">
        <v>1000</v>
      </c>
      <c r="AF249" s="493">
        <f t="shared" si="225"/>
        <v>0</v>
      </c>
      <c r="AG249" s="491">
        <v>641.16</v>
      </c>
      <c r="AH249" s="493">
        <f t="shared" si="226"/>
        <v>0</v>
      </c>
      <c r="AI249" s="494">
        <f t="shared" si="227"/>
        <v>0</v>
      </c>
      <c r="AJ249" s="523">
        <v>4</v>
      </c>
      <c r="AK249" s="525">
        <v>1000</v>
      </c>
      <c r="AL249" s="527">
        <f t="shared" si="228"/>
        <v>4000</v>
      </c>
      <c r="AM249" s="525">
        <v>641.16</v>
      </c>
      <c r="AN249" s="527">
        <f t="shared" si="229"/>
        <v>2564.64</v>
      </c>
      <c r="AO249" s="528">
        <f t="shared" si="230"/>
        <v>6564.6399999999994</v>
      </c>
      <c r="AP249" s="540"/>
      <c r="AQ249" s="344">
        <v>1000</v>
      </c>
      <c r="AR249" s="413">
        <f t="shared" si="231"/>
        <v>0</v>
      </c>
      <c r="AS249" s="344">
        <v>641.16</v>
      </c>
      <c r="AT249" s="414">
        <f t="shared" si="232"/>
        <v>0</v>
      </c>
      <c r="AU249" s="415">
        <f t="shared" si="237"/>
        <v>0</v>
      </c>
      <c r="AV249" s="606"/>
      <c r="AW249" s="344">
        <v>1000</v>
      </c>
      <c r="AX249" s="413">
        <f t="shared" si="234"/>
        <v>0</v>
      </c>
      <c r="AY249" s="344">
        <v>641.16</v>
      </c>
      <c r="AZ249" s="414">
        <f t="shared" si="235"/>
        <v>0</v>
      </c>
      <c r="BA249" s="415">
        <f t="shared" si="238"/>
        <v>0</v>
      </c>
      <c r="BB249" s="540"/>
      <c r="BC249" s="542">
        <v>1000</v>
      </c>
      <c r="BD249" s="544">
        <f t="shared" si="210"/>
        <v>0</v>
      </c>
      <c r="BE249" s="542">
        <v>641.16</v>
      </c>
      <c r="BF249" s="544">
        <f t="shared" si="211"/>
        <v>0</v>
      </c>
      <c r="BG249" s="545">
        <f t="shared" si="212"/>
        <v>0</v>
      </c>
      <c r="BH249" s="398">
        <f t="shared" si="195"/>
        <v>0</v>
      </c>
      <c r="BJ249" s="275"/>
    </row>
    <row r="250" spans="1:62" s="604" customFormat="1" ht="12.75">
      <c r="A250" s="596" t="s">
        <v>664</v>
      </c>
      <c r="B250" s="640" t="s">
        <v>665</v>
      </c>
      <c r="C250" s="641" t="s">
        <v>666</v>
      </c>
      <c r="D250" s="642" t="s">
        <v>110</v>
      </c>
      <c r="E250" s="643">
        <v>0</v>
      </c>
      <c r="F250" s="600">
        <v>2600</v>
      </c>
      <c r="G250" s="644">
        <f t="shared" si="213"/>
        <v>0</v>
      </c>
      <c r="H250" s="600">
        <v>3524.04</v>
      </c>
      <c r="I250" s="645">
        <f t="shared" si="214"/>
        <v>0</v>
      </c>
      <c r="J250" s="646">
        <f t="shared" si="215"/>
        <v>0</v>
      </c>
      <c r="K250" s="601"/>
      <c r="L250" s="599"/>
      <c r="M250" s="600">
        <v>2600</v>
      </c>
      <c r="N250" s="586">
        <f t="shared" si="216"/>
        <v>0</v>
      </c>
      <c r="O250" s="600">
        <v>3524.04</v>
      </c>
      <c r="P250" s="586">
        <f t="shared" si="217"/>
        <v>0</v>
      </c>
      <c r="Q250" s="587">
        <f t="shared" si="218"/>
        <v>0</v>
      </c>
      <c r="R250" s="599"/>
      <c r="S250" s="600">
        <v>2600</v>
      </c>
      <c r="T250" s="586">
        <f t="shared" si="219"/>
        <v>0</v>
      </c>
      <c r="U250" s="600">
        <v>3524.04</v>
      </c>
      <c r="V250" s="586">
        <f t="shared" si="220"/>
        <v>0</v>
      </c>
      <c r="W250" s="587">
        <f t="shared" si="221"/>
        <v>0</v>
      </c>
      <c r="X250" s="599"/>
      <c r="Y250" s="600">
        <v>2600</v>
      </c>
      <c r="Z250" s="586">
        <f t="shared" si="222"/>
        <v>0</v>
      </c>
      <c r="AA250" s="600">
        <v>3524.04</v>
      </c>
      <c r="AB250" s="586">
        <f t="shared" si="223"/>
        <v>0</v>
      </c>
      <c r="AC250" s="587">
        <f t="shared" si="224"/>
        <v>0</v>
      </c>
      <c r="AD250" s="599"/>
      <c r="AE250" s="600">
        <v>2600</v>
      </c>
      <c r="AF250" s="586">
        <f t="shared" si="225"/>
        <v>0</v>
      </c>
      <c r="AG250" s="600">
        <v>3524.04</v>
      </c>
      <c r="AH250" s="586">
        <f t="shared" si="226"/>
        <v>0</v>
      </c>
      <c r="AI250" s="587">
        <f t="shared" si="227"/>
        <v>0</v>
      </c>
      <c r="AJ250" s="602"/>
      <c r="AK250" s="603">
        <v>2600</v>
      </c>
      <c r="AL250" s="591">
        <f t="shared" si="228"/>
        <v>0</v>
      </c>
      <c r="AM250" s="603">
        <v>3524.04</v>
      </c>
      <c r="AN250" s="591">
        <f t="shared" si="229"/>
        <v>0</v>
      </c>
      <c r="AO250" s="592">
        <f t="shared" si="230"/>
        <v>0</v>
      </c>
      <c r="AP250" s="599"/>
      <c r="AQ250" s="600">
        <v>2600</v>
      </c>
      <c r="AR250" s="644">
        <f t="shared" si="231"/>
        <v>0</v>
      </c>
      <c r="AS250" s="600">
        <v>3524.04</v>
      </c>
      <c r="AT250" s="645">
        <f t="shared" si="232"/>
        <v>0</v>
      </c>
      <c r="AU250" s="646">
        <f t="shared" si="237"/>
        <v>0</v>
      </c>
      <c r="AV250" s="606"/>
      <c r="AW250" s="600">
        <v>2600</v>
      </c>
      <c r="AX250" s="644">
        <f t="shared" si="234"/>
        <v>0</v>
      </c>
      <c r="AY250" s="600">
        <v>3524.04</v>
      </c>
      <c r="AZ250" s="645">
        <f t="shared" si="235"/>
        <v>0</v>
      </c>
      <c r="BA250" s="646">
        <f t="shared" si="238"/>
        <v>0</v>
      </c>
      <c r="BB250" s="599"/>
      <c r="BC250" s="600">
        <v>2600</v>
      </c>
      <c r="BD250" s="586">
        <f t="shared" si="210"/>
        <v>0</v>
      </c>
      <c r="BE250" s="600">
        <v>3524.04</v>
      </c>
      <c r="BF250" s="586">
        <f t="shared" si="211"/>
        <v>0</v>
      </c>
      <c r="BG250" s="587">
        <f t="shared" si="212"/>
        <v>0</v>
      </c>
      <c r="BH250" s="398">
        <f t="shared" si="195"/>
        <v>0</v>
      </c>
      <c r="BJ250" s="595"/>
    </row>
    <row r="251" spans="1:62" s="254" customFormat="1" ht="12.75">
      <c r="A251" s="647" t="s">
        <v>667</v>
      </c>
      <c r="B251" s="648" t="s">
        <v>668</v>
      </c>
      <c r="C251" s="649" t="s">
        <v>669</v>
      </c>
      <c r="D251" s="650" t="s">
        <v>110</v>
      </c>
      <c r="E251" s="651">
        <v>4</v>
      </c>
      <c r="F251" s="344">
        <v>3200</v>
      </c>
      <c r="G251" s="413">
        <f t="shared" si="213"/>
        <v>12800</v>
      </c>
      <c r="H251" s="344">
        <v>11575.2</v>
      </c>
      <c r="I251" s="414">
        <f t="shared" si="214"/>
        <v>46300.800000000003</v>
      </c>
      <c r="J251" s="415">
        <f t="shared" si="215"/>
        <v>59100.800000000003</v>
      </c>
      <c r="K251" s="406"/>
      <c r="L251" s="427"/>
      <c r="M251" s="429">
        <v>3200</v>
      </c>
      <c r="N251" s="431">
        <f t="shared" si="216"/>
        <v>0</v>
      </c>
      <c r="O251" s="429">
        <v>11575.2</v>
      </c>
      <c r="P251" s="431">
        <f t="shared" si="217"/>
        <v>0</v>
      </c>
      <c r="Q251" s="432">
        <f t="shared" si="218"/>
        <v>0</v>
      </c>
      <c r="R251" s="444"/>
      <c r="S251" s="446">
        <v>3200</v>
      </c>
      <c r="T251" s="448">
        <f t="shared" si="219"/>
        <v>0</v>
      </c>
      <c r="U251" s="446">
        <v>11575.2</v>
      </c>
      <c r="V251" s="448">
        <f t="shared" si="220"/>
        <v>0</v>
      </c>
      <c r="W251" s="449">
        <f t="shared" si="221"/>
        <v>0</v>
      </c>
      <c r="X251" s="472"/>
      <c r="Y251" s="474">
        <v>3200</v>
      </c>
      <c r="Z251" s="476">
        <f t="shared" si="222"/>
        <v>0</v>
      </c>
      <c r="AA251" s="474">
        <v>11575.2</v>
      </c>
      <c r="AB251" s="476">
        <f t="shared" si="223"/>
        <v>0</v>
      </c>
      <c r="AC251" s="477">
        <f t="shared" si="224"/>
        <v>0</v>
      </c>
      <c r="AD251" s="489"/>
      <c r="AE251" s="491">
        <v>3200</v>
      </c>
      <c r="AF251" s="493">
        <f t="shared" si="225"/>
        <v>0</v>
      </c>
      <c r="AG251" s="491">
        <v>11575.2</v>
      </c>
      <c r="AH251" s="493">
        <f t="shared" si="226"/>
        <v>0</v>
      </c>
      <c r="AI251" s="494">
        <f t="shared" si="227"/>
        <v>0</v>
      </c>
      <c r="AJ251" s="523">
        <v>4</v>
      </c>
      <c r="AK251" s="525">
        <v>3200</v>
      </c>
      <c r="AL251" s="527">
        <f t="shared" si="228"/>
        <v>12800</v>
      </c>
      <c r="AM251" s="525">
        <v>11575.2</v>
      </c>
      <c r="AN251" s="527">
        <f t="shared" si="229"/>
        <v>46300.800000000003</v>
      </c>
      <c r="AO251" s="528">
        <f t="shared" si="230"/>
        <v>59100.800000000003</v>
      </c>
      <c r="AP251" s="540"/>
      <c r="AQ251" s="344">
        <v>3200</v>
      </c>
      <c r="AR251" s="413">
        <f t="shared" si="231"/>
        <v>0</v>
      </c>
      <c r="AS251" s="344">
        <v>11575.2</v>
      </c>
      <c r="AT251" s="414">
        <f t="shared" si="232"/>
        <v>0</v>
      </c>
      <c r="AU251" s="415">
        <f t="shared" si="237"/>
        <v>0</v>
      </c>
      <c r="AV251" s="606"/>
      <c r="AW251" s="344">
        <v>3200</v>
      </c>
      <c r="AX251" s="413">
        <f t="shared" si="234"/>
        <v>0</v>
      </c>
      <c r="AY251" s="344">
        <v>11575.2</v>
      </c>
      <c r="AZ251" s="414">
        <f t="shared" si="235"/>
        <v>0</v>
      </c>
      <c r="BA251" s="415">
        <f t="shared" si="238"/>
        <v>0</v>
      </c>
      <c r="BB251" s="540"/>
      <c r="BC251" s="542">
        <v>3200</v>
      </c>
      <c r="BD251" s="544">
        <f t="shared" si="210"/>
        <v>0</v>
      </c>
      <c r="BE251" s="542">
        <v>11575.2</v>
      </c>
      <c r="BF251" s="544">
        <f t="shared" si="211"/>
        <v>0</v>
      </c>
      <c r="BG251" s="545">
        <f t="shared" si="212"/>
        <v>0</v>
      </c>
      <c r="BH251" s="398">
        <f t="shared" si="195"/>
        <v>0</v>
      </c>
      <c r="BJ251" s="275"/>
    </row>
    <row r="252" spans="1:62" s="604" customFormat="1" ht="12.75">
      <c r="A252" s="596" t="s">
        <v>670</v>
      </c>
      <c r="B252" s="640" t="s">
        <v>671</v>
      </c>
      <c r="C252" s="641" t="s">
        <v>672</v>
      </c>
      <c r="D252" s="642" t="s">
        <v>110</v>
      </c>
      <c r="E252" s="643">
        <v>0</v>
      </c>
      <c r="F252" s="600">
        <v>2600</v>
      </c>
      <c r="G252" s="644">
        <f t="shared" si="213"/>
        <v>0</v>
      </c>
      <c r="H252" s="600">
        <v>9000</v>
      </c>
      <c r="I252" s="645">
        <f t="shared" si="214"/>
        <v>0</v>
      </c>
      <c r="J252" s="646">
        <f t="shared" si="215"/>
        <v>0</v>
      </c>
      <c r="K252" s="601"/>
      <c r="L252" s="599"/>
      <c r="M252" s="600">
        <v>2600</v>
      </c>
      <c r="N252" s="586">
        <f t="shared" si="216"/>
        <v>0</v>
      </c>
      <c r="O252" s="600">
        <v>9000</v>
      </c>
      <c r="P252" s="586">
        <f t="shared" si="217"/>
        <v>0</v>
      </c>
      <c r="Q252" s="587">
        <f t="shared" si="218"/>
        <v>0</v>
      </c>
      <c r="R252" s="599"/>
      <c r="S252" s="600">
        <v>2600</v>
      </c>
      <c r="T252" s="586">
        <f t="shared" si="219"/>
        <v>0</v>
      </c>
      <c r="U252" s="600">
        <v>9000</v>
      </c>
      <c r="V252" s="586">
        <f t="shared" si="220"/>
        <v>0</v>
      </c>
      <c r="W252" s="587">
        <f t="shared" si="221"/>
        <v>0</v>
      </c>
      <c r="X252" s="599"/>
      <c r="Y252" s="600">
        <v>2600</v>
      </c>
      <c r="Z252" s="586">
        <f t="shared" si="222"/>
        <v>0</v>
      </c>
      <c r="AA252" s="600">
        <v>9000</v>
      </c>
      <c r="AB252" s="586">
        <f t="shared" si="223"/>
        <v>0</v>
      </c>
      <c r="AC252" s="587">
        <f t="shared" si="224"/>
        <v>0</v>
      </c>
      <c r="AD252" s="599"/>
      <c r="AE252" s="600">
        <v>2600</v>
      </c>
      <c r="AF252" s="586">
        <f t="shared" si="225"/>
        <v>0</v>
      </c>
      <c r="AG252" s="600">
        <v>9000</v>
      </c>
      <c r="AH252" s="586">
        <f t="shared" si="226"/>
        <v>0</v>
      </c>
      <c r="AI252" s="587">
        <f t="shared" si="227"/>
        <v>0</v>
      </c>
      <c r="AJ252" s="602"/>
      <c r="AK252" s="603">
        <v>2600</v>
      </c>
      <c r="AL252" s="591">
        <f t="shared" si="228"/>
        <v>0</v>
      </c>
      <c r="AM252" s="603">
        <v>9000</v>
      </c>
      <c r="AN252" s="591">
        <f t="shared" si="229"/>
        <v>0</v>
      </c>
      <c r="AO252" s="592">
        <f t="shared" si="230"/>
        <v>0</v>
      </c>
      <c r="AP252" s="599"/>
      <c r="AQ252" s="600">
        <v>2600</v>
      </c>
      <c r="AR252" s="644">
        <f t="shared" si="231"/>
        <v>0</v>
      </c>
      <c r="AS252" s="600">
        <v>9000</v>
      </c>
      <c r="AT252" s="645">
        <f t="shared" si="232"/>
        <v>0</v>
      </c>
      <c r="AU252" s="646">
        <f t="shared" si="237"/>
        <v>0</v>
      </c>
      <c r="AV252" s="606"/>
      <c r="AW252" s="600">
        <v>2600</v>
      </c>
      <c r="AX252" s="644">
        <f t="shared" si="234"/>
        <v>0</v>
      </c>
      <c r="AY252" s="600">
        <v>9000</v>
      </c>
      <c r="AZ252" s="645">
        <f t="shared" si="235"/>
        <v>0</v>
      </c>
      <c r="BA252" s="646">
        <f t="shared" si="238"/>
        <v>0</v>
      </c>
      <c r="BB252" s="599"/>
      <c r="BC252" s="600">
        <v>2600</v>
      </c>
      <c r="BD252" s="586">
        <f t="shared" si="210"/>
        <v>0</v>
      </c>
      <c r="BE252" s="600">
        <v>9000</v>
      </c>
      <c r="BF252" s="586">
        <f t="shared" si="211"/>
        <v>0</v>
      </c>
      <c r="BG252" s="587">
        <f t="shared" si="212"/>
        <v>0</v>
      </c>
      <c r="BH252" s="398">
        <f t="shared" si="195"/>
        <v>0</v>
      </c>
      <c r="BJ252" s="595"/>
    </row>
    <row r="253" spans="1:62" s="604" customFormat="1" ht="12.75">
      <c r="A253" s="596" t="s">
        <v>673</v>
      </c>
      <c r="B253" s="640" t="s">
        <v>674</v>
      </c>
      <c r="C253" s="641" t="s">
        <v>675</v>
      </c>
      <c r="D253" s="642" t="s">
        <v>110</v>
      </c>
      <c r="E253" s="643">
        <v>0</v>
      </c>
      <c r="F253" s="600">
        <v>3000</v>
      </c>
      <c r="G253" s="644">
        <f t="shared" si="213"/>
        <v>0</v>
      </c>
      <c r="H253" s="600">
        <v>2558</v>
      </c>
      <c r="I253" s="645">
        <f t="shared" si="214"/>
        <v>0</v>
      </c>
      <c r="J253" s="646">
        <f t="shared" si="215"/>
        <v>0</v>
      </c>
      <c r="K253" s="601"/>
      <c r="L253" s="599"/>
      <c r="M253" s="600">
        <v>3000</v>
      </c>
      <c r="N253" s="586">
        <f t="shared" si="216"/>
        <v>0</v>
      </c>
      <c r="O253" s="600">
        <v>2558</v>
      </c>
      <c r="P253" s="586">
        <f t="shared" si="217"/>
        <v>0</v>
      </c>
      <c r="Q253" s="587">
        <f t="shared" si="218"/>
        <v>0</v>
      </c>
      <c r="R253" s="599"/>
      <c r="S253" s="600">
        <v>3000</v>
      </c>
      <c r="T253" s="586">
        <f t="shared" si="219"/>
        <v>0</v>
      </c>
      <c r="U253" s="600">
        <v>2558</v>
      </c>
      <c r="V253" s="586">
        <f t="shared" si="220"/>
        <v>0</v>
      </c>
      <c r="W253" s="587">
        <f t="shared" si="221"/>
        <v>0</v>
      </c>
      <c r="X253" s="599"/>
      <c r="Y253" s="600">
        <v>3000</v>
      </c>
      <c r="Z253" s="586">
        <f t="shared" si="222"/>
        <v>0</v>
      </c>
      <c r="AA253" s="600">
        <v>2558</v>
      </c>
      <c r="AB253" s="586">
        <f t="shared" si="223"/>
        <v>0</v>
      </c>
      <c r="AC253" s="587">
        <f t="shared" si="224"/>
        <v>0</v>
      </c>
      <c r="AD253" s="599"/>
      <c r="AE253" s="600">
        <v>3000</v>
      </c>
      <c r="AF253" s="586">
        <f t="shared" si="225"/>
        <v>0</v>
      </c>
      <c r="AG253" s="600">
        <v>2558</v>
      </c>
      <c r="AH253" s="586">
        <f t="shared" si="226"/>
        <v>0</v>
      </c>
      <c r="AI253" s="587">
        <f t="shared" si="227"/>
        <v>0</v>
      </c>
      <c r="AJ253" s="602"/>
      <c r="AK253" s="603">
        <v>3000</v>
      </c>
      <c r="AL253" s="591">
        <f t="shared" si="228"/>
        <v>0</v>
      </c>
      <c r="AM253" s="603">
        <v>2558</v>
      </c>
      <c r="AN253" s="591">
        <f t="shared" si="229"/>
        <v>0</v>
      </c>
      <c r="AO253" s="592">
        <f t="shared" si="230"/>
        <v>0</v>
      </c>
      <c r="AP253" s="599"/>
      <c r="AQ253" s="600">
        <v>3000</v>
      </c>
      <c r="AR253" s="644">
        <f t="shared" si="231"/>
        <v>0</v>
      </c>
      <c r="AS253" s="600">
        <v>2558</v>
      </c>
      <c r="AT253" s="645">
        <f t="shared" si="232"/>
        <v>0</v>
      </c>
      <c r="AU253" s="646">
        <f t="shared" si="237"/>
        <v>0</v>
      </c>
      <c r="AV253" s="606"/>
      <c r="AW253" s="600">
        <v>3000</v>
      </c>
      <c r="AX253" s="644">
        <f t="shared" si="234"/>
        <v>0</v>
      </c>
      <c r="AY253" s="600">
        <v>2558</v>
      </c>
      <c r="AZ253" s="645">
        <f t="shared" si="235"/>
        <v>0</v>
      </c>
      <c r="BA253" s="646">
        <f t="shared" si="238"/>
        <v>0</v>
      </c>
      <c r="BB253" s="599"/>
      <c r="BC253" s="600">
        <v>3000</v>
      </c>
      <c r="BD253" s="586">
        <f t="shared" si="210"/>
        <v>0</v>
      </c>
      <c r="BE253" s="600">
        <v>2558</v>
      </c>
      <c r="BF253" s="586">
        <f t="shared" si="211"/>
        <v>0</v>
      </c>
      <c r="BG253" s="587">
        <f t="shared" si="212"/>
        <v>0</v>
      </c>
      <c r="BH253" s="398">
        <f t="shared" si="195"/>
        <v>0</v>
      </c>
      <c r="BJ253" s="595"/>
    </row>
    <row r="254" spans="1:62" s="604" customFormat="1" ht="12.75">
      <c r="A254" s="596" t="s">
        <v>676</v>
      </c>
      <c r="B254" s="640" t="s">
        <v>677</v>
      </c>
      <c r="C254" s="641" t="s">
        <v>678</v>
      </c>
      <c r="D254" s="642" t="s">
        <v>110</v>
      </c>
      <c r="E254" s="643">
        <v>0</v>
      </c>
      <c r="F254" s="600">
        <v>2000</v>
      </c>
      <c r="G254" s="644">
        <f t="shared" si="213"/>
        <v>0</v>
      </c>
      <c r="H254" s="600">
        <v>1462</v>
      </c>
      <c r="I254" s="645">
        <f t="shared" si="214"/>
        <v>0</v>
      </c>
      <c r="J254" s="646">
        <f t="shared" si="215"/>
        <v>0</v>
      </c>
      <c r="K254" s="601"/>
      <c r="L254" s="599"/>
      <c r="M254" s="600">
        <v>2000</v>
      </c>
      <c r="N254" s="586">
        <f t="shared" si="216"/>
        <v>0</v>
      </c>
      <c r="O254" s="600">
        <v>1462</v>
      </c>
      <c r="P254" s="586">
        <f t="shared" si="217"/>
        <v>0</v>
      </c>
      <c r="Q254" s="587">
        <f t="shared" si="218"/>
        <v>0</v>
      </c>
      <c r="R254" s="599"/>
      <c r="S254" s="600">
        <v>2000</v>
      </c>
      <c r="T254" s="586">
        <f t="shared" si="219"/>
        <v>0</v>
      </c>
      <c r="U254" s="600">
        <v>1462</v>
      </c>
      <c r="V254" s="586">
        <f t="shared" si="220"/>
        <v>0</v>
      </c>
      <c r="W254" s="587">
        <f t="shared" si="221"/>
        <v>0</v>
      </c>
      <c r="X254" s="599"/>
      <c r="Y254" s="600">
        <v>2000</v>
      </c>
      <c r="Z254" s="586">
        <f t="shared" si="222"/>
        <v>0</v>
      </c>
      <c r="AA254" s="600">
        <v>1462</v>
      </c>
      <c r="AB254" s="586">
        <f t="shared" si="223"/>
        <v>0</v>
      </c>
      <c r="AC254" s="587">
        <f t="shared" si="224"/>
        <v>0</v>
      </c>
      <c r="AD254" s="599"/>
      <c r="AE254" s="600">
        <v>2000</v>
      </c>
      <c r="AF254" s="586">
        <f t="shared" si="225"/>
        <v>0</v>
      </c>
      <c r="AG254" s="600">
        <v>1462</v>
      </c>
      <c r="AH254" s="586">
        <f t="shared" si="226"/>
        <v>0</v>
      </c>
      <c r="AI254" s="587">
        <f t="shared" si="227"/>
        <v>0</v>
      </c>
      <c r="AJ254" s="602"/>
      <c r="AK254" s="603">
        <v>2000</v>
      </c>
      <c r="AL254" s="591">
        <f t="shared" si="228"/>
        <v>0</v>
      </c>
      <c r="AM254" s="603">
        <v>1462</v>
      </c>
      <c r="AN254" s="591">
        <f t="shared" si="229"/>
        <v>0</v>
      </c>
      <c r="AO254" s="592">
        <f t="shared" si="230"/>
        <v>0</v>
      </c>
      <c r="AP254" s="599"/>
      <c r="AQ254" s="600">
        <v>2000</v>
      </c>
      <c r="AR254" s="644">
        <f t="shared" si="231"/>
        <v>0</v>
      </c>
      <c r="AS254" s="600">
        <v>1462</v>
      </c>
      <c r="AT254" s="645">
        <f t="shared" si="232"/>
        <v>0</v>
      </c>
      <c r="AU254" s="646">
        <f t="shared" si="237"/>
        <v>0</v>
      </c>
      <c r="AV254" s="606"/>
      <c r="AW254" s="600">
        <v>2000</v>
      </c>
      <c r="AX254" s="644">
        <f t="shared" si="234"/>
        <v>0</v>
      </c>
      <c r="AY254" s="600">
        <v>1462</v>
      </c>
      <c r="AZ254" s="645">
        <f t="shared" si="235"/>
        <v>0</v>
      </c>
      <c r="BA254" s="646">
        <f t="shared" si="238"/>
        <v>0</v>
      </c>
      <c r="BB254" s="599"/>
      <c r="BC254" s="600">
        <v>2000</v>
      </c>
      <c r="BD254" s="586">
        <f t="shared" si="210"/>
        <v>0</v>
      </c>
      <c r="BE254" s="600">
        <v>1462</v>
      </c>
      <c r="BF254" s="586">
        <f t="shared" si="211"/>
        <v>0</v>
      </c>
      <c r="BG254" s="587">
        <f t="shared" si="212"/>
        <v>0</v>
      </c>
      <c r="BH254" s="398">
        <f t="shared" si="195"/>
        <v>0</v>
      </c>
      <c r="BJ254" s="595"/>
    </row>
    <row r="255" spans="1:62" s="254" customFormat="1" ht="38.25">
      <c r="A255" s="303" t="s">
        <v>679</v>
      </c>
      <c r="B255" s="264" t="s">
        <v>680</v>
      </c>
      <c r="C255" s="372" t="s">
        <v>681</v>
      </c>
      <c r="D255" s="272" t="s">
        <v>110</v>
      </c>
      <c r="E255" s="273">
        <v>4</v>
      </c>
      <c r="F255" s="344">
        <v>300</v>
      </c>
      <c r="G255" s="413">
        <f t="shared" si="213"/>
        <v>1200</v>
      </c>
      <c r="H255" s="344">
        <v>2825.04</v>
      </c>
      <c r="I255" s="414">
        <f t="shared" si="214"/>
        <v>11300.16</v>
      </c>
      <c r="J255" s="415">
        <f t="shared" si="215"/>
        <v>12500.16</v>
      </c>
      <c r="K255" s="406"/>
      <c r="L255" s="427"/>
      <c r="M255" s="429">
        <v>300</v>
      </c>
      <c r="N255" s="431">
        <f t="shared" si="216"/>
        <v>0</v>
      </c>
      <c r="O255" s="429">
        <v>2825.04</v>
      </c>
      <c r="P255" s="431">
        <f t="shared" si="217"/>
        <v>0</v>
      </c>
      <c r="Q255" s="432">
        <f t="shared" si="218"/>
        <v>0</v>
      </c>
      <c r="R255" s="444"/>
      <c r="S255" s="446">
        <v>300</v>
      </c>
      <c r="T255" s="448">
        <f t="shared" si="219"/>
        <v>0</v>
      </c>
      <c r="U255" s="446">
        <v>2825.04</v>
      </c>
      <c r="V255" s="448">
        <f t="shared" si="220"/>
        <v>0</v>
      </c>
      <c r="W255" s="449">
        <f t="shared" si="221"/>
        <v>0</v>
      </c>
      <c r="X255" s="472"/>
      <c r="Y255" s="474">
        <v>300</v>
      </c>
      <c r="Z255" s="476">
        <f t="shared" si="222"/>
        <v>0</v>
      </c>
      <c r="AA255" s="474">
        <v>2825.04</v>
      </c>
      <c r="AB255" s="476">
        <f t="shared" si="223"/>
        <v>0</v>
      </c>
      <c r="AC255" s="477">
        <f t="shared" si="224"/>
        <v>0</v>
      </c>
      <c r="AD255" s="489"/>
      <c r="AE255" s="491">
        <v>300</v>
      </c>
      <c r="AF255" s="493">
        <f t="shared" si="225"/>
        <v>0</v>
      </c>
      <c r="AG255" s="491">
        <v>2825.04</v>
      </c>
      <c r="AH255" s="493">
        <f t="shared" si="226"/>
        <v>0</v>
      </c>
      <c r="AI255" s="494">
        <f t="shared" si="227"/>
        <v>0</v>
      </c>
      <c r="AJ255" s="523"/>
      <c r="AK255" s="525">
        <v>300</v>
      </c>
      <c r="AL255" s="527">
        <f t="shared" si="228"/>
        <v>0</v>
      </c>
      <c r="AM255" s="525">
        <v>2825.04</v>
      </c>
      <c r="AN255" s="527">
        <f t="shared" si="229"/>
        <v>0</v>
      </c>
      <c r="AO255" s="528">
        <f t="shared" si="230"/>
        <v>0</v>
      </c>
      <c r="AP255" s="540"/>
      <c r="AQ255" s="344">
        <v>300</v>
      </c>
      <c r="AR255" s="413">
        <f t="shared" si="231"/>
        <v>0</v>
      </c>
      <c r="AS255" s="344">
        <v>2825.04</v>
      </c>
      <c r="AT255" s="414">
        <f t="shared" si="232"/>
        <v>0</v>
      </c>
      <c r="AU255" s="415">
        <f t="shared" si="237"/>
        <v>0</v>
      </c>
      <c r="AV255" s="606"/>
      <c r="AW255" s="344">
        <v>300</v>
      </c>
      <c r="AX255" s="413">
        <f t="shared" si="234"/>
        <v>0</v>
      </c>
      <c r="AY255" s="344">
        <v>2825.04</v>
      </c>
      <c r="AZ255" s="414">
        <f t="shared" si="235"/>
        <v>0</v>
      </c>
      <c r="BA255" s="415">
        <f t="shared" si="238"/>
        <v>0</v>
      </c>
      <c r="BB255" s="540">
        <v>4</v>
      </c>
      <c r="BC255" s="542">
        <v>300</v>
      </c>
      <c r="BD255" s="544">
        <f t="shared" si="210"/>
        <v>1200</v>
      </c>
      <c r="BE255" s="542">
        <v>2825.04</v>
      </c>
      <c r="BF255" s="544">
        <f t="shared" si="211"/>
        <v>11300.16</v>
      </c>
      <c r="BG255" s="545">
        <f t="shared" si="212"/>
        <v>12500.16</v>
      </c>
      <c r="BH255" s="398">
        <f t="shared" si="195"/>
        <v>0</v>
      </c>
      <c r="BJ255" s="275"/>
    </row>
    <row r="256" spans="1:62" s="254" customFormat="1" ht="38.25">
      <c r="A256" s="303" t="s">
        <v>682</v>
      </c>
      <c r="B256" s="264" t="s">
        <v>683</v>
      </c>
      <c r="C256" s="372" t="s">
        <v>684</v>
      </c>
      <c r="D256" s="272" t="s">
        <v>110</v>
      </c>
      <c r="E256" s="273">
        <v>4</v>
      </c>
      <c r="F256" s="344">
        <v>300</v>
      </c>
      <c r="G256" s="413">
        <f t="shared" si="213"/>
        <v>1200</v>
      </c>
      <c r="H256" s="344">
        <v>790</v>
      </c>
      <c r="I256" s="414">
        <f t="shared" si="214"/>
        <v>3160</v>
      </c>
      <c r="J256" s="415">
        <f t="shared" si="215"/>
        <v>4360</v>
      </c>
      <c r="K256" s="406"/>
      <c r="L256" s="427"/>
      <c r="M256" s="429">
        <v>300</v>
      </c>
      <c r="N256" s="431">
        <f t="shared" si="216"/>
        <v>0</v>
      </c>
      <c r="O256" s="429">
        <v>790</v>
      </c>
      <c r="P256" s="431">
        <f t="shared" si="217"/>
        <v>0</v>
      </c>
      <c r="Q256" s="432">
        <f t="shared" si="218"/>
        <v>0</v>
      </c>
      <c r="R256" s="444"/>
      <c r="S256" s="446">
        <v>300</v>
      </c>
      <c r="T256" s="448">
        <f t="shared" si="219"/>
        <v>0</v>
      </c>
      <c r="U256" s="446">
        <v>790</v>
      </c>
      <c r="V256" s="448">
        <f t="shared" si="220"/>
        <v>0</v>
      </c>
      <c r="W256" s="449">
        <f t="shared" si="221"/>
        <v>0</v>
      </c>
      <c r="X256" s="472"/>
      <c r="Y256" s="474">
        <v>300</v>
      </c>
      <c r="Z256" s="476">
        <f t="shared" si="222"/>
        <v>0</v>
      </c>
      <c r="AA256" s="474">
        <v>790</v>
      </c>
      <c r="AB256" s="476">
        <f t="shared" si="223"/>
        <v>0</v>
      </c>
      <c r="AC256" s="477">
        <f t="shared" si="224"/>
        <v>0</v>
      </c>
      <c r="AD256" s="489"/>
      <c r="AE256" s="491">
        <v>300</v>
      </c>
      <c r="AF256" s="493">
        <f t="shared" si="225"/>
        <v>0</v>
      </c>
      <c r="AG256" s="491">
        <v>790</v>
      </c>
      <c r="AH256" s="493">
        <f t="shared" si="226"/>
        <v>0</v>
      </c>
      <c r="AI256" s="494">
        <f t="shared" si="227"/>
        <v>0</v>
      </c>
      <c r="AJ256" s="523">
        <v>4</v>
      </c>
      <c r="AK256" s="525">
        <v>300</v>
      </c>
      <c r="AL256" s="527">
        <f t="shared" si="228"/>
        <v>1200</v>
      </c>
      <c r="AM256" s="525">
        <v>790</v>
      </c>
      <c r="AN256" s="527">
        <f t="shared" si="229"/>
        <v>3160</v>
      </c>
      <c r="AO256" s="528">
        <f t="shared" si="230"/>
        <v>4360</v>
      </c>
      <c r="AP256" s="540"/>
      <c r="AQ256" s="344">
        <v>300</v>
      </c>
      <c r="AR256" s="413">
        <f t="shared" si="231"/>
        <v>0</v>
      </c>
      <c r="AS256" s="344">
        <v>790</v>
      </c>
      <c r="AT256" s="414">
        <f t="shared" si="232"/>
        <v>0</v>
      </c>
      <c r="AU256" s="415">
        <f t="shared" si="237"/>
        <v>0</v>
      </c>
      <c r="AV256" s="606"/>
      <c r="AW256" s="344">
        <v>300</v>
      </c>
      <c r="AX256" s="413">
        <f t="shared" si="234"/>
        <v>0</v>
      </c>
      <c r="AY256" s="344">
        <v>790</v>
      </c>
      <c r="AZ256" s="414">
        <f t="shared" si="235"/>
        <v>0</v>
      </c>
      <c r="BA256" s="415">
        <f t="shared" si="238"/>
        <v>0</v>
      </c>
      <c r="BB256" s="540"/>
      <c r="BC256" s="542">
        <v>300</v>
      </c>
      <c r="BD256" s="544">
        <f t="shared" si="210"/>
        <v>0</v>
      </c>
      <c r="BE256" s="542">
        <v>790</v>
      </c>
      <c r="BF256" s="544">
        <f t="shared" si="211"/>
        <v>0</v>
      </c>
      <c r="BG256" s="545">
        <f t="shared" si="212"/>
        <v>0</v>
      </c>
      <c r="BH256" s="398">
        <f t="shared" si="195"/>
        <v>0</v>
      </c>
      <c r="BJ256" s="275"/>
    </row>
    <row r="257" spans="1:62" s="254" customFormat="1" ht="25.5">
      <c r="A257" s="303" t="s">
        <v>685</v>
      </c>
      <c r="B257" s="281" t="s">
        <v>686</v>
      </c>
      <c r="C257" s="372" t="s">
        <v>687</v>
      </c>
      <c r="D257" s="272" t="s">
        <v>110</v>
      </c>
      <c r="E257" s="273">
        <v>10</v>
      </c>
      <c r="F257" s="344">
        <v>1200</v>
      </c>
      <c r="G257" s="413">
        <f t="shared" si="213"/>
        <v>12000</v>
      </c>
      <c r="H257" s="344">
        <v>368</v>
      </c>
      <c r="I257" s="414">
        <f t="shared" si="214"/>
        <v>3680</v>
      </c>
      <c r="J257" s="415">
        <f t="shared" si="215"/>
        <v>15680</v>
      </c>
      <c r="K257" s="406"/>
      <c r="L257" s="427"/>
      <c r="M257" s="429">
        <v>1200</v>
      </c>
      <c r="N257" s="431">
        <f t="shared" si="216"/>
        <v>0</v>
      </c>
      <c r="O257" s="429">
        <v>368</v>
      </c>
      <c r="P257" s="431">
        <f t="shared" si="217"/>
        <v>0</v>
      </c>
      <c r="Q257" s="432">
        <f t="shared" si="218"/>
        <v>0</v>
      </c>
      <c r="R257" s="444"/>
      <c r="S257" s="446">
        <v>1200</v>
      </c>
      <c r="T257" s="448">
        <f t="shared" si="219"/>
        <v>0</v>
      </c>
      <c r="U257" s="446">
        <v>368</v>
      </c>
      <c r="V257" s="448">
        <f t="shared" si="220"/>
        <v>0</v>
      </c>
      <c r="W257" s="449">
        <f t="shared" si="221"/>
        <v>0</v>
      </c>
      <c r="X257" s="472"/>
      <c r="Y257" s="474">
        <v>1200</v>
      </c>
      <c r="Z257" s="476">
        <f t="shared" si="222"/>
        <v>0</v>
      </c>
      <c r="AA257" s="474">
        <v>368</v>
      </c>
      <c r="AB257" s="476">
        <f t="shared" si="223"/>
        <v>0</v>
      </c>
      <c r="AC257" s="477">
        <f t="shared" si="224"/>
        <v>0</v>
      </c>
      <c r="AD257" s="489"/>
      <c r="AE257" s="491">
        <v>1200</v>
      </c>
      <c r="AF257" s="493">
        <f t="shared" si="225"/>
        <v>0</v>
      </c>
      <c r="AG257" s="491">
        <v>368</v>
      </c>
      <c r="AH257" s="493">
        <f t="shared" si="226"/>
        <v>0</v>
      </c>
      <c r="AI257" s="494">
        <f t="shared" si="227"/>
        <v>0</v>
      </c>
      <c r="AJ257" s="523">
        <v>1</v>
      </c>
      <c r="AK257" s="525">
        <v>1200</v>
      </c>
      <c r="AL257" s="527">
        <f t="shared" si="228"/>
        <v>1200</v>
      </c>
      <c r="AM257" s="525">
        <v>368</v>
      </c>
      <c r="AN257" s="527">
        <f t="shared" si="229"/>
        <v>368</v>
      </c>
      <c r="AO257" s="528">
        <f t="shared" si="230"/>
        <v>1568</v>
      </c>
      <c r="AP257" s="540"/>
      <c r="AQ257" s="344">
        <v>1200</v>
      </c>
      <c r="AR257" s="413">
        <f t="shared" si="231"/>
        <v>0</v>
      </c>
      <c r="AS257" s="344">
        <v>368</v>
      </c>
      <c r="AT257" s="414">
        <f t="shared" si="232"/>
        <v>0</v>
      </c>
      <c r="AU257" s="415">
        <f t="shared" si="237"/>
        <v>0</v>
      </c>
      <c r="AV257" s="606"/>
      <c r="AW257" s="344">
        <v>1200</v>
      </c>
      <c r="AX257" s="413">
        <f t="shared" si="234"/>
        <v>0</v>
      </c>
      <c r="AY257" s="344">
        <v>368</v>
      </c>
      <c r="AZ257" s="414">
        <f t="shared" si="235"/>
        <v>0</v>
      </c>
      <c r="BA257" s="415">
        <f t="shared" si="238"/>
        <v>0</v>
      </c>
      <c r="BB257" s="540">
        <v>9</v>
      </c>
      <c r="BC257" s="542">
        <v>1200</v>
      </c>
      <c r="BD257" s="544">
        <f t="shared" si="210"/>
        <v>10800</v>
      </c>
      <c r="BE257" s="542">
        <v>368</v>
      </c>
      <c r="BF257" s="544">
        <f t="shared" si="211"/>
        <v>3312</v>
      </c>
      <c r="BG257" s="545">
        <f t="shared" si="212"/>
        <v>14112</v>
      </c>
      <c r="BH257" s="398">
        <f t="shared" si="195"/>
        <v>0</v>
      </c>
      <c r="BJ257" s="275"/>
    </row>
    <row r="258" spans="1:62" s="254" customFormat="1" ht="25.5">
      <c r="A258" s="303" t="s">
        <v>688</v>
      </c>
      <c r="B258" s="281" t="s">
        <v>686</v>
      </c>
      <c r="C258" s="372" t="s">
        <v>689</v>
      </c>
      <c r="D258" s="272" t="s">
        <v>110</v>
      </c>
      <c r="E258" s="273">
        <v>9</v>
      </c>
      <c r="F258" s="344">
        <v>1200</v>
      </c>
      <c r="G258" s="413">
        <f t="shared" si="213"/>
        <v>10800</v>
      </c>
      <c r="H258" s="344">
        <v>368</v>
      </c>
      <c r="I258" s="414">
        <f t="shared" si="214"/>
        <v>3312</v>
      </c>
      <c r="J258" s="415">
        <f t="shared" si="215"/>
        <v>14112</v>
      </c>
      <c r="K258" s="406"/>
      <c r="L258" s="427"/>
      <c r="M258" s="429">
        <v>1200</v>
      </c>
      <c r="N258" s="431">
        <f t="shared" si="216"/>
        <v>0</v>
      </c>
      <c r="O258" s="429">
        <v>368</v>
      </c>
      <c r="P258" s="431">
        <f t="shared" si="217"/>
        <v>0</v>
      </c>
      <c r="Q258" s="432">
        <f t="shared" si="218"/>
        <v>0</v>
      </c>
      <c r="R258" s="444"/>
      <c r="S258" s="446">
        <v>1200</v>
      </c>
      <c r="T258" s="448">
        <f t="shared" si="219"/>
        <v>0</v>
      </c>
      <c r="U258" s="446">
        <v>368</v>
      </c>
      <c r="V258" s="448">
        <f t="shared" si="220"/>
        <v>0</v>
      </c>
      <c r="W258" s="449">
        <f t="shared" si="221"/>
        <v>0</v>
      </c>
      <c r="X258" s="472"/>
      <c r="Y258" s="474">
        <v>1200</v>
      </c>
      <c r="Z258" s="476">
        <f t="shared" si="222"/>
        <v>0</v>
      </c>
      <c r="AA258" s="474">
        <v>368</v>
      </c>
      <c r="AB258" s="476">
        <f t="shared" si="223"/>
        <v>0</v>
      </c>
      <c r="AC258" s="477">
        <f t="shared" si="224"/>
        <v>0</v>
      </c>
      <c r="AD258" s="489"/>
      <c r="AE258" s="491">
        <v>1200</v>
      </c>
      <c r="AF258" s="493">
        <f t="shared" si="225"/>
        <v>0</v>
      </c>
      <c r="AG258" s="491">
        <v>368</v>
      </c>
      <c r="AH258" s="493">
        <f t="shared" si="226"/>
        <v>0</v>
      </c>
      <c r="AI258" s="494">
        <f t="shared" si="227"/>
        <v>0</v>
      </c>
      <c r="AJ258" s="523">
        <v>5</v>
      </c>
      <c r="AK258" s="525">
        <v>1200</v>
      </c>
      <c r="AL258" s="527">
        <f t="shared" si="228"/>
        <v>6000</v>
      </c>
      <c r="AM258" s="525">
        <v>368</v>
      </c>
      <c r="AN258" s="527">
        <f t="shared" si="229"/>
        <v>1840</v>
      </c>
      <c r="AO258" s="528">
        <f t="shared" si="230"/>
        <v>7840</v>
      </c>
      <c r="AP258" s="540"/>
      <c r="AQ258" s="344">
        <v>1200</v>
      </c>
      <c r="AR258" s="413">
        <f t="shared" si="231"/>
        <v>0</v>
      </c>
      <c r="AS258" s="344">
        <v>368</v>
      </c>
      <c r="AT258" s="414">
        <f t="shared" si="232"/>
        <v>0</v>
      </c>
      <c r="AU258" s="415">
        <f t="shared" si="237"/>
        <v>0</v>
      </c>
      <c r="AV258" s="606"/>
      <c r="AW258" s="344">
        <v>1200</v>
      </c>
      <c r="AX258" s="413">
        <f t="shared" si="234"/>
        <v>0</v>
      </c>
      <c r="AY258" s="344">
        <v>368</v>
      </c>
      <c r="AZ258" s="414">
        <f t="shared" si="235"/>
        <v>0</v>
      </c>
      <c r="BA258" s="415">
        <f t="shared" si="238"/>
        <v>0</v>
      </c>
      <c r="BB258" s="540">
        <v>4</v>
      </c>
      <c r="BC258" s="542">
        <v>1200</v>
      </c>
      <c r="BD258" s="544">
        <f t="shared" si="210"/>
        <v>4800</v>
      </c>
      <c r="BE258" s="542">
        <v>368</v>
      </c>
      <c r="BF258" s="544">
        <f t="shared" si="211"/>
        <v>1472</v>
      </c>
      <c r="BG258" s="545">
        <f t="shared" si="212"/>
        <v>6272</v>
      </c>
      <c r="BH258" s="398">
        <f t="shared" si="195"/>
        <v>0</v>
      </c>
      <c r="BJ258" s="275"/>
    </row>
    <row r="259" spans="1:62" s="254" customFormat="1" ht="38.25">
      <c r="A259" s="303" t="s">
        <v>690</v>
      </c>
      <c r="B259" s="281" t="s">
        <v>686</v>
      </c>
      <c r="C259" s="372" t="s">
        <v>691</v>
      </c>
      <c r="D259" s="272" t="s">
        <v>110</v>
      </c>
      <c r="E259" s="273">
        <v>9</v>
      </c>
      <c r="F259" s="344">
        <v>1200</v>
      </c>
      <c r="G259" s="413">
        <f t="shared" si="213"/>
        <v>10800</v>
      </c>
      <c r="H259" s="344">
        <v>368</v>
      </c>
      <c r="I259" s="414">
        <f t="shared" si="214"/>
        <v>3312</v>
      </c>
      <c r="J259" s="415">
        <f t="shared" si="215"/>
        <v>14112</v>
      </c>
      <c r="K259" s="406"/>
      <c r="L259" s="427"/>
      <c r="M259" s="429">
        <v>1200</v>
      </c>
      <c r="N259" s="431">
        <f t="shared" si="216"/>
        <v>0</v>
      </c>
      <c r="O259" s="429">
        <v>368</v>
      </c>
      <c r="P259" s="431">
        <f t="shared" si="217"/>
        <v>0</v>
      </c>
      <c r="Q259" s="432">
        <f t="shared" si="218"/>
        <v>0</v>
      </c>
      <c r="R259" s="444"/>
      <c r="S259" s="446">
        <v>1200</v>
      </c>
      <c r="T259" s="448">
        <f t="shared" si="219"/>
        <v>0</v>
      </c>
      <c r="U259" s="446">
        <v>368</v>
      </c>
      <c r="V259" s="448">
        <f t="shared" si="220"/>
        <v>0</v>
      </c>
      <c r="W259" s="449">
        <f t="shared" si="221"/>
        <v>0</v>
      </c>
      <c r="X259" s="472"/>
      <c r="Y259" s="474">
        <v>1200</v>
      </c>
      <c r="Z259" s="476">
        <f t="shared" si="222"/>
        <v>0</v>
      </c>
      <c r="AA259" s="474">
        <v>368</v>
      </c>
      <c r="AB259" s="476">
        <f t="shared" si="223"/>
        <v>0</v>
      </c>
      <c r="AC259" s="477">
        <f t="shared" si="224"/>
        <v>0</v>
      </c>
      <c r="AD259" s="489"/>
      <c r="AE259" s="491">
        <v>1200</v>
      </c>
      <c r="AF259" s="493">
        <f t="shared" si="225"/>
        <v>0</v>
      </c>
      <c r="AG259" s="491">
        <v>368</v>
      </c>
      <c r="AH259" s="493">
        <f t="shared" si="226"/>
        <v>0</v>
      </c>
      <c r="AI259" s="494">
        <f t="shared" si="227"/>
        <v>0</v>
      </c>
      <c r="AJ259" s="523">
        <v>5</v>
      </c>
      <c r="AK259" s="525">
        <v>1200</v>
      </c>
      <c r="AL259" s="527">
        <f t="shared" si="228"/>
        <v>6000</v>
      </c>
      <c r="AM259" s="525">
        <v>368</v>
      </c>
      <c r="AN259" s="527">
        <f t="shared" si="229"/>
        <v>1840</v>
      </c>
      <c r="AO259" s="528">
        <f t="shared" si="230"/>
        <v>7840</v>
      </c>
      <c r="AP259" s="540"/>
      <c r="AQ259" s="344">
        <v>1200</v>
      </c>
      <c r="AR259" s="413">
        <f t="shared" si="231"/>
        <v>0</v>
      </c>
      <c r="AS259" s="344">
        <v>368</v>
      </c>
      <c r="AT259" s="414">
        <f t="shared" si="232"/>
        <v>0</v>
      </c>
      <c r="AU259" s="415">
        <f t="shared" si="237"/>
        <v>0</v>
      </c>
      <c r="AV259" s="606"/>
      <c r="AW259" s="344">
        <v>1200</v>
      </c>
      <c r="AX259" s="413">
        <f t="shared" si="234"/>
        <v>0</v>
      </c>
      <c r="AY259" s="344">
        <v>368</v>
      </c>
      <c r="AZ259" s="414">
        <f t="shared" si="235"/>
        <v>0</v>
      </c>
      <c r="BA259" s="415">
        <f t="shared" si="238"/>
        <v>0</v>
      </c>
      <c r="BB259" s="540">
        <v>4</v>
      </c>
      <c r="BC259" s="542">
        <v>1200</v>
      </c>
      <c r="BD259" s="544">
        <f t="shared" si="210"/>
        <v>4800</v>
      </c>
      <c r="BE259" s="542">
        <v>368</v>
      </c>
      <c r="BF259" s="544">
        <f t="shared" si="211"/>
        <v>1472</v>
      </c>
      <c r="BG259" s="545">
        <f t="shared" si="212"/>
        <v>6272</v>
      </c>
      <c r="BH259" s="398">
        <f t="shared" si="195"/>
        <v>0</v>
      </c>
      <c r="BJ259" s="275"/>
    </row>
    <row r="260" spans="1:62" s="254" customFormat="1" ht="12.75">
      <c r="A260" s="303" t="s">
        <v>692</v>
      </c>
      <c r="B260" s="281" t="s">
        <v>693</v>
      </c>
      <c r="C260" s="372" t="s">
        <v>694</v>
      </c>
      <c r="D260" s="272" t="s">
        <v>110</v>
      </c>
      <c r="E260" s="637">
        <v>38</v>
      </c>
      <c r="F260" s="344">
        <v>1200</v>
      </c>
      <c r="G260" s="413">
        <f t="shared" si="213"/>
        <v>45600</v>
      </c>
      <c r="H260" s="344">
        <v>656</v>
      </c>
      <c r="I260" s="414">
        <f t="shared" si="214"/>
        <v>24928</v>
      </c>
      <c r="J260" s="415">
        <f t="shared" si="215"/>
        <v>70528</v>
      </c>
      <c r="K260" s="406"/>
      <c r="L260" s="427"/>
      <c r="M260" s="429">
        <v>1200</v>
      </c>
      <c r="N260" s="431">
        <f t="shared" si="216"/>
        <v>0</v>
      </c>
      <c r="O260" s="429">
        <v>656</v>
      </c>
      <c r="P260" s="431">
        <f t="shared" si="217"/>
        <v>0</v>
      </c>
      <c r="Q260" s="432">
        <f t="shared" si="218"/>
        <v>0</v>
      </c>
      <c r="R260" s="444"/>
      <c r="S260" s="446">
        <v>1200</v>
      </c>
      <c r="T260" s="448">
        <f t="shared" si="219"/>
        <v>0</v>
      </c>
      <c r="U260" s="446">
        <v>656</v>
      </c>
      <c r="V260" s="448">
        <f t="shared" si="220"/>
        <v>0</v>
      </c>
      <c r="W260" s="449">
        <f t="shared" si="221"/>
        <v>0</v>
      </c>
      <c r="X260" s="472"/>
      <c r="Y260" s="474">
        <v>1200</v>
      </c>
      <c r="Z260" s="476">
        <f t="shared" si="222"/>
        <v>0</v>
      </c>
      <c r="AA260" s="474">
        <v>656</v>
      </c>
      <c r="AB260" s="476">
        <f t="shared" si="223"/>
        <v>0</v>
      </c>
      <c r="AC260" s="477">
        <f t="shared" si="224"/>
        <v>0</v>
      </c>
      <c r="AD260" s="489"/>
      <c r="AE260" s="491">
        <v>1200</v>
      </c>
      <c r="AF260" s="493">
        <f t="shared" si="225"/>
        <v>0</v>
      </c>
      <c r="AG260" s="491">
        <v>656</v>
      </c>
      <c r="AH260" s="493">
        <f t="shared" si="226"/>
        <v>0</v>
      </c>
      <c r="AI260" s="494">
        <f t="shared" si="227"/>
        <v>0</v>
      </c>
      <c r="AJ260" s="523">
        <v>30</v>
      </c>
      <c r="AK260" s="525">
        <v>1200</v>
      </c>
      <c r="AL260" s="527">
        <f t="shared" si="228"/>
        <v>36000</v>
      </c>
      <c r="AM260" s="525">
        <v>656</v>
      </c>
      <c r="AN260" s="527">
        <f t="shared" si="229"/>
        <v>19680</v>
      </c>
      <c r="AO260" s="528">
        <f t="shared" si="230"/>
        <v>55680</v>
      </c>
      <c r="AP260" s="540"/>
      <c r="AQ260" s="344">
        <v>1200</v>
      </c>
      <c r="AR260" s="413">
        <f t="shared" si="231"/>
        <v>0</v>
      </c>
      <c r="AS260" s="344">
        <v>656</v>
      </c>
      <c r="AT260" s="414">
        <f t="shared" si="232"/>
        <v>0</v>
      </c>
      <c r="AU260" s="415">
        <f t="shared" si="237"/>
        <v>0</v>
      </c>
      <c r="AV260" s="606"/>
      <c r="AW260" s="344">
        <v>1200</v>
      </c>
      <c r="AX260" s="413">
        <f t="shared" si="234"/>
        <v>0</v>
      </c>
      <c r="AY260" s="344">
        <v>656</v>
      </c>
      <c r="AZ260" s="414">
        <f t="shared" si="235"/>
        <v>0</v>
      </c>
      <c r="BA260" s="415">
        <f t="shared" si="238"/>
        <v>0</v>
      </c>
      <c r="BB260" s="540">
        <v>8</v>
      </c>
      <c r="BC260" s="542">
        <v>1200</v>
      </c>
      <c r="BD260" s="544">
        <f t="shared" si="210"/>
        <v>9600</v>
      </c>
      <c r="BE260" s="542">
        <v>656</v>
      </c>
      <c r="BF260" s="544">
        <f t="shared" si="211"/>
        <v>5248</v>
      </c>
      <c r="BG260" s="545">
        <f t="shared" si="212"/>
        <v>14848</v>
      </c>
      <c r="BH260" s="398">
        <f t="shared" si="195"/>
        <v>0</v>
      </c>
      <c r="BJ260" s="275"/>
    </row>
    <row r="261" spans="1:62" s="254" customFormat="1" ht="12.75">
      <c r="A261" s="303" t="s">
        <v>695</v>
      </c>
      <c r="B261" s="281" t="s">
        <v>696</v>
      </c>
      <c r="C261" s="372" t="s">
        <v>697</v>
      </c>
      <c r="D261" s="272" t="s">
        <v>110</v>
      </c>
      <c r="E261" s="273">
        <v>30</v>
      </c>
      <c r="F261" s="344">
        <v>1200</v>
      </c>
      <c r="G261" s="413">
        <f t="shared" si="213"/>
        <v>36000</v>
      </c>
      <c r="H261" s="344">
        <v>545.04</v>
      </c>
      <c r="I261" s="414">
        <f t="shared" si="214"/>
        <v>16351.199999999999</v>
      </c>
      <c r="J261" s="415">
        <f t="shared" si="215"/>
        <v>52351.199999999997</v>
      </c>
      <c r="K261" s="406"/>
      <c r="L261" s="427"/>
      <c r="M261" s="429">
        <v>1200</v>
      </c>
      <c r="N261" s="431">
        <f t="shared" si="216"/>
        <v>0</v>
      </c>
      <c r="O261" s="429">
        <v>545.04</v>
      </c>
      <c r="P261" s="431">
        <f t="shared" si="217"/>
        <v>0</v>
      </c>
      <c r="Q261" s="432">
        <f t="shared" si="218"/>
        <v>0</v>
      </c>
      <c r="R261" s="444"/>
      <c r="S261" s="446">
        <v>1200</v>
      </c>
      <c r="T261" s="448">
        <f t="shared" si="219"/>
        <v>0</v>
      </c>
      <c r="U261" s="446">
        <v>545.04</v>
      </c>
      <c r="V261" s="448">
        <f t="shared" si="220"/>
        <v>0</v>
      </c>
      <c r="W261" s="449">
        <f t="shared" si="221"/>
        <v>0</v>
      </c>
      <c r="X261" s="472"/>
      <c r="Y261" s="474">
        <v>1200</v>
      </c>
      <c r="Z261" s="476">
        <f t="shared" si="222"/>
        <v>0</v>
      </c>
      <c r="AA261" s="474">
        <v>545.04</v>
      </c>
      <c r="AB261" s="476">
        <f t="shared" si="223"/>
        <v>0</v>
      </c>
      <c r="AC261" s="477">
        <f t="shared" si="224"/>
        <v>0</v>
      </c>
      <c r="AD261" s="489"/>
      <c r="AE261" s="491">
        <v>1200</v>
      </c>
      <c r="AF261" s="493">
        <f t="shared" si="225"/>
        <v>0</v>
      </c>
      <c r="AG261" s="491">
        <v>545.04</v>
      </c>
      <c r="AH261" s="493">
        <f t="shared" si="226"/>
        <v>0</v>
      </c>
      <c r="AI261" s="494">
        <f t="shared" si="227"/>
        <v>0</v>
      </c>
      <c r="AJ261" s="523">
        <v>30</v>
      </c>
      <c r="AK261" s="525">
        <v>1200</v>
      </c>
      <c r="AL261" s="527">
        <f t="shared" si="228"/>
        <v>36000</v>
      </c>
      <c r="AM261" s="525">
        <v>545.04</v>
      </c>
      <c r="AN261" s="527">
        <f t="shared" si="229"/>
        <v>16351.199999999999</v>
      </c>
      <c r="AO261" s="528">
        <f t="shared" si="230"/>
        <v>52351.199999999997</v>
      </c>
      <c r="AP261" s="540"/>
      <c r="AQ261" s="344">
        <v>1200</v>
      </c>
      <c r="AR261" s="413">
        <f t="shared" si="231"/>
        <v>0</v>
      </c>
      <c r="AS261" s="344">
        <v>545.04</v>
      </c>
      <c r="AT261" s="414">
        <f t="shared" si="232"/>
        <v>0</v>
      </c>
      <c r="AU261" s="415">
        <f t="shared" si="237"/>
        <v>0</v>
      </c>
      <c r="AV261" s="606"/>
      <c r="AW261" s="344">
        <v>1200</v>
      </c>
      <c r="AX261" s="413">
        <f t="shared" si="234"/>
        <v>0</v>
      </c>
      <c r="AY261" s="344">
        <v>545.04</v>
      </c>
      <c r="AZ261" s="414">
        <f t="shared" si="235"/>
        <v>0</v>
      </c>
      <c r="BA261" s="415">
        <f t="shared" si="238"/>
        <v>0</v>
      </c>
      <c r="BB261" s="540"/>
      <c r="BC261" s="542">
        <v>1200</v>
      </c>
      <c r="BD261" s="544">
        <f t="shared" si="210"/>
        <v>0</v>
      </c>
      <c r="BE261" s="542">
        <v>545.04</v>
      </c>
      <c r="BF261" s="544">
        <f t="shared" si="211"/>
        <v>0</v>
      </c>
      <c r="BG261" s="545">
        <f t="shared" si="212"/>
        <v>0</v>
      </c>
      <c r="BH261" s="398">
        <f t="shared" si="195"/>
        <v>0</v>
      </c>
      <c r="BJ261" s="275"/>
    </row>
    <row r="262" spans="1:62" s="254" customFormat="1" ht="12.75">
      <c r="A262" s="303" t="s">
        <v>698</v>
      </c>
      <c r="B262" s="264" t="s">
        <v>699</v>
      </c>
      <c r="C262" s="372" t="s">
        <v>700</v>
      </c>
      <c r="D262" s="272" t="s">
        <v>110</v>
      </c>
      <c r="E262" s="273">
        <v>54</v>
      </c>
      <c r="F262" s="344">
        <v>1200</v>
      </c>
      <c r="G262" s="413">
        <f t="shared" si="213"/>
        <v>64800</v>
      </c>
      <c r="H262" s="344">
        <v>270</v>
      </c>
      <c r="I262" s="414">
        <f t="shared" si="214"/>
        <v>14580</v>
      </c>
      <c r="J262" s="415">
        <f t="shared" si="215"/>
        <v>79380</v>
      </c>
      <c r="K262" s="406"/>
      <c r="L262" s="427"/>
      <c r="M262" s="429">
        <v>1200</v>
      </c>
      <c r="N262" s="431">
        <f t="shared" si="216"/>
        <v>0</v>
      </c>
      <c r="O262" s="429">
        <v>270</v>
      </c>
      <c r="P262" s="431">
        <f t="shared" si="217"/>
        <v>0</v>
      </c>
      <c r="Q262" s="432">
        <f t="shared" si="218"/>
        <v>0</v>
      </c>
      <c r="R262" s="444"/>
      <c r="S262" s="446">
        <v>1200</v>
      </c>
      <c r="T262" s="448">
        <f t="shared" si="219"/>
        <v>0</v>
      </c>
      <c r="U262" s="446">
        <v>270</v>
      </c>
      <c r="V262" s="448">
        <f t="shared" si="220"/>
        <v>0</v>
      </c>
      <c r="W262" s="449">
        <f t="shared" si="221"/>
        <v>0</v>
      </c>
      <c r="X262" s="472"/>
      <c r="Y262" s="474">
        <v>1200</v>
      </c>
      <c r="Z262" s="476">
        <f t="shared" si="222"/>
        <v>0</v>
      </c>
      <c r="AA262" s="474">
        <v>270</v>
      </c>
      <c r="AB262" s="476">
        <f t="shared" si="223"/>
        <v>0</v>
      </c>
      <c r="AC262" s="477">
        <f t="shared" si="224"/>
        <v>0</v>
      </c>
      <c r="AD262" s="489"/>
      <c r="AE262" s="491">
        <v>1200</v>
      </c>
      <c r="AF262" s="493">
        <f t="shared" si="225"/>
        <v>0</v>
      </c>
      <c r="AG262" s="491">
        <v>270</v>
      </c>
      <c r="AH262" s="493">
        <f t="shared" si="226"/>
        <v>0</v>
      </c>
      <c r="AI262" s="494">
        <f t="shared" si="227"/>
        <v>0</v>
      </c>
      <c r="AJ262" s="523">
        <v>30</v>
      </c>
      <c r="AK262" s="525">
        <v>1200</v>
      </c>
      <c r="AL262" s="527">
        <f t="shared" si="228"/>
        <v>36000</v>
      </c>
      <c r="AM262" s="525">
        <v>270</v>
      </c>
      <c r="AN262" s="527">
        <f t="shared" si="229"/>
        <v>8100</v>
      </c>
      <c r="AO262" s="528">
        <f t="shared" si="230"/>
        <v>44100</v>
      </c>
      <c r="AP262" s="540"/>
      <c r="AQ262" s="344">
        <v>1200</v>
      </c>
      <c r="AR262" s="413">
        <f t="shared" si="231"/>
        <v>0</v>
      </c>
      <c r="AS262" s="344">
        <v>270</v>
      </c>
      <c r="AT262" s="414">
        <f t="shared" si="232"/>
        <v>0</v>
      </c>
      <c r="AU262" s="415">
        <f t="shared" si="237"/>
        <v>0</v>
      </c>
      <c r="AV262" s="606"/>
      <c r="AW262" s="344">
        <v>1200</v>
      </c>
      <c r="AX262" s="413">
        <f t="shared" si="234"/>
        <v>0</v>
      </c>
      <c r="AY262" s="344">
        <v>270</v>
      </c>
      <c r="AZ262" s="414">
        <f t="shared" si="235"/>
        <v>0</v>
      </c>
      <c r="BA262" s="415">
        <f t="shared" si="238"/>
        <v>0</v>
      </c>
      <c r="BB262" s="540">
        <v>24</v>
      </c>
      <c r="BC262" s="542">
        <v>1200</v>
      </c>
      <c r="BD262" s="544">
        <f t="shared" si="210"/>
        <v>28800</v>
      </c>
      <c r="BE262" s="542">
        <v>270</v>
      </c>
      <c r="BF262" s="544">
        <f t="shared" si="211"/>
        <v>6480</v>
      </c>
      <c r="BG262" s="545">
        <f t="shared" si="212"/>
        <v>35280</v>
      </c>
      <c r="BH262" s="398">
        <f t="shared" si="195"/>
        <v>0</v>
      </c>
      <c r="BJ262" s="275"/>
    </row>
    <row r="263" spans="1:62" s="254" customFormat="1" ht="12.75">
      <c r="A263" s="303" t="s">
        <v>701</v>
      </c>
      <c r="B263" s="281" t="s">
        <v>702</v>
      </c>
      <c r="C263" s="372" t="s">
        <v>703</v>
      </c>
      <c r="D263" s="272" t="s">
        <v>110</v>
      </c>
      <c r="E263" s="637">
        <v>80</v>
      </c>
      <c r="F263" s="344">
        <v>100</v>
      </c>
      <c r="G263" s="413">
        <f t="shared" si="213"/>
        <v>8000</v>
      </c>
      <c r="H263" s="344">
        <v>71.760000000000005</v>
      </c>
      <c r="I263" s="414">
        <f t="shared" si="214"/>
        <v>5740.8</v>
      </c>
      <c r="J263" s="415">
        <f t="shared" si="215"/>
        <v>13740.8</v>
      </c>
      <c r="K263" s="406"/>
      <c r="L263" s="427"/>
      <c r="M263" s="429">
        <v>100</v>
      </c>
      <c r="N263" s="431">
        <f t="shared" si="216"/>
        <v>0</v>
      </c>
      <c r="O263" s="429">
        <v>71.760000000000005</v>
      </c>
      <c r="P263" s="431">
        <f t="shared" si="217"/>
        <v>0</v>
      </c>
      <c r="Q263" s="432">
        <f t="shared" si="218"/>
        <v>0</v>
      </c>
      <c r="R263" s="444"/>
      <c r="S263" s="446">
        <v>100</v>
      </c>
      <c r="T263" s="448">
        <f t="shared" si="219"/>
        <v>0</v>
      </c>
      <c r="U263" s="446">
        <v>71.760000000000005</v>
      </c>
      <c r="V263" s="448">
        <f t="shared" si="220"/>
        <v>0</v>
      </c>
      <c r="W263" s="449">
        <f t="shared" si="221"/>
        <v>0</v>
      </c>
      <c r="X263" s="472"/>
      <c r="Y263" s="474">
        <v>100</v>
      </c>
      <c r="Z263" s="476">
        <f t="shared" si="222"/>
        <v>0</v>
      </c>
      <c r="AA263" s="474">
        <v>71.760000000000005</v>
      </c>
      <c r="AB263" s="476">
        <f t="shared" si="223"/>
        <v>0</v>
      </c>
      <c r="AC263" s="477">
        <f t="shared" si="224"/>
        <v>0</v>
      </c>
      <c r="AD263" s="489"/>
      <c r="AE263" s="491">
        <v>100</v>
      </c>
      <c r="AF263" s="493">
        <f t="shared" si="225"/>
        <v>0</v>
      </c>
      <c r="AG263" s="491">
        <v>71.760000000000005</v>
      </c>
      <c r="AH263" s="493">
        <f t="shared" si="226"/>
        <v>0</v>
      </c>
      <c r="AI263" s="494">
        <f t="shared" si="227"/>
        <v>0</v>
      </c>
      <c r="AJ263" s="523">
        <v>80</v>
      </c>
      <c r="AK263" s="525">
        <v>100</v>
      </c>
      <c r="AL263" s="527">
        <f t="shared" si="228"/>
        <v>8000</v>
      </c>
      <c r="AM263" s="525">
        <v>71.760000000000005</v>
      </c>
      <c r="AN263" s="527">
        <f t="shared" si="229"/>
        <v>5740.8</v>
      </c>
      <c r="AO263" s="528">
        <f t="shared" si="230"/>
        <v>13740.8</v>
      </c>
      <c r="AP263" s="540"/>
      <c r="AQ263" s="344">
        <v>100</v>
      </c>
      <c r="AR263" s="413">
        <f t="shared" si="231"/>
        <v>0</v>
      </c>
      <c r="AS263" s="344">
        <v>71.760000000000005</v>
      </c>
      <c r="AT263" s="414">
        <f t="shared" si="232"/>
        <v>0</v>
      </c>
      <c r="AU263" s="415">
        <f t="shared" si="237"/>
        <v>0</v>
      </c>
      <c r="AV263" s="606"/>
      <c r="AW263" s="344">
        <v>100</v>
      </c>
      <c r="AX263" s="413">
        <f t="shared" si="234"/>
        <v>0</v>
      </c>
      <c r="AY263" s="344">
        <v>71.760000000000005</v>
      </c>
      <c r="AZ263" s="414">
        <f t="shared" si="235"/>
        <v>0</v>
      </c>
      <c r="BA263" s="415">
        <f t="shared" si="238"/>
        <v>0</v>
      </c>
      <c r="BB263" s="540"/>
      <c r="BC263" s="542">
        <v>100</v>
      </c>
      <c r="BD263" s="544">
        <f t="shared" si="210"/>
        <v>0</v>
      </c>
      <c r="BE263" s="542">
        <v>71.760000000000005</v>
      </c>
      <c r="BF263" s="544">
        <f t="shared" si="211"/>
        <v>0</v>
      </c>
      <c r="BG263" s="545">
        <f t="shared" si="212"/>
        <v>0</v>
      </c>
      <c r="BH263" s="398">
        <f t="shared" si="195"/>
        <v>0</v>
      </c>
      <c r="BJ263" s="275"/>
    </row>
    <row r="264" spans="1:62" s="275" customFormat="1" ht="12.75">
      <c r="A264" s="303" t="s">
        <v>308</v>
      </c>
      <c r="B264" s="270" t="s">
        <v>309</v>
      </c>
      <c r="C264" s="277" t="s">
        <v>310</v>
      </c>
      <c r="D264" s="272" t="s">
        <v>110</v>
      </c>
      <c r="E264" s="638">
        <v>77</v>
      </c>
      <c r="F264" s="344">
        <v>3200</v>
      </c>
      <c r="G264" s="413">
        <f t="shared" si="213"/>
        <v>246400</v>
      </c>
      <c r="H264" s="344">
        <v>3692.4</v>
      </c>
      <c r="I264" s="418">
        <f t="shared" si="214"/>
        <v>284314.8</v>
      </c>
      <c r="J264" s="417">
        <f t="shared" si="215"/>
        <v>530714.80000000005</v>
      </c>
      <c r="K264" s="406"/>
      <c r="L264" s="435"/>
      <c r="M264" s="429">
        <v>3200</v>
      </c>
      <c r="N264" s="431">
        <f t="shared" si="216"/>
        <v>0</v>
      </c>
      <c r="O264" s="429">
        <v>3692.4</v>
      </c>
      <c r="P264" s="431">
        <f t="shared" si="217"/>
        <v>0</v>
      </c>
      <c r="Q264" s="432">
        <f t="shared" si="218"/>
        <v>0</v>
      </c>
      <c r="R264" s="452"/>
      <c r="S264" s="446">
        <v>3200</v>
      </c>
      <c r="T264" s="448">
        <f t="shared" si="219"/>
        <v>0</v>
      </c>
      <c r="U264" s="446">
        <v>3692.4</v>
      </c>
      <c r="V264" s="448">
        <f t="shared" si="220"/>
        <v>0</v>
      </c>
      <c r="W264" s="449">
        <f t="shared" si="221"/>
        <v>0</v>
      </c>
      <c r="X264" s="481">
        <v>40</v>
      </c>
      <c r="Y264" s="474">
        <v>3200</v>
      </c>
      <c r="Z264" s="476">
        <f t="shared" si="222"/>
        <v>128000</v>
      </c>
      <c r="AA264" s="474">
        <v>3692.4</v>
      </c>
      <c r="AB264" s="476">
        <f t="shared" si="223"/>
        <v>147696</v>
      </c>
      <c r="AC264" s="477">
        <f t="shared" si="224"/>
        <v>275696</v>
      </c>
      <c r="AD264" s="500"/>
      <c r="AE264" s="491">
        <v>3200</v>
      </c>
      <c r="AF264" s="493">
        <f t="shared" si="225"/>
        <v>0</v>
      </c>
      <c r="AG264" s="491">
        <v>3692.4</v>
      </c>
      <c r="AH264" s="493">
        <f t="shared" si="226"/>
        <v>0</v>
      </c>
      <c r="AI264" s="494">
        <f t="shared" si="227"/>
        <v>0</v>
      </c>
      <c r="AJ264" s="532"/>
      <c r="AK264" s="525">
        <v>3200</v>
      </c>
      <c r="AL264" s="527">
        <f t="shared" si="228"/>
        <v>0</v>
      </c>
      <c r="AM264" s="525">
        <v>3692.4</v>
      </c>
      <c r="AN264" s="527">
        <f t="shared" si="229"/>
        <v>0</v>
      </c>
      <c r="AO264" s="528">
        <f t="shared" si="230"/>
        <v>0</v>
      </c>
      <c r="AP264" s="549"/>
      <c r="AQ264" s="344">
        <v>3200</v>
      </c>
      <c r="AR264" s="413">
        <f t="shared" si="231"/>
        <v>0</v>
      </c>
      <c r="AS264" s="344">
        <v>3692.4</v>
      </c>
      <c r="AT264" s="418">
        <f t="shared" si="232"/>
        <v>0</v>
      </c>
      <c r="AU264" s="417">
        <f t="shared" si="237"/>
        <v>0</v>
      </c>
      <c r="AV264" s="681"/>
      <c r="AW264" s="344">
        <v>3200</v>
      </c>
      <c r="AX264" s="413">
        <f t="shared" si="234"/>
        <v>0</v>
      </c>
      <c r="AY264" s="344">
        <v>3692.4</v>
      </c>
      <c r="AZ264" s="418">
        <f t="shared" si="235"/>
        <v>0</v>
      </c>
      <c r="BA264" s="417">
        <f t="shared" si="238"/>
        <v>0</v>
      </c>
      <c r="BB264" s="549">
        <v>37</v>
      </c>
      <c r="BC264" s="542">
        <v>3200</v>
      </c>
      <c r="BD264" s="544">
        <f t="shared" si="210"/>
        <v>118400</v>
      </c>
      <c r="BE264" s="542">
        <v>3692.4</v>
      </c>
      <c r="BF264" s="544">
        <f t="shared" si="211"/>
        <v>136618.80000000002</v>
      </c>
      <c r="BG264" s="545">
        <f t="shared" si="212"/>
        <v>255018.80000000002</v>
      </c>
      <c r="BH264" s="398">
        <f t="shared" si="195"/>
        <v>0</v>
      </c>
    </row>
    <row r="265" spans="1:62" s="275" customFormat="1" ht="12.75">
      <c r="A265" s="303" t="s">
        <v>704</v>
      </c>
      <c r="B265" s="270" t="s">
        <v>327</v>
      </c>
      <c r="C265" s="277" t="s">
        <v>328</v>
      </c>
      <c r="D265" s="272" t="s">
        <v>110</v>
      </c>
      <c r="E265" s="639">
        <v>22</v>
      </c>
      <c r="F265" s="344">
        <v>2600</v>
      </c>
      <c r="G265" s="413">
        <f t="shared" si="213"/>
        <v>57200</v>
      </c>
      <c r="H265" s="344">
        <v>1365</v>
      </c>
      <c r="I265" s="416">
        <f t="shared" si="214"/>
        <v>30030</v>
      </c>
      <c r="J265" s="417">
        <f t="shared" si="215"/>
        <v>87230</v>
      </c>
      <c r="K265" s="406"/>
      <c r="L265" s="435"/>
      <c r="M265" s="429">
        <v>2600</v>
      </c>
      <c r="N265" s="431">
        <f t="shared" si="216"/>
        <v>0</v>
      </c>
      <c r="O265" s="429">
        <v>1365</v>
      </c>
      <c r="P265" s="431">
        <f t="shared" si="217"/>
        <v>0</v>
      </c>
      <c r="Q265" s="432">
        <f t="shared" si="218"/>
        <v>0</v>
      </c>
      <c r="R265" s="452"/>
      <c r="S265" s="446">
        <v>2600</v>
      </c>
      <c r="T265" s="448">
        <f t="shared" si="219"/>
        <v>0</v>
      </c>
      <c r="U265" s="446">
        <v>1365</v>
      </c>
      <c r="V265" s="448">
        <f t="shared" si="220"/>
        <v>0</v>
      </c>
      <c r="W265" s="449">
        <f t="shared" si="221"/>
        <v>0</v>
      </c>
      <c r="X265" s="481"/>
      <c r="Y265" s="474">
        <v>2600</v>
      </c>
      <c r="Z265" s="476">
        <f t="shared" si="222"/>
        <v>0</v>
      </c>
      <c r="AA265" s="474">
        <v>1365</v>
      </c>
      <c r="AB265" s="476">
        <f t="shared" si="223"/>
        <v>0</v>
      </c>
      <c r="AC265" s="477">
        <f t="shared" si="224"/>
        <v>0</v>
      </c>
      <c r="AD265" s="500"/>
      <c r="AE265" s="491">
        <v>2600</v>
      </c>
      <c r="AF265" s="493">
        <f t="shared" si="225"/>
        <v>0</v>
      </c>
      <c r="AG265" s="491">
        <v>1365</v>
      </c>
      <c r="AH265" s="493">
        <f t="shared" si="226"/>
        <v>0</v>
      </c>
      <c r="AI265" s="494">
        <f t="shared" si="227"/>
        <v>0</v>
      </c>
      <c r="AJ265" s="532">
        <v>20</v>
      </c>
      <c r="AK265" s="525">
        <v>2600</v>
      </c>
      <c r="AL265" s="527">
        <f t="shared" si="228"/>
        <v>52000</v>
      </c>
      <c r="AM265" s="525">
        <v>1365</v>
      </c>
      <c r="AN265" s="527">
        <f t="shared" si="229"/>
        <v>27300</v>
      </c>
      <c r="AO265" s="528">
        <f t="shared" si="230"/>
        <v>79300</v>
      </c>
      <c r="AP265" s="549"/>
      <c r="AQ265" s="344">
        <v>2600</v>
      </c>
      <c r="AR265" s="413">
        <f t="shared" si="231"/>
        <v>0</v>
      </c>
      <c r="AS265" s="344">
        <v>1365</v>
      </c>
      <c r="AT265" s="416">
        <f t="shared" si="232"/>
        <v>0</v>
      </c>
      <c r="AU265" s="417">
        <f t="shared" si="237"/>
        <v>0</v>
      </c>
      <c r="AV265" s="681"/>
      <c r="AW265" s="344">
        <v>2600</v>
      </c>
      <c r="AX265" s="413">
        <f t="shared" si="234"/>
        <v>0</v>
      </c>
      <c r="AY265" s="344">
        <v>1365</v>
      </c>
      <c r="AZ265" s="416">
        <f t="shared" si="235"/>
        <v>0</v>
      </c>
      <c r="BA265" s="417">
        <f t="shared" si="238"/>
        <v>0</v>
      </c>
      <c r="BB265" s="549">
        <v>2</v>
      </c>
      <c r="BC265" s="542">
        <v>2600</v>
      </c>
      <c r="BD265" s="544">
        <f t="shared" si="210"/>
        <v>5200</v>
      </c>
      <c r="BE265" s="542">
        <v>1365</v>
      </c>
      <c r="BF265" s="544">
        <f t="shared" si="211"/>
        <v>2730</v>
      </c>
      <c r="BG265" s="545">
        <f t="shared" si="212"/>
        <v>7930</v>
      </c>
      <c r="BH265" s="398">
        <f t="shared" si="195"/>
        <v>0</v>
      </c>
    </row>
    <row r="266" spans="1:62" s="275" customFormat="1" ht="12.75">
      <c r="A266" s="303" t="s">
        <v>311</v>
      </c>
      <c r="B266" s="366" t="s">
        <v>312</v>
      </c>
      <c r="C266" s="187"/>
      <c r="D266" s="272" t="s">
        <v>110</v>
      </c>
      <c r="E266" s="639">
        <v>77</v>
      </c>
      <c r="F266" s="344">
        <v>1200</v>
      </c>
      <c r="G266" s="413">
        <f t="shared" si="213"/>
        <v>92400</v>
      </c>
      <c r="H266" s="344">
        <v>1250</v>
      </c>
      <c r="I266" s="418">
        <f t="shared" si="214"/>
        <v>96250</v>
      </c>
      <c r="J266" s="417">
        <f t="shared" si="215"/>
        <v>188650</v>
      </c>
      <c r="K266" s="406"/>
      <c r="L266" s="435"/>
      <c r="M266" s="429">
        <v>1200</v>
      </c>
      <c r="N266" s="431">
        <f t="shared" si="216"/>
        <v>0</v>
      </c>
      <c r="O266" s="429">
        <v>1250</v>
      </c>
      <c r="P266" s="431">
        <f t="shared" si="217"/>
        <v>0</v>
      </c>
      <c r="Q266" s="432">
        <f t="shared" si="218"/>
        <v>0</v>
      </c>
      <c r="R266" s="452"/>
      <c r="S266" s="446">
        <v>1200</v>
      </c>
      <c r="T266" s="448">
        <f t="shared" si="219"/>
        <v>0</v>
      </c>
      <c r="U266" s="446">
        <v>1250</v>
      </c>
      <c r="V266" s="448">
        <f t="shared" si="220"/>
        <v>0</v>
      </c>
      <c r="W266" s="449">
        <f t="shared" si="221"/>
        <v>0</v>
      </c>
      <c r="X266" s="481">
        <v>40</v>
      </c>
      <c r="Y266" s="474">
        <v>1200</v>
      </c>
      <c r="Z266" s="476">
        <f t="shared" si="222"/>
        <v>48000</v>
      </c>
      <c r="AA266" s="395">
        <v>1121.8</v>
      </c>
      <c r="AB266" s="476">
        <f t="shared" si="223"/>
        <v>44872</v>
      </c>
      <c r="AC266" s="477">
        <f t="shared" si="224"/>
        <v>92872</v>
      </c>
      <c r="AD266" s="500"/>
      <c r="AE266" s="491">
        <v>1200</v>
      </c>
      <c r="AF266" s="493">
        <f t="shared" si="225"/>
        <v>0</v>
      </c>
      <c r="AG266" s="491">
        <v>1250</v>
      </c>
      <c r="AH266" s="493">
        <f t="shared" si="226"/>
        <v>0</v>
      </c>
      <c r="AI266" s="494">
        <f t="shared" si="227"/>
        <v>0</v>
      </c>
      <c r="AJ266" s="532">
        <v>10</v>
      </c>
      <c r="AK266" s="525">
        <v>1200</v>
      </c>
      <c r="AL266" s="527">
        <f t="shared" si="228"/>
        <v>12000</v>
      </c>
      <c r="AM266" s="525">
        <v>1250</v>
      </c>
      <c r="AN266" s="527">
        <f t="shared" si="229"/>
        <v>12500</v>
      </c>
      <c r="AO266" s="528">
        <f t="shared" si="230"/>
        <v>24500</v>
      </c>
      <c r="AP266" s="549"/>
      <c r="AQ266" s="344">
        <v>1200</v>
      </c>
      <c r="AR266" s="413">
        <f t="shared" si="231"/>
        <v>0</v>
      </c>
      <c r="AS266" s="344">
        <v>1250</v>
      </c>
      <c r="AT266" s="418">
        <f t="shared" si="232"/>
        <v>0</v>
      </c>
      <c r="AU266" s="417">
        <f t="shared" si="237"/>
        <v>0</v>
      </c>
      <c r="AV266" s="681"/>
      <c r="AW266" s="344">
        <v>1200</v>
      </c>
      <c r="AX266" s="413">
        <f t="shared" si="234"/>
        <v>0</v>
      </c>
      <c r="AY266" s="344">
        <v>1250</v>
      </c>
      <c r="AZ266" s="418">
        <f t="shared" si="235"/>
        <v>0</v>
      </c>
      <c r="BA266" s="417">
        <f t="shared" si="238"/>
        <v>0</v>
      </c>
      <c r="BB266" s="549">
        <v>27</v>
      </c>
      <c r="BC266" s="542">
        <v>1200</v>
      </c>
      <c r="BD266" s="544">
        <f t="shared" si="210"/>
        <v>32400</v>
      </c>
      <c r="BE266" s="542">
        <v>1250</v>
      </c>
      <c r="BF266" s="544">
        <f t="shared" si="211"/>
        <v>33750</v>
      </c>
      <c r="BG266" s="545">
        <f t="shared" si="212"/>
        <v>66150</v>
      </c>
      <c r="BH266" s="398">
        <f t="shared" si="195"/>
        <v>0</v>
      </c>
    </row>
    <row r="267" spans="1:62" s="275" customFormat="1" ht="12.75">
      <c r="A267" s="303" t="s">
        <v>705</v>
      </c>
      <c r="B267" s="264" t="s">
        <v>706</v>
      </c>
      <c r="C267" s="277" t="s">
        <v>707</v>
      </c>
      <c r="D267" s="272" t="s">
        <v>110</v>
      </c>
      <c r="E267" s="234">
        <v>1</v>
      </c>
      <c r="F267" s="344">
        <v>4500</v>
      </c>
      <c r="G267" s="416">
        <f t="shared" si="213"/>
        <v>4500</v>
      </c>
      <c r="H267" s="344">
        <v>32633.64</v>
      </c>
      <c r="I267" s="418">
        <f t="shared" si="214"/>
        <v>32633.64</v>
      </c>
      <c r="J267" s="417">
        <f t="shared" si="215"/>
        <v>37133.64</v>
      </c>
      <c r="K267" s="406"/>
      <c r="L267" s="435"/>
      <c r="M267" s="429">
        <v>4500</v>
      </c>
      <c r="N267" s="431">
        <f t="shared" si="216"/>
        <v>0</v>
      </c>
      <c r="O267" s="429">
        <v>32633.64</v>
      </c>
      <c r="P267" s="431">
        <f t="shared" si="217"/>
        <v>0</v>
      </c>
      <c r="Q267" s="432">
        <f t="shared" si="218"/>
        <v>0</v>
      </c>
      <c r="R267" s="452"/>
      <c r="S267" s="446">
        <v>4500</v>
      </c>
      <c r="T267" s="448">
        <f t="shared" si="219"/>
        <v>0</v>
      </c>
      <c r="U267" s="446">
        <v>32633.64</v>
      </c>
      <c r="V267" s="448">
        <f t="shared" si="220"/>
        <v>0</v>
      </c>
      <c r="W267" s="449">
        <f t="shared" si="221"/>
        <v>0</v>
      </c>
      <c r="X267" s="481"/>
      <c r="Y267" s="474">
        <v>4500</v>
      </c>
      <c r="Z267" s="476">
        <f t="shared" si="222"/>
        <v>0</v>
      </c>
      <c r="AA267" s="474">
        <v>32633.64</v>
      </c>
      <c r="AB267" s="476">
        <f t="shared" si="223"/>
        <v>0</v>
      </c>
      <c r="AC267" s="477">
        <f t="shared" si="224"/>
        <v>0</v>
      </c>
      <c r="AD267" s="500"/>
      <c r="AE267" s="491">
        <v>4500</v>
      </c>
      <c r="AF267" s="493">
        <f t="shared" si="225"/>
        <v>0</v>
      </c>
      <c r="AG267" s="491">
        <v>32633.64</v>
      </c>
      <c r="AH267" s="493">
        <f t="shared" si="226"/>
        <v>0</v>
      </c>
      <c r="AI267" s="494">
        <f t="shared" si="227"/>
        <v>0</v>
      </c>
      <c r="AJ267" s="532"/>
      <c r="AK267" s="525">
        <v>4500</v>
      </c>
      <c r="AL267" s="527">
        <f t="shared" si="228"/>
        <v>0</v>
      </c>
      <c r="AM267" s="525">
        <v>32633.64</v>
      </c>
      <c r="AN267" s="527">
        <f t="shared" si="229"/>
        <v>0</v>
      </c>
      <c r="AO267" s="528">
        <f t="shared" si="230"/>
        <v>0</v>
      </c>
      <c r="AP267" s="549"/>
      <c r="AQ267" s="344">
        <v>4500</v>
      </c>
      <c r="AR267" s="416">
        <f t="shared" si="231"/>
        <v>0</v>
      </c>
      <c r="AS267" s="344">
        <v>32633.64</v>
      </c>
      <c r="AT267" s="418">
        <f t="shared" si="232"/>
        <v>0</v>
      </c>
      <c r="AU267" s="417">
        <f t="shared" si="237"/>
        <v>0</v>
      </c>
      <c r="AV267" s="681"/>
      <c r="AW267" s="344">
        <v>4500</v>
      </c>
      <c r="AX267" s="416">
        <f t="shared" si="234"/>
        <v>0</v>
      </c>
      <c r="AY267" s="344">
        <v>32633.64</v>
      </c>
      <c r="AZ267" s="418">
        <f t="shared" si="235"/>
        <v>0</v>
      </c>
      <c r="BA267" s="417">
        <f t="shared" si="238"/>
        <v>0</v>
      </c>
      <c r="BB267" s="549">
        <v>1</v>
      </c>
      <c r="BC267" s="542">
        <v>4500</v>
      </c>
      <c r="BD267" s="544">
        <f t="shared" si="210"/>
        <v>4500</v>
      </c>
      <c r="BE267" s="542">
        <v>32633.64</v>
      </c>
      <c r="BF267" s="544">
        <f t="shared" si="211"/>
        <v>32633.64</v>
      </c>
      <c r="BG267" s="545">
        <f t="shared" si="212"/>
        <v>37133.64</v>
      </c>
      <c r="BH267" s="398">
        <f t="shared" si="195"/>
        <v>0</v>
      </c>
    </row>
    <row r="268" spans="1:62" s="275" customFormat="1" ht="12.75">
      <c r="A268" s="303" t="s">
        <v>708</v>
      </c>
      <c r="B268" s="264" t="s">
        <v>706</v>
      </c>
      <c r="C268" s="277" t="s">
        <v>709</v>
      </c>
      <c r="D268" s="272" t="s">
        <v>110</v>
      </c>
      <c r="E268" s="234">
        <v>1</v>
      </c>
      <c r="F268" s="344">
        <v>4500</v>
      </c>
      <c r="G268" s="416">
        <f t="shared" si="213"/>
        <v>4500</v>
      </c>
      <c r="H268" s="344">
        <v>31318.560000000001</v>
      </c>
      <c r="I268" s="418">
        <f t="shared" si="214"/>
        <v>31318.560000000001</v>
      </c>
      <c r="J268" s="417">
        <f t="shared" si="215"/>
        <v>35818.559999999998</v>
      </c>
      <c r="K268" s="406"/>
      <c r="L268" s="435"/>
      <c r="M268" s="429">
        <v>4500</v>
      </c>
      <c r="N268" s="431">
        <f t="shared" si="216"/>
        <v>0</v>
      </c>
      <c r="O268" s="429">
        <v>31318.560000000001</v>
      </c>
      <c r="P268" s="431">
        <f t="shared" si="217"/>
        <v>0</v>
      </c>
      <c r="Q268" s="432">
        <f t="shared" si="218"/>
        <v>0</v>
      </c>
      <c r="R268" s="452"/>
      <c r="S268" s="446">
        <v>4500</v>
      </c>
      <c r="T268" s="448">
        <f t="shared" si="219"/>
        <v>0</v>
      </c>
      <c r="U268" s="446">
        <v>31318.560000000001</v>
      </c>
      <c r="V268" s="448">
        <f t="shared" si="220"/>
        <v>0</v>
      </c>
      <c r="W268" s="449">
        <f t="shared" si="221"/>
        <v>0</v>
      </c>
      <c r="X268" s="481"/>
      <c r="Y268" s="474">
        <v>4500</v>
      </c>
      <c r="Z268" s="476">
        <f t="shared" si="222"/>
        <v>0</v>
      </c>
      <c r="AA268" s="474">
        <v>31318.560000000001</v>
      </c>
      <c r="AB268" s="476">
        <f t="shared" si="223"/>
        <v>0</v>
      </c>
      <c r="AC268" s="477">
        <f t="shared" si="224"/>
        <v>0</v>
      </c>
      <c r="AD268" s="500"/>
      <c r="AE268" s="491">
        <v>4500</v>
      </c>
      <c r="AF268" s="493">
        <f t="shared" si="225"/>
        <v>0</v>
      </c>
      <c r="AG268" s="491">
        <v>31318.560000000001</v>
      </c>
      <c r="AH268" s="493">
        <f t="shared" si="226"/>
        <v>0</v>
      </c>
      <c r="AI268" s="494">
        <f t="shared" si="227"/>
        <v>0</v>
      </c>
      <c r="AJ268" s="532">
        <v>1</v>
      </c>
      <c r="AK268" s="525">
        <v>4500</v>
      </c>
      <c r="AL268" s="527">
        <f t="shared" si="228"/>
        <v>4500</v>
      </c>
      <c r="AM268" s="525">
        <v>31318.560000000001</v>
      </c>
      <c r="AN268" s="527">
        <f t="shared" si="229"/>
        <v>31318.560000000001</v>
      </c>
      <c r="AO268" s="528">
        <f t="shared" si="230"/>
        <v>35818.559999999998</v>
      </c>
      <c r="AP268" s="549"/>
      <c r="AQ268" s="344">
        <v>4500</v>
      </c>
      <c r="AR268" s="416">
        <f t="shared" si="231"/>
        <v>0</v>
      </c>
      <c r="AS268" s="344">
        <v>31318.560000000001</v>
      </c>
      <c r="AT268" s="418">
        <f t="shared" si="232"/>
        <v>0</v>
      </c>
      <c r="AU268" s="417">
        <f t="shared" si="237"/>
        <v>0</v>
      </c>
      <c r="AV268" s="681"/>
      <c r="AW268" s="344">
        <v>4500</v>
      </c>
      <c r="AX268" s="416">
        <f t="shared" si="234"/>
        <v>0</v>
      </c>
      <c r="AY268" s="344">
        <v>31318.560000000001</v>
      </c>
      <c r="AZ268" s="418">
        <f t="shared" si="235"/>
        <v>0</v>
      </c>
      <c r="BA268" s="417">
        <f t="shared" si="238"/>
        <v>0</v>
      </c>
      <c r="BB268" s="549"/>
      <c r="BC268" s="542">
        <v>4500</v>
      </c>
      <c r="BD268" s="544">
        <f t="shared" si="210"/>
        <v>0</v>
      </c>
      <c r="BE268" s="542">
        <v>31318.560000000001</v>
      </c>
      <c r="BF268" s="544">
        <f t="shared" si="211"/>
        <v>0</v>
      </c>
      <c r="BG268" s="545">
        <f t="shared" si="212"/>
        <v>0</v>
      </c>
      <c r="BH268" s="398">
        <f t="shared" si="195"/>
        <v>0</v>
      </c>
    </row>
    <row r="269" spans="1:62" s="254" customFormat="1" ht="12.75">
      <c r="A269" s="303" t="s">
        <v>710</v>
      </c>
      <c r="B269" s="281" t="s">
        <v>711</v>
      </c>
      <c r="C269" s="372">
        <v>35262</v>
      </c>
      <c r="D269" s="272" t="s">
        <v>123</v>
      </c>
      <c r="E269" s="637">
        <v>552</v>
      </c>
      <c r="F269" s="344">
        <v>380</v>
      </c>
      <c r="G269" s="413">
        <f t="shared" si="213"/>
        <v>209760</v>
      </c>
      <c r="H269" s="344">
        <v>538</v>
      </c>
      <c r="I269" s="414">
        <f t="shared" si="214"/>
        <v>296976</v>
      </c>
      <c r="J269" s="415">
        <f t="shared" si="215"/>
        <v>506736</v>
      </c>
      <c r="K269" s="406"/>
      <c r="L269" s="427"/>
      <c r="M269" s="429">
        <v>380</v>
      </c>
      <c r="N269" s="431">
        <f t="shared" si="216"/>
        <v>0</v>
      </c>
      <c r="O269" s="429">
        <v>538</v>
      </c>
      <c r="P269" s="431">
        <f t="shared" si="217"/>
        <v>0</v>
      </c>
      <c r="Q269" s="432">
        <f t="shared" si="218"/>
        <v>0</v>
      </c>
      <c r="R269" s="444"/>
      <c r="S269" s="446">
        <v>380</v>
      </c>
      <c r="T269" s="448">
        <f t="shared" si="219"/>
        <v>0</v>
      </c>
      <c r="U269" s="446">
        <v>538</v>
      </c>
      <c r="V269" s="448">
        <f t="shared" si="220"/>
        <v>0</v>
      </c>
      <c r="W269" s="449">
        <f t="shared" si="221"/>
        <v>0</v>
      </c>
      <c r="X269" s="472"/>
      <c r="Y269" s="474">
        <v>380</v>
      </c>
      <c r="Z269" s="476">
        <f t="shared" si="222"/>
        <v>0</v>
      </c>
      <c r="AA269" s="474">
        <v>538</v>
      </c>
      <c r="AB269" s="476">
        <f t="shared" si="223"/>
        <v>0</v>
      </c>
      <c r="AC269" s="477">
        <f t="shared" si="224"/>
        <v>0</v>
      </c>
      <c r="AD269" s="489"/>
      <c r="AE269" s="491">
        <v>380</v>
      </c>
      <c r="AF269" s="493">
        <f t="shared" si="225"/>
        <v>0</v>
      </c>
      <c r="AG269" s="491">
        <v>538</v>
      </c>
      <c r="AH269" s="493">
        <f t="shared" si="226"/>
        <v>0</v>
      </c>
      <c r="AI269" s="494">
        <f t="shared" si="227"/>
        <v>0</v>
      </c>
      <c r="AJ269" s="523">
        <v>400</v>
      </c>
      <c r="AK269" s="525">
        <v>380</v>
      </c>
      <c r="AL269" s="527">
        <f t="shared" si="228"/>
        <v>152000</v>
      </c>
      <c r="AM269" s="525">
        <v>538</v>
      </c>
      <c r="AN269" s="527">
        <f t="shared" si="229"/>
        <v>215200</v>
      </c>
      <c r="AO269" s="528">
        <f t="shared" si="230"/>
        <v>367200</v>
      </c>
      <c r="AP269" s="540"/>
      <c r="AQ269" s="344">
        <v>380</v>
      </c>
      <c r="AR269" s="413">
        <f t="shared" si="231"/>
        <v>0</v>
      </c>
      <c r="AS269" s="344">
        <v>538</v>
      </c>
      <c r="AT269" s="414">
        <f t="shared" si="232"/>
        <v>0</v>
      </c>
      <c r="AU269" s="415">
        <f t="shared" si="237"/>
        <v>0</v>
      </c>
      <c r="AV269" s="606"/>
      <c r="AW269" s="344">
        <v>380</v>
      </c>
      <c r="AX269" s="413">
        <f t="shared" si="234"/>
        <v>0</v>
      </c>
      <c r="AY269" s="344">
        <v>538</v>
      </c>
      <c r="AZ269" s="414">
        <f t="shared" si="235"/>
        <v>0</v>
      </c>
      <c r="BA269" s="415">
        <f t="shared" si="238"/>
        <v>0</v>
      </c>
      <c r="BB269" s="540">
        <v>152</v>
      </c>
      <c r="BC269" s="542">
        <v>380</v>
      </c>
      <c r="BD269" s="544">
        <f t="shared" si="210"/>
        <v>57760</v>
      </c>
      <c r="BE269" s="542">
        <v>538</v>
      </c>
      <c r="BF269" s="544">
        <f t="shared" si="211"/>
        <v>81776</v>
      </c>
      <c r="BG269" s="545">
        <f t="shared" si="212"/>
        <v>139536</v>
      </c>
      <c r="BH269" s="398">
        <f t="shared" si="195"/>
        <v>0</v>
      </c>
      <c r="BJ269" s="275"/>
    </row>
    <row r="270" spans="1:62" s="254" customFormat="1" ht="12.75">
      <c r="A270" s="303" t="s">
        <v>712</v>
      </c>
      <c r="B270" s="281" t="s">
        <v>713</v>
      </c>
      <c r="C270" s="372">
        <v>36480</v>
      </c>
      <c r="D270" s="272" t="s">
        <v>123</v>
      </c>
      <c r="E270" s="637">
        <v>552</v>
      </c>
      <c r="F270" s="344">
        <v>100</v>
      </c>
      <c r="G270" s="413">
        <f t="shared" si="213"/>
        <v>55200</v>
      </c>
      <c r="H270" s="344">
        <v>292.8</v>
      </c>
      <c r="I270" s="414">
        <f t="shared" si="214"/>
        <v>161625.60000000001</v>
      </c>
      <c r="J270" s="415">
        <f t="shared" si="215"/>
        <v>216825.60000000001</v>
      </c>
      <c r="K270" s="406"/>
      <c r="L270" s="427"/>
      <c r="M270" s="429">
        <v>100</v>
      </c>
      <c r="N270" s="431">
        <f t="shared" si="216"/>
        <v>0</v>
      </c>
      <c r="O270" s="429">
        <v>292.8</v>
      </c>
      <c r="P270" s="431">
        <f t="shared" si="217"/>
        <v>0</v>
      </c>
      <c r="Q270" s="432">
        <f t="shared" si="218"/>
        <v>0</v>
      </c>
      <c r="R270" s="444"/>
      <c r="S270" s="446">
        <v>100</v>
      </c>
      <c r="T270" s="448">
        <f t="shared" si="219"/>
        <v>0</v>
      </c>
      <c r="U270" s="446">
        <v>292.8</v>
      </c>
      <c r="V270" s="448">
        <f t="shared" si="220"/>
        <v>0</v>
      </c>
      <c r="W270" s="449">
        <f t="shared" si="221"/>
        <v>0</v>
      </c>
      <c r="X270" s="472"/>
      <c r="Y270" s="474">
        <v>100</v>
      </c>
      <c r="Z270" s="476">
        <f t="shared" si="222"/>
        <v>0</v>
      </c>
      <c r="AA270" s="474">
        <v>292.8</v>
      </c>
      <c r="AB270" s="476">
        <f t="shared" si="223"/>
        <v>0</v>
      </c>
      <c r="AC270" s="477">
        <f t="shared" si="224"/>
        <v>0</v>
      </c>
      <c r="AD270" s="489"/>
      <c r="AE270" s="491">
        <v>100</v>
      </c>
      <c r="AF270" s="493">
        <f t="shared" si="225"/>
        <v>0</v>
      </c>
      <c r="AG270" s="491">
        <v>292.8</v>
      </c>
      <c r="AH270" s="493">
        <f t="shared" si="226"/>
        <v>0</v>
      </c>
      <c r="AI270" s="494">
        <f t="shared" si="227"/>
        <v>0</v>
      </c>
      <c r="AJ270" s="523">
        <v>400</v>
      </c>
      <c r="AK270" s="525">
        <v>100</v>
      </c>
      <c r="AL270" s="527">
        <f t="shared" si="228"/>
        <v>40000</v>
      </c>
      <c r="AM270" s="525">
        <v>292.8</v>
      </c>
      <c r="AN270" s="527">
        <f t="shared" si="229"/>
        <v>117120</v>
      </c>
      <c r="AO270" s="528">
        <f t="shared" si="230"/>
        <v>157120</v>
      </c>
      <c r="AP270" s="540"/>
      <c r="AQ270" s="344">
        <v>100</v>
      </c>
      <c r="AR270" s="413">
        <f t="shared" si="231"/>
        <v>0</v>
      </c>
      <c r="AS270" s="344">
        <v>292.8</v>
      </c>
      <c r="AT270" s="414">
        <f t="shared" si="232"/>
        <v>0</v>
      </c>
      <c r="AU270" s="415">
        <f t="shared" si="237"/>
        <v>0</v>
      </c>
      <c r="AV270" s="606"/>
      <c r="AW270" s="344">
        <v>100</v>
      </c>
      <c r="AX270" s="413">
        <f t="shared" si="234"/>
        <v>0</v>
      </c>
      <c r="AY270" s="344">
        <v>292.8</v>
      </c>
      <c r="AZ270" s="414">
        <f t="shared" si="235"/>
        <v>0</v>
      </c>
      <c r="BA270" s="415">
        <f t="shared" si="238"/>
        <v>0</v>
      </c>
      <c r="BB270" s="540">
        <v>152</v>
      </c>
      <c r="BC270" s="542">
        <v>100</v>
      </c>
      <c r="BD270" s="544">
        <f t="shared" si="210"/>
        <v>15200</v>
      </c>
      <c r="BE270" s="542">
        <v>292.8</v>
      </c>
      <c r="BF270" s="544">
        <f t="shared" si="211"/>
        <v>44505.599999999999</v>
      </c>
      <c r="BG270" s="545">
        <f t="shared" si="212"/>
        <v>59705.599999999999</v>
      </c>
      <c r="BH270" s="398">
        <f t="shared" si="195"/>
        <v>0</v>
      </c>
      <c r="BJ270" s="275"/>
    </row>
    <row r="271" spans="1:62" s="254" customFormat="1" ht="12.75">
      <c r="A271" s="303" t="s">
        <v>714</v>
      </c>
      <c r="B271" s="281" t="s">
        <v>715</v>
      </c>
      <c r="C271" s="372">
        <v>35522</v>
      </c>
      <c r="D271" s="272" t="s">
        <v>123</v>
      </c>
      <c r="E271" s="637">
        <v>552</v>
      </c>
      <c r="F271" s="344">
        <v>120</v>
      </c>
      <c r="G271" s="413">
        <f t="shared" si="213"/>
        <v>66240</v>
      </c>
      <c r="H271" s="344">
        <v>209.22</v>
      </c>
      <c r="I271" s="414">
        <f t="shared" si="214"/>
        <v>115489.44</v>
      </c>
      <c r="J271" s="415">
        <f t="shared" si="215"/>
        <v>181729.44</v>
      </c>
      <c r="K271" s="406"/>
      <c r="L271" s="427"/>
      <c r="M271" s="429">
        <v>120</v>
      </c>
      <c r="N271" s="431">
        <f t="shared" si="216"/>
        <v>0</v>
      </c>
      <c r="O271" s="429">
        <v>209.22</v>
      </c>
      <c r="P271" s="431">
        <f t="shared" si="217"/>
        <v>0</v>
      </c>
      <c r="Q271" s="432">
        <f t="shared" si="218"/>
        <v>0</v>
      </c>
      <c r="R271" s="444"/>
      <c r="S271" s="446">
        <v>120</v>
      </c>
      <c r="T271" s="448">
        <f t="shared" si="219"/>
        <v>0</v>
      </c>
      <c r="U271" s="446">
        <v>209.22</v>
      </c>
      <c r="V271" s="448">
        <f t="shared" si="220"/>
        <v>0</v>
      </c>
      <c r="W271" s="449">
        <f t="shared" si="221"/>
        <v>0</v>
      </c>
      <c r="X271" s="472"/>
      <c r="Y271" s="474">
        <v>120</v>
      </c>
      <c r="Z271" s="476">
        <f t="shared" si="222"/>
        <v>0</v>
      </c>
      <c r="AA271" s="474">
        <v>209.22</v>
      </c>
      <c r="AB271" s="476">
        <f t="shared" si="223"/>
        <v>0</v>
      </c>
      <c r="AC271" s="477">
        <f t="shared" si="224"/>
        <v>0</v>
      </c>
      <c r="AD271" s="489"/>
      <c r="AE271" s="491">
        <v>120</v>
      </c>
      <c r="AF271" s="493">
        <f t="shared" si="225"/>
        <v>0</v>
      </c>
      <c r="AG271" s="491">
        <v>209.22</v>
      </c>
      <c r="AH271" s="493">
        <f t="shared" si="226"/>
        <v>0</v>
      </c>
      <c r="AI271" s="494">
        <f t="shared" si="227"/>
        <v>0</v>
      </c>
      <c r="AJ271" s="523">
        <v>400</v>
      </c>
      <c r="AK271" s="525">
        <v>120</v>
      </c>
      <c r="AL271" s="527">
        <f t="shared" si="228"/>
        <v>48000</v>
      </c>
      <c r="AM271" s="525">
        <v>209.22</v>
      </c>
      <c r="AN271" s="527">
        <f t="shared" si="229"/>
        <v>83688</v>
      </c>
      <c r="AO271" s="528">
        <f t="shared" si="230"/>
        <v>131688</v>
      </c>
      <c r="AP271" s="540"/>
      <c r="AQ271" s="344">
        <v>120</v>
      </c>
      <c r="AR271" s="413">
        <f t="shared" si="231"/>
        <v>0</v>
      </c>
      <c r="AS271" s="344">
        <v>209.22</v>
      </c>
      <c r="AT271" s="414">
        <f t="shared" si="232"/>
        <v>0</v>
      </c>
      <c r="AU271" s="415">
        <f t="shared" si="237"/>
        <v>0</v>
      </c>
      <c r="AV271" s="606"/>
      <c r="AW271" s="344">
        <v>120</v>
      </c>
      <c r="AX271" s="413">
        <f t="shared" si="234"/>
        <v>0</v>
      </c>
      <c r="AY271" s="344">
        <v>209.22</v>
      </c>
      <c r="AZ271" s="414">
        <f t="shared" si="235"/>
        <v>0</v>
      </c>
      <c r="BA271" s="415">
        <f t="shared" si="238"/>
        <v>0</v>
      </c>
      <c r="BB271" s="540">
        <v>152</v>
      </c>
      <c r="BC271" s="542">
        <v>120</v>
      </c>
      <c r="BD271" s="544">
        <f t="shared" si="210"/>
        <v>18240</v>
      </c>
      <c r="BE271" s="542">
        <v>209.22</v>
      </c>
      <c r="BF271" s="544">
        <f t="shared" si="211"/>
        <v>31801.439999999999</v>
      </c>
      <c r="BG271" s="545">
        <f t="shared" si="212"/>
        <v>50041.440000000002</v>
      </c>
      <c r="BH271" s="398">
        <f t="shared" ref="BH271:BH334" si="239">E271-L271-R271-X271-AD271-AJ271-AP271-AV271-BB271</f>
        <v>0</v>
      </c>
      <c r="BJ271" s="275"/>
    </row>
    <row r="272" spans="1:62" s="254" customFormat="1" ht="12.75">
      <c r="A272" s="303" t="s">
        <v>716</v>
      </c>
      <c r="B272" s="281" t="s">
        <v>717</v>
      </c>
      <c r="C272" s="372" t="s">
        <v>718</v>
      </c>
      <c r="D272" s="272" t="s">
        <v>123</v>
      </c>
      <c r="E272" s="273">
        <v>150</v>
      </c>
      <c r="F272" s="344">
        <v>640</v>
      </c>
      <c r="G272" s="413">
        <f t="shared" si="213"/>
        <v>96000</v>
      </c>
      <c r="H272" s="344">
        <v>375</v>
      </c>
      <c r="I272" s="414">
        <f t="shared" si="214"/>
        <v>56250</v>
      </c>
      <c r="J272" s="415">
        <f t="shared" si="215"/>
        <v>152250</v>
      </c>
      <c r="K272" s="406"/>
      <c r="L272" s="427"/>
      <c r="M272" s="429">
        <v>640</v>
      </c>
      <c r="N272" s="431">
        <f t="shared" si="216"/>
        <v>0</v>
      </c>
      <c r="O272" s="429">
        <v>375</v>
      </c>
      <c r="P272" s="431">
        <f t="shared" si="217"/>
        <v>0</v>
      </c>
      <c r="Q272" s="432">
        <f t="shared" si="218"/>
        <v>0</v>
      </c>
      <c r="R272" s="444"/>
      <c r="S272" s="446">
        <v>640</v>
      </c>
      <c r="T272" s="448">
        <f t="shared" si="219"/>
        <v>0</v>
      </c>
      <c r="U272" s="446">
        <v>375</v>
      </c>
      <c r="V272" s="448">
        <f t="shared" si="220"/>
        <v>0</v>
      </c>
      <c r="W272" s="449">
        <f t="shared" si="221"/>
        <v>0</v>
      </c>
      <c r="X272" s="472"/>
      <c r="Y272" s="474">
        <v>640</v>
      </c>
      <c r="Z272" s="476">
        <f t="shared" si="222"/>
        <v>0</v>
      </c>
      <c r="AA272" s="474">
        <v>375</v>
      </c>
      <c r="AB272" s="476">
        <f t="shared" si="223"/>
        <v>0</v>
      </c>
      <c r="AC272" s="477">
        <f t="shared" si="224"/>
        <v>0</v>
      </c>
      <c r="AD272" s="489"/>
      <c r="AE272" s="491">
        <v>640</v>
      </c>
      <c r="AF272" s="493">
        <f t="shared" si="225"/>
        <v>0</v>
      </c>
      <c r="AG272" s="491">
        <v>375</v>
      </c>
      <c r="AH272" s="493">
        <f t="shared" si="226"/>
        <v>0</v>
      </c>
      <c r="AI272" s="494">
        <f t="shared" si="227"/>
        <v>0</v>
      </c>
      <c r="AJ272" s="523"/>
      <c r="AK272" s="525">
        <v>640</v>
      </c>
      <c r="AL272" s="527">
        <f t="shared" si="228"/>
        <v>0</v>
      </c>
      <c r="AM272" s="525">
        <v>375</v>
      </c>
      <c r="AN272" s="527">
        <f t="shared" si="229"/>
        <v>0</v>
      </c>
      <c r="AO272" s="528">
        <f t="shared" si="230"/>
        <v>0</v>
      </c>
      <c r="AP272" s="540"/>
      <c r="AQ272" s="344">
        <v>640</v>
      </c>
      <c r="AR272" s="413">
        <f t="shared" si="231"/>
        <v>0</v>
      </c>
      <c r="AS272" s="344">
        <v>375</v>
      </c>
      <c r="AT272" s="414">
        <f t="shared" si="232"/>
        <v>0</v>
      </c>
      <c r="AU272" s="415">
        <f t="shared" si="237"/>
        <v>0</v>
      </c>
      <c r="AV272" s="606"/>
      <c r="AW272" s="344">
        <v>640</v>
      </c>
      <c r="AX272" s="413">
        <f t="shared" si="234"/>
        <v>0</v>
      </c>
      <c r="AY272" s="344">
        <v>375</v>
      </c>
      <c r="AZ272" s="414">
        <f t="shared" si="235"/>
        <v>0</v>
      </c>
      <c r="BA272" s="415">
        <f t="shared" si="238"/>
        <v>0</v>
      </c>
      <c r="BB272" s="540">
        <v>150</v>
      </c>
      <c r="BC272" s="542">
        <v>640</v>
      </c>
      <c r="BD272" s="544">
        <f t="shared" si="210"/>
        <v>96000</v>
      </c>
      <c r="BE272" s="542">
        <v>375</v>
      </c>
      <c r="BF272" s="544">
        <f t="shared" si="211"/>
        <v>56250</v>
      </c>
      <c r="BG272" s="545">
        <f t="shared" si="212"/>
        <v>152250</v>
      </c>
      <c r="BH272" s="398">
        <f t="shared" si="239"/>
        <v>0</v>
      </c>
      <c r="BJ272" s="275"/>
    </row>
    <row r="273" spans="1:62" s="604" customFormat="1" ht="12.75">
      <c r="A273" s="596" t="s">
        <v>719</v>
      </c>
      <c r="B273" s="640" t="s">
        <v>720</v>
      </c>
      <c r="C273" s="641" t="s">
        <v>721</v>
      </c>
      <c r="D273" s="642" t="s">
        <v>123</v>
      </c>
      <c r="E273" s="643">
        <v>0</v>
      </c>
      <c r="F273" s="600">
        <v>120</v>
      </c>
      <c r="G273" s="644">
        <f t="shared" si="213"/>
        <v>0</v>
      </c>
      <c r="H273" s="600">
        <v>171.65</v>
      </c>
      <c r="I273" s="645">
        <f t="shared" si="214"/>
        <v>0</v>
      </c>
      <c r="J273" s="646">
        <f t="shared" si="215"/>
        <v>0</v>
      </c>
      <c r="K273" s="601"/>
      <c r="L273" s="599"/>
      <c r="M273" s="600">
        <v>120</v>
      </c>
      <c r="N273" s="586">
        <f t="shared" si="216"/>
        <v>0</v>
      </c>
      <c r="O273" s="600">
        <v>171.65</v>
      </c>
      <c r="P273" s="586">
        <f t="shared" si="217"/>
        <v>0</v>
      </c>
      <c r="Q273" s="587">
        <f t="shared" si="218"/>
        <v>0</v>
      </c>
      <c r="R273" s="599"/>
      <c r="S273" s="600">
        <v>120</v>
      </c>
      <c r="T273" s="586">
        <f t="shared" si="219"/>
        <v>0</v>
      </c>
      <c r="U273" s="600">
        <v>171.65</v>
      </c>
      <c r="V273" s="586">
        <f t="shared" si="220"/>
        <v>0</v>
      </c>
      <c r="W273" s="587">
        <f t="shared" si="221"/>
        <v>0</v>
      </c>
      <c r="X273" s="599"/>
      <c r="Y273" s="600">
        <v>120</v>
      </c>
      <c r="Z273" s="586">
        <f t="shared" si="222"/>
        <v>0</v>
      </c>
      <c r="AA273" s="600">
        <v>171.65</v>
      </c>
      <c r="AB273" s="586">
        <f t="shared" si="223"/>
        <v>0</v>
      </c>
      <c r="AC273" s="587">
        <f t="shared" si="224"/>
        <v>0</v>
      </c>
      <c r="AD273" s="599"/>
      <c r="AE273" s="600">
        <v>120</v>
      </c>
      <c r="AF273" s="586">
        <f t="shared" si="225"/>
        <v>0</v>
      </c>
      <c r="AG273" s="600">
        <v>171.65</v>
      </c>
      <c r="AH273" s="586">
        <f t="shared" si="226"/>
        <v>0</v>
      </c>
      <c r="AI273" s="587">
        <f t="shared" si="227"/>
        <v>0</v>
      </c>
      <c r="AJ273" s="602"/>
      <c r="AK273" s="603">
        <v>120</v>
      </c>
      <c r="AL273" s="591">
        <f t="shared" si="228"/>
        <v>0</v>
      </c>
      <c r="AM273" s="603">
        <v>171.65</v>
      </c>
      <c r="AN273" s="591">
        <f t="shared" si="229"/>
        <v>0</v>
      </c>
      <c r="AO273" s="592">
        <f t="shared" si="230"/>
        <v>0</v>
      </c>
      <c r="AP273" s="599"/>
      <c r="AQ273" s="600">
        <v>120</v>
      </c>
      <c r="AR273" s="644">
        <f t="shared" si="231"/>
        <v>0</v>
      </c>
      <c r="AS273" s="600">
        <v>171.65</v>
      </c>
      <c r="AT273" s="645">
        <f t="shared" si="232"/>
        <v>0</v>
      </c>
      <c r="AU273" s="646">
        <f t="shared" si="237"/>
        <v>0</v>
      </c>
      <c r="AV273" s="606"/>
      <c r="AW273" s="600">
        <v>120</v>
      </c>
      <c r="AX273" s="644">
        <f t="shared" si="234"/>
        <v>0</v>
      </c>
      <c r="AY273" s="600">
        <v>171.65</v>
      </c>
      <c r="AZ273" s="645">
        <f t="shared" si="235"/>
        <v>0</v>
      </c>
      <c r="BA273" s="646">
        <f t="shared" si="238"/>
        <v>0</v>
      </c>
      <c r="BB273" s="599"/>
      <c r="BC273" s="600">
        <v>120</v>
      </c>
      <c r="BD273" s="586">
        <f t="shared" si="210"/>
        <v>0</v>
      </c>
      <c r="BE273" s="600">
        <v>171.65</v>
      </c>
      <c r="BF273" s="586">
        <f t="shared" si="211"/>
        <v>0</v>
      </c>
      <c r="BG273" s="587">
        <f t="shared" si="212"/>
        <v>0</v>
      </c>
      <c r="BH273" s="398">
        <f t="shared" si="239"/>
        <v>0</v>
      </c>
      <c r="BJ273" s="595"/>
    </row>
    <row r="274" spans="1:62" s="254" customFormat="1" ht="12.75">
      <c r="A274" s="303" t="s">
        <v>722</v>
      </c>
      <c r="B274" s="281" t="s">
        <v>723</v>
      </c>
      <c r="C274" s="372" t="s">
        <v>724</v>
      </c>
      <c r="D274" s="272" t="s">
        <v>110</v>
      </c>
      <c r="E274" s="637">
        <v>9</v>
      </c>
      <c r="F274" s="344">
        <v>1200</v>
      </c>
      <c r="G274" s="413">
        <f t="shared" si="213"/>
        <v>10800</v>
      </c>
      <c r="H274" s="344">
        <v>1620.8</v>
      </c>
      <c r="I274" s="414">
        <f t="shared" si="214"/>
        <v>14587.199999999999</v>
      </c>
      <c r="J274" s="415">
        <f t="shared" si="215"/>
        <v>25387.199999999997</v>
      </c>
      <c r="K274" s="406"/>
      <c r="L274" s="427"/>
      <c r="M274" s="429">
        <v>1200</v>
      </c>
      <c r="N274" s="431">
        <f t="shared" si="216"/>
        <v>0</v>
      </c>
      <c r="O274" s="429">
        <v>1620.8</v>
      </c>
      <c r="P274" s="431">
        <f t="shared" si="217"/>
        <v>0</v>
      </c>
      <c r="Q274" s="432">
        <f t="shared" si="218"/>
        <v>0</v>
      </c>
      <c r="R274" s="444"/>
      <c r="S274" s="446">
        <v>1200</v>
      </c>
      <c r="T274" s="448">
        <f t="shared" si="219"/>
        <v>0</v>
      </c>
      <c r="U274" s="446">
        <v>1620.8</v>
      </c>
      <c r="V274" s="448">
        <f t="shared" si="220"/>
        <v>0</v>
      </c>
      <c r="W274" s="449">
        <f t="shared" si="221"/>
        <v>0</v>
      </c>
      <c r="X274" s="472"/>
      <c r="Y274" s="474">
        <v>1200</v>
      </c>
      <c r="Z274" s="476">
        <f t="shared" si="222"/>
        <v>0</v>
      </c>
      <c r="AA274" s="474">
        <v>1620.8</v>
      </c>
      <c r="AB274" s="476">
        <f t="shared" si="223"/>
        <v>0</v>
      </c>
      <c r="AC274" s="477">
        <f t="shared" si="224"/>
        <v>0</v>
      </c>
      <c r="AD274" s="489"/>
      <c r="AE274" s="491">
        <v>1200</v>
      </c>
      <c r="AF274" s="493">
        <f t="shared" si="225"/>
        <v>0</v>
      </c>
      <c r="AG274" s="491">
        <v>1620.8</v>
      </c>
      <c r="AH274" s="493">
        <f t="shared" si="226"/>
        <v>0</v>
      </c>
      <c r="AI274" s="494">
        <f t="shared" si="227"/>
        <v>0</v>
      </c>
      <c r="AJ274" s="523">
        <v>9</v>
      </c>
      <c r="AK274" s="525">
        <v>1200</v>
      </c>
      <c r="AL274" s="527">
        <f t="shared" si="228"/>
        <v>10800</v>
      </c>
      <c r="AM274" s="525">
        <v>1620.8</v>
      </c>
      <c r="AN274" s="527">
        <f t="shared" si="229"/>
        <v>14587.199999999999</v>
      </c>
      <c r="AO274" s="528">
        <f t="shared" si="230"/>
        <v>25387.199999999997</v>
      </c>
      <c r="AP274" s="540"/>
      <c r="AQ274" s="344">
        <v>1200</v>
      </c>
      <c r="AR274" s="413">
        <f t="shared" si="231"/>
        <v>0</v>
      </c>
      <c r="AS274" s="344">
        <v>1620.8</v>
      </c>
      <c r="AT274" s="414">
        <f t="shared" si="232"/>
        <v>0</v>
      </c>
      <c r="AU274" s="415">
        <f t="shared" si="237"/>
        <v>0</v>
      </c>
      <c r="AV274" s="606"/>
      <c r="AW274" s="344">
        <v>1200</v>
      </c>
      <c r="AX274" s="413">
        <f t="shared" si="234"/>
        <v>0</v>
      </c>
      <c r="AY274" s="344">
        <v>1620.8</v>
      </c>
      <c r="AZ274" s="414">
        <f t="shared" si="235"/>
        <v>0</v>
      </c>
      <c r="BA274" s="415">
        <f t="shared" si="238"/>
        <v>0</v>
      </c>
      <c r="BB274" s="540"/>
      <c r="BC274" s="542">
        <v>1200</v>
      </c>
      <c r="BD274" s="544">
        <f t="shared" si="210"/>
        <v>0</v>
      </c>
      <c r="BE274" s="542">
        <v>1620.8</v>
      </c>
      <c r="BF274" s="544">
        <f t="shared" si="211"/>
        <v>0</v>
      </c>
      <c r="BG274" s="545">
        <f t="shared" si="212"/>
        <v>0</v>
      </c>
      <c r="BH274" s="398">
        <f t="shared" si="239"/>
        <v>0</v>
      </c>
      <c r="BJ274" s="275"/>
    </row>
    <row r="275" spans="1:62" s="254" customFormat="1" ht="12.75">
      <c r="A275" s="303" t="s">
        <v>725</v>
      </c>
      <c r="B275" s="857" t="s">
        <v>726</v>
      </c>
      <c r="C275" s="858" t="s">
        <v>727</v>
      </c>
      <c r="D275" s="859" t="s">
        <v>110</v>
      </c>
      <c r="E275" s="860">
        <v>8</v>
      </c>
      <c r="F275" s="344">
        <v>120</v>
      </c>
      <c r="G275" s="413">
        <f t="shared" si="213"/>
        <v>960</v>
      </c>
      <c r="H275" s="344">
        <v>839.4</v>
      </c>
      <c r="I275" s="414">
        <f t="shared" si="214"/>
        <v>6715.2</v>
      </c>
      <c r="J275" s="415">
        <f t="shared" si="215"/>
        <v>7675.2</v>
      </c>
      <c r="K275" s="406"/>
      <c r="L275" s="427"/>
      <c r="M275" s="429">
        <v>120</v>
      </c>
      <c r="N275" s="431">
        <f t="shared" si="216"/>
        <v>0</v>
      </c>
      <c r="O275" s="429">
        <v>839.4</v>
      </c>
      <c r="P275" s="431">
        <f t="shared" si="217"/>
        <v>0</v>
      </c>
      <c r="Q275" s="432">
        <f t="shared" si="218"/>
        <v>0</v>
      </c>
      <c r="R275" s="444"/>
      <c r="S275" s="446">
        <v>120</v>
      </c>
      <c r="T275" s="448">
        <f t="shared" si="219"/>
        <v>0</v>
      </c>
      <c r="U275" s="446">
        <v>839.4</v>
      </c>
      <c r="V275" s="448">
        <f t="shared" si="220"/>
        <v>0</v>
      </c>
      <c r="W275" s="449">
        <f t="shared" si="221"/>
        <v>0</v>
      </c>
      <c r="X275" s="472"/>
      <c r="Y275" s="474">
        <v>120</v>
      </c>
      <c r="Z275" s="476">
        <f t="shared" si="222"/>
        <v>0</v>
      </c>
      <c r="AA275" s="474">
        <v>839.4</v>
      </c>
      <c r="AB275" s="476">
        <f t="shared" si="223"/>
        <v>0</v>
      </c>
      <c r="AC275" s="477">
        <f t="shared" si="224"/>
        <v>0</v>
      </c>
      <c r="AD275" s="489"/>
      <c r="AE275" s="491">
        <v>120</v>
      </c>
      <c r="AF275" s="493">
        <f t="shared" si="225"/>
        <v>0</v>
      </c>
      <c r="AG275" s="491">
        <v>839.4</v>
      </c>
      <c r="AH275" s="493">
        <f t="shared" si="226"/>
        <v>0</v>
      </c>
      <c r="AI275" s="494">
        <f t="shared" si="227"/>
        <v>0</v>
      </c>
      <c r="AJ275" s="523"/>
      <c r="AK275" s="525">
        <v>120</v>
      </c>
      <c r="AL275" s="527">
        <f t="shared" si="228"/>
        <v>0</v>
      </c>
      <c r="AM275" s="525">
        <v>839.4</v>
      </c>
      <c r="AN275" s="527">
        <f t="shared" si="229"/>
        <v>0</v>
      </c>
      <c r="AO275" s="528">
        <f t="shared" si="230"/>
        <v>0</v>
      </c>
      <c r="AP275" s="540"/>
      <c r="AQ275" s="344">
        <v>120</v>
      </c>
      <c r="AR275" s="413">
        <f t="shared" si="231"/>
        <v>0</v>
      </c>
      <c r="AS275" s="344">
        <v>839.4</v>
      </c>
      <c r="AT275" s="414">
        <f t="shared" si="232"/>
        <v>0</v>
      </c>
      <c r="AU275" s="415">
        <f t="shared" si="237"/>
        <v>0</v>
      </c>
      <c r="AV275" s="606"/>
      <c r="AW275" s="344">
        <v>120</v>
      </c>
      <c r="AX275" s="413">
        <f t="shared" si="234"/>
        <v>0</v>
      </c>
      <c r="AY275" s="344">
        <v>839.4</v>
      </c>
      <c r="AZ275" s="414">
        <f t="shared" si="235"/>
        <v>0</v>
      </c>
      <c r="BA275" s="415">
        <f t="shared" si="238"/>
        <v>0</v>
      </c>
      <c r="BB275" s="540">
        <v>8</v>
      </c>
      <c r="BC275" s="542">
        <v>120</v>
      </c>
      <c r="BD275" s="544">
        <f t="shared" si="210"/>
        <v>960</v>
      </c>
      <c r="BE275" s="542">
        <v>839.4</v>
      </c>
      <c r="BF275" s="544">
        <f t="shared" si="211"/>
        <v>6715.2</v>
      </c>
      <c r="BG275" s="545">
        <f t="shared" si="212"/>
        <v>7675.2</v>
      </c>
      <c r="BH275" s="398">
        <f t="shared" si="239"/>
        <v>0</v>
      </c>
      <c r="BJ275" s="275"/>
    </row>
    <row r="276" spans="1:62" s="254" customFormat="1" ht="12.75">
      <c r="A276" s="303" t="s">
        <v>728</v>
      </c>
      <c r="B276" s="281" t="s">
        <v>729</v>
      </c>
      <c r="C276" s="372" t="s">
        <v>730</v>
      </c>
      <c r="D276" s="272" t="s">
        <v>110</v>
      </c>
      <c r="E276" s="637">
        <v>4</v>
      </c>
      <c r="F276" s="344">
        <v>1200</v>
      </c>
      <c r="G276" s="413">
        <f t="shared" si="213"/>
        <v>4800</v>
      </c>
      <c r="H276" s="344">
        <v>1892</v>
      </c>
      <c r="I276" s="414">
        <f t="shared" si="214"/>
        <v>7568</v>
      </c>
      <c r="J276" s="415">
        <f t="shared" si="215"/>
        <v>12368</v>
      </c>
      <c r="K276" s="406"/>
      <c r="L276" s="427"/>
      <c r="M276" s="429">
        <v>1200</v>
      </c>
      <c r="N276" s="431">
        <f t="shared" si="216"/>
        <v>0</v>
      </c>
      <c r="O276" s="429">
        <v>1892</v>
      </c>
      <c r="P276" s="431">
        <f t="shared" si="217"/>
        <v>0</v>
      </c>
      <c r="Q276" s="432">
        <f t="shared" si="218"/>
        <v>0</v>
      </c>
      <c r="R276" s="444"/>
      <c r="S276" s="446">
        <v>1200</v>
      </c>
      <c r="T276" s="448">
        <f t="shared" si="219"/>
        <v>0</v>
      </c>
      <c r="U276" s="446">
        <v>1892</v>
      </c>
      <c r="V276" s="448">
        <f t="shared" si="220"/>
        <v>0</v>
      </c>
      <c r="W276" s="449">
        <f t="shared" si="221"/>
        <v>0</v>
      </c>
      <c r="X276" s="472"/>
      <c r="Y276" s="474">
        <v>1200</v>
      </c>
      <c r="Z276" s="476">
        <f t="shared" si="222"/>
        <v>0</v>
      </c>
      <c r="AA276" s="474">
        <v>1892</v>
      </c>
      <c r="AB276" s="476">
        <f t="shared" si="223"/>
        <v>0</v>
      </c>
      <c r="AC276" s="477">
        <f t="shared" si="224"/>
        <v>0</v>
      </c>
      <c r="AD276" s="489"/>
      <c r="AE276" s="491">
        <v>1200</v>
      </c>
      <c r="AF276" s="493">
        <f t="shared" si="225"/>
        <v>0</v>
      </c>
      <c r="AG276" s="491">
        <v>1892</v>
      </c>
      <c r="AH276" s="493">
        <f t="shared" si="226"/>
        <v>0</v>
      </c>
      <c r="AI276" s="494">
        <f t="shared" si="227"/>
        <v>0</v>
      </c>
      <c r="AJ276" s="523">
        <v>3</v>
      </c>
      <c r="AK276" s="525">
        <v>1200</v>
      </c>
      <c r="AL276" s="527">
        <f t="shared" si="228"/>
        <v>3600</v>
      </c>
      <c r="AM276" s="525">
        <v>1892</v>
      </c>
      <c r="AN276" s="527">
        <f t="shared" si="229"/>
        <v>5676</v>
      </c>
      <c r="AO276" s="528">
        <f t="shared" si="230"/>
        <v>9276</v>
      </c>
      <c r="AP276" s="540"/>
      <c r="AQ276" s="344">
        <v>1200</v>
      </c>
      <c r="AR276" s="413">
        <f t="shared" si="231"/>
        <v>0</v>
      </c>
      <c r="AS276" s="344">
        <v>1892</v>
      </c>
      <c r="AT276" s="414">
        <f t="shared" si="232"/>
        <v>0</v>
      </c>
      <c r="AU276" s="415">
        <f t="shared" si="237"/>
        <v>0</v>
      </c>
      <c r="AV276" s="606"/>
      <c r="AW276" s="344">
        <v>1200</v>
      </c>
      <c r="AX276" s="413">
        <f t="shared" si="234"/>
        <v>0</v>
      </c>
      <c r="AY276" s="344">
        <v>1892</v>
      </c>
      <c r="AZ276" s="414">
        <f t="shared" si="235"/>
        <v>0</v>
      </c>
      <c r="BA276" s="415">
        <f t="shared" si="238"/>
        <v>0</v>
      </c>
      <c r="BB276" s="540">
        <v>1</v>
      </c>
      <c r="BC276" s="542">
        <v>1200</v>
      </c>
      <c r="BD276" s="544">
        <f t="shared" si="210"/>
        <v>1200</v>
      </c>
      <c r="BE276" s="542">
        <v>1892</v>
      </c>
      <c r="BF276" s="544">
        <f t="shared" si="211"/>
        <v>1892</v>
      </c>
      <c r="BG276" s="545">
        <f t="shared" si="212"/>
        <v>3092</v>
      </c>
      <c r="BH276" s="398">
        <f t="shared" si="239"/>
        <v>0</v>
      </c>
      <c r="BJ276" s="275"/>
    </row>
    <row r="277" spans="1:62" s="254" customFormat="1" ht="12.75">
      <c r="A277" s="303" t="s">
        <v>731</v>
      </c>
      <c r="B277" s="857" t="s">
        <v>732</v>
      </c>
      <c r="C277" s="858" t="s">
        <v>733</v>
      </c>
      <c r="D277" s="859" t="s">
        <v>110</v>
      </c>
      <c r="E277" s="860">
        <v>4</v>
      </c>
      <c r="F277" s="344">
        <v>120</v>
      </c>
      <c r="G277" s="413">
        <f t="shared" si="213"/>
        <v>480</v>
      </c>
      <c r="H277" s="344">
        <v>644.02</v>
      </c>
      <c r="I277" s="414">
        <f t="shared" si="214"/>
        <v>2576.08</v>
      </c>
      <c r="J277" s="415">
        <f t="shared" si="215"/>
        <v>3056.08</v>
      </c>
      <c r="K277" s="406"/>
      <c r="L277" s="427"/>
      <c r="M277" s="429">
        <v>120</v>
      </c>
      <c r="N277" s="431">
        <f t="shared" si="216"/>
        <v>0</v>
      </c>
      <c r="O277" s="429">
        <v>644.02</v>
      </c>
      <c r="P277" s="431">
        <f t="shared" si="217"/>
        <v>0</v>
      </c>
      <c r="Q277" s="432">
        <f t="shared" si="218"/>
        <v>0</v>
      </c>
      <c r="R277" s="444"/>
      <c r="S277" s="446">
        <v>120</v>
      </c>
      <c r="T277" s="448">
        <f t="shared" si="219"/>
        <v>0</v>
      </c>
      <c r="U277" s="446">
        <v>644.02</v>
      </c>
      <c r="V277" s="448">
        <f t="shared" si="220"/>
        <v>0</v>
      </c>
      <c r="W277" s="449">
        <f t="shared" si="221"/>
        <v>0</v>
      </c>
      <c r="X277" s="472"/>
      <c r="Y277" s="474">
        <v>120</v>
      </c>
      <c r="Z277" s="476">
        <f t="shared" si="222"/>
        <v>0</v>
      </c>
      <c r="AA277" s="474">
        <v>644.02</v>
      </c>
      <c r="AB277" s="476">
        <f t="shared" si="223"/>
        <v>0</v>
      </c>
      <c r="AC277" s="477">
        <f t="shared" si="224"/>
        <v>0</v>
      </c>
      <c r="AD277" s="489"/>
      <c r="AE277" s="491">
        <v>120</v>
      </c>
      <c r="AF277" s="493">
        <f t="shared" si="225"/>
        <v>0</v>
      </c>
      <c r="AG277" s="491">
        <v>644.02</v>
      </c>
      <c r="AH277" s="493">
        <f t="shared" si="226"/>
        <v>0</v>
      </c>
      <c r="AI277" s="494">
        <f t="shared" si="227"/>
        <v>0</v>
      </c>
      <c r="AJ277" s="523"/>
      <c r="AK277" s="525">
        <v>120</v>
      </c>
      <c r="AL277" s="527">
        <f t="shared" si="228"/>
        <v>0</v>
      </c>
      <c r="AM277" s="525">
        <v>644.02</v>
      </c>
      <c r="AN277" s="527">
        <f t="shared" si="229"/>
        <v>0</v>
      </c>
      <c r="AO277" s="528">
        <f t="shared" si="230"/>
        <v>0</v>
      </c>
      <c r="AP277" s="540"/>
      <c r="AQ277" s="344">
        <v>120</v>
      </c>
      <c r="AR277" s="413">
        <f t="shared" si="231"/>
        <v>0</v>
      </c>
      <c r="AS277" s="344">
        <v>644.02</v>
      </c>
      <c r="AT277" s="414">
        <f t="shared" si="232"/>
        <v>0</v>
      </c>
      <c r="AU277" s="415">
        <f t="shared" si="237"/>
        <v>0</v>
      </c>
      <c r="AV277" s="606"/>
      <c r="AW277" s="344">
        <v>120</v>
      </c>
      <c r="AX277" s="413">
        <f t="shared" si="234"/>
        <v>0</v>
      </c>
      <c r="AY277" s="344">
        <v>644.02</v>
      </c>
      <c r="AZ277" s="414">
        <f t="shared" si="235"/>
        <v>0</v>
      </c>
      <c r="BA277" s="415">
        <f t="shared" si="238"/>
        <v>0</v>
      </c>
      <c r="BB277" s="540">
        <v>4</v>
      </c>
      <c r="BC277" s="542">
        <v>120</v>
      </c>
      <c r="BD277" s="544">
        <f t="shared" si="210"/>
        <v>480</v>
      </c>
      <c r="BE277" s="542">
        <v>644.02</v>
      </c>
      <c r="BF277" s="544">
        <f t="shared" si="211"/>
        <v>2576.08</v>
      </c>
      <c r="BG277" s="545">
        <f t="shared" si="212"/>
        <v>3056.08</v>
      </c>
      <c r="BH277" s="398">
        <f t="shared" si="239"/>
        <v>0</v>
      </c>
      <c r="BJ277" s="275"/>
    </row>
    <row r="278" spans="1:62" s="604" customFormat="1" ht="12.75">
      <c r="A278" s="596" t="s">
        <v>734</v>
      </c>
      <c r="B278" s="640" t="s">
        <v>735</v>
      </c>
      <c r="C278" s="641" t="s">
        <v>736</v>
      </c>
      <c r="D278" s="642" t="s">
        <v>110</v>
      </c>
      <c r="E278" s="643">
        <v>0</v>
      </c>
      <c r="F278" s="600">
        <v>1200</v>
      </c>
      <c r="G278" s="644">
        <f t="shared" si="213"/>
        <v>0</v>
      </c>
      <c r="H278" s="600">
        <v>2020.01</v>
      </c>
      <c r="I278" s="645">
        <f t="shared" si="214"/>
        <v>0</v>
      </c>
      <c r="J278" s="646">
        <f t="shared" si="215"/>
        <v>0</v>
      </c>
      <c r="K278" s="601"/>
      <c r="L278" s="599"/>
      <c r="M278" s="600">
        <v>1200</v>
      </c>
      <c r="N278" s="586">
        <f t="shared" si="216"/>
        <v>0</v>
      </c>
      <c r="O278" s="600">
        <v>2020.01</v>
      </c>
      <c r="P278" s="586">
        <f t="shared" si="217"/>
        <v>0</v>
      </c>
      <c r="Q278" s="587">
        <f t="shared" si="218"/>
        <v>0</v>
      </c>
      <c r="R278" s="599"/>
      <c r="S278" s="600">
        <v>1200</v>
      </c>
      <c r="T278" s="586">
        <f t="shared" si="219"/>
        <v>0</v>
      </c>
      <c r="U278" s="600">
        <v>2020.01</v>
      </c>
      <c r="V278" s="586">
        <f t="shared" si="220"/>
        <v>0</v>
      </c>
      <c r="W278" s="587">
        <f t="shared" si="221"/>
        <v>0</v>
      </c>
      <c r="X278" s="599"/>
      <c r="Y278" s="600">
        <v>1200</v>
      </c>
      <c r="Z278" s="586">
        <f t="shared" si="222"/>
        <v>0</v>
      </c>
      <c r="AA278" s="600">
        <v>2020.01</v>
      </c>
      <c r="AB278" s="586">
        <f t="shared" si="223"/>
        <v>0</v>
      </c>
      <c r="AC278" s="587">
        <f t="shared" si="224"/>
        <v>0</v>
      </c>
      <c r="AD278" s="599"/>
      <c r="AE278" s="600">
        <v>1200</v>
      </c>
      <c r="AF278" s="586">
        <f t="shared" si="225"/>
        <v>0</v>
      </c>
      <c r="AG278" s="600">
        <v>2020.01</v>
      </c>
      <c r="AH278" s="586">
        <f t="shared" si="226"/>
        <v>0</v>
      </c>
      <c r="AI278" s="587">
        <f t="shared" si="227"/>
        <v>0</v>
      </c>
      <c r="AJ278" s="599"/>
      <c r="AK278" s="600">
        <v>1200</v>
      </c>
      <c r="AL278" s="586">
        <f t="shared" si="228"/>
        <v>0</v>
      </c>
      <c r="AM278" s="600">
        <v>2020.01</v>
      </c>
      <c r="AN278" s="586">
        <f t="shared" si="229"/>
        <v>0</v>
      </c>
      <c r="AO278" s="587">
        <f t="shared" si="230"/>
        <v>0</v>
      </c>
      <c r="AP278" s="599"/>
      <c r="AQ278" s="600">
        <v>1200</v>
      </c>
      <c r="AR278" s="644">
        <f t="shared" si="231"/>
        <v>0</v>
      </c>
      <c r="AS278" s="600">
        <v>2020.01</v>
      </c>
      <c r="AT278" s="645">
        <f t="shared" si="232"/>
        <v>0</v>
      </c>
      <c r="AU278" s="646">
        <f t="shared" si="237"/>
        <v>0</v>
      </c>
      <c r="AV278" s="606"/>
      <c r="AW278" s="600">
        <v>1200</v>
      </c>
      <c r="AX278" s="644">
        <f t="shared" si="234"/>
        <v>0</v>
      </c>
      <c r="AY278" s="600">
        <v>2020.01</v>
      </c>
      <c r="AZ278" s="645">
        <f t="shared" si="235"/>
        <v>0</v>
      </c>
      <c r="BA278" s="646">
        <f t="shared" si="238"/>
        <v>0</v>
      </c>
      <c r="BB278" s="599"/>
      <c r="BC278" s="600">
        <v>1200</v>
      </c>
      <c r="BD278" s="586">
        <f t="shared" si="210"/>
        <v>0</v>
      </c>
      <c r="BE278" s="600">
        <v>2020.01</v>
      </c>
      <c r="BF278" s="586">
        <f t="shared" si="211"/>
        <v>0</v>
      </c>
      <c r="BG278" s="587">
        <f t="shared" si="212"/>
        <v>0</v>
      </c>
      <c r="BH278" s="398">
        <f t="shared" si="239"/>
        <v>0</v>
      </c>
      <c r="BJ278" s="595"/>
    </row>
    <row r="279" spans="1:62" s="604" customFormat="1" ht="12.75">
      <c r="A279" s="596" t="s">
        <v>737</v>
      </c>
      <c r="B279" s="640" t="s">
        <v>738</v>
      </c>
      <c r="C279" s="641" t="s">
        <v>739</v>
      </c>
      <c r="D279" s="642" t="s">
        <v>110</v>
      </c>
      <c r="E279" s="643">
        <v>0</v>
      </c>
      <c r="F279" s="600">
        <v>120</v>
      </c>
      <c r="G279" s="644">
        <f t="shared" si="213"/>
        <v>0</v>
      </c>
      <c r="H279" s="600">
        <v>1004.5</v>
      </c>
      <c r="I279" s="645">
        <f t="shared" si="214"/>
        <v>0</v>
      </c>
      <c r="J279" s="646">
        <f t="shared" si="215"/>
        <v>0</v>
      </c>
      <c r="K279" s="601"/>
      <c r="L279" s="599"/>
      <c r="M279" s="600">
        <v>120</v>
      </c>
      <c r="N279" s="586">
        <f t="shared" si="216"/>
        <v>0</v>
      </c>
      <c r="O279" s="600">
        <v>1004.5</v>
      </c>
      <c r="P279" s="586">
        <f t="shared" si="217"/>
        <v>0</v>
      </c>
      <c r="Q279" s="587">
        <f t="shared" si="218"/>
        <v>0</v>
      </c>
      <c r="R279" s="599"/>
      <c r="S279" s="600">
        <v>120</v>
      </c>
      <c r="T279" s="586">
        <f t="shared" si="219"/>
        <v>0</v>
      </c>
      <c r="U279" s="600">
        <v>1004.5</v>
      </c>
      <c r="V279" s="586">
        <f t="shared" si="220"/>
        <v>0</v>
      </c>
      <c r="W279" s="587">
        <f t="shared" si="221"/>
        <v>0</v>
      </c>
      <c r="X279" s="599"/>
      <c r="Y279" s="600">
        <v>120</v>
      </c>
      <c r="Z279" s="586">
        <f t="shared" si="222"/>
        <v>0</v>
      </c>
      <c r="AA279" s="600">
        <v>1004.5</v>
      </c>
      <c r="AB279" s="586">
        <f t="shared" si="223"/>
        <v>0</v>
      </c>
      <c r="AC279" s="587">
        <f t="shared" si="224"/>
        <v>0</v>
      </c>
      <c r="AD279" s="599"/>
      <c r="AE279" s="600">
        <v>120</v>
      </c>
      <c r="AF279" s="586">
        <f t="shared" si="225"/>
        <v>0</v>
      </c>
      <c r="AG279" s="600">
        <v>1004.5</v>
      </c>
      <c r="AH279" s="586">
        <f t="shared" si="226"/>
        <v>0</v>
      </c>
      <c r="AI279" s="587">
        <f t="shared" si="227"/>
        <v>0</v>
      </c>
      <c r="AJ279" s="599"/>
      <c r="AK279" s="600">
        <v>120</v>
      </c>
      <c r="AL279" s="586">
        <f t="shared" si="228"/>
        <v>0</v>
      </c>
      <c r="AM279" s="600">
        <v>1004.5</v>
      </c>
      <c r="AN279" s="586">
        <f t="shared" si="229"/>
        <v>0</v>
      </c>
      <c r="AO279" s="587">
        <f t="shared" si="230"/>
        <v>0</v>
      </c>
      <c r="AP279" s="599"/>
      <c r="AQ279" s="600">
        <v>120</v>
      </c>
      <c r="AR279" s="644">
        <f t="shared" si="231"/>
        <v>0</v>
      </c>
      <c r="AS279" s="600">
        <v>1004.5</v>
      </c>
      <c r="AT279" s="645">
        <f t="shared" si="232"/>
        <v>0</v>
      </c>
      <c r="AU279" s="646">
        <f t="shared" si="237"/>
        <v>0</v>
      </c>
      <c r="AV279" s="606"/>
      <c r="AW279" s="600">
        <v>120</v>
      </c>
      <c r="AX279" s="644">
        <f t="shared" si="234"/>
        <v>0</v>
      </c>
      <c r="AY279" s="600">
        <v>1004.5</v>
      </c>
      <c r="AZ279" s="645">
        <f t="shared" si="235"/>
        <v>0</v>
      </c>
      <c r="BA279" s="646">
        <f t="shared" si="238"/>
        <v>0</v>
      </c>
      <c r="BB279" s="599"/>
      <c r="BC279" s="600">
        <v>120</v>
      </c>
      <c r="BD279" s="586">
        <f t="shared" si="210"/>
        <v>0</v>
      </c>
      <c r="BE279" s="600">
        <v>1004.5</v>
      </c>
      <c r="BF279" s="586">
        <f t="shared" si="211"/>
        <v>0</v>
      </c>
      <c r="BG279" s="587">
        <f t="shared" si="212"/>
        <v>0</v>
      </c>
      <c r="BH279" s="398">
        <f t="shared" si="239"/>
        <v>0</v>
      </c>
      <c r="BJ279" s="595"/>
    </row>
    <row r="280" spans="1:62" s="604" customFormat="1" ht="12.75">
      <c r="A280" s="596" t="s">
        <v>740</v>
      </c>
      <c r="B280" s="640" t="s">
        <v>741</v>
      </c>
      <c r="C280" s="641" t="s">
        <v>742</v>
      </c>
      <c r="D280" s="642" t="s">
        <v>110</v>
      </c>
      <c r="E280" s="643">
        <v>0</v>
      </c>
      <c r="F280" s="600">
        <v>1200</v>
      </c>
      <c r="G280" s="644">
        <f t="shared" si="213"/>
        <v>0</v>
      </c>
      <c r="H280" s="600">
        <v>1966.01</v>
      </c>
      <c r="I280" s="645">
        <f t="shared" si="214"/>
        <v>0</v>
      </c>
      <c r="J280" s="646">
        <f t="shared" si="215"/>
        <v>0</v>
      </c>
      <c r="K280" s="601"/>
      <c r="L280" s="599"/>
      <c r="M280" s="600">
        <v>1200</v>
      </c>
      <c r="N280" s="586">
        <f t="shared" si="216"/>
        <v>0</v>
      </c>
      <c r="O280" s="600">
        <v>1966.01</v>
      </c>
      <c r="P280" s="586">
        <f t="shared" si="217"/>
        <v>0</v>
      </c>
      <c r="Q280" s="587">
        <f t="shared" si="218"/>
        <v>0</v>
      </c>
      <c r="R280" s="599"/>
      <c r="S280" s="600">
        <v>1200</v>
      </c>
      <c r="T280" s="586">
        <f t="shared" si="219"/>
        <v>0</v>
      </c>
      <c r="U280" s="600">
        <v>1966.01</v>
      </c>
      <c r="V280" s="586">
        <f t="shared" si="220"/>
        <v>0</v>
      </c>
      <c r="W280" s="587">
        <f t="shared" si="221"/>
        <v>0</v>
      </c>
      <c r="X280" s="599"/>
      <c r="Y280" s="600">
        <v>1200</v>
      </c>
      <c r="Z280" s="586">
        <f t="shared" si="222"/>
        <v>0</v>
      </c>
      <c r="AA280" s="600">
        <v>1966.01</v>
      </c>
      <c r="AB280" s="586">
        <f t="shared" si="223"/>
        <v>0</v>
      </c>
      <c r="AC280" s="587">
        <f t="shared" si="224"/>
        <v>0</v>
      </c>
      <c r="AD280" s="599"/>
      <c r="AE280" s="600">
        <v>1200</v>
      </c>
      <c r="AF280" s="586">
        <f t="shared" si="225"/>
        <v>0</v>
      </c>
      <c r="AG280" s="600">
        <v>1966.01</v>
      </c>
      <c r="AH280" s="586">
        <f t="shared" si="226"/>
        <v>0</v>
      </c>
      <c r="AI280" s="587">
        <f t="shared" si="227"/>
        <v>0</v>
      </c>
      <c r="AJ280" s="599"/>
      <c r="AK280" s="600">
        <v>1200</v>
      </c>
      <c r="AL280" s="586">
        <f t="shared" si="228"/>
        <v>0</v>
      </c>
      <c r="AM280" s="600">
        <v>1966.01</v>
      </c>
      <c r="AN280" s="586">
        <f t="shared" si="229"/>
        <v>0</v>
      </c>
      <c r="AO280" s="587">
        <f t="shared" si="230"/>
        <v>0</v>
      </c>
      <c r="AP280" s="599"/>
      <c r="AQ280" s="600">
        <v>1200</v>
      </c>
      <c r="AR280" s="644">
        <f t="shared" si="231"/>
        <v>0</v>
      </c>
      <c r="AS280" s="600">
        <v>1966.01</v>
      </c>
      <c r="AT280" s="645">
        <f t="shared" si="232"/>
        <v>0</v>
      </c>
      <c r="AU280" s="646">
        <f t="shared" si="237"/>
        <v>0</v>
      </c>
      <c r="AV280" s="606"/>
      <c r="AW280" s="600">
        <v>1200</v>
      </c>
      <c r="AX280" s="644">
        <f t="shared" si="234"/>
        <v>0</v>
      </c>
      <c r="AY280" s="600">
        <v>1966.01</v>
      </c>
      <c r="AZ280" s="645">
        <f t="shared" si="235"/>
        <v>0</v>
      </c>
      <c r="BA280" s="646">
        <f t="shared" si="238"/>
        <v>0</v>
      </c>
      <c r="BB280" s="599"/>
      <c r="BC280" s="600">
        <v>1200</v>
      </c>
      <c r="BD280" s="586">
        <f t="shared" si="210"/>
        <v>0</v>
      </c>
      <c r="BE280" s="600">
        <v>1966.01</v>
      </c>
      <c r="BF280" s="586">
        <f t="shared" si="211"/>
        <v>0</v>
      </c>
      <c r="BG280" s="587">
        <f t="shared" si="212"/>
        <v>0</v>
      </c>
      <c r="BH280" s="398">
        <f t="shared" si="239"/>
        <v>0</v>
      </c>
      <c r="BJ280" s="595"/>
    </row>
    <row r="281" spans="1:62" s="604" customFormat="1" ht="12.75">
      <c r="A281" s="596" t="s">
        <v>743</v>
      </c>
      <c r="B281" s="640" t="s">
        <v>744</v>
      </c>
      <c r="C281" s="641" t="s">
        <v>745</v>
      </c>
      <c r="D281" s="642" t="s">
        <v>110</v>
      </c>
      <c r="E281" s="643">
        <v>0</v>
      </c>
      <c r="F281" s="600">
        <v>120</v>
      </c>
      <c r="G281" s="644">
        <f t="shared" si="213"/>
        <v>0</v>
      </c>
      <c r="H281" s="600">
        <v>638.16</v>
      </c>
      <c r="I281" s="645">
        <f t="shared" si="214"/>
        <v>0</v>
      </c>
      <c r="J281" s="646">
        <f t="shared" si="215"/>
        <v>0</v>
      </c>
      <c r="K281" s="601"/>
      <c r="L281" s="599"/>
      <c r="M281" s="600">
        <v>120</v>
      </c>
      <c r="N281" s="586">
        <f t="shared" si="216"/>
        <v>0</v>
      </c>
      <c r="O281" s="600">
        <v>638.16</v>
      </c>
      <c r="P281" s="586">
        <f t="shared" si="217"/>
        <v>0</v>
      </c>
      <c r="Q281" s="587">
        <f t="shared" si="218"/>
        <v>0</v>
      </c>
      <c r="R281" s="599"/>
      <c r="S281" s="600">
        <v>120</v>
      </c>
      <c r="T281" s="586">
        <f t="shared" si="219"/>
        <v>0</v>
      </c>
      <c r="U281" s="600">
        <v>638.16</v>
      </c>
      <c r="V281" s="586">
        <f t="shared" si="220"/>
        <v>0</v>
      </c>
      <c r="W281" s="587">
        <f t="shared" si="221"/>
        <v>0</v>
      </c>
      <c r="X281" s="599"/>
      <c r="Y281" s="600">
        <v>120</v>
      </c>
      <c r="Z281" s="586">
        <f t="shared" si="222"/>
        <v>0</v>
      </c>
      <c r="AA281" s="600">
        <v>638.16</v>
      </c>
      <c r="AB281" s="586">
        <f t="shared" si="223"/>
        <v>0</v>
      </c>
      <c r="AC281" s="587">
        <f t="shared" si="224"/>
        <v>0</v>
      </c>
      <c r="AD281" s="599"/>
      <c r="AE281" s="600">
        <v>120</v>
      </c>
      <c r="AF281" s="586">
        <f t="shared" si="225"/>
        <v>0</v>
      </c>
      <c r="AG281" s="600">
        <v>638.16</v>
      </c>
      <c r="AH281" s="586">
        <f t="shared" si="226"/>
        <v>0</v>
      </c>
      <c r="AI281" s="587">
        <f t="shared" si="227"/>
        <v>0</v>
      </c>
      <c r="AJ281" s="599"/>
      <c r="AK281" s="600">
        <v>120</v>
      </c>
      <c r="AL281" s="586">
        <f t="shared" si="228"/>
        <v>0</v>
      </c>
      <c r="AM281" s="600">
        <v>638.16</v>
      </c>
      <c r="AN281" s="586">
        <f t="shared" si="229"/>
        <v>0</v>
      </c>
      <c r="AO281" s="587">
        <f t="shared" si="230"/>
        <v>0</v>
      </c>
      <c r="AP281" s="599"/>
      <c r="AQ281" s="600">
        <v>120</v>
      </c>
      <c r="AR281" s="644">
        <f t="shared" si="231"/>
        <v>0</v>
      </c>
      <c r="AS281" s="600">
        <v>638.16</v>
      </c>
      <c r="AT281" s="645">
        <f t="shared" si="232"/>
        <v>0</v>
      </c>
      <c r="AU281" s="646">
        <f t="shared" si="237"/>
        <v>0</v>
      </c>
      <c r="AV281" s="606"/>
      <c r="AW281" s="600">
        <v>120</v>
      </c>
      <c r="AX281" s="644">
        <f t="shared" si="234"/>
        <v>0</v>
      </c>
      <c r="AY281" s="600">
        <v>638.16</v>
      </c>
      <c r="AZ281" s="645">
        <f t="shared" si="235"/>
        <v>0</v>
      </c>
      <c r="BA281" s="646">
        <f t="shared" si="238"/>
        <v>0</v>
      </c>
      <c r="BB281" s="599"/>
      <c r="BC281" s="600">
        <v>120</v>
      </c>
      <c r="BD281" s="586">
        <f t="shared" si="210"/>
        <v>0</v>
      </c>
      <c r="BE281" s="600">
        <v>638.16</v>
      </c>
      <c r="BF281" s="586">
        <f t="shared" si="211"/>
        <v>0</v>
      </c>
      <c r="BG281" s="587">
        <f t="shared" si="212"/>
        <v>0</v>
      </c>
      <c r="BH281" s="398">
        <f t="shared" si="239"/>
        <v>0</v>
      </c>
      <c r="BJ281" s="595"/>
    </row>
    <row r="282" spans="1:62" s="604" customFormat="1" ht="12.75">
      <c r="A282" s="596" t="s">
        <v>746</v>
      </c>
      <c r="B282" s="640" t="s">
        <v>747</v>
      </c>
      <c r="C282" s="641" t="s">
        <v>748</v>
      </c>
      <c r="D282" s="642" t="s">
        <v>110</v>
      </c>
      <c r="E282" s="643">
        <v>0</v>
      </c>
      <c r="F282" s="600">
        <v>1200</v>
      </c>
      <c r="G282" s="644">
        <f t="shared" si="213"/>
        <v>0</v>
      </c>
      <c r="H282" s="600">
        <v>1825.61</v>
      </c>
      <c r="I282" s="645">
        <f t="shared" si="214"/>
        <v>0</v>
      </c>
      <c r="J282" s="646">
        <f t="shared" si="215"/>
        <v>0</v>
      </c>
      <c r="K282" s="601"/>
      <c r="L282" s="599"/>
      <c r="M282" s="600">
        <v>1200</v>
      </c>
      <c r="N282" s="586">
        <f t="shared" si="216"/>
        <v>0</v>
      </c>
      <c r="O282" s="600">
        <v>1825.61</v>
      </c>
      <c r="P282" s="586">
        <f t="shared" si="217"/>
        <v>0</v>
      </c>
      <c r="Q282" s="587">
        <f t="shared" si="218"/>
        <v>0</v>
      </c>
      <c r="R282" s="599"/>
      <c r="S282" s="600">
        <v>1200</v>
      </c>
      <c r="T282" s="586">
        <f t="shared" si="219"/>
        <v>0</v>
      </c>
      <c r="U282" s="600">
        <v>1825.61</v>
      </c>
      <c r="V282" s="586">
        <f t="shared" si="220"/>
        <v>0</v>
      </c>
      <c r="W282" s="587">
        <f t="shared" si="221"/>
        <v>0</v>
      </c>
      <c r="X282" s="599"/>
      <c r="Y282" s="600">
        <v>1200</v>
      </c>
      <c r="Z282" s="586">
        <f t="shared" si="222"/>
        <v>0</v>
      </c>
      <c r="AA282" s="600">
        <v>1825.61</v>
      </c>
      <c r="AB282" s="586">
        <f t="shared" si="223"/>
        <v>0</v>
      </c>
      <c r="AC282" s="587">
        <f t="shared" si="224"/>
        <v>0</v>
      </c>
      <c r="AD282" s="599"/>
      <c r="AE282" s="600">
        <v>1200</v>
      </c>
      <c r="AF282" s="586">
        <f t="shared" si="225"/>
        <v>0</v>
      </c>
      <c r="AG282" s="600">
        <v>1825.61</v>
      </c>
      <c r="AH282" s="586">
        <f t="shared" si="226"/>
        <v>0</v>
      </c>
      <c r="AI282" s="587">
        <f t="shared" si="227"/>
        <v>0</v>
      </c>
      <c r="AJ282" s="599"/>
      <c r="AK282" s="600">
        <v>1200</v>
      </c>
      <c r="AL282" s="586">
        <f t="shared" si="228"/>
        <v>0</v>
      </c>
      <c r="AM282" s="600">
        <v>1825.61</v>
      </c>
      <c r="AN282" s="586">
        <f t="shared" si="229"/>
        <v>0</v>
      </c>
      <c r="AO282" s="587">
        <f t="shared" si="230"/>
        <v>0</v>
      </c>
      <c r="AP282" s="599"/>
      <c r="AQ282" s="600">
        <v>1200</v>
      </c>
      <c r="AR282" s="644">
        <f t="shared" si="231"/>
        <v>0</v>
      </c>
      <c r="AS282" s="600">
        <v>1825.61</v>
      </c>
      <c r="AT282" s="645">
        <f t="shared" si="232"/>
        <v>0</v>
      </c>
      <c r="AU282" s="646">
        <f t="shared" si="237"/>
        <v>0</v>
      </c>
      <c r="AV282" s="606"/>
      <c r="AW282" s="600">
        <v>1200</v>
      </c>
      <c r="AX282" s="644">
        <f t="shared" si="234"/>
        <v>0</v>
      </c>
      <c r="AY282" s="600">
        <v>1825.61</v>
      </c>
      <c r="AZ282" s="645">
        <f t="shared" si="235"/>
        <v>0</v>
      </c>
      <c r="BA282" s="646">
        <f t="shared" si="238"/>
        <v>0</v>
      </c>
      <c r="BB282" s="599"/>
      <c r="BC282" s="600">
        <v>1200</v>
      </c>
      <c r="BD282" s="586">
        <f t="shared" si="210"/>
        <v>0</v>
      </c>
      <c r="BE282" s="600">
        <v>1825.61</v>
      </c>
      <c r="BF282" s="586">
        <f t="shared" si="211"/>
        <v>0</v>
      </c>
      <c r="BG282" s="587">
        <f t="shared" si="212"/>
        <v>0</v>
      </c>
      <c r="BH282" s="398">
        <f t="shared" si="239"/>
        <v>0</v>
      </c>
      <c r="BJ282" s="595"/>
    </row>
    <row r="283" spans="1:62" s="604" customFormat="1" ht="12.75">
      <c r="A283" s="596" t="s">
        <v>749</v>
      </c>
      <c r="B283" s="640" t="s">
        <v>750</v>
      </c>
      <c r="C283" s="641" t="s">
        <v>751</v>
      </c>
      <c r="D283" s="642" t="s">
        <v>110</v>
      </c>
      <c r="E283" s="643">
        <v>0</v>
      </c>
      <c r="F283" s="600">
        <v>120</v>
      </c>
      <c r="G283" s="644">
        <f t="shared" si="213"/>
        <v>0</v>
      </c>
      <c r="H283" s="600">
        <v>853.51</v>
      </c>
      <c r="I283" s="645">
        <f t="shared" si="214"/>
        <v>0</v>
      </c>
      <c r="J283" s="646">
        <f t="shared" si="215"/>
        <v>0</v>
      </c>
      <c r="K283" s="601"/>
      <c r="L283" s="599"/>
      <c r="M283" s="600">
        <v>120</v>
      </c>
      <c r="N283" s="586">
        <f t="shared" si="216"/>
        <v>0</v>
      </c>
      <c r="O283" s="600">
        <v>853.51</v>
      </c>
      <c r="P283" s="586">
        <f t="shared" si="217"/>
        <v>0</v>
      </c>
      <c r="Q283" s="587">
        <f t="shared" si="218"/>
        <v>0</v>
      </c>
      <c r="R283" s="599"/>
      <c r="S283" s="600">
        <v>120</v>
      </c>
      <c r="T283" s="586">
        <f t="shared" si="219"/>
        <v>0</v>
      </c>
      <c r="U283" s="600">
        <v>853.51</v>
      </c>
      <c r="V283" s="586">
        <f t="shared" si="220"/>
        <v>0</v>
      </c>
      <c r="W283" s="587">
        <f t="shared" si="221"/>
        <v>0</v>
      </c>
      <c r="X283" s="599"/>
      <c r="Y283" s="600">
        <v>120</v>
      </c>
      <c r="Z283" s="586">
        <f t="shared" si="222"/>
        <v>0</v>
      </c>
      <c r="AA283" s="600">
        <v>853.51</v>
      </c>
      <c r="AB283" s="586">
        <f t="shared" si="223"/>
        <v>0</v>
      </c>
      <c r="AC283" s="587">
        <f t="shared" si="224"/>
        <v>0</v>
      </c>
      <c r="AD283" s="599"/>
      <c r="AE283" s="600">
        <v>120</v>
      </c>
      <c r="AF283" s="586">
        <f t="shared" si="225"/>
        <v>0</v>
      </c>
      <c r="AG283" s="600">
        <v>853.51</v>
      </c>
      <c r="AH283" s="586">
        <f t="shared" si="226"/>
        <v>0</v>
      </c>
      <c r="AI283" s="587">
        <f t="shared" si="227"/>
        <v>0</v>
      </c>
      <c r="AJ283" s="599"/>
      <c r="AK283" s="600">
        <v>120</v>
      </c>
      <c r="AL283" s="586">
        <f t="shared" si="228"/>
        <v>0</v>
      </c>
      <c r="AM283" s="600">
        <v>853.51</v>
      </c>
      <c r="AN283" s="586">
        <f t="shared" si="229"/>
        <v>0</v>
      </c>
      <c r="AO283" s="587">
        <f t="shared" si="230"/>
        <v>0</v>
      </c>
      <c r="AP283" s="599"/>
      <c r="AQ283" s="600">
        <v>120</v>
      </c>
      <c r="AR283" s="644">
        <f t="shared" si="231"/>
        <v>0</v>
      </c>
      <c r="AS283" s="600">
        <v>853.51</v>
      </c>
      <c r="AT283" s="645">
        <f t="shared" si="232"/>
        <v>0</v>
      </c>
      <c r="AU283" s="646">
        <f t="shared" si="237"/>
        <v>0</v>
      </c>
      <c r="AV283" s="606"/>
      <c r="AW283" s="600">
        <v>120</v>
      </c>
      <c r="AX283" s="644">
        <f t="shared" si="234"/>
        <v>0</v>
      </c>
      <c r="AY283" s="600">
        <v>853.51</v>
      </c>
      <c r="AZ283" s="645">
        <f t="shared" si="235"/>
        <v>0</v>
      </c>
      <c r="BA283" s="646">
        <f t="shared" si="238"/>
        <v>0</v>
      </c>
      <c r="BB283" s="599"/>
      <c r="BC283" s="600">
        <v>120</v>
      </c>
      <c r="BD283" s="586">
        <f t="shared" si="210"/>
        <v>0</v>
      </c>
      <c r="BE283" s="600">
        <v>853.51</v>
      </c>
      <c r="BF283" s="586">
        <f t="shared" si="211"/>
        <v>0</v>
      </c>
      <c r="BG283" s="587">
        <f t="shared" si="212"/>
        <v>0</v>
      </c>
      <c r="BH283" s="398">
        <f t="shared" si="239"/>
        <v>0</v>
      </c>
      <c r="BJ283" s="595"/>
    </row>
    <row r="284" spans="1:62" s="628" customFormat="1" ht="14.1" customHeight="1">
      <c r="A284" s="624"/>
      <c r="B284" s="658" t="s">
        <v>1457</v>
      </c>
      <c r="C284" s="659" t="s">
        <v>304</v>
      </c>
      <c r="D284" s="660" t="s">
        <v>110</v>
      </c>
      <c r="E284" s="660">
        <v>16</v>
      </c>
      <c r="F284" s="661">
        <v>5000</v>
      </c>
      <c r="G284" s="662">
        <f t="shared" si="213"/>
        <v>80000</v>
      </c>
      <c r="H284" s="661">
        <v>0</v>
      </c>
      <c r="I284" s="663">
        <f t="shared" si="214"/>
        <v>0</v>
      </c>
      <c r="J284" s="662">
        <f t="shared" si="215"/>
        <v>80000</v>
      </c>
      <c r="K284" s="626" t="s">
        <v>1458</v>
      </c>
      <c r="AQ284" s="661">
        <v>5000</v>
      </c>
      <c r="AR284" s="662">
        <f t="shared" si="231"/>
        <v>0</v>
      </c>
      <c r="AS284" s="661">
        <v>0</v>
      </c>
      <c r="AT284" s="663">
        <f t="shared" si="232"/>
        <v>0</v>
      </c>
      <c r="AU284" s="662">
        <f t="shared" si="237"/>
        <v>0</v>
      </c>
      <c r="AV284" s="626"/>
      <c r="AW284" s="661">
        <v>5000</v>
      </c>
      <c r="AX284" s="662">
        <f t="shared" si="234"/>
        <v>0</v>
      </c>
      <c r="AY284" s="661">
        <v>0</v>
      </c>
      <c r="AZ284" s="663">
        <f t="shared" si="235"/>
        <v>0</v>
      </c>
      <c r="BA284" s="662">
        <f t="shared" si="238"/>
        <v>0</v>
      </c>
      <c r="BB284" s="626">
        <v>16</v>
      </c>
      <c r="BC284" s="661">
        <v>5000</v>
      </c>
      <c r="BD284" s="662">
        <f t="shared" si="210"/>
        <v>80000</v>
      </c>
      <c r="BE284" s="661">
        <v>0</v>
      </c>
      <c r="BF284" s="663">
        <f t="shared" ref="BF284:BF286" si="240">BE284*BB284</f>
        <v>0</v>
      </c>
      <c r="BG284" s="662">
        <f t="shared" si="212"/>
        <v>80000</v>
      </c>
      <c r="BH284" s="398">
        <f t="shared" si="239"/>
        <v>0</v>
      </c>
    </row>
    <row r="285" spans="1:62" s="665" customFormat="1" ht="14.1" customHeight="1">
      <c r="A285" s="624"/>
      <c r="B285" s="664" t="s">
        <v>1459</v>
      </c>
      <c r="C285" s="659" t="s">
        <v>924</v>
      </c>
      <c r="D285" s="659" t="s">
        <v>110</v>
      </c>
      <c r="E285" s="627">
        <v>120</v>
      </c>
      <c r="F285" s="661">
        <v>270</v>
      </c>
      <c r="G285" s="396">
        <f t="shared" si="213"/>
        <v>32400</v>
      </c>
      <c r="H285" s="661">
        <v>131.6</v>
      </c>
      <c r="I285" s="663">
        <f t="shared" si="214"/>
        <v>15792</v>
      </c>
      <c r="J285" s="396">
        <f t="shared" si="215"/>
        <v>48192</v>
      </c>
      <c r="K285" s="661"/>
      <c r="L285" s="623"/>
      <c r="M285" s="623"/>
      <c r="AQ285" s="661">
        <v>270</v>
      </c>
      <c r="AR285" s="396">
        <f t="shared" si="231"/>
        <v>0</v>
      </c>
      <c r="AS285" s="661">
        <v>131.6</v>
      </c>
      <c r="AT285" s="663">
        <f t="shared" si="232"/>
        <v>0</v>
      </c>
      <c r="AU285" s="396">
        <f t="shared" si="237"/>
        <v>0</v>
      </c>
      <c r="AV285" s="627"/>
      <c r="AW285" s="661">
        <v>270</v>
      </c>
      <c r="AX285" s="396">
        <f t="shared" si="234"/>
        <v>0</v>
      </c>
      <c r="AY285" s="661">
        <v>131.6</v>
      </c>
      <c r="AZ285" s="663">
        <f t="shared" si="235"/>
        <v>0</v>
      </c>
      <c r="BA285" s="396">
        <f t="shared" si="238"/>
        <v>0</v>
      </c>
      <c r="BB285" s="909">
        <v>120</v>
      </c>
      <c r="BC285" s="661">
        <v>270</v>
      </c>
      <c r="BD285" s="396">
        <f t="shared" si="210"/>
        <v>32400</v>
      </c>
      <c r="BE285" s="661">
        <v>131.6</v>
      </c>
      <c r="BF285" s="663">
        <f t="shared" si="240"/>
        <v>15792</v>
      </c>
      <c r="BG285" s="396">
        <f t="shared" si="212"/>
        <v>48192</v>
      </c>
      <c r="BH285" s="398">
        <f t="shared" si="239"/>
        <v>0</v>
      </c>
    </row>
    <row r="286" spans="1:62" s="628" customFormat="1" ht="14.1" customHeight="1">
      <c r="A286" s="624"/>
      <c r="B286" s="658" t="s">
        <v>1460</v>
      </c>
      <c r="C286" s="659"/>
      <c r="D286" s="660" t="s">
        <v>123</v>
      </c>
      <c r="E286" s="660">
        <v>10</v>
      </c>
      <c r="F286" s="661">
        <v>200</v>
      </c>
      <c r="G286" s="396">
        <f t="shared" si="213"/>
        <v>2000</v>
      </c>
      <c r="H286" s="661">
        <v>127.1</v>
      </c>
      <c r="I286" s="396">
        <f t="shared" si="214"/>
        <v>1271</v>
      </c>
      <c r="J286" s="396">
        <f t="shared" si="215"/>
        <v>3271</v>
      </c>
      <c r="K286" s="625"/>
      <c r="AQ286" s="661">
        <v>200</v>
      </c>
      <c r="AR286" s="396">
        <f t="shared" si="231"/>
        <v>0</v>
      </c>
      <c r="AS286" s="661">
        <v>127.1</v>
      </c>
      <c r="AT286" s="396">
        <f t="shared" si="232"/>
        <v>0</v>
      </c>
      <c r="AU286" s="396">
        <f t="shared" si="237"/>
        <v>0</v>
      </c>
      <c r="AV286" s="626"/>
      <c r="AW286" s="661">
        <v>200</v>
      </c>
      <c r="AX286" s="396">
        <f t="shared" si="234"/>
        <v>0</v>
      </c>
      <c r="AY286" s="661">
        <v>127.1</v>
      </c>
      <c r="AZ286" s="396">
        <f t="shared" si="235"/>
        <v>0</v>
      </c>
      <c r="BA286" s="396">
        <f t="shared" si="238"/>
        <v>0</v>
      </c>
      <c r="BB286" s="626">
        <v>10</v>
      </c>
      <c r="BC286" s="661">
        <v>200</v>
      </c>
      <c r="BD286" s="396">
        <f t="shared" si="210"/>
        <v>2000</v>
      </c>
      <c r="BE286" s="661">
        <v>127.1</v>
      </c>
      <c r="BF286" s="396">
        <f t="shared" si="240"/>
        <v>1271</v>
      </c>
      <c r="BG286" s="396">
        <f t="shared" si="212"/>
        <v>3271</v>
      </c>
      <c r="BH286" s="398">
        <f t="shared" si="239"/>
        <v>0</v>
      </c>
    </row>
    <row r="287" spans="1:62" s="628" customFormat="1" ht="14.1" customHeight="1">
      <c r="A287" s="624"/>
      <c r="B287" s="658" t="s">
        <v>1461</v>
      </c>
      <c r="C287" s="659"/>
      <c r="D287" s="660" t="s">
        <v>110</v>
      </c>
      <c r="E287" s="660">
        <v>100</v>
      </c>
      <c r="F287" s="661">
        <v>10</v>
      </c>
      <c r="G287" s="396">
        <f t="shared" si="213"/>
        <v>1000</v>
      </c>
      <c r="H287" s="661">
        <v>11.5</v>
      </c>
      <c r="I287" s="396">
        <f>ROUND(E287*H287,2)</f>
        <v>1150</v>
      </c>
      <c r="J287" s="396">
        <f t="shared" si="215"/>
        <v>2150</v>
      </c>
      <c r="K287" s="625"/>
      <c r="AQ287" s="661">
        <v>10</v>
      </c>
      <c r="AR287" s="396">
        <f t="shared" si="231"/>
        <v>0</v>
      </c>
      <c r="AS287" s="661">
        <v>11.5</v>
      </c>
      <c r="AT287" s="396">
        <f>ROUND(AP287*AS287,2)</f>
        <v>0</v>
      </c>
      <c r="AU287" s="396">
        <f t="shared" si="237"/>
        <v>0</v>
      </c>
      <c r="AV287" s="626"/>
      <c r="AW287" s="661">
        <v>10</v>
      </c>
      <c r="AX287" s="396">
        <f t="shared" si="234"/>
        <v>0</v>
      </c>
      <c r="AY287" s="661">
        <v>11.5</v>
      </c>
      <c r="AZ287" s="396">
        <f>ROUND(AV287*AY287,2)</f>
        <v>0</v>
      </c>
      <c r="BA287" s="396">
        <f t="shared" si="238"/>
        <v>0</v>
      </c>
      <c r="BB287" s="626">
        <v>100</v>
      </c>
      <c r="BC287" s="661">
        <v>10</v>
      </c>
      <c r="BD287" s="396">
        <f t="shared" si="210"/>
        <v>1000</v>
      </c>
      <c r="BE287" s="661">
        <v>11.5</v>
      </c>
      <c r="BF287" s="396">
        <f>ROUND(BB287*BE287,2)</f>
        <v>1150</v>
      </c>
      <c r="BG287" s="396">
        <f t="shared" si="212"/>
        <v>2150</v>
      </c>
      <c r="BH287" s="398">
        <f t="shared" si="239"/>
        <v>0</v>
      </c>
    </row>
    <row r="288" spans="1:62" s="254" customFormat="1" ht="12.75">
      <c r="A288" s="303" t="s">
        <v>752</v>
      </c>
      <c r="B288" s="281" t="s">
        <v>753</v>
      </c>
      <c r="C288" s="372"/>
      <c r="D288" s="272" t="s">
        <v>110</v>
      </c>
      <c r="E288" s="637">
        <v>180</v>
      </c>
      <c r="F288" s="344">
        <v>412.8</v>
      </c>
      <c r="G288" s="413">
        <f t="shared" si="213"/>
        <v>74304</v>
      </c>
      <c r="H288" s="344">
        <v>1552.8</v>
      </c>
      <c r="I288" s="414">
        <f t="shared" si="214"/>
        <v>279504</v>
      </c>
      <c r="J288" s="415">
        <f t="shared" si="215"/>
        <v>353808</v>
      </c>
      <c r="K288" s="406"/>
      <c r="L288" s="427"/>
      <c r="M288" s="429">
        <v>412.8</v>
      </c>
      <c r="N288" s="431">
        <f t="shared" si="216"/>
        <v>0</v>
      </c>
      <c r="O288" s="429">
        <v>1552.8</v>
      </c>
      <c r="P288" s="431">
        <f t="shared" si="217"/>
        <v>0</v>
      </c>
      <c r="Q288" s="432">
        <f t="shared" si="218"/>
        <v>0</v>
      </c>
      <c r="R288" s="444"/>
      <c r="S288" s="446">
        <v>412.8</v>
      </c>
      <c r="T288" s="448">
        <f t="shared" si="219"/>
        <v>0</v>
      </c>
      <c r="U288" s="446">
        <v>1552.8</v>
      </c>
      <c r="V288" s="448">
        <f t="shared" si="220"/>
        <v>0</v>
      </c>
      <c r="W288" s="449">
        <f t="shared" si="221"/>
        <v>0</v>
      </c>
      <c r="X288" s="472"/>
      <c r="Y288" s="474">
        <v>412.8</v>
      </c>
      <c r="Z288" s="476">
        <f t="shared" si="222"/>
        <v>0</v>
      </c>
      <c r="AA288" s="474">
        <v>1552.8</v>
      </c>
      <c r="AB288" s="476">
        <f t="shared" si="223"/>
        <v>0</v>
      </c>
      <c r="AC288" s="477">
        <f t="shared" si="224"/>
        <v>0</v>
      </c>
      <c r="AD288" s="489"/>
      <c r="AE288" s="491">
        <v>412.8</v>
      </c>
      <c r="AF288" s="493">
        <f t="shared" si="225"/>
        <v>0</v>
      </c>
      <c r="AG288" s="491">
        <v>1552.8</v>
      </c>
      <c r="AH288" s="493">
        <f t="shared" si="226"/>
        <v>0</v>
      </c>
      <c r="AI288" s="494">
        <f t="shared" si="227"/>
        <v>0</v>
      </c>
      <c r="AJ288" s="523">
        <v>180</v>
      </c>
      <c r="AK288" s="525">
        <v>412.8</v>
      </c>
      <c r="AL288" s="527">
        <f t="shared" si="228"/>
        <v>74304</v>
      </c>
      <c r="AM288" s="525">
        <v>1552.8</v>
      </c>
      <c r="AN288" s="527">
        <f t="shared" si="229"/>
        <v>279504</v>
      </c>
      <c r="AO288" s="528">
        <f t="shared" si="230"/>
        <v>353808</v>
      </c>
      <c r="AP288" s="540"/>
      <c r="AQ288" s="344">
        <v>412.8</v>
      </c>
      <c r="AR288" s="413">
        <f t="shared" si="231"/>
        <v>0</v>
      </c>
      <c r="AS288" s="344">
        <v>1552.8</v>
      </c>
      <c r="AT288" s="414">
        <f t="shared" ref="AT288:AT300" si="241">AS288*AP288</f>
        <v>0</v>
      </c>
      <c r="AU288" s="415">
        <f t="shared" si="237"/>
        <v>0</v>
      </c>
      <c r="AV288" s="606"/>
      <c r="AW288" s="344">
        <v>412.8</v>
      </c>
      <c r="AX288" s="413">
        <f t="shared" si="234"/>
        <v>0</v>
      </c>
      <c r="AY288" s="344">
        <v>1552.8</v>
      </c>
      <c r="AZ288" s="414">
        <f t="shared" ref="AZ288:AZ300" si="242">AY288*AV288</f>
        <v>0</v>
      </c>
      <c r="BA288" s="415">
        <f t="shared" si="238"/>
        <v>0</v>
      </c>
      <c r="BB288" s="540"/>
      <c r="BC288" s="542">
        <v>412.8</v>
      </c>
      <c r="BD288" s="544">
        <f t="shared" ref="BD288:BD355" si="243">BB288*BC288</f>
        <v>0</v>
      </c>
      <c r="BE288" s="542">
        <v>1552.8</v>
      </c>
      <c r="BF288" s="544">
        <f t="shared" ref="BF288:BF355" si="244">BB288*BE288</f>
        <v>0</v>
      </c>
      <c r="BG288" s="545">
        <f t="shared" ref="BG288:BG322" si="245">BD288+BF288</f>
        <v>0</v>
      </c>
      <c r="BH288" s="398">
        <f t="shared" si="239"/>
        <v>0</v>
      </c>
      <c r="BJ288" s="275"/>
    </row>
    <row r="289" spans="1:62" s="254" customFormat="1" ht="12.75">
      <c r="A289" s="303" t="s">
        <v>754</v>
      </c>
      <c r="B289" s="281" t="s">
        <v>755</v>
      </c>
      <c r="C289" s="372" t="s">
        <v>756</v>
      </c>
      <c r="D289" s="272" t="s">
        <v>110</v>
      </c>
      <c r="E289" s="637">
        <v>360</v>
      </c>
      <c r="F289" s="344">
        <v>25</v>
      </c>
      <c r="G289" s="413">
        <f t="shared" si="213"/>
        <v>9000</v>
      </c>
      <c r="H289" s="344">
        <v>83.02</v>
      </c>
      <c r="I289" s="414">
        <f t="shared" si="214"/>
        <v>29887.199999999997</v>
      </c>
      <c r="J289" s="415">
        <f t="shared" si="215"/>
        <v>38887.199999999997</v>
      </c>
      <c r="K289" s="406"/>
      <c r="L289" s="427"/>
      <c r="M289" s="429">
        <v>25</v>
      </c>
      <c r="N289" s="431">
        <f t="shared" si="216"/>
        <v>0</v>
      </c>
      <c r="O289" s="429">
        <v>83.02</v>
      </c>
      <c r="P289" s="431">
        <f t="shared" si="217"/>
        <v>0</v>
      </c>
      <c r="Q289" s="432">
        <f t="shared" si="218"/>
        <v>0</v>
      </c>
      <c r="R289" s="444"/>
      <c r="S289" s="446">
        <v>25</v>
      </c>
      <c r="T289" s="448">
        <f t="shared" si="219"/>
        <v>0</v>
      </c>
      <c r="U289" s="446">
        <v>83.02</v>
      </c>
      <c r="V289" s="448">
        <f t="shared" si="220"/>
        <v>0</v>
      </c>
      <c r="W289" s="449">
        <f t="shared" si="221"/>
        <v>0</v>
      </c>
      <c r="X289" s="472"/>
      <c r="Y289" s="474">
        <v>25</v>
      </c>
      <c r="Z289" s="476">
        <f t="shared" si="222"/>
        <v>0</v>
      </c>
      <c r="AA289" s="474">
        <v>83.02</v>
      </c>
      <c r="AB289" s="476">
        <f t="shared" si="223"/>
        <v>0</v>
      </c>
      <c r="AC289" s="477">
        <f t="shared" si="224"/>
        <v>0</v>
      </c>
      <c r="AD289" s="489"/>
      <c r="AE289" s="491">
        <v>25</v>
      </c>
      <c r="AF289" s="493">
        <f t="shared" si="225"/>
        <v>0</v>
      </c>
      <c r="AG289" s="491">
        <v>83.02</v>
      </c>
      <c r="AH289" s="493">
        <f t="shared" si="226"/>
        <v>0</v>
      </c>
      <c r="AI289" s="494">
        <f t="shared" si="227"/>
        <v>0</v>
      </c>
      <c r="AJ289" s="523">
        <v>360</v>
      </c>
      <c r="AK289" s="525">
        <v>25</v>
      </c>
      <c r="AL289" s="527">
        <f t="shared" si="228"/>
        <v>9000</v>
      </c>
      <c r="AM289" s="525">
        <v>83.02</v>
      </c>
      <c r="AN289" s="527">
        <f t="shared" si="229"/>
        <v>29887.199999999997</v>
      </c>
      <c r="AO289" s="528">
        <f t="shared" si="230"/>
        <v>38887.199999999997</v>
      </c>
      <c r="AP289" s="540"/>
      <c r="AQ289" s="344">
        <v>25</v>
      </c>
      <c r="AR289" s="413">
        <f t="shared" si="231"/>
        <v>0</v>
      </c>
      <c r="AS289" s="344">
        <v>83.02</v>
      </c>
      <c r="AT289" s="414">
        <f t="shared" si="241"/>
        <v>0</v>
      </c>
      <c r="AU289" s="415">
        <f t="shared" si="237"/>
        <v>0</v>
      </c>
      <c r="AV289" s="606"/>
      <c r="AW289" s="344">
        <v>25</v>
      </c>
      <c r="AX289" s="413">
        <f t="shared" si="234"/>
        <v>0</v>
      </c>
      <c r="AY289" s="344">
        <v>83.02</v>
      </c>
      <c r="AZ289" s="414">
        <f t="shared" si="242"/>
        <v>0</v>
      </c>
      <c r="BA289" s="415">
        <f t="shared" si="238"/>
        <v>0</v>
      </c>
      <c r="BB289" s="540"/>
      <c r="BC289" s="542">
        <v>25</v>
      </c>
      <c r="BD289" s="544">
        <f t="shared" si="243"/>
        <v>0</v>
      </c>
      <c r="BE289" s="542">
        <v>83.02</v>
      </c>
      <c r="BF289" s="544">
        <f t="shared" si="244"/>
        <v>0</v>
      </c>
      <c r="BG289" s="545">
        <f t="shared" si="245"/>
        <v>0</v>
      </c>
      <c r="BH289" s="398">
        <f t="shared" si="239"/>
        <v>0</v>
      </c>
      <c r="BJ289" s="275"/>
    </row>
    <row r="290" spans="1:62" s="254" customFormat="1" ht="12.75">
      <c r="A290" s="303" t="s">
        <v>757</v>
      </c>
      <c r="B290" s="281" t="s">
        <v>758</v>
      </c>
      <c r="C290" s="372" t="s">
        <v>759</v>
      </c>
      <c r="D290" s="272" t="s">
        <v>110</v>
      </c>
      <c r="E290" s="273">
        <v>100</v>
      </c>
      <c r="F290" s="344">
        <v>15</v>
      </c>
      <c r="G290" s="413">
        <f t="shared" si="213"/>
        <v>1500</v>
      </c>
      <c r="H290" s="344">
        <v>10.199999999999999</v>
      </c>
      <c r="I290" s="414">
        <f t="shared" si="214"/>
        <v>1019.9999999999999</v>
      </c>
      <c r="J290" s="415">
        <f t="shared" si="215"/>
        <v>2520</v>
      </c>
      <c r="K290" s="406"/>
      <c r="L290" s="427"/>
      <c r="M290" s="429">
        <v>15</v>
      </c>
      <c r="N290" s="431">
        <f t="shared" si="216"/>
        <v>0</v>
      </c>
      <c r="O290" s="429">
        <v>10.199999999999999</v>
      </c>
      <c r="P290" s="431">
        <f t="shared" si="217"/>
        <v>0</v>
      </c>
      <c r="Q290" s="432">
        <f t="shared" si="218"/>
        <v>0</v>
      </c>
      <c r="R290" s="444"/>
      <c r="S290" s="446">
        <v>15</v>
      </c>
      <c r="T290" s="448">
        <f t="shared" si="219"/>
        <v>0</v>
      </c>
      <c r="U290" s="446">
        <v>10.199999999999999</v>
      </c>
      <c r="V290" s="448">
        <f t="shared" si="220"/>
        <v>0</v>
      </c>
      <c r="W290" s="449">
        <f t="shared" si="221"/>
        <v>0</v>
      </c>
      <c r="X290" s="472"/>
      <c r="Y290" s="474">
        <v>15</v>
      </c>
      <c r="Z290" s="476">
        <f t="shared" si="222"/>
        <v>0</v>
      </c>
      <c r="AA290" s="474">
        <v>10.199999999999999</v>
      </c>
      <c r="AB290" s="476">
        <f t="shared" si="223"/>
        <v>0</v>
      </c>
      <c r="AC290" s="477">
        <f t="shared" si="224"/>
        <v>0</v>
      </c>
      <c r="AD290" s="489"/>
      <c r="AE290" s="491">
        <v>15</v>
      </c>
      <c r="AF290" s="493">
        <f t="shared" si="225"/>
        <v>0</v>
      </c>
      <c r="AG290" s="491">
        <v>10.199999999999999</v>
      </c>
      <c r="AH290" s="493">
        <f t="shared" si="226"/>
        <v>0</v>
      </c>
      <c r="AI290" s="494">
        <f t="shared" si="227"/>
        <v>0</v>
      </c>
      <c r="AJ290" s="523">
        <v>100</v>
      </c>
      <c r="AK290" s="525">
        <v>15</v>
      </c>
      <c r="AL290" s="527">
        <f t="shared" si="228"/>
        <v>1500</v>
      </c>
      <c r="AM290" s="525">
        <v>10.199999999999999</v>
      </c>
      <c r="AN290" s="527">
        <f t="shared" si="229"/>
        <v>1019.9999999999999</v>
      </c>
      <c r="AO290" s="528">
        <f t="shared" si="230"/>
        <v>2520</v>
      </c>
      <c r="AP290" s="540"/>
      <c r="AQ290" s="344">
        <v>15</v>
      </c>
      <c r="AR290" s="413">
        <f t="shared" si="231"/>
        <v>0</v>
      </c>
      <c r="AS290" s="344">
        <v>10.199999999999999</v>
      </c>
      <c r="AT290" s="414">
        <f t="shared" si="241"/>
        <v>0</v>
      </c>
      <c r="AU290" s="415">
        <f t="shared" si="237"/>
        <v>0</v>
      </c>
      <c r="AV290" s="606"/>
      <c r="AW290" s="344">
        <v>15</v>
      </c>
      <c r="AX290" s="413">
        <f t="shared" si="234"/>
        <v>0</v>
      </c>
      <c r="AY290" s="344">
        <v>10.199999999999999</v>
      </c>
      <c r="AZ290" s="414">
        <f t="shared" si="242"/>
        <v>0</v>
      </c>
      <c r="BA290" s="415">
        <f t="shared" si="238"/>
        <v>0</v>
      </c>
      <c r="BB290" s="540"/>
      <c r="BC290" s="542">
        <v>15</v>
      </c>
      <c r="BD290" s="544">
        <f t="shared" si="243"/>
        <v>0</v>
      </c>
      <c r="BE290" s="542">
        <v>10.199999999999999</v>
      </c>
      <c r="BF290" s="544">
        <f t="shared" si="244"/>
        <v>0</v>
      </c>
      <c r="BG290" s="545">
        <f t="shared" si="245"/>
        <v>0</v>
      </c>
      <c r="BH290" s="398">
        <f t="shared" si="239"/>
        <v>0</v>
      </c>
      <c r="BJ290" s="275"/>
    </row>
    <row r="291" spans="1:62" s="254" customFormat="1" ht="12.75">
      <c r="A291" s="303" t="s">
        <v>760</v>
      </c>
      <c r="B291" s="281" t="s">
        <v>761</v>
      </c>
      <c r="C291" s="372">
        <v>91920</v>
      </c>
      <c r="D291" s="272" t="s">
        <v>123</v>
      </c>
      <c r="E291" s="637">
        <v>4500</v>
      </c>
      <c r="F291" s="344">
        <v>35</v>
      </c>
      <c r="G291" s="413">
        <f t="shared" si="213"/>
        <v>157500</v>
      </c>
      <c r="H291" s="344">
        <v>21.6</v>
      </c>
      <c r="I291" s="414">
        <f t="shared" si="214"/>
        <v>97200</v>
      </c>
      <c r="J291" s="415">
        <f t="shared" si="215"/>
        <v>254700</v>
      </c>
      <c r="K291" s="406"/>
      <c r="L291" s="427"/>
      <c r="M291" s="429">
        <v>35</v>
      </c>
      <c r="N291" s="431">
        <f t="shared" si="216"/>
        <v>0</v>
      </c>
      <c r="O291" s="429">
        <v>21.6</v>
      </c>
      <c r="P291" s="431">
        <f t="shared" si="217"/>
        <v>0</v>
      </c>
      <c r="Q291" s="432">
        <f t="shared" si="218"/>
        <v>0</v>
      </c>
      <c r="R291" s="444"/>
      <c r="S291" s="446">
        <v>35</v>
      </c>
      <c r="T291" s="448">
        <f t="shared" si="219"/>
        <v>0</v>
      </c>
      <c r="U291" s="446">
        <v>21.6</v>
      </c>
      <c r="V291" s="448">
        <f t="shared" si="220"/>
        <v>0</v>
      </c>
      <c r="W291" s="449">
        <f t="shared" si="221"/>
        <v>0</v>
      </c>
      <c r="X291" s="472"/>
      <c r="Y291" s="474">
        <v>35</v>
      </c>
      <c r="Z291" s="476">
        <f t="shared" si="222"/>
        <v>0</v>
      </c>
      <c r="AA291" s="474">
        <v>21.6</v>
      </c>
      <c r="AB291" s="476">
        <f t="shared" si="223"/>
        <v>0</v>
      </c>
      <c r="AC291" s="477">
        <f t="shared" si="224"/>
        <v>0</v>
      </c>
      <c r="AD291" s="489"/>
      <c r="AE291" s="491">
        <v>35</v>
      </c>
      <c r="AF291" s="493">
        <f t="shared" si="225"/>
        <v>0</v>
      </c>
      <c r="AG291" s="491">
        <v>21.6</v>
      </c>
      <c r="AH291" s="493">
        <f t="shared" si="226"/>
        <v>0</v>
      </c>
      <c r="AI291" s="494">
        <f t="shared" si="227"/>
        <v>0</v>
      </c>
      <c r="AJ291" s="523">
        <v>4000</v>
      </c>
      <c r="AK291" s="525">
        <v>35</v>
      </c>
      <c r="AL291" s="527">
        <f t="shared" si="228"/>
        <v>140000</v>
      </c>
      <c r="AM291" s="525">
        <v>21.6</v>
      </c>
      <c r="AN291" s="527">
        <f t="shared" si="229"/>
        <v>86400</v>
      </c>
      <c r="AO291" s="528">
        <f t="shared" si="230"/>
        <v>226400</v>
      </c>
      <c r="AP291" s="540"/>
      <c r="AQ291" s="344">
        <v>35</v>
      </c>
      <c r="AR291" s="413">
        <f t="shared" si="231"/>
        <v>0</v>
      </c>
      <c r="AS291" s="344">
        <v>21.6</v>
      </c>
      <c r="AT291" s="414">
        <f t="shared" si="241"/>
        <v>0</v>
      </c>
      <c r="AU291" s="415">
        <f t="shared" si="237"/>
        <v>0</v>
      </c>
      <c r="AV291" s="606"/>
      <c r="AW291" s="344">
        <v>35</v>
      </c>
      <c r="AX291" s="413">
        <f t="shared" si="234"/>
        <v>0</v>
      </c>
      <c r="AY291" s="344">
        <v>21.6</v>
      </c>
      <c r="AZ291" s="414">
        <f t="shared" si="242"/>
        <v>0</v>
      </c>
      <c r="BA291" s="415">
        <f t="shared" si="238"/>
        <v>0</v>
      </c>
      <c r="BB291" s="540">
        <v>500</v>
      </c>
      <c r="BC291" s="542">
        <v>35</v>
      </c>
      <c r="BD291" s="544">
        <f t="shared" si="243"/>
        <v>17500</v>
      </c>
      <c r="BE291" s="542">
        <v>21.6</v>
      </c>
      <c r="BF291" s="544">
        <f t="shared" si="244"/>
        <v>10800</v>
      </c>
      <c r="BG291" s="545">
        <f t="shared" si="245"/>
        <v>28300</v>
      </c>
      <c r="BH291" s="398">
        <f t="shared" si="239"/>
        <v>0</v>
      </c>
      <c r="BJ291" s="275"/>
    </row>
    <row r="292" spans="1:62" s="254" customFormat="1" ht="12.75">
      <c r="A292" s="303" t="s">
        <v>762</v>
      </c>
      <c r="B292" s="281" t="s">
        <v>763</v>
      </c>
      <c r="C292" s="372" t="s">
        <v>764</v>
      </c>
      <c r="D292" s="272" t="s">
        <v>110</v>
      </c>
      <c r="E292" s="637">
        <v>9000</v>
      </c>
      <c r="F292" s="344">
        <v>5</v>
      </c>
      <c r="G292" s="413">
        <f t="shared" si="213"/>
        <v>45000</v>
      </c>
      <c r="H292" s="344">
        <v>2.6</v>
      </c>
      <c r="I292" s="414">
        <f t="shared" si="214"/>
        <v>23400</v>
      </c>
      <c r="J292" s="415">
        <f t="shared" si="215"/>
        <v>68400</v>
      </c>
      <c r="K292" s="406"/>
      <c r="L292" s="427"/>
      <c r="M292" s="429">
        <v>5</v>
      </c>
      <c r="N292" s="431">
        <f t="shared" si="216"/>
        <v>0</v>
      </c>
      <c r="O292" s="429">
        <v>2.6</v>
      </c>
      <c r="P292" s="431">
        <f t="shared" si="217"/>
        <v>0</v>
      </c>
      <c r="Q292" s="432">
        <f t="shared" si="218"/>
        <v>0</v>
      </c>
      <c r="R292" s="444"/>
      <c r="S292" s="446">
        <v>5</v>
      </c>
      <c r="T292" s="448">
        <f t="shared" si="219"/>
        <v>0</v>
      </c>
      <c r="U292" s="446">
        <v>2.6</v>
      </c>
      <c r="V292" s="448">
        <f t="shared" si="220"/>
        <v>0</v>
      </c>
      <c r="W292" s="449">
        <f t="shared" si="221"/>
        <v>0</v>
      </c>
      <c r="X292" s="472"/>
      <c r="Y292" s="474">
        <v>5</v>
      </c>
      <c r="Z292" s="476">
        <f t="shared" si="222"/>
        <v>0</v>
      </c>
      <c r="AA292" s="474">
        <v>2.6</v>
      </c>
      <c r="AB292" s="476">
        <f t="shared" si="223"/>
        <v>0</v>
      </c>
      <c r="AC292" s="477">
        <f t="shared" si="224"/>
        <v>0</v>
      </c>
      <c r="AD292" s="489"/>
      <c r="AE292" s="491">
        <v>5</v>
      </c>
      <c r="AF292" s="493">
        <f t="shared" si="225"/>
        <v>0</v>
      </c>
      <c r="AG292" s="491">
        <v>2.6</v>
      </c>
      <c r="AH292" s="493">
        <f t="shared" si="226"/>
        <v>0</v>
      </c>
      <c r="AI292" s="494">
        <f t="shared" si="227"/>
        <v>0</v>
      </c>
      <c r="AJ292" s="523">
        <v>8000</v>
      </c>
      <c r="AK292" s="525">
        <v>5</v>
      </c>
      <c r="AL292" s="527">
        <f t="shared" si="228"/>
        <v>40000</v>
      </c>
      <c r="AM292" s="525">
        <v>2.6</v>
      </c>
      <c r="AN292" s="527">
        <f t="shared" si="229"/>
        <v>20800</v>
      </c>
      <c r="AO292" s="528">
        <f t="shared" si="230"/>
        <v>60800</v>
      </c>
      <c r="AP292" s="540"/>
      <c r="AQ292" s="344">
        <v>5</v>
      </c>
      <c r="AR292" s="413">
        <f t="shared" si="231"/>
        <v>0</v>
      </c>
      <c r="AS292" s="344">
        <v>2.6</v>
      </c>
      <c r="AT292" s="414">
        <f t="shared" si="241"/>
        <v>0</v>
      </c>
      <c r="AU292" s="415">
        <f t="shared" si="237"/>
        <v>0</v>
      </c>
      <c r="AV292" s="606"/>
      <c r="AW292" s="344">
        <v>5</v>
      </c>
      <c r="AX292" s="413">
        <f t="shared" si="234"/>
        <v>0</v>
      </c>
      <c r="AY292" s="344">
        <v>2.6</v>
      </c>
      <c r="AZ292" s="414">
        <f t="shared" si="242"/>
        <v>0</v>
      </c>
      <c r="BA292" s="415">
        <f t="shared" si="238"/>
        <v>0</v>
      </c>
      <c r="BB292" s="540">
        <v>1000</v>
      </c>
      <c r="BC292" s="542">
        <v>5</v>
      </c>
      <c r="BD292" s="544">
        <f t="shared" si="243"/>
        <v>5000</v>
      </c>
      <c r="BE292" s="542">
        <v>2.6</v>
      </c>
      <c r="BF292" s="544">
        <f t="shared" si="244"/>
        <v>2600</v>
      </c>
      <c r="BG292" s="545">
        <f t="shared" si="245"/>
        <v>7600</v>
      </c>
      <c r="BH292" s="398">
        <f t="shared" si="239"/>
        <v>0</v>
      </c>
      <c r="BJ292" s="275"/>
    </row>
    <row r="293" spans="1:62" s="254" customFormat="1" ht="12.75">
      <c r="A293" s="303" t="s">
        <v>765</v>
      </c>
      <c r="B293" s="264" t="s">
        <v>766</v>
      </c>
      <c r="C293" s="372" t="s">
        <v>767</v>
      </c>
      <c r="D293" s="272" t="s">
        <v>110</v>
      </c>
      <c r="E293" s="637">
        <v>9000</v>
      </c>
      <c r="F293" s="344">
        <v>5</v>
      </c>
      <c r="G293" s="413">
        <f t="shared" si="213"/>
        <v>45000</v>
      </c>
      <c r="H293" s="344">
        <v>14.88</v>
      </c>
      <c r="I293" s="414">
        <f t="shared" si="214"/>
        <v>133920</v>
      </c>
      <c r="J293" s="415">
        <f t="shared" si="215"/>
        <v>178920</v>
      </c>
      <c r="K293" s="406"/>
      <c r="L293" s="427"/>
      <c r="M293" s="429">
        <v>5</v>
      </c>
      <c r="N293" s="431">
        <f t="shared" si="216"/>
        <v>0</v>
      </c>
      <c r="O293" s="429">
        <v>14.88</v>
      </c>
      <c r="P293" s="431">
        <f t="shared" si="217"/>
        <v>0</v>
      </c>
      <c r="Q293" s="432">
        <f t="shared" si="218"/>
        <v>0</v>
      </c>
      <c r="R293" s="444"/>
      <c r="S293" s="446">
        <v>5</v>
      </c>
      <c r="T293" s="448">
        <f t="shared" si="219"/>
        <v>0</v>
      </c>
      <c r="U293" s="446">
        <v>14.88</v>
      </c>
      <c r="V293" s="448">
        <f t="shared" si="220"/>
        <v>0</v>
      </c>
      <c r="W293" s="449">
        <f t="shared" si="221"/>
        <v>0</v>
      </c>
      <c r="X293" s="472"/>
      <c r="Y293" s="474">
        <v>5</v>
      </c>
      <c r="Z293" s="476">
        <f t="shared" si="222"/>
        <v>0</v>
      </c>
      <c r="AA293" s="474">
        <v>14.88</v>
      </c>
      <c r="AB293" s="476">
        <f t="shared" si="223"/>
        <v>0</v>
      </c>
      <c r="AC293" s="477">
        <f t="shared" si="224"/>
        <v>0</v>
      </c>
      <c r="AD293" s="489"/>
      <c r="AE293" s="491">
        <v>5</v>
      </c>
      <c r="AF293" s="493">
        <f t="shared" si="225"/>
        <v>0</v>
      </c>
      <c r="AG293" s="491">
        <v>14.88</v>
      </c>
      <c r="AH293" s="493">
        <f t="shared" si="226"/>
        <v>0</v>
      </c>
      <c r="AI293" s="494">
        <f t="shared" si="227"/>
        <v>0</v>
      </c>
      <c r="AJ293" s="523">
        <v>8000</v>
      </c>
      <c r="AK293" s="525">
        <v>5</v>
      </c>
      <c r="AL293" s="527">
        <f t="shared" si="228"/>
        <v>40000</v>
      </c>
      <c r="AM293" s="525">
        <v>14.88</v>
      </c>
      <c r="AN293" s="527">
        <f t="shared" si="229"/>
        <v>119040</v>
      </c>
      <c r="AO293" s="528">
        <f t="shared" si="230"/>
        <v>159040</v>
      </c>
      <c r="AP293" s="540"/>
      <c r="AQ293" s="344">
        <v>5</v>
      </c>
      <c r="AR293" s="413">
        <f t="shared" si="231"/>
        <v>0</v>
      </c>
      <c r="AS293" s="344">
        <v>14.88</v>
      </c>
      <c r="AT293" s="414">
        <f t="shared" si="241"/>
        <v>0</v>
      </c>
      <c r="AU293" s="415">
        <f t="shared" si="237"/>
        <v>0</v>
      </c>
      <c r="AV293" s="606"/>
      <c r="AW293" s="344">
        <v>5</v>
      </c>
      <c r="AX293" s="413">
        <f t="shared" si="234"/>
        <v>0</v>
      </c>
      <c r="AY293" s="344">
        <v>14.88</v>
      </c>
      <c r="AZ293" s="414">
        <f t="shared" si="242"/>
        <v>0</v>
      </c>
      <c r="BA293" s="415">
        <f t="shared" si="238"/>
        <v>0</v>
      </c>
      <c r="BB293" s="540">
        <v>1000</v>
      </c>
      <c r="BC293" s="542">
        <v>5</v>
      </c>
      <c r="BD293" s="544">
        <f t="shared" si="243"/>
        <v>5000</v>
      </c>
      <c r="BE293" s="542">
        <v>14.88</v>
      </c>
      <c r="BF293" s="544">
        <f t="shared" si="244"/>
        <v>14880</v>
      </c>
      <c r="BG293" s="545">
        <f t="shared" si="245"/>
        <v>19880</v>
      </c>
      <c r="BH293" s="398">
        <f t="shared" si="239"/>
        <v>0</v>
      </c>
      <c r="BJ293" s="275"/>
    </row>
    <row r="294" spans="1:62" s="254" customFormat="1" ht="12.75">
      <c r="A294" s="303" t="s">
        <v>768</v>
      </c>
      <c r="B294" s="264" t="s">
        <v>769</v>
      </c>
      <c r="C294" s="372" t="s">
        <v>770</v>
      </c>
      <c r="D294" s="272" t="s">
        <v>110</v>
      </c>
      <c r="E294" s="637">
        <v>9000</v>
      </c>
      <c r="F294" s="344">
        <v>5</v>
      </c>
      <c r="G294" s="413">
        <f t="shared" si="213"/>
        <v>45000</v>
      </c>
      <c r="H294" s="344">
        <v>1.82</v>
      </c>
      <c r="I294" s="414">
        <f t="shared" si="214"/>
        <v>16380</v>
      </c>
      <c r="J294" s="415">
        <f t="shared" si="215"/>
        <v>61380</v>
      </c>
      <c r="K294" s="406"/>
      <c r="L294" s="427"/>
      <c r="M294" s="429">
        <v>5</v>
      </c>
      <c r="N294" s="431">
        <f t="shared" si="216"/>
        <v>0</v>
      </c>
      <c r="O294" s="429">
        <v>1.82</v>
      </c>
      <c r="P294" s="431">
        <f t="shared" si="217"/>
        <v>0</v>
      </c>
      <c r="Q294" s="432">
        <f t="shared" si="218"/>
        <v>0</v>
      </c>
      <c r="R294" s="444"/>
      <c r="S294" s="446">
        <v>5</v>
      </c>
      <c r="T294" s="448">
        <f t="shared" si="219"/>
        <v>0</v>
      </c>
      <c r="U294" s="446">
        <v>1.82</v>
      </c>
      <c r="V294" s="448">
        <f t="shared" si="220"/>
        <v>0</v>
      </c>
      <c r="W294" s="449">
        <f t="shared" si="221"/>
        <v>0</v>
      </c>
      <c r="X294" s="472"/>
      <c r="Y294" s="474">
        <v>5</v>
      </c>
      <c r="Z294" s="476">
        <f t="shared" si="222"/>
        <v>0</v>
      </c>
      <c r="AA294" s="474">
        <v>1.82</v>
      </c>
      <c r="AB294" s="476">
        <f t="shared" si="223"/>
        <v>0</v>
      </c>
      <c r="AC294" s="477">
        <f t="shared" si="224"/>
        <v>0</v>
      </c>
      <c r="AD294" s="489"/>
      <c r="AE294" s="491">
        <v>5</v>
      </c>
      <c r="AF294" s="493">
        <f t="shared" si="225"/>
        <v>0</v>
      </c>
      <c r="AG294" s="491">
        <v>1.82</v>
      </c>
      <c r="AH294" s="493">
        <f t="shared" si="226"/>
        <v>0</v>
      </c>
      <c r="AI294" s="494">
        <f t="shared" si="227"/>
        <v>0</v>
      </c>
      <c r="AJ294" s="523">
        <v>8000</v>
      </c>
      <c r="AK294" s="525">
        <v>5</v>
      </c>
      <c r="AL294" s="527">
        <f t="shared" si="228"/>
        <v>40000</v>
      </c>
      <c r="AM294" s="525">
        <v>1.82</v>
      </c>
      <c r="AN294" s="527">
        <f t="shared" si="229"/>
        <v>14560</v>
      </c>
      <c r="AO294" s="528">
        <f t="shared" si="230"/>
        <v>54560</v>
      </c>
      <c r="AP294" s="540"/>
      <c r="AQ294" s="344">
        <v>5</v>
      </c>
      <c r="AR294" s="413">
        <f t="shared" si="231"/>
        <v>0</v>
      </c>
      <c r="AS294" s="344">
        <v>1.82</v>
      </c>
      <c r="AT294" s="414">
        <f t="shared" si="241"/>
        <v>0</v>
      </c>
      <c r="AU294" s="415">
        <f t="shared" si="237"/>
        <v>0</v>
      </c>
      <c r="AV294" s="606"/>
      <c r="AW294" s="344">
        <v>5</v>
      </c>
      <c r="AX294" s="413">
        <f t="shared" si="234"/>
        <v>0</v>
      </c>
      <c r="AY294" s="344">
        <v>1.82</v>
      </c>
      <c r="AZ294" s="414">
        <f t="shared" si="242"/>
        <v>0</v>
      </c>
      <c r="BA294" s="415">
        <f t="shared" si="238"/>
        <v>0</v>
      </c>
      <c r="BB294" s="540">
        <v>1000</v>
      </c>
      <c r="BC294" s="542">
        <v>5</v>
      </c>
      <c r="BD294" s="544">
        <f t="shared" si="243"/>
        <v>5000</v>
      </c>
      <c r="BE294" s="542">
        <v>1.82</v>
      </c>
      <c r="BF294" s="544">
        <f t="shared" si="244"/>
        <v>1820</v>
      </c>
      <c r="BG294" s="545">
        <f t="shared" si="245"/>
        <v>6820</v>
      </c>
      <c r="BH294" s="398">
        <f t="shared" si="239"/>
        <v>0</v>
      </c>
      <c r="BJ294" s="275"/>
    </row>
    <row r="295" spans="1:62" s="275" customFormat="1" ht="12.75">
      <c r="A295" s="303" t="s">
        <v>771</v>
      </c>
      <c r="B295" s="270" t="s">
        <v>772</v>
      </c>
      <c r="C295" s="277" t="s">
        <v>773</v>
      </c>
      <c r="D295" s="272" t="s">
        <v>110</v>
      </c>
      <c r="E295" s="639">
        <v>160</v>
      </c>
      <c r="F295" s="344">
        <v>800</v>
      </c>
      <c r="G295" s="190">
        <f t="shared" si="213"/>
        <v>128000</v>
      </c>
      <c r="H295" s="344">
        <v>1063.97</v>
      </c>
      <c r="I295" s="413">
        <f t="shared" si="214"/>
        <v>170235.2</v>
      </c>
      <c r="J295" s="415">
        <f t="shared" si="215"/>
        <v>298235.2</v>
      </c>
      <c r="K295" s="406"/>
      <c r="L295" s="435"/>
      <c r="M295" s="429">
        <v>800</v>
      </c>
      <c r="N295" s="431">
        <f t="shared" si="216"/>
        <v>0</v>
      </c>
      <c r="O295" s="429">
        <v>1063.97</v>
      </c>
      <c r="P295" s="431">
        <f t="shared" si="217"/>
        <v>0</v>
      </c>
      <c r="Q295" s="432">
        <f t="shared" si="218"/>
        <v>0</v>
      </c>
      <c r="R295" s="452"/>
      <c r="S295" s="446">
        <v>800</v>
      </c>
      <c r="T295" s="448">
        <f t="shared" si="219"/>
        <v>0</v>
      </c>
      <c r="U295" s="446">
        <v>1063.97</v>
      </c>
      <c r="V295" s="448">
        <f t="shared" si="220"/>
        <v>0</v>
      </c>
      <c r="W295" s="449">
        <f t="shared" si="221"/>
        <v>0</v>
      </c>
      <c r="X295" s="481"/>
      <c r="Y295" s="474">
        <v>800</v>
      </c>
      <c r="Z295" s="476">
        <f t="shared" si="222"/>
        <v>0</v>
      </c>
      <c r="AA295" s="474">
        <v>1063.97</v>
      </c>
      <c r="AB295" s="476">
        <f t="shared" si="223"/>
        <v>0</v>
      </c>
      <c r="AC295" s="477">
        <f t="shared" si="224"/>
        <v>0</v>
      </c>
      <c r="AD295" s="500"/>
      <c r="AE295" s="491">
        <v>800</v>
      </c>
      <c r="AF295" s="493">
        <f t="shared" si="225"/>
        <v>0</v>
      </c>
      <c r="AG295" s="491">
        <v>1063.97</v>
      </c>
      <c r="AH295" s="493">
        <f t="shared" si="226"/>
        <v>0</v>
      </c>
      <c r="AI295" s="494">
        <f t="shared" si="227"/>
        <v>0</v>
      </c>
      <c r="AJ295" s="532">
        <v>100</v>
      </c>
      <c r="AK295" s="525">
        <v>800</v>
      </c>
      <c r="AL295" s="527">
        <f t="shared" si="228"/>
        <v>80000</v>
      </c>
      <c r="AM295" s="525">
        <v>1063.97</v>
      </c>
      <c r="AN295" s="527">
        <f t="shared" si="229"/>
        <v>106397</v>
      </c>
      <c r="AO295" s="528">
        <f t="shared" si="230"/>
        <v>186397</v>
      </c>
      <c r="AP295" s="549"/>
      <c r="AQ295" s="344">
        <v>800</v>
      </c>
      <c r="AR295" s="190">
        <f t="shared" si="231"/>
        <v>0</v>
      </c>
      <c r="AS295" s="344">
        <v>1063.97</v>
      </c>
      <c r="AT295" s="413">
        <f t="shared" si="241"/>
        <v>0</v>
      </c>
      <c r="AU295" s="415">
        <f t="shared" si="237"/>
        <v>0</v>
      </c>
      <c r="AV295" s="681"/>
      <c r="AW295" s="344">
        <v>800</v>
      </c>
      <c r="AX295" s="190">
        <f t="shared" si="234"/>
        <v>0</v>
      </c>
      <c r="AY295" s="344">
        <v>1063.97</v>
      </c>
      <c r="AZ295" s="413">
        <f t="shared" si="242"/>
        <v>0</v>
      </c>
      <c r="BA295" s="415">
        <f t="shared" si="238"/>
        <v>0</v>
      </c>
      <c r="BB295" s="549">
        <v>60</v>
      </c>
      <c r="BC295" s="542">
        <v>800</v>
      </c>
      <c r="BD295" s="544">
        <f t="shared" si="243"/>
        <v>48000</v>
      </c>
      <c r="BE295" s="542">
        <v>1063.97</v>
      </c>
      <c r="BF295" s="544">
        <f t="shared" si="244"/>
        <v>63838.200000000004</v>
      </c>
      <c r="BG295" s="545">
        <f t="shared" si="245"/>
        <v>111838.20000000001</v>
      </c>
      <c r="BH295" s="398">
        <f t="shared" si="239"/>
        <v>0</v>
      </c>
    </row>
    <row r="296" spans="1:62" s="254" customFormat="1" ht="25.5">
      <c r="A296" s="303" t="s">
        <v>774</v>
      </c>
      <c r="B296" s="281" t="s">
        <v>775</v>
      </c>
      <c r="C296" s="372" t="s">
        <v>776</v>
      </c>
      <c r="D296" s="272" t="s">
        <v>123</v>
      </c>
      <c r="E296" s="637">
        <v>3947</v>
      </c>
      <c r="F296" s="344">
        <v>124</v>
      </c>
      <c r="G296" s="413">
        <f t="shared" si="213"/>
        <v>489428</v>
      </c>
      <c r="H296" s="344">
        <v>46.5</v>
      </c>
      <c r="I296" s="413">
        <f t="shared" si="214"/>
        <v>183535.5</v>
      </c>
      <c r="J296" s="415">
        <f t="shared" si="215"/>
        <v>672963.5</v>
      </c>
      <c r="K296" s="406"/>
      <c r="L296" s="427"/>
      <c r="M296" s="429">
        <v>124</v>
      </c>
      <c r="N296" s="431">
        <f t="shared" si="216"/>
        <v>0</v>
      </c>
      <c r="O296" s="429">
        <v>46.5</v>
      </c>
      <c r="P296" s="431">
        <f t="shared" si="217"/>
        <v>0</v>
      </c>
      <c r="Q296" s="432">
        <f t="shared" si="218"/>
        <v>0</v>
      </c>
      <c r="R296" s="444"/>
      <c r="S296" s="446">
        <v>124</v>
      </c>
      <c r="T296" s="448">
        <f t="shared" si="219"/>
        <v>0</v>
      </c>
      <c r="U296" s="446">
        <v>46.5</v>
      </c>
      <c r="V296" s="448">
        <f t="shared" si="220"/>
        <v>0</v>
      </c>
      <c r="W296" s="449">
        <f t="shared" si="221"/>
        <v>0</v>
      </c>
      <c r="X296" s="472"/>
      <c r="Y296" s="474">
        <v>124</v>
      </c>
      <c r="Z296" s="476">
        <f t="shared" si="222"/>
        <v>0</v>
      </c>
      <c r="AA296" s="474">
        <v>46.5</v>
      </c>
      <c r="AB296" s="476">
        <f t="shared" si="223"/>
        <v>0</v>
      </c>
      <c r="AC296" s="477">
        <f t="shared" si="224"/>
        <v>0</v>
      </c>
      <c r="AD296" s="489"/>
      <c r="AE296" s="491">
        <v>124</v>
      </c>
      <c r="AF296" s="493">
        <f t="shared" si="225"/>
        <v>0</v>
      </c>
      <c r="AG296" s="491">
        <v>46.5</v>
      </c>
      <c r="AH296" s="493">
        <f t="shared" si="226"/>
        <v>0</v>
      </c>
      <c r="AI296" s="494">
        <f t="shared" si="227"/>
        <v>0</v>
      </c>
      <c r="AJ296" s="523">
        <v>3500</v>
      </c>
      <c r="AK296" s="525">
        <v>124</v>
      </c>
      <c r="AL296" s="527">
        <f t="shared" si="228"/>
        <v>434000</v>
      </c>
      <c r="AM296" s="525">
        <v>46.5</v>
      </c>
      <c r="AN296" s="527">
        <f t="shared" si="229"/>
        <v>162750</v>
      </c>
      <c r="AO296" s="528">
        <f t="shared" si="230"/>
        <v>596750</v>
      </c>
      <c r="AP296" s="540"/>
      <c r="AQ296" s="344">
        <v>124</v>
      </c>
      <c r="AR296" s="413">
        <f t="shared" si="231"/>
        <v>0</v>
      </c>
      <c r="AS296" s="344">
        <v>46.5</v>
      </c>
      <c r="AT296" s="413">
        <f t="shared" si="241"/>
        <v>0</v>
      </c>
      <c r="AU296" s="415">
        <f t="shared" si="237"/>
        <v>0</v>
      </c>
      <c r="AV296" s="606"/>
      <c r="AW296" s="344">
        <v>124</v>
      </c>
      <c r="AX296" s="413">
        <f t="shared" si="234"/>
        <v>0</v>
      </c>
      <c r="AY296" s="344">
        <v>46.5</v>
      </c>
      <c r="AZ296" s="413">
        <f t="shared" si="242"/>
        <v>0</v>
      </c>
      <c r="BA296" s="415">
        <f t="shared" si="238"/>
        <v>0</v>
      </c>
      <c r="BB296" s="540">
        <v>447</v>
      </c>
      <c r="BC296" s="542">
        <v>124</v>
      </c>
      <c r="BD296" s="544">
        <f t="shared" si="243"/>
        <v>55428</v>
      </c>
      <c r="BE296" s="542">
        <v>46.5</v>
      </c>
      <c r="BF296" s="544">
        <f t="shared" si="244"/>
        <v>20785.5</v>
      </c>
      <c r="BG296" s="545">
        <f t="shared" si="245"/>
        <v>76213.5</v>
      </c>
      <c r="BH296" s="398">
        <f t="shared" si="239"/>
        <v>0</v>
      </c>
      <c r="BJ296" s="275"/>
    </row>
    <row r="297" spans="1:62" s="254" customFormat="1" ht="25.5">
      <c r="A297" s="303" t="s">
        <v>777</v>
      </c>
      <c r="B297" s="281" t="s">
        <v>775</v>
      </c>
      <c r="C297" s="372" t="s">
        <v>778</v>
      </c>
      <c r="D297" s="272" t="s">
        <v>123</v>
      </c>
      <c r="E297" s="637">
        <v>3506</v>
      </c>
      <c r="F297" s="344">
        <v>124</v>
      </c>
      <c r="G297" s="413">
        <f t="shared" si="213"/>
        <v>434744</v>
      </c>
      <c r="H297" s="344">
        <v>96.92</v>
      </c>
      <c r="I297" s="413">
        <f t="shared" ref="I297:I300" si="246">H297*E297</f>
        <v>339801.52</v>
      </c>
      <c r="J297" s="415">
        <f t="shared" si="215"/>
        <v>774545.52</v>
      </c>
      <c r="K297" s="406"/>
      <c r="L297" s="427"/>
      <c r="M297" s="429">
        <v>124</v>
      </c>
      <c r="N297" s="431">
        <f t="shared" si="216"/>
        <v>0</v>
      </c>
      <c r="O297" s="429">
        <v>96.917599999999993</v>
      </c>
      <c r="P297" s="431">
        <f t="shared" si="217"/>
        <v>0</v>
      </c>
      <c r="Q297" s="432">
        <f t="shared" si="218"/>
        <v>0</v>
      </c>
      <c r="R297" s="444"/>
      <c r="S297" s="446">
        <v>124</v>
      </c>
      <c r="T297" s="448">
        <f t="shared" si="219"/>
        <v>0</v>
      </c>
      <c r="U297" s="446">
        <v>96.917599999999993</v>
      </c>
      <c r="V297" s="448">
        <f t="shared" si="220"/>
        <v>0</v>
      </c>
      <c r="W297" s="449">
        <f t="shared" si="221"/>
        <v>0</v>
      </c>
      <c r="X297" s="472"/>
      <c r="Y297" s="474">
        <v>124</v>
      </c>
      <c r="Z297" s="476">
        <f t="shared" si="222"/>
        <v>0</v>
      </c>
      <c r="AA297" s="474">
        <v>96.917599999999993</v>
      </c>
      <c r="AB297" s="476">
        <f t="shared" si="223"/>
        <v>0</v>
      </c>
      <c r="AC297" s="477">
        <f t="shared" si="224"/>
        <v>0</v>
      </c>
      <c r="AD297" s="489"/>
      <c r="AE297" s="491">
        <v>124</v>
      </c>
      <c r="AF297" s="493">
        <f t="shared" si="225"/>
        <v>0</v>
      </c>
      <c r="AG297" s="491">
        <v>96.917599999999993</v>
      </c>
      <c r="AH297" s="493">
        <f t="shared" si="226"/>
        <v>0</v>
      </c>
      <c r="AI297" s="494">
        <f t="shared" si="227"/>
        <v>0</v>
      </c>
      <c r="AJ297" s="523">
        <v>2500</v>
      </c>
      <c r="AK297" s="525">
        <v>124</v>
      </c>
      <c r="AL297" s="527">
        <f t="shared" si="228"/>
        <v>310000</v>
      </c>
      <c r="AM297" s="525">
        <v>96.917599999999993</v>
      </c>
      <c r="AN297" s="527">
        <f t="shared" si="229"/>
        <v>242293.99999999997</v>
      </c>
      <c r="AO297" s="528">
        <f t="shared" si="230"/>
        <v>552294</v>
      </c>
      <c r="AP297" s="540"/>
      <c r="AQ297" s="344">
        <v>124</v>
      </c>
      <c r="AR297" s="413">
        <f t="shared" si="231"/>
        <v>0</v>
      </c>
      <c r="AS297" s="344">
        <v>96.92</v>
      </c>
      <c r="AT297" s="413">
        <f t="shared" si="241"/>
        <v>0</v>
      </c>
      <c r="AU297" s="415">
        <f t="shared" si="237"/>
        <v>0</v>
      </c>
      <c r="AV297" s="606"/>
      <c r="AW297" s="344">
        <v>124</v>
      </c>
      <c r="AX297" s="413">
        <f t="shared" si="234"/>
        <v>0</v>
      </c>
      <c r="AY297" s="344">
        <v>96.92</v>
      </c>
      <c r="AZ297" s="413">
        <f t="shared" si="242"/>
        <v>0</v>
      </c>
      <c r="BA297" s="415">
        <f t="shared" si="238"/>
        <v>0</v>
      </c>
      <c r="BB297" s="540">
        <v>1006</v>
      </c>
      <c r="BC297" s="542">
        <v>124</v>
      </c>
      <c r="BD297" s="544">
        <f t="shared" si="243"/>
        <v>124744</v>
      </c>
      <c r="BE297" s="542">
        <v>96.917599999999993</v>
      </c>
      <c r="BF297" s="544">
        <f t="shared" si="244"/>
        <v>97499.105599999995</v>
      </c>
      <c r="BG297" s="545">
        <f t="shared" si="245"/>
        <v>222243.10560000001</v>
      </c>
      <c r="BH297" s="398">
        <f t="shared" si="239"/>
        <v>0</v>
      </c>
      <c r="BJ297" s="275"/>
    </row>
    <row r="298" spans="1:62" s="254" customFormat="1" ht="25.5">
      <c r="A298" s="303" t="s">
        <v>779</v>
      </c>
      <c r="B298" s="281" t="s">
        <v>775</v>
      </c>
      <c r="C298" s="372" t="s">
        <v>780</v>
      </c>
      <c r="D298" s="272" t="s">
        <v>123</v>
      </c>
      <c r="E298" s="637">
        <v>468</v>
      </c>
      <c r="F298" s="344">
        <v>124</v>
      </c>
      <c r="G298" s="413">
        <f t="shared" si="213"/>
        <v>58032</v>
      </c>
      <c r="H298" s="344">
        <v>165.12</v>
      </c>
      <c r="I298" s="413">
        <f t="shared" si="246"/>
        <v>77276.160000000003</v>
      </c>
      <c r="J298" s="415">
        <f t="shared" si="215"/>
        <v>135308.16</v>
      </c>
      <c r="K298" s="406"/>
      <c r="L298" s="427"/>
      <c r="M298" s="429">
        <v>124</v>
      </c>
      <c r="N298" s="431">
        <f t="shared" si="216"/>
        <v>0</v>
      </c>
      <c r="O298" s="429">
        <v>165.12</v>
      </c>
      <c r="P298" s="431">
        <f t="shared" si="217"/>
        <v>0</v>
      </c>
      <c r="Q298" s="432">
        <f t="shared" si="218"/>
        <v>0</v>
      </c>
      <c r="R298" s="444"/>
      <c r="S298" s="446">
        <v>124</v>
      </c>
      <c r="T298" s="448">
        <f t="shared" si="219"/>
        <v>0</v>
      </c>
      <c r="U298" s="446">
        <v>165.12</v>
      </c>
      <c r="V298" s="448">
        <f t="shared" si="220"/>
        <v>0</v>
      </c>
      <c r="W298" s="449">
        <f t="shared" si="221"/>
        <v>0</v>
      </c>
      <c r="X298" s="472"/>
      <c r="Y298" s="474">
        <v>124</v>
      </c>
      <c r="Z298" s="476">
        <f t="shared" si="222"/>
        <v>0</v>
      </c>
      <c r="AA298" s="474">
        <v>165.12</v>
      </c>
      <c r="AB298" s="476">
        <f t="shared" si="223"/>
        <v>0</v>
      </c>
      <c r="AC298" s="477">
        <f t="shared" si="224"/>
        <v>0</v>
      </c>
      <c r="AD298" s="489"/>
      <c r="AE298" s="491">
        <v>124</v>
      </c>
      <c r="AF298" s="493">
        <f t="shared" si="225"/>
        <v>0</v>
      </c>
      <c r="AG298" s="491">
        <v>165.12</v>
      </c>
      <c r="AH298" s="493">
        <f t="shared" si="226"/>
        <v>0</v>
      </c>
      <c r="AI298" s="494">
        <f t="shared" si="227"/>
        <v>0</v>
      </c>
      <c r="AJ298" s="523">
        <v>250</v>
      </c>
      <c r="AK298" s="525">
        <v>124</v>
      </c>
      <c r="AL298" s="527">
        <f t="shared" si="228"/>
        <v>31000</v>
      </c>
      <c r="AM298" s="525">
        <v>165.12</v>
      </c>
      <c r="AN298" s="527">
        <f t="shared" si="229"/>
        <v>41280</v>
      </c>
      <c r="AO298" s="528">
        <f t="shared" si="230"/>
        <v>72280</v>
      </c>
      <c r="AP298" s="540"/>
      <c r="AQ298" s="344">
        <v>124</v>
      </c>
      <c r="AR298" s="413">
        <f t="shared" si="231"/>
        <v>0</v>
      </c>
      <c r="AS298" s="344">
        <v>165.12</v>
      </c>
      <c r="AT298" s="413">
        <f t="shared" si="241"/>
        <v>0</v>
      </c>
      <c r="AU298" s="415">
        <f t="shared" si="237"/>
        <v>0</v>
      </c>
      <c r="AV298" s="606"/>
      <c r="AW298" s="344">
        <v>124</v>
      </c>
      <c r="AX298" s="413">
        <f t="shared" si="234"/>
        <v>0</v>
      </c>
      <c r="AY298" s="344">
        <v>165.12</v>
      </c>
      <c r="AZ298" s="413">
        <f t="shared" si="242"/>
        <v>0</v>
      </c>
      <c r="BA298" s="415">
        <f t="shared" si="238"/>
        <v>0</v>
      </c>
      <c r="BB298" s="540">
        <v>218</v>
      </c>
      <c r="BC298" s="542">
        <v>124</v>
      </c>
      <c r="BD298" s="544">
        <f t="shared" si="243"/>
        <v>27032</v>
      </c>
      <c r="BE298" s="542">
        <v>165.12</v>
      </c>
      <c r="BF298" s="544">
        <f t="shared" si="244"/>
        <v>35996.160000000003</v>
      </c>
      <c r="BG298" s="545">
        <f t="shared" si="245"/>
        <v>63028.160000000003</v>
      </c>
      <c r="BH298" s="398">
        <f t="shared" si="239"/>
        <v>0</v>
      </c>
      <c r="BJ298" s="275"/>
    </row>
    <row r="299" spans="1:62" s="254" customFormat="1" ht="25.5">
      <c r="A299" s="303" t="s">
        <v>781</v>
      </c>
      <c r="B299" s="281" t="s">
        <v>775</v>
      </c>
      <c r="C299" s="372" t="s">
        <v>782</v>
      </c>
      <c r="D299" s="272" t="s">
        <v>123</v>
      </c>
      <c r="E299" s="637">
        <v>454</v>
      </c>
      <c r="F299" s="344">
        <v>124</v>
      </c>
      <c r="G299" s="413">
        <f t="shared" si="213"/>
        <v>56296</v>
      </c>
      <c r="H299" s="344">
        <v>132.53</v>
      </c>
      <c r="I299" s="413">
        <f t="shared" si="246"/>
        <v>60168.62</v>
      </c>
      <c r="J299" s="415">
        <f t="shared" si="215"/>
        <v>116464.62</v>
      </c>
      <c r="K299" s="406"/>
      <c r="L299" s="427"/>
      <c r="M299" s="429">
        <v>124</v>
      </c>
      <c r="N299" s="431">
        <f t="shared" si="216"/>
        <v>0</v>
      </c>
      <c r="O299" s="429">
        <v>132.53200000000001</v>
      </c>
      <c r="P299" s="431">
        <f t="shared" si="217"/>
        <v>0</v>
      </c>
      <c r="Q299" s="432">
        <f t="shared" si="218"/>
        <v>0</v>
      </c>
      <c r="R299" s="444"/>
      <c r="S299" s="446">
        <v>124</v>
      </c>
      <c r="T299" s="448">
        <f t="shared" si="219"/>
        <v>0</v>
      </c>
      <c r="U299" s="446">
        <v>132.53200000000001</v>
      </c>
      <c r="V299" s="448">
        <f t="shared" si="220"/>
        <v>0</v>
      </c>
      <c r="W299" s="449">
        <f t="shared" si="221"/>
        <v>0</v>
      </c>
      <c r="X299" s="472"/>
      <c r="Y299" s="474">
        <v>124</v>
      </c>
      <c r="Z299" s="476">
        <f t="shared" si="222"/>
        <v>0</v>
      </c>
      <c r="AA299" s="474">
        <v>132.53200000000001</v>
      </c>
      <c r="AB299" s="476">
        <f t="shared" si="223"/>
        <v>0</v>
      </c>
      <c r="AC299" s="477">
        <f t="shared" si="224"/>
        <v>0</v>
      </c>
      <c r="AD299" s="489"/>
      <c r="AE299" s="491">
        <v>124</v>
      </c>
      <c r="AF299" s="493">
        <f t="shared" si="225"/>
        <v>0</v>
      </c>
      <c r="AG299" s="491">
        <v>132.53200000000001</v>
      </c>
      <c r="AH299" s="493">
        <f t="shared" si="226"/>
        <v>0</v>
      </c>
      <c r="AI299" s="494">
        <f t="shared" si="227"/>
        <v>0</v>
      </c>
      <c r="AJ299" s="523">
        <v>500</v>
      </c>
      <c r="AK299" s="525">
        <v>124</v>
      </c>
      <c r="AL299" s="527">
        <f t="shared" si="228"/>
        <v>62000</v>
      </c>
      <c r="AM299" s="525">
        <v>132.53200000000001</v>
      </c>
      <c r="AN299" s="527">
        <f t="shared" si="229"/>
        <v>66266</v>
      </c>
      <c r="AO299" s="528">
        <f t="shared" si="230"/>
        <v>128266</v>
      </c>
      <c r="AP299" s="540"/>
      <c r="AQ299" s="344">
        <v>124</v>
      </c>
      <c r="AR299" s="413">
        <f t="shared" si="231"/>
        <v>0</v>
      </c>
      <c r="AS299" s="344">
        <v>132.53</v>
      </c>
      <c r="AT299" s="413">
        <f t="shared" si="241"/>
        <v>0</v>
      </c>
      <c r="AU299" s="415">
        <f t="shared" si="237"/>
        <v>0</v>
      </c>
      <c r="AV299" s="606"/>
      <c r="AW299" s="344">
        <v>124</v>
      </c>
      <c r="AX299" s="413">
        <f t="shared" si="234"/>
        <v>0</v>
      </c>
      <c r="AY299" s="344">
        <v>132.53</v>
      </c>
      <c r="AZ299" s="413">
        <f t="shared" si="242"/>
        <v>0</v>
      </c>
      <c r="BA299" s="415">
        <f t="shared" si="238"/>
        <v>0</v>
      </c>
      <c r="BB299" s="540">
        <v>-46</v>
      </c>
      <c r="BC299" s="542">
        <v>124</v>
      </c>
      <c r="BD299" s="544">
        <f t="shared" si="243"/>
        <v>-5704</v>
      </c>
      <c r="BE299" s="542">
        <v>132.53200000000001</v>
      </c>
      <c r="BF299" s="544">
        <f t="shared" si="244"/>
        <v>-6096.4720000000007</v>
      </c>
      <c r="BG299" s="545">
        <f t="shared" si="245"/>
        <v>-11800.472000000002</v>
      </c>
      <c r="BH299" s="398">
        <f t="shared" si="239"/>
        <v>0</v>
      </c>
      <c r="BJ299" s="275"/>
    </row>
    <row r="300" spans="1:62" s="254" customFormat="1" ht="25.5">
      <c r="A300" s="303" t="s">
        <v>783</v>
      </c>
      <c r="B300" s="857" t="s">
        <v>784</v>
      </c>
      <c r="C300" s="858" t="s">
        <v>785</v>
      </c>
      <c r="D300" s="859" t="s">
        <v>123</v>
      </c>
      <c r="E300" s="637">
        <v>1084</v>
      </c>
      <c r="F300" s="344">
        <v>124</v>
      </c>
      <c r="G300" s="413">
        <f>E300*F300</f>
        <v>134416</v>
      </c>
      <c r="H300" s="344">
        <v>128.4</v>
      </c>
      <c r="I300" s="413">
        <f t="shared" si="246"/>
        <v>139185.60000000001</v>
      </c>
      <c r="J300" s="415">
        <f t="shared" ref="J300:J303" si="247">G300+I300</f>
        <v>273601.59999999998</v>
      </c>
      <c r="K300" s="406"/>
      <c r="L300" s="427"/>
      <c r="M300" s="429">
        <v>124</v>
      </c>
      <c r="N300" s="431">
        <f t="shared" ref="N300:N363" si="248">L300*M300</f>
        <v>0</v>
      </c>
      <c r="O300" s="429">
        <v>128.4</v>
      </c>
      <c r="P300" s="431">
        <f t="shared" ref="P300:P363" si="249">L300*O300</f>
        <v>0</v>
      </c>
      <c r="Q300" s="432">
        <f t="shared" ref="Q300:Q363" si="250">N300+P300</f>
        <v>0</v>
      </c>
      <c r="R300" s="444"/>
      <c r="S300" s="446">
        <v>124</v>
      </c>
      <c r="T300" s="448">
        <f t="shared" ref="T300:T363" si="251">R300*S300</f>
        <v>0</v>
      </c>
      <c r="U300" s="446">
        <v>128.4</v>
      </c>
      <c r="V300" s="448">
        <f t="shared" ref="V300:V363" si="252">R300*U300</f>
        <v>0</v>
      </c>
      <c r="W300" s="449">
        <f t="shared" ref="W300:W363" si="253">T300+V300</f>
        <v>0</v>
      </c>
      <c r="X300" s="472"/>
      <c r="Y300" s="474">
        <v>124</v>
      </c>
      <c r="Z300" s="476">
        <f t="shared" ref="Z300:Z363" si="254">X300*Y300</f>
        <v>0</v>
      </c>
      <c r="AA300" s="474">
        <v>128.4</v>
      </c>
      <c r="AB300" s="476">
        <f t="shared" ref="AB300:AB363" si="255">X300*AA300</f>
        <v>0</v>
      </c>
      <c r="AC300" s="477">
        <f t="shared" ref="AC300:AC363" si="256">Z300+AB300</f>
        <v>0</v>
      </c>
      <c r="AD300" s="489"/>
      <c r="AE300" s="491">
        <v>124</v>
      </c>
      <c r="AF300" s="493">
        <f t="shared" ref="AF300:AF363" si="257">AD300*AE300</f>
        <v>0</v>
      </c>
      <c r="AG300" s="491">
        <v>128.4</v>
      </c>
      <c r="AH300" s="493">
        <f t="shared" ref="AH300:AH363" si="258">AD300*AG300</f>
        <v>0</v>
      </c>
      <c r="AI300" s="494">
        <f t="shared" ref="AI300:AI363" si="259">AF300+AH300</f>
        <v>0</v>
      </c>
      <c r="AJ300" s="523">
        <v>1100</v>
      </c>
      <c r="AK300" s="525">
        <v>124</v>
      </c>
      <c r="AL300" s="527">
        <f t="shared" ref="AL300:AL363" si="260">AJ300*AK300</f>
        <v>136400</v>
      </c>
      <c r="AM300" s="525">
        <v>128.4</v>
      </c>
      <c r="AN300" s="527">
        <f t="shared" ref="AN300:AN363" si="261">AJ300*AM300</f>
        <v>141240</v>
      </c>
      <c r="AO300" s="528">
        <f t="shared" ref="AO300:AO363" si="262">AL300+AN300</f>
        <v>277640</v>
      </c>
      <c r="AP300" s="540"/>
      <c r="AQ300" s="344">
        <v>124</v>
      </c>
      <c r="AR300" s="413">
        <f>AP300*AQ300</f>
        <v>0</v>
      </c>
      <c r="AS300" s="344">
        <v>128.4</v>
      </c>
      <c r="AT300" s="413">
        <f t="shared" si="241"/>
        <v>0</v>
      </c>
      <c r="AU300" s="415">
        <f t="shared" si="237"/>
        <v>0</v>
      </c>
      <c r="AV300" s="606"/>
      <c r="AW300" s="344">
        <v>124</v>
      </c>
      <c r="AX300" s="413">
        <f>AV300*AW300</f>
        <v>0</v>
      </c>
      <c r="AY300" s="344">
        <v>128.4</v>
      </c>
      <c r="AZ300" s="413">
        <f t="shared" si="242"/>
        <v>0</v>
      </c>
      <c r="BA300" s="415">
        <f t="shared" si="238"/>
        <v>0</v>
      </c>
      <c r="BB300" s="540">
        <v>-16</v>
      </c>
      <c r="BC300" s="542">
        <v>124</v>
      </c>
      <c r="BD300" s="544">
        <f t="shared" si="243"/>
        <v>-1984</v>
      </c>
      <c r="BE300" s="542">
        <v>128.4</v>
      </c>
      <c r="BF300" s="544">
        <f t="shared" si="244"/>
        <v>-2054.4</v>
      </c>
      <c r="BG300" s="545">
        <f t="shared" si="245"/>
        <v>-4038.4</v>
      </c>
      <c r="BH300" s="398">
        <f t="shared" si="239"/>
        <v>0</v>
      </c>
      <c r="BJ300" s="275"/>
    </row>
    <row r="301" spans="1:62" s="254" customFormat="1" ht="12.75">
      <c r="A301" s="303" t="s">
        <v>786</v>
      </c>
      <c r="B301" s="281" t="s">
        <v>388</v>
      </c>
      <c r="C301" s="372"/>
      <c r="D301" s="272" t="s">
        <v>117</v>
      </c>
      <c r="E301" s="273">
        <v>1</v>
      </c>
      <c r="F301" s="344">
        <v>0</v>
      </c>
      <c r="G301" s="413">
        <f>E301*F301</f>
        <v>0</v>
      </c>
      <c r="H301" s="344">
        <v>41040</v>
      </c>
      <c r="I301" s="414">
        <f>H301*E301</f>
        <v>41040</v>
      </c>
      <c r="J301" s="415">
        <f t="shared" si="247"/>
        <v>41040</v>
      </c>
      <c r="K301" s="406"/>
      <c r="L301" s="427"/>
      <c r="M301" s="429">
        <v>0</v>
      </c>
      <c r="N301" s="431">
        <f t="shared" si="248"/>
        <v>0</v>
      </c>
      <c r="O301" s="429">
        <v>41040</v>
      </c>
      <c r="P301" s="431">
        <f t="shared" si="249"/>
        <v>0</v>
      </c>
      <c r="Q301" s="432">
        <f t="shared" si="250"/>
        <v>0</v>
      </c>
      <c r="R301" s="444"/>
      <c r="S301" s="446">
        <v>0</v>
      </c>
      <c r="T301" s="448">
        <f t="shared" si="251"/>
        <v>0</v>
      </c>
      <c r="U301" s="446">
        <v>41040</v>
      </c>
      <c r="V301" s="448">
        <f t="shared" si="252"/>
        <v>0</v>
      </c>
      <c r="W301" s="449">
        <f t="shared" si="253"/>
        <v>0</v>
      </c>
      <c r="X301" s="472"/>
      <c r="Y301" s="474">
        <v>0</v>
      </c>
      <c r="Z301" s="476">
        <f t="shared" si="254"/>
        <v>0</v>
      </c>
      <c r="AA301" s="474">
        <v>41040</v>
      </c>
      <c r="AB301" s="476">
        <f t="shared" si="255"/>
        <v>0</v>
      </c>
      <c r="AC301" s="477">
        <f t="shared" si="256"/>
        <v>0</v>
      </c>
      <c r="AD301" s="489"/>
      <c r="AE301" s="491">
        <v>0</v>
      </c>
      <c r="AF301" s="493">
        <f t="shared" si="257"/>
        <v>0</v>
      </c>
      <c r="AG301" s="491">
        <v>41040</v>
      </c>
      <c r="AH301" s="493">
        <f t="shared" si="258"/>
        <v>0</v>
      </c>
      <c r="AI301" s="494">
        <f t="shared" si="259"/>
        <v>0</v>
      </c>
      <c r="AJ301" s="523"/>
      <c r="AK301" s="525">
        <v>0</v>
      </c>
      <c r="AL301" s="527">
        <f t="shared" si="260"/>
        <v>0</v>
      </c>
      <c r="AM301" s="525">
        <v>41040</v>
      </c>
      <c r="AN301" s="527">
        <f t="shared" si="261"/>
        <v>0</v>
      </c>
      <c r="AO301" s="528">
        <f t="shared" si="262"/>
        <v>0</v>
      </c>
      <c r="AP301" s="540"/>
      <c r="AQ301" s="344">
        <v>0</v>
      </c>
      <c r="AR301" s="413">
        <f>AP301*AQ301</f>
        <v>0</v>
      </c>
      <c r="AS301" s="344">
        <v>41040</v>
      </c>
      <c r="AT301" s="414">
        <f>AS301*AP301</f>
        <v>0</v>
      </c>
      <c r="AU301" s="415">
        <f t="shared" si="237"/>
        <v>0</v>
      </c>
      <c r="AV301" s="606"/>
      <c r="AW301" s="344">
        <v>0</v>
      </c>
      <c r="AX301" s="413">
        <f>AV301*AW301</f>
        <v>0</v>
      </c>
      <c r="AY301" s="344">
        <v>41040</v>
      </c>
      <c r="AZ301" s="414">
        <f>AY301*AV301</f>
        <v>0</v>
      </c>
      <c r="BA301" s="415">
        <f t="shared" si="238"/>
        <v>0</v>
      </c>
      <c r="BB301" s="540">
        <v>1</v>
      </c>
      <c r="BC301" s="542">
        <v>0</v>
      </c>
      <c r="BD301" s="544">
        <f t="shared" si="243"/>
        <v>0</v>
      </c>
      <c r="BE301" s="542">
        <v>41040</v>
      </c>
      <c r="BF301" s="544">
        <f t="shared" si="244"/>
        <v>41040</v>
      </c>
      <c r="BG301" s="545">
        <f t="shared" si="245"/>
        <v>41040</v>
      </c>
      <c r="BH301" s="398">
        <f t="shared" si="239"/>
        <v>0</v>
      </c>
      <c r="BJ301" s="275"/>
    </row>
    <row r="302" spans="1:62" s="254" customFormat="1" ht="12.75">
      <c r="A302" s="303" t="s">
        <v>787</v>
      </c>
      <c r="B302" s="281" t="s">
        <v>788</v>
      </c>
      <c r="C302" s="372"/>
      <c r="D302" s="272" t="s">
        <v>117</v>
      </c>
      <c r="E302" s="273">
        <v>1</v>
      </c>
      <c r="F302" s="344">
        <v>218760</v>
      </c>
      <c r="G302" s="413">
        <f>E302*F302</f>
        <v>218760</v>
      </c>
      <c r="H302" s="344">
        <v>0</v>
      </c>
      <c r="I302" s="414">
        <f>H302*E302</f>
        <v>0</v>
      </c>
      <c r="J302" s="415">
        <f t="shared" si="247"/>
        <v>218760</v>
      </c>
      <c r="K302" s="406"/>
      <c r="L302" s="427"/>
      <c r="M302" s="429">
        <v>218760</v>
      </c>
      <c r="N302" s="431">
        <f t="shared" si="248"/>
        <v>0</v>
      </c>
      <c r="O302" s="429">
        <v>0</v>
      </c>
      <c r="P302" s="431">
        <f t="shared" si="249"/>
        <v>0</v>
      </c>
      <c r="Q302" s="432">
        <f t="shared" si="250"/>
        <v>0</v>
      </c>
      <c r="R302" s="444"/>
      <c r="S302" s="446">
        <v>218760</v>
      </c>
      <c r="T302" s="448">
        <f t="shared" si="251"/>
        <v>0</v>
      </c>
      <c r="U302" s="446">
        <v>0</v>
      </c>
      <c r="V302" s="448">
        <f t="shared" si="252"/>
        <v>0</v>
      </c>
      <c r="W302" s="449">
        <f t="shared" si="253"/>
        <v>0</v>
      </c>
      <c r="X302" s="472"/>
      <c r="Y302" s="474">
        <v>218760</v>
      </c>
      <c r="Z302" s="476">
        <f t="shared" si="254"/>
        <v>0</v>
      </c>
      <c r="AA302" s="474">
        <v>0</v>
      </c>
      <c r="AB302" s="476">
        <f t="shared" si="255"/>
        <v>0</v>
      </c>
      <c r="AC302" s="477">
        <f t="shared" si="256"/>
        <v>0</v>
      </c>
      <c r="AD302" s="489"/>
      <c r="AE302" s="491">
        <v>218760</v>
      </c>
      <c r="AF302" s="493">
        <f t="shared" si="257"/>
        <v>0</v>
      </c>
      <c r="AG302" s="491">
        <v>0</v>
      </c>
      <c r="AH302" s="493">
        <f t="shared" si="258"/>
        <v>0</v>
      </c>
      <c r="AI302" s="494">
        <f t="shared" si="259"/>
        <v>0</v>
      </c>
      <c r="AJ302" s="523"/>
      <c r="AK302" s="525">
        <v>218760</v>
      </c>
      <c r="AL302" s="527">
        <f t="shared" si="260"/>
        <v>0</v>
      </c>
      <c r="AM302" s="525">
        <v>0</v>
      </c>
      <c r="AN302" s="527">
        <f t="shared" si="261"/>
        <v>0</v>
      </c>
      <c r="AO302" s="528">
        <f t="shared" si="262"/>
        <v>0</v>
      </c>
      <c r="AP302" s="540"/>
      <c r="AQ302" s="344">
        <v>218760</v>
      </c>
      <c r="AR302" s="413">
        <f>AP302*AQ302</f>
        <v>0</v>
      </c>
      <c r="AS302" s="344">
        <v>0</v>
      </c>
      <c r="AT302" s="414">
        <f>AS302*AP302</f>
        <v>0</v>
      </c>
      <c r="AU302" s="415">
        <f t="shared" si="237"/>
        <v>0</v>
      </c>
      <c r="AV302" s="606"/>
      <c r="AW302" s="344">
        <v>218760</v>
      </c>
      <c r="AX302" s="413">
        <f>AV302*AW302</f>
        <v>0</v>
      </c>
      <c r="AY302" s="344">
        <v>0</v>
      </c>
      <c r="AZ302" s="414">
        <f>AY302*AV302</f>
        <v>0</v>
      </c>
      <c r="BA302" s="415">
        <f t="shared" si="238"/>
        <v>0</v>
      </c>
      <c r="BB302" s="540">
        <v>1</v>
      </c>
      <c r="BC302" s="542">
        <v>218760</v>
      </c>
      <c r="BD302" s="544">
        <f t="shared" si="243"/>
        <v>218760</v>
      </c>
      <c r="BE302" s="542">
        <v>0</v>
      </c>
      <c r="BF302" s="544">
        <f t="shared" si="244"/>
        <v>0</v>
      </c>
      <c r="BG302" s="545">
        <f t="shared" si="245"/>
        <v>218760</v>
      </c>
      <c r="BH302" s="398">
        <f t="shared" si="239"/>
        <v>0</v>
      </c>
      <c r="BJ302" s="275"/>
    </row>
    <row r="303" spans="1:62" s="604" customFormat="1" ht="12.75">
      <c r="A303" s="596" t="s">
        <v>789</v>
      </c>
      <c r="B303" s="640" t="s">
        <v>790</v>
      </c>
      <c r="C303" s="641"/>
      <c r="D303" s="642" t="s">
        <v>791</v>
      </c>
      <c r="E303" s="643">
        <v>0</v>
      </c>
      <c r="F303" s="600">
        <v>3888</v>
      </c>
      <c r="G303" s="644">
        <f>E303*F303</f>
        <v>0</v>
      </c>
      <c r="H303" s="600">
        <v>0</v>
      </c>
      <c r="I303" s="645">
        <f>E303*H303</f>
        <v>0</v>
      </c>
      <c r="J303" s="646">
        <f t="shared" si="247"/>
        <v>0</v>
      </c>
      <c r="K303" s="601"/>
      <c r="L303" s="599"/>
      <c r="M303" s="600">
        <v>3888</v>
      </c>
      <c r="N303" s="586">
        <f t="shared" si="248"/>
        <v>0</v>
      </c>
      <c r="O303" s="600">
        <v>0</v>
      </c>
      <c r="P303" s="586">
        <f t="shared" si="249"/>
        <v>0</v>
      </c>
      <c r="Q303" s="587">
        <f t="shared" si="250"/>
        <v>0</v>
      </c>
      <c r="R303" s="599"/>
      <c r="S303" s="600">
        <v>3888</v>
      </c>
      <c r="T303" s="586">
        <f t="shared" si="251"/>
        <v>0</v>
      </c>
      <c r="U303" s="600">
        <v>0</v>
      </c>
      <c r="V303" s="586">
        <f t="shared" si="252"/>
        <v>0</v>
      </c>
      <c r="W303" s="587">
        <f t="shared" si="253"/>
        <v>0</v>
      </c>
      <c r="X303" s="599"/>
      <c r="Y303" s="600">
        <v>3888</v>
      </c>
      <c r="Z303" s="586">
        <f t="shared" si="254"/>
        <v>0</v>
      </c>
      <c r="AA303" s="600">
        <v>0</v>
      </c>
      <c r="AB303" s="586">
        <f t="shared" si="255"/>
        <v>0</v>
      </c>
      <c r="AC303" s="587">
        <f t="shared" si="256"/>
        <v>0</v>
      </c>
      <c r="AD303" s="599"/>
      <c r="AE303" s="600">
        <v>3888</v>
      </c>
      <c r="AF303" s="586">
        <f t="shared" si="257"/>
        <v>0</v>
      </c>
      <c r="AG303" s="600">
        <v>0</v>
      </c>
      <c r="AH303" s="586">
        <f t="shared" si="258"/>
        <v>0</v>
      </c>
      <c r="AI303" s="587">
        <f t="shared" si="259"/>
        <v>0</v>
      </c>
      <c r="AJ303" s="602"/>
      <c r="AK303" s="603">
        <v>3888</v>
      </c>
      <c r="AL303" s="591">
        <f t="shared" si="260"/>
        <v>0</v>
      </c>
      <c r="AM303" s="603">
        <v>0</v>
      </c>
      <c r="AN303" s="591">
        <f t="shared" si="261"/>
        <v>0</v>
      </c>
      <c r="AO303" s="592">
        <f t="shared" si="262"/>
        <v>0</v>
      </c>
      <c r="AP303" s="599"/>
      <c r="AQ303" s="600">
        <v>3888</v>
      </c>
      <c r="AR303" s="644">
        <f>AP303*AQ303</f>
        <v>0</v>
      </c>
      <c r="AS303" s="600">
        <v>0</v>
      </c>
      <c r="AT303" s="645">
        <f>AP303*AS303</f>
        <v>0</v>
      </c>
      <c r="AU303" s="646">
        <f t="shared" si="237"/>
        <v>0</v>
      </c>
      <c r="AV303" s="606"/>
      <c r="AW303" s="600">
        <v>3888</v>
      </c>
      <c r="AX303" s="644">
        <f>AV303*AW303</f>
        <v>0</v>
      </c>
      <c r="AY303" s="600">
        <v>0</v>
      </c>
      <c r="AZ303" s="645">
        <f>AV303*AY303</f>
        <v>0</v>
      </c>
      <c r="BA303" s="646">
        <f t="shared" si="238"/>
        <v>0</v>
      </c>
      <c r="BB303" s="599"/>
      <c r="BC303" s="600">
        <v>3888</v>
      </c>
      <c r="BD303" s="586">
        <f t="shared" si="243"/>
        <v>0</v>
      </c>
      <c r="BE303" s="600">
        <v>0</v>
      </c>
      <c r="BF303" s="586">
        <f t="shared" si="244"/>
        <v>0</v>
      </c>
      <c r="BG303" s="587">
        <f t="shared" si="245"/>
        <v>0</v>
      </c>
      <c r="BH303" s="398">
        <f t="shared" si="239"/>
        <v>0</v>
      </c>
      <c r="BJ303" s="595"/>
    </row>
    <row r="304" spans="1:62" s="254" customFormat="1" ht="12.75">
      <c r="A304" s="303"/>
      <c r="B304" s="281"/>
      <c r="C304" s="372"/>
      <c r="D304" s="272"/>
      <c r="E304" s="273"/>
      <c r="F304" s="344"/>
      <c r="G304" s="413"/>
      <c r="H304" s="344"/>
      <c r="I304" s="414"/>
      <c r="J304" s="415"/>
      <c r="K304" s="406"/>
      <c r="L304" s="427"/>
      <c r="M304" s="429"/>
      <c r="N304" s="431">
        <f t="shared" si="248"/>
        <v>0</v>
      </c>
      <c r="O304" s="429"/>
      <c r="P304" s="431">
        <f t="shared" si="249"/>
        <v>0</v>
      </c>
      <c r="Q304" s="432">
        <f t="shared" si="250"/>
        <v>0</v>
      </c>
      <c r="R304" s="444"/>
      <c r="S304" s="446"/>
      <c r="T304" s="448">
        <f t="shared" si="251"/>
        <v>0</v>
      </c>
      <c r="U304" s="446"/>
      <c r="V304" s="448">
        <f t="shared" si="252"/>
        <v>0</v>
      </c>
      <c r="W304" s="449">
        <f t="shared" si="253"/>
        <v>0</v>
      </c>
      <c r="X304" s="472"/>
      <c r="Y304" s="474"/>
      <c r="Z304" s="476">
        <f t="shared" si="254"/>
        <v>0</v>
      </c>
      <c r="AA304" s="474"/>
      <c r="AB304" s="476">
        <f t="shared" si="255"/>
        <v>0</v>
      </c>
      <c r="AC304" s="477">
        <f t="shared" si="256"/>
        <v>0</v>
      </c>
      <c r="AD304" s="489"/>
      <c r="AE304" s="491"/>
      <c r="AF304" s="493">
        <f t="shared" si="257"/>
        <v>0</v>
      </c>
      <c r="AG304" s="491"/>
      <c r="AH304" s="493">
        <f t="shared" si="258"/>
        <v>0</v>
      </c>
      <c r="AI304" s="494">
        <f t="shared" si="259"/>
        <v>0</v>
      </c>
      <c r="AJ304" s="523"/>
      <c r="AK304" s="525"/>
      <c r="AL304" s="527">
        <f t="shared" si="260"/>
        <v>0</v>
      </c>
      <c r="AM304" s="525"/>
      <c r="AN304" s="527">
        <f t="shared" si="261"/>
        <v>0</v>
      </c>
      <c r="AO304" s="528">
        <f t="shared" si="262"/>
        <v>0</v>
      </c>
      <c r="AP304" s="540"/>
      <c r="AQ304" s="344"/>
      <c r="AR304" s="413"/>
      <c r="AS304" s="344"/>
      <c r="AT304" s="414"/>
      <c r="AU304" s="415"/>
      <c r="AV304" s="606"/>
      <c r="AW304" s="344"/>
      <c r="AX304" s="413"/>
      <c r="AY304" s="344"/>
      <c r="AZ304" s="414"/>
      <c r="BA304" s="415"/>
      <c r="BB304" s="540"/>
      <c r="BC304" s="542"/>
      <c r="BD304" s="544">
        <f t="shared" si="243"/>
        <v>0</v>
      </c>
      <c r="BE304" s="542"/>
      <c r="BF304" s="544">
        <f t="shared" si="244"/>
        <v>0</v>
      </c>
      <c r="BG304" s="545">
        <f t="shared" si="245"/>
        <v>0</v>
      </c>
      <c r="BH304" s="398">
        <f t="shared" si="239"/>
        <v>0</v>
      </c>
      <c r="BJ304" s="275"/>
    </row>
    <row r="305" spans="1:62" s="278" customFormat="1" ht="12.75">
      <c r="A305" s="310"/>
      <c r="B305" s="555" t="s">
        <v>313</v>
      </c>
      <c r="C305" s="556"/>
      <c r="D305" s="410"/>
      <c r="E305" s="557"/>
      <c r="F305" s="410"/>
      <c r="G305" s="410"/>
      <c r="H305" s="410"/>
      <c r="I305" s="410"/>
      <c r="J305" s="411"/>
      <c r="K305" s="412"/>
      <c r="L305" s="435"/>
      <c r="M305" s="438"/>
      <c r="N305" s="431">
        <f t="shared" si="248"/>
        <v>0</v>
      </c>
      <c r="O305" s="438"/>
      <c r="P305" s="431">
        <f t="shared" si="249"/>
        <v>0</v>
      </c>
      <c r="Q305" s="432">
        <f t="shared" si="250"/>
        <v>0</v>
      </c>
      <c r="R305" s="452"/>
      <c r="S305" s="454"/>
      <c r="T305" s="448">
        <f t="shared" si="251"/>
        <v>0</v>
      </c>
      <c r="U305" s="454"/>
      <c r="V305" s="448">
        <f t="shared" si="252"/>
        <v>0</v>
      </c>
      <c r="W305" s="449">
        <f t="shared" si="253"/>
        <v>0</v>
      </c>
      <c r="X305" s="481"/>
      <c r="Y305" s="480"/>
      <c r="Z305" s="476">
        <f t="shared" si="254"/>
        <v>0</v>
      </c>
      <c r="AA305" s="480"/>
      <c r="AB305" s="476">
        <f t="shared" si="255"/>
        <v>0</v>
      </c>
      <c r="AC305" s="477">
        <f t="shared" si="256"/>
        <v>0</v>
      </c>
      <c r="AD305" s="500"/>
      <c r="AE305" s="499"/>
      <c r="AF305" s="493">
        <f t="shared" si="257"/>
        <v>0</v>
      </c>
      <c r="AG305" s="499"/>
      <c r="AH305" s="493">
        <f t="shared" si="258"/>
        <v>0</v>
      </c>
      <c r="AI305" s="494">
        <f t="shared" si="259"/>
        <v>0</v>
      </c>
      <c r="AJ305" s="532"/>
      <c r="AK305" s="531"/>
      <c r="AL305" s="527">
        <f t="shared" si="260"/>
        <v>0</v>
      </c>
      <c r="AM305" s="531"/>
      <c r="AN305" s="527">
        <f t="shared" si="261"/>
        <v>0</v>
      </c>
      <c r="AO305" s="528">
        <f t="shared" si="262"/>
        <v>0</v>
      </c>
      <c r="AP305" s="549"/>
      <c r="AQ305" s="410"/>
      <c r="AR305" s="410"/>
      <c r="AS305" s="410"/>
      <c r="AT305" s="410"/>
      <c r="AU305" s="411"/>
      <c r="AV305" s="681"/>
      <c r="AW305" s="410"/>
      <c r="AX305" s="410"/>
      <c r="AY305" s="410"/>
      <c r="AZ305" s="410"/>
      <c r="BA305" s="411"/>
      <c r="BB305" s="549"/>
      <c r="BC305" s="548"/>
      <c r="BD305" s="544">
        <f t="shared" si="243"/>
        <v>0</v>
      </c>
      <c r="BE305" s="548"/>
      <c r="BF305" s="544">
        <f t="shared" si="244"/>
        <v>0</v>
      </c>
      <c r="BG305" s="545">
        <f t="shared" si="245"/>
        <v>0</v>
      </c>
      <c r="BH305" s="398">
        <f t="shared" si="239"/>
        <v>0</v>
      </c>
      <c r="BJ305" s="275"/>
    </row>
    <row r="306" spans="1:62" s="278" customFormat="1" ht="12.75">
      <c r="A306" s="312"/>
      <c r="B306" s="264"/>
      <c r="C306" s="558"/>
      <c r="D306" s="272"/>
      <c r="E306" s="234"/>
      <c r="F306" s="344"/>
      <c r="G306" s="416"/>
      <c r="H306" s="344"/>
      <c r="I306" s="418"/>
      <c r="J306" s="417"/>
      <c r="K306" s="419"/>
      <c r="L306" s="435"/>
      <c r="M306" s="429"/>
      <c r="N306" s="431">
        <f t="shared" si="248"/>
        <v>0</v>
      </c>
      <c r="O306" s="429"/>
      <c r="P306" s="431">
        <f t="shared" si="249"/>
        <v>0</v>
      </c>
      <c r="Q306" s="432">
        <f t="shared" si="250"/>
        <v>0</v>
      </c>
      <c r="R306" s="452"/>
      <c r="S306" s="446"/>
      <c r="T306" s="448">
        <f t="shared" si="251"/>
        <v>0</v>
      </c>
      <c r="U306" s="446"/>
      <c r="V306" s="448">
        <f t="shared" si="252"/>
        <v>0</v>
      </c>
      <c r="W306" s="449">
        <f t="shared" si="253"/>
        <v>0</v>
      </c>
      <c r="X306" s="481"/>
      <c r="Y306" s="474"/>
      <c r="Z306" s="476">
        <f t="shared" si="254"/>
        <v>0</v>
      </c>
      <c r="AA306" s="474"/>
      <c r="AB306" s="476">
        <f t="shared" si="255"/>
        <v>0</v>
      </c>
      <c r="AC306" s="477">
        <f t="shared" si="256"/>
        <v>0</v>
      </c>
      <c r="AD306" s="500"/>
      <c r="AE306" s="491"/>
      <c r="AF306" s="493">
        <f t="shared" si="257"/>
        <v>0</v>
      </c>
      <c r="AG306" s="491"/>
      <c r="AH306" s="493">
        <f t="shared" si="258"/>
        <v>0</v>
      </c>
      <c r="AI306" s="494">
        <f t="shared" si="259"/>
        <v>0</v>
      </c>
      <c r="AJ306" s="532"/>
      <c r="AK306" s="525"/>
      <c r="AL306" s="527">
        <f t="shared" si="260"/>
        <v>0</v>
      </c>
      <c r="AM306" s="525"/>
      <c r="AN306" s="527">
        <f t="shared" si="261"/>
        <v>0</v>
      </c>
      <c r="AO306" s="528">
        <f t="shared" si="262"/>
        <v>0</v>
      </c>
      <c r="AP306" s="549"/>
      <c r="AQ306" s="344"/>
      <c r="AR306" s="416"/>
      <c r="AS306" s="344"/>
      <c r="AT306" s="418"/>
      <c r="AU306" s="417"/>
      <c r="AV306" s="681"/>
      <c r="AW306" s="344"/>
      <c r="AX306" s="416"/>
      <c r="AY306" s="344"/>
      <c r="AZ306" s="418"/>
      <c r="BA306" s="417"/>
      <c r="BB306" s="549"/>
      <c r="BC306" s="542"/>
      <c r="BD306" s="544">
        <f t="shared" si="243"/>
        <v>0</v>
      </c>
      <c r="BE306" s="542"/>
      <c r="BF306" s="544">
        <f t="shared" si="244"/>
        <v>0</v>
      </c>
      <c r="BG306" s="545">
        <f t="shared" si="245"/>
        <v>0</v>
      </c>
      <c r="BH306" s="398">
        <f t="shared" si="239"/>
        <v>0</v>
      </c>
      <c r="BJ306" s="275"/>
    </row>
    <row r="307" spans="1:62" s="254" customFormat="1" ht="12.75">
      <c r="A307" s="303" t="s">
        <v>314</v>
      </c>
      <c r="B307" s="264" t="s">
        <v>315</v>
      </c>
      <c r="C307" s="187" t="s">
        <v>316</v>
      </c>
      <c r="D307" s="261" t="s">
        <v>110</v>
      </c>
      <c r="E307" s="261">
        <v>1</v>
      </c>
      <c r="F307" s="344">
        <v>2600</v>
      </c>
      <c r="G307" s="190">
        <f t="shared" ref="G307:G321" si="263">E307*F307</f>
        <v>2600</v>
      </c>
      <c r="H307" s="344">
        <v>11375.52</v>
      </c>
      <c r="I307" s="190">
        <f t="shared" ref="I307:I321" si="264">H307*E307</f>
        <v>11375.52</v>
      </c>
      <c r="J307" s="345">
        <f>G307+I307</f>
        <v>13975.52</v>
      </c>
      <c r="K307" s="406"/>
      <c r="L307" s="427"/>
      <c r="M307" s="429">
        <v>2600</v>
      </c>
      <c r="N307" s="431">
        <f t="shared" si="248"/>
        <v>0</v>
      </c>
      <c r="O307" s="429">
        <v>11375.52</v>
      </c>
      <c r="P307" s="431">
        <f t="shared" si="249"/>
        <v>0</v>
      </c>
      <c r="Q307" s="432">
        <f t="shared" si="250"/>
        <v>0</v>
      </c>
      <c r="R307" s="444"/>
      <c r="S307" s="446">
        <v>2600</v>
      </c>
      <c r="T307" s="448">
        <f t="shared" si="251"/>
        <v>0</v>
      </c>
      <c r="U307" s="446">
        <v>11375.52</v>
      </c>
      <c r="V307" s="448">
        <f t="shared" si="252"/>
        <v>0</v>
      </c>
      <c r="W307" s="449">
        <f t="shared" si="253"/>
        <v>0</v>
      </c>
      <c r="X307" s="472">
        <v>1</v>
      </c>
      <c r="Y307" s="474">
        <v>2600</v>
      </c>
      <c r="Z307" s="476">
        <f t="shared" si="254"/>
        <v>2600</v>
      </c>
      <c r="AA307" s="474">
        <v>11375.52</v>
      </c>
      <c r="AB307" s="476">
        <f t="shared" si="255"/>
        <v>11375.52</v>
      </c>
      <c r="AC307" s="477">
        <f t="shared" si="256"/>
        <v>13975.52</v>
      </c>
      <c r="AD307" s="489"/>
      <c r="AE307" s="491">
        <v>2600</v>
      </c>
      <c r="AF307" s="493">
        <f t="shared" si="257"/>
        <v>0</v>
      </c>
      <c r="AG307" s="491">
        <v>11375.52</v>
      </c>
      <c r="AH307" s="493">
        <f t="shared" si="258"/>
        <v>0</v>
      </c>
      <c r="AI307" s="494">
        <f t="shared" si="259"/>
        <v>0</v>
      </c>
      <c r="AJ307" s="523"/>
      <c r="AK307" s="525">
        <v>2600</v>
      </c>
      <c r="AL307" s="527">
        <f t="shared" si="260"/>
        <v>0</v>
      </c>
      <c r="AM307" s="525">
        <v>11375.52</v>
      </c>
      <c r="AN307" s="527">
        <f t="shared" si="261"/>
        <v>0</v>
      </c>
      <c r="AO307" s="528">
        <f t="shared" si="262"/>
        <v>0</v>
      </c>
      <c r="AP307" s="540"/>
      <c r="AQ307" s="344">
        <v>2600</v>
      </c>
      <c r="AR307" s="190">
        <f t="shared" ref="AR307:AR321" si="265">AP307*AQ307</f>
        <v>0</v>
      </c>
      <c r="AS307" s="344">
        <v>11375.52</v>
      </c>
      <c r="AT307" s="190">
        <f t="shared" ref="AT307:AT321" si="266">AS307*AP307</f>
        <v>0</v>
      </c>
      <c r="AU307" s="345">
        <f>AR307+AT307</f>
        <v>0</v>
      </c>
      <c r="AV307" s="606"/>
      <c r="AW307" s="344">
        <v>2600</v>
      </c>
      <c r="AX307" s="190">
        <f t="shared" ref="AX307:AX321" si="267">AV307*AW307</f>
        <v>0</v>
      </c>
      <c r="AY307" s="344">
        <v>11375.52</v>
      </c>
      <c r="AZ307" s="190">
        <f t="shared" ref="AZ307:AZ321" si="268">AY307*AV307</f>
        <v>0</v>
      </c>
      <c r="BA307" s="345">
        <f>AX307+AZ307</f>
        <v>0</v>
      </c>
      <c r="BB307" s="540"/>
      <c r="BC307" s="542">
        <v>2600</v>
      </c>
      <c r="BD307" s="544">
        <f t="shared" si="243"/>
        <v>0</v>
      </c>
      <c r="BE307" s="542">
        <v>11375.52</v>
      </c>
      <c r="BF307" s="544">
        <f t="shared" si="244"/>
        <v>0</v>
      </c>
      <c r="BG307" s="545">
        <f t="shared" si="245"/>
        <v>0</v>
      </c>
      <c r="BH307" s="398">
        <f t="shared" si="239"/>
        <v>0</v>
      </c>
      <c r="BJ307" s="275"/>
    </row>
    <row r="308" spans="1:62" s="254" customFormat="1" ht="12.75">
      <c r="A308" s="303" t="s">
        <v>317</v>
      </c>
      <c r="B308" s="264" t="s">
        <v>318</v>
      </c>
      <c r="C308" s="187" t="s">
        <v>319</v>
      </c>
      <c r="D308" s="261" t="s">
        <v>110</v>
      </c>
      <c r="E308" s="261">
        <v>2</v>
      </c>
      <c r="F308" s="344">
        <v>2600</v>
      </c>
      <c r="G308" s="190">
        <f t="shared" si="263"/>
        <v>5200</v>
      </c>
      <c r="H308" s="344">
        <v>3580.8</v>
      </c>
      <c r="I308" s="190">
        <f t="shared" si="264"/>
        <v>7161.6</v>
      </c>
      <c r="J308" s="345">
        <f t="shared" ref="J308:J321" si="269">G308+I308</f>
        <v>12361.6</v>
      </c>
      <c r="K308" s="406"/>
      <c r="L308" s="427"/>
      <c r="M308" s="429">
        <v>2600</v>
      </c>
      <c r="N308" s="431">
        <f t="shared" si="248"/>
        <v>0</v>
      </c>
      <c r="O308" s="429">
        <v>3580.8</v>
      </c>
      <c r="P308" s="431">
        <f t="shared" si="249"/>
        <v>0</v>
      </c>
      <c r="Q308" s="432">
        <f t="shared" si="250"/>
        <v>0</v>
      </c>
      <c r="R308" s="444"/>
      <c r="S308" s="446">
        <v>2600</v>
      </c>
      <c r="T308" s="448">
        <f t="shared" si="251"/>
        <v>0</v>
      </c>
      <c r="U308" s="446">
        <v>3580.8</v>
      </c>
      <c r="V308" s="448">
        <f t="shared" si="252"/>
        <v>0</v>
      </c>
      <c r="W308" s="449">
        <f t="shared" si="253"/>
        <v>0</v>
      </c>
      <c r="X308" s="472">
        <v>2</v>
      </c>
      <c r="Y308" s="474">
        <v>2600</v>
      </c>
      <c r="Z308" s="476">
        <f t="shared" si="254"/>
        <v>5200</v>
      </c>
      <c r="AA308" s="474">
        <v>3580.8</v>
      </c>
      <c r="AB308" s="476">
        <f t="shared" si="255"/>
        <v>7161.6</v>
      </c>
      <c r="AC308" s="477">
        <f t="shared" si="256"/>
        <v>12361.6</v>
      </c>
      <c r="AD308" s="489"/>
      <c r="AE308" s="491">
        <v>2600</v>
      </c>
      <c r="AF308" s="493">
        <f t="shared" si="257"/>
        <v>0</v>
      </c>
      <c r="AG308" s="491">
        <v>3580.8</v>
      </c>
      <c r="AH308" s="493">
        <f t="shared" si="258"/>
        <v>0</v>
      </c>
      <c r="AI308" s="494">
        <f t="shared" si="259"/>
        <v>0</v>
      </c>
      <c r="AJ308" s="523"/>
      <c r="AK308" s="525">
        <v>2600</v>
      </c>
      <c r="AL308" s="527">
        <f t="shared" si="260"/>
        <v>0</v>
      </c>
      <c r="AM308" s="525">
        <v>3580.8</v>
      </c>
      <c r="AN308" s="527">
        <f t="shared" si="261"/>
        <v>0</v>
      </c>
      <c r="AO308" s="528">
        <f t="shared" si="262"/>
        <v>0</v>
      </c>
      <c r="AP308" s="540"/>
      <c r="AQ308" s="344">
        <v>2600</v>
      </c>
      <c r="AR308" s="190">
        <f t="shared" si="265"/>
        <v>0</v>
      </c>
      <c r="AS308" s="344">
        <v>3580.8</v>
      </c>
      <c r="AT308" s="190">
        <f t="shared" si="266"/>
        <v>0</v>
      </c>
      <c r="AU308" s="345">
        <f t="shared" ref="AU308" si="270">AR308+AT308</f>
        <v>0</v>
      </c>
      <c r="AV308" s="606"/>
      <c r="AW308" s="344">
        <v>2600</v>
      </c>
      <c r="AX308" s="190">
        <f t="shared" si="267"/>
        <v>0</v>
      </c>
      <c r="AY308" s="344">
        <v>3580.8</v>
      </c>
      <c r="AZ308" s="190">
        <f t="shared" si="268"/>
        <v>0</v>
      </c>
      <c r="BA308" s="345">
        <f t="shared" ref="BA308" si="271">AX308+AZ308</f>
        <v>0</v>
      </c>
      <c r="BB308" s="540"/>
      <c r="BC308" s="542">
        <v>2600</v>
      </c>
      <c r="BD308" s="544">
        <f t="shared" si="243"/>
        <v>0</v>
      </c>
      <c r="BE308" s="542">
        <v>3580.8</v>
      </c>
      <c r="BF308" s="544">
        <f t="shared" si="244"/>
        <v>0</v>
      </c>
      <c r="BG308" s="545">
        <f t="shared" si="245"/>
        <v>0</v>
      </c>
      <c r="BH308" s="398">
        <f t="shared" si="239"/>
        <v>0</v>
      </c>
      <c r="BJ308" s="275"/>
    </row>
    <row r="309" spans="1:62" s="254" customFormat="1" ht="12.75">
      <c r="A309" s="303" t="s">
        <v>320</v>
      </c>
      <c r="B309" s="264" t="s">
        <v>321</v>
      </c>
      <c r="C309" s="187" t="s">
        <v>322</v>
      </c>
      <c r="D309" s="261" t="s">
        <v>110</v>
      </c>
      <c r="E309" s="261">
        <v>2</v>
      </c>
      <c r="F309" s="344">
        <v>5000</v>
      </c>
      <c r="G309" s="190">
        <f t="shared" si="263"/>
        <v>10000</v>
      </c>
      <c r="H309" s="344">
        <v>15168</v>
      </c>
      <c r="I309" s="190">
        <f t="shared" si="264"/>
        <v>30336</v>
      </c>
      <c r="J309" s="345">
        <f>G309+I309</f>
        <v>40336</v>
      </c>
      <c r="K309" s="406"/>
      <c r="L309" s="427"/>
      <c r="M309" s="429">
        <v>5000</v>
      </c>
      <c r="N309" s="431">
        <f t="shared" si="248"/>
        <v>0</v>
      </c>
      <c r="O309" s="429">
        <v>15168</v>
      </c>
      <c r="P309" s="431">
        <f t="shared" si="249"/>
        <v>0</v>
      </c>
      <c r="Q309" s="432">
        <f t="shared" si="250"/>
        <v>0</v>
      </c>
      <c r="R309" s="444"/>
      <c r="S309" s="446">
        <v>5000</v>
      </c>
      <c r="T309" s="448">
        <f t="shared" si="251"/>
        <v>0</v>
      </c>
      <c r="U309" s="446">
        <v>15168</v>
      </c>
      <c r="V309" s="448">
        <f t="shared" si="252"/>
        <v>0</v>
      </c>
      <c r="W309" s="449">
        <f t="shared" si="253"/>
        <v>0</v>
      </c>
      <c r="X309" s="472">
        <v>2</v>
      </c>
      <c r="Y309" s="474">
        <v>5000</v>
      </c>
      <c r="Z309" s="476">
        <f t="shared" si="254"/>
        <v>10000</v>
      </c>
      <c r="AA309" s="474">
        <v>15168</v>
      </c>
      <c r="AB309" s="476">
        <f t="shared" si="255"/>
        <v>30336</v>
      </c>
      <c r="AC309" s="477">
        <f t="shared" si="256"/>
        <v>40336</v>
      </c>
      <c r="AD309" s="489"/>
      <c r="AE309" s="491">
        <v>5000</v>
      </c>
      <c r="AF309" s="493">
        <f t="shared" si="257"/>
        <v>0</v>
      </c>
      <c r="AG309" s="491">
        <v>15168</v>
      </c>
      <c r="AH309" s="493">
        <f t="shared" si="258"/>
        <v>0</v>
      </c>
      <c r="AI309" s="494">
        <f t="shared" si="259"/>
        <v>0</v>
      </c>
      <c r="AJ309" s="523"/>
      <c r="AK309" s="525">
        <v>5000</v>
      </c>
      <c r="AL309" s="527">
        <f t="shared" si="260"/>
        <v>0</v>
      </c>
      <c r="AM309" s="525">
        <v>15168</v>
      </c>
      <c r="AN309" s="527">
        <f t="shared" si="261"/>
        <v>0</v>
      </c>
      <c r="AO309" s="528">
        <f t="shared" si="262"/>
        <v>0</v>
      </c>
      <c r="AP309" s="540"/>
      <c r="AQ309" s="344">
        <v>5000</v>
      </c>
      <c r="AR309" s="190">
        <f t="shared" si="265"/>
        <v>0</v>
      </c>
      <c r="AS309" s="344">
        <v>15168</v>
      </c>
      <c r="AT309" s="190">
        <f t="shared" si="266"/>
        <v>0</v>
      </c>
      <c r="AU309" s="345">
        <f>AR309+AT309</f>
        <v>0</v>
      </c>
      <c r="AV309" s="606"/>
      <c r="AW309" s="344">
        <v>5000</v>
      </c>
      <c r="AX309" s="190">
        <f t="shared" si="267"/>
        <v>0</v>
      </c>
      <c r="AY309" s="344">
        <v>15168</v>
      </c>
      <c r="AZ309" s="190">
        <f t="shared" si="268"/>
        <v>0</v>
      </c>
      <c r="BA309" s="345">
        <f>AX309+AZ309</f>
        <v>0</v>
      </c>
      <c r="BB309" s="540"/>
      <c r="BC309" s="542">
        <v>5000</v>
      </c>
      <c r="BD309" s="544">
        <f t="shared" si="243"/>
        <v>0</v>
      </c>
      <c r="BE309" s="542">
        <v>15168</v>
      </c>
      <c r="BF309" s="544">
        <f t="shared" si="244"/>
        <v>0</v>
      </c>
      <c r="BG309" s="545">
        <f t="shared" si="245"/>
        <v>0</v>
      </c>
      <c r="BH309" s="398">
        <f t="shared" si="239"/>
        <v>0</v>
      </c>
      <c r="BJ309" s="275"/>
    </row>
    <row r="310" spans="1:62" s="254" customFormat="1" ht="38.25">
      <c r="A310" s="303" t="s">
        <v>792</v>
      </c>
      <c r="B310" s="264" t="s">
        <v>638</v>
      </c>
      <c r="C310" s="187" t="s">
        <v>644</v>
      </c>
      <c r="D310" s="261" t="s">
        <v>110</v>
      </c>
      <c r="E310" s="261">
        <v>2</v>
      </c>
      <c r="F310" s="344">
        <v>3000</v>
      </c>
      <c r="G310" s="190">
        <f t="shared" si="263"/>
        <v>6000</v>
      </c>
      <c r="H310" s="344">
        <v>7929.6</v>
      </c>
      <c r="I310" s="190">
        <f t="shared" si="264"/>
        <v>15859.2</v>
      </c>
      <c r="J310" s="345">
        <f>G310+I310</f>
        <v>21859.200000000001</v>
      </c>
      <c r="K310" s="406"/>
      <c r="L310" s="427"/>
      <c r="M310" s="429">
        <v>3000</v>
      </c>
      <c r="N310" s="431">
        <f t="shared" si="248"/>
        <v>0</v>
      </c>
      <c r="O310" s="429">
        <v>7929.6</v>
      </c>
      <c r="P310" s="431">
        <f t="shared" si="249"/>
        <v>0</v>
      </c>
      <c r="Q310" s="432">
        <f t="shared" si="250"/>
        <v>0</v>
      </c>
      <c r="R310" s="444"/>
      <c r="S310" s="446">
        <v>3000</v>
      </c>
      <c r="T310" s="448">
        <f t="shared" si="251"/>
        <v>0</v>
      </c>
      <c r="U310" s="446">
        <v>7929.6</v>
      </c>
      <c r="V310" s="448">
        <f t="shared" si="252"/>
        <v>0</v>
      </c>
      <c r="W310" s="449">
        <f t="shared" si="253"/>
        <v>0</v>
      </c>
      <c r="X310" s="472"/>
      <c r="Y310" s="474">
        <v>3000</v>
      </c>
      <c r="Z310" s="476">
        <f t="shared" si="254"/>
        <v>0</v>
      </c>
      <c r="AA310" s="474">
        <v>7929.6</v>
      </c>
      <c r="AB310" s="476">
        <f t="shared" si="255"/>
        <v>0</v>
      </c>
      <c r="AC310" s="477">
        <f t="shared" si="256"/>
        <v>0</v>
      </c>
      <c r="AD310" s="489"/>
      <c r="AE310" s="491">
        <v>3000</v>
      </c>
      <c r="AF310" s="493">
        <f t="shared" si="257"/>
        <v>0</v>
      </c>
      <c r="AG310" s="491">
        <v>7929.6</v>
      </c>
      <c r="AH310" s="493">
        <f t="shared" si="258"/>
        <v>0</v>
      </c>
      <c r="AI310" s="494">
        <f t="shared" si="259"/>
        <v>0</v>
      </c>
      <c r="AJ310" s="523">
        <v>2</v>
      </c>
      <c r="AK310" s="525">
        <v>3000</v>
      </c>
      <c r="AL310" s="527">
        <f t="shared" si="260"/>
        <v>6000</v>
      </c>
      <c r="AM310" s="525">
        <v>7929.6</v>
      </c>
      <c r="AN310" s="527">
        <f t="shared" si="261"/>
        <v>15859.2</v>
      </c>
      <c r="AO310" s="528">
        <f t="shared" si="262"/>
        <v>21859.200000000001</v>
      </c>
      <c r="AP310" s="540"/>
      <c r="AQ310" s="344">
        <v>3000</v>
      </c>
      <c r="AR310" s="190">
        <f t="shared" si="265"/>
        <v>0</v>
      </c>
      <c r="AS310" s="344">
        <v>7929.6</v>
      </c>
      <c r="AT310" s="190">
        <f t="shared" si="266"/>
        <v>0</v>
      </c>
      <c r="AU310" s="345">
        <f>AR310+AT310</f>
        <v>0</v>
      </c>
      <c r="AV310" s="606"/>
      <c r="AW310" s="344">
        <v>3000</v>
      </c>
      <c r="AX310" s="190">
        <f t="shared" si="267"/>
        <v>0</v>
      </c>
      <c r="AY310" s="344">
        <v>7929.6</v>
      </c>
      <c r="AZ310" s="190">
        <f t="shared" si="268"/>
        <v>0</v>
      </c>
      <c r="BA310" s="345">
        <f>AX310+AZ310</f>
        <v>0</v>
      </c>
      <c r="BB310" s="540"/>
      <c r="BC310" s="542">
        <v>3000</v>
      </c>
      <c r="BD310" s="544">
        <f t="shared" si="243"/>
        <v>0</v>
      </c>
      <c r="BE310" s="542">
        <v>7929.6</v>
      </c>
      <c r="BF310" s="544">
        <f t="shared" si="244"/>
        <v>0</v>
      </c>
      <c r="BG310" s="545">
        <f t="shared" si="245"/>
        <v>0</v>
      </c>
      <c r="BH310" s="398">
        <f t="shared" si="239"/>
        <v>0</v>
      </c>
      <c r="BJ310" s="275"/>
    </row>
    <row r="311" spans="1:62" s="275" customFormat="1" ht="12.75">
      <c r="A311" s="303" t="s">
        <v>793</v>
      </c>
      <c r="B311" s="270" t="s">
        <v>794</v>
      </c>
      <c r="C311" s="271"/>
      <c r="D311" s="272" t="s">
        <v>110</v>
      </c>
      <c r="E311" s="234">
        <v>2</v>
      </c>
      <c r="F311" s="344">
        <v>400</v>
      </c>
      <c r="G311" s="413">
        <f t="shared" si="263"/>
        <v>800</v>
      </c>
      <c r="H311" s="344">
        <v>5668</v>
      </c>
      <c r="I311" s="418">
        <f t="shared" si="264"/>
        <v>11336</v>
      </c>
      <c r="J311" s="417">
        <f>G311+I311</f>
        <v>12136</v>
      </c>
      <c r="K311" s="406"/>
      <c r="L311" s="435"/>
      <c r="M311" s="429">
        <v>400</v>
      </c>
      <c r="N311" s="431">
        <f t="shared" si="248"/>
        <v>0</v>
      </c>
      <c r="O311" s="429">
        <v>5668</v>
      </c>
      <c r="P311" s="431">
        <f t="shared" si="249"/>
        <v>0</v>
      </c>
      <c r="Q311" s="432">
        <f t="shared" si="250"/>
        <v>0</v>
      </c>
      <c r="R311" s="452"/>
      <c r="S311" s="446">
        <v>400</v>
      </c>
      <c r="T311" s="448">
        <f t="shared" si="251"/>
        <v>0</v>
      </c>
      <c r="U311" s="446">
        <v>5668</v>
      </c>
      <c r="V311" s="448">
        <f t="shared" si="252"/>
        <v>0</v>
      </c>
      <c r="W311" s="449">
        <f t="shared" si="253"/>
        <v>0</v>
      </c>
      <c r="X311" s="481"/>
      <c r="Y311" s="474">
        <v>400</v>
      </c>
      <c r="Z311" s="476">
        <f t="shared" si="254"/>
        <v>0</v>
      </c>
      <c r="AA311" s="474">
        <v>5668</v>
      </c>
      <c r="AB311" s="476">
        <f t="shared" si="255"/>
        <v>0</v>
      </c>
      <c r="AC311" s="477">
        <f t="shared" si="256"/>
        <v>0</v>
      </c>
      <c r="AD311" s="500"/>
      <c r="AE311" s="491">
        <v>400</v>
      </c>
      <c r="AF311" s="493">
        <f t="shared" si="257"/>
        <v>0</v>
      </c>
      <c r="AG311" s="491">
        <v>5668</v>
      </c>
      <c r="AH311" s="493">
        <f t="shared" si="258"/>
        <v>0</v>
      </c>
      <c r="AI311" s="494">
        <f t="shared" si="259"/>
        <v>0</v>
      </c>
      <c r="AJ311" s="532">
        <v>2</v>
      </c>
      <c r="AK311" s="525">
        <v>400</v>
      </c>
      <c r="AL311" s="527">
        <f t="shared" si="260"/>
        <v>800</v>
      </c>
      <c r="AM311" s="525">
        <v>5668</v>
      </c>
      <c r="AN311" s="527">
        <f t="shared" si="261"/>
        <v>11336</v>
      </c>
      <c r="AO311" s="528">
        <f t="shared" si="262"/>
        <v>12136</v>
      </c>
      <c r="AP311" s="549"/>
      <c r="AQ311" s="344">
        <v>400</v>
      </c>
      <c r="AR311" s="413">
        <f t="shared" si="265"/>
        <v>0</v>
      </c>
      <c r="AS311" s="344">
        <v>5668</v>
      </c>
      <c r="AT311" s="418">
        <f t="shared" si="266"/>
        <v>0</v>
      </c>
      <c r="AU311" s="417">
        <f>AR311+AT311</f>
        <v>0</v>
      </c>
      <c r="AV311" s="681"/>
      <c r="AW311" s="344">
        <v>400</v>
      </c>
      <c r="AX311" s="413">
        <f t="shared" si="267"/>
        <v>0</v>
      </c>
      <c r="AY311" s="344">
        <v>5668</v>
      </c>
      <c r="AZ311" s="418">
        <f t="shared" si="268"/>
        <v>0</v>
      </c>
      <c r="BA311" s="417">
        <f>AX311+AZ311</f>
        <v>0</v>
      </c>
      <c r="BB311" s="549"/>
      <c r="BC311" s="542">
        <v>400</v>
      </c>
      <c r="BD311" s="544">
        <f t="shared" si="243"/>
        <v>0</v>
      </c>
      <c r="BE311" s="542">
        <v>5668</v>
      </c>
      <c r="BF311" s="544">
        <f t="shared" si="244"/>
        <v>0</v>
      </c>
      <c r="BG311" s="545">
        <f t="shared" si="245"/>
        <v>0</v>
      </c>
      <c r="BH311" s="398">
        <f t="shared" si="239"/>
        <v>0</v>
      </c>
    </row>
    <row r="312" spans="1:62" s="254" customFormat="1" ht="12.75">
      <c r="A312" s="303" t="s">
        <v>323</v>
      </c>
      <c r="B312" s="264" t="s">
        <v>324</v>
      </c>
      <c r="C312" s="187" t="s">
        <v>325</v>
      </c>
      <c r="D312" s="261" t="s">
        <v>110</v>
      </c>
      <c r="E312" s="261">
        <v>4</v>
      </c>
      <c r="F312" s="344">
        <v>4200</v>
      </c>
      <c r="G312" s="190">
        <f t="shared" si="263"/>
        <v>16800</v>
      </c>
      <c r="H312" s="344">
        <v>15352.8</v>
      </c>
      <c r="I312" s="190">
        <f t="shared" si="264"/>
        <v>61411.199999999997</v>
      </c>
      <c r="J312" s="345">
        <f t="shared" si="269"/>
        <v>78211.199999999997</v>
      </c>
      <c r="K312" s="406"/>
      <c r="L312" s="427"/>
      <c r="M312" s="429">
        <v>4200</v>
      </c>
      <c r="N312" s="431">
        <f t="shared" si="248"/>
        <v>0</v>
      </c>
      <c r="O312" s="429">
        <v>15352.8</v>
      </c>
      <c r="P312" s="431">
        <f t="shared" si="249"/>
        <v>0</v>
      </c>
      <c r="Q312" s="432">
        <f t="shared" si="250"/>
        <v>0</v>
      </c>
      <c r="R312" s="444"/>
      <c r="S312" s="446">
        <v>4200</v>
      </c>
      <c r="T312" s="448">
        <f t="shared" si="251"/>
        <v>0</v>
      </c>
      <c r="U312" s="446">
        <v>15352.8</v>
      </c>
      <c r="V312" s="448">
        <f t="shared" si="252"/>
        <v>0</v>
      </c>
      <c r="W312" s="449">
        <f t="shared" si="253"/>
        <v>0</v>
      </c>
      <c r="X312" s="472">
        <v>4</v>
      </c>
      <c r="Y312" s="474">
        <v>4200</v>
      </c>
      <c r="Z312" s="476">
        <f t="shared" si="254"/>
        <v>16800</v>
      </c>
      <c r="AA312" s="474">
        <v>15352.8</v>
      </c>
      <c r="AB312" s="476">
        <f t="shared" si="255"/>
        <v>61411.199999999997</v>
      </c>
      <c r="AC312" s="477">
        <f t="shared" si="256"/>
        <v>78211.199999999997</v>
      </c>
      <c r="AD312" s="489"/>
      <c r="AE312" s="491">
        <v>4200</v>
      </c>
      <c r="AF312" s="493">
        <f t="shared" si="257"/>
        <v>0</v>
      </c>
      <c r="AG312" s="491">
        <v>15352.8</v>
      </c>
      <c r="AH312" s="493">
        <f t="shared" si="258"/>
        <v>0</v>
      </c>
      <c r="AI312" s="494">
        <f t="shared" si="259"/>
        <v>0</v>
      </c>
      <c r="AJ312" s="523"/>
      <c r="AK312" s="525">
        <v>4200</v>
      </c>
      <c r="AL312" s="527">
        <f t="shared" si="260"/>
        <v>0</v>
      </c>
      <c r="AM312" s="525">
        <v>15352.8</v>
      </c>
      <c r="AN312" s="527">
        <f t="shared" si="261"/>
        <v>0</v>
      </c>
      <c r="AO312" s="528">
        <f t="shared" si="262"/>
        <v>0</v>
      </c>
      <c r="AP312" s="540"/>
      <c r="AQ312" s="344">
        <v>4200</v>
      </c>
      <c r="AR312" s="190">
        <f t="shared" si="265"/>
        <v>0</v>
      </c>
      <c r="AS312" s="344">
        <v>15352.8</v>
      </c>
      <c r="AT312" s="190">
        <f t="shared" si="266"/>
        <v>0</v>
      </c>
      <c r="AU312" s="345">
        <f t="shared" ref="AU312:AU321" si="272">AR312+AT312</f>
        <v>0</v>
      </c>
      <c r="AV312" s="606"/>
      <c r="AW312" s="344">
        <v>4200</v>
      </c>
      <c r="AX312" s="190">
        <f t="shared" si="267"/>
        <v>0</v>
      </c>
      <c r="AY312" s="344">
        <v>15352.8</v>
      </c>
      <c r="AZ312" s="190">
        <f t="shared" si="268"/>
        <v>0</v>
      </c>
      <c r="BA312" s="345">
        <f t="shared" ref="BA312:BA321" si="273">AX312+AZ312</f>
        <v>0</v>
      </c>
      <c r="BB312" s="540"/>
      <c r="BC312" s="542">
        <v>4200</v>
      </c>
      <c r="BD312" s="544">
        <f t="shared" si="243"/>
        <v>0</v>
      </c>
      <c r="BE312" s="542">
        <v>15352.8</v>
      </c>
      <c r="BF312" s="544">
        <f t="shared" si="244"/>
        <v>0</v>
      </c>
      <c r="BG312" s="545">
        <f t="shared" si="245"/>
        <v>0</v>
      </c>
      <c r="BH312" s="398">
        <f t="shared" si="239"/>
        <v>0</v>
      </c>
      <c r="BJ312" s="275"/>
    </row>
    <row r="313" spans="1:62" s="254" customFormat="1" ht="12.75">
      <c r="A313" s="303" t="s">
        <v>326</v>
      </c>
      <c r="B313" s="264" t="s">
        <v>327</v>
      </c>
      <c r="C313" s="187" t="s">
        <v>328</v>
      </c>
      <c r="D313" s="261" t="s">
        <v>110</v>
      </c>
      <c r="E313" s="261">
        <v>6</v>
      </c>
      <c r="F313" s="344">
        <v>2600</v>
      </c>
      <c r="G313" s="190">
        <f t="shared" si="263"/>
        <v>15600</v>
      </c>
      <c r="H313" s="344">
        <v>1365</v>
      </c>
      <c r="I313" s="190">
        <f t="shared" si="264"/>
        <v>8190</v>
      </c>
      <c r="J313" s="345">
        <f t="shared" si="269"/>
        <v>23790</v>
      </c>
      <c r="K313" s="406"/>
      <c r="L313" s="427"/>
      <c r="M313" s="429">
        <v>2600</v>
      </c>
      <c r="N313" s="431">
        <f t="shared" si="248"/>
        <v>0</v>
      </c>
      <c r="O313" s="429">
        <v>1365</v>
      </c>
      <c r="P313" s="431">
        <f t="shared" si="249"/>
        <v>0</v>
      </c>
      <c r="Q313" s="432">
        <f t="shared" si="250"/>
        <v>0</v>
      </c>
      <c r="R313" s="444"/>
      <c r="S313" s="446">
        <v>2600</v>
      </c>
      <c r="T313" s="448">
        <f t="shared" si="251"/>
        <v>0</v>
      </c>
      <c r="U313" s="446">
        <v>1365</v>
      </c>
      <c r="V313" s="448">
        <f t="shared" si="252"/>
        <v>0</v>
      </c>
      <c r="W313" s="449">
        <f t="shared" si="253"/>
        <v>0</v>
      </c>
      <c r="X313" s="472">
        <v>6</v>
      </c>
      <c r="Y313" s="474">
        <v>2600</v>
      </c>
      <c r="Z313" s="476">
        <f t="shared" si="254"/>
        <v>15600</v>
      </c>
      <c r="AA313" s="474">
        <v>1365</v>
      </c>
      <c r="AB313" s="476">
        <f t="shared" si="255"/>
        <v>8190</v>
      </c>
      <c r="AC313" s="477">
        <f t="shared" si="256"/>
        <v>23790</v>
      </c>
      <c r="AD313" s="489"/>
      <c r="AE313" s="491">
        <v>2600</v>
      </c>
      <c r="AF313" s="493">
        <f t="shared" si="257"/>
        <v>0</v>
      </c>
      <c r="AG313" s="491">
        <v>1365</v>
      </c>
      <c r="AH313" s="493">
        <f t="shared" si="258"/>
        <v>0</v>
      </c>
      <c r="AI313" s="494">
        <f t="shared" si="259"/>
        <v>0</v>
      </c>
      <c r="AJ313" s="523"/>
      <c r="AK313" s="525">
        <v>2600</v>
      </c>
      <c r="AL313" s="527">
        <f t="shared" si="260"/>
        <v>0</v>
      </c>
      <c r="AM313" s="525">
        <v>1365</v>
      </c>
      <c r="AN313" s="527">
        <f t="shared" si="261"/>
        <v>0</v>
      </c>
      <c r="AO313" s="528">
        <f t="shared" si="262"/>
        <v>0</v>
      </c>
      <c r="AP313" s="540"/>
      <c r="AQ313" s="344">
        <v>2600</v>
      </c>
      <c r="AR313" s="190">
        <f t="shared" si="265"/>
        <v>0</v>
      </c>
      <c r="AS313" s="344">
        <v>1365</v>
      </c>
      <c r="AT313" s="190">
        <f t="shared" si="266"/>
        <v>0</v>
      </c>
      <c r="AU313" s="345">
        <f t="shared" si="272"/>
        <v>0</v>
      </c>
      <c r="AV313" s="606"/>
      <c r="AW313" s="344">
        <v>2600</v>
      </c>
      <c r="AX313" s="190">
        <f t="shared" si="267"/>
        <v>0</v>
      </c>
      <c r="AY313" s="344">
        <v>1365</v>
      </c>
      <c r="AZ313" s="190">
        <f t="shared" si="268"/>
        <v>0</v>
      </c>
      <c r="BA313" s="345">
        <f t="shared" si="273"/>
        <v>0</v>
      </c>
      <c r="BB313" s="540"/>
      <c r="BC313" s="542">
        <v>2600</v>
      </c>
      <c r="BD313" s="544">
        <f t="shared" si="243"/>
        <v>0</v>
      </c>
      <c r="BE313" s="542">
        <v>1365</v>
      </c>
      <c r="BF313" s="544">
        <f t="shared" si="244"/>
        <v>0</v>
      </c>
      <c r="BG313" s="545">
        <f t="shared" si="245"/>
        <v>0</v>
      </c>
      <c r="BH313" s="398">
        <f t="shared" si="239"/>
        <v>0</v>
      </c>
      <c r="BJ313" s="275"/>
    </row>
    <row r="314" spans="1:62" s="254" customFormat="1" ht="25.5">
      <c r="A314" s="303" t="s">
        <v>329</v>
      </c>
      <c r="B314" s="264" t="s">
        <v>330</v>
      </c>
      <c r="C314" s="187" t="s">
        <v>331</v>
      </c>
      <c r="D314" s="261" t="s">
        <v>110</v>
      </c>
      <c r="E314" s="261">
        <v>6</v>
      </c>
      <c r="F314" s="344">
        <v>1800</v>
      </c>
      <c r="G314" s="190">
        <f t="shared" si="263"/>
        <v>10800</v>
      </c>
      <c r="H314" s="344">
        <v>381.6</v>
      </c>
      <c r="I314" s="190">
        <f t="shared" si="264"/>
        <v>2289.6000000000004</v>
      </c>
      <c r="J314" s="345">
        <f t="shared" si="269"/>
        <v>13089.6</v>
      </c>
      <c r="K314" s="406"/>
      <c r="L314" s="427"/>
      <c r="M314" s="429">
        <v>1800</v>
      </c>
      <c r="N314" s="431">
        <f t="shared" si="248"/>
        <v>0</v>
      </c>
      <c r="O314" s="429">
        <v>381.6</v>
      </c>
      <c r="P314" s="431">
        <f t="shared" si="249"/>
        <v>0</v>
      </c>
      <c r="Q314" s="432">
        <f t="shared" si="250"/>
        <v>0</v>
      </c>
      <c r="R314" s="444"/>
      <c r="S314" s="446">
        <v>1800</v>
      </c>
      <c r="T314" s="448">
        <f t="shared" si="251"/>
        <v>0</v>
      </c>
      <c r="U314" s="446">
        <v>381.6</v>
      </c>
      <c r="V314" s="448">
        <f t="shared" si="252"/>
        <v>0</v>
      </c>
      <c r="W314" s="449">
        <f t="shared" si="253"/>
        <v>0</v>
      </c>
      <c r="X314" s="472">
        <v>6</v>
      </c>
      <c r="Y314" s="474">
        <v>1800</v>
      </c>
      <c r="Z314" s="476">
        <f t="shared" si="254"/>
        <v>10800</v>
      </c>
      <c r="AA314" s="474">
        <v>381.6</v>
      </c>
      <c r="AB314" s="476">
        <f t="shared" si="255"/>
        <v>2289.6000000000004</v>
      </c>
      <c r="AC314" s="477">
        <f t="shared" si="256"/>
        <v>13089.6</v>
      </c>
      <c r="AD314" s="489"/>
      <c r="AE314" s="491">
        <v>1800</v>
      </c>
      <c r="AF314" s="493">
        <f t="shared" si="257"/>
        <v>0</v>
      </c>
      <c r="AG314" s="491">
        <v>381.6</v>
      </c>
      <c r="AH314" s="493">
        <f t="shared" si="258"/>
        <v>0</v>
      </c>
      <c r="AI314" s="494">
        <f t="shared" si="259"/>
        <v>0</v>
      </c>
      <c r="AJ314" s="523"/>
      <c r="AK314" s="525">
        <v>1800</v>
      </c>
      <c r="AL314" s="527">
        <f t="shared" si="260"/>
        <v>0</v>
      </c>
      <c r="AM314" s="525">
        <v>381.6</v>
      </c>
      <c r="AN314" s="527">
        <f t="shared" si="261"/>
        <v>0</v>
      </c>
      <c r="AO314" s="528">
        <f t="shared" si="262"/>
        <v>0</v>
      </c>
      <c r="AP314" s="540"/>
      <c r="AQ314" s="344">
        <v>1800</v>
      </c>
      <c r="AR314" s="190">
        <f t="shared" si="265"/>
        <v>0</v>
      </c>
      <c r="AS314" s="344">
        <v>381.6</v>
      </c>
      <c r="AT314" s="190">
        <f t="shared" si="266"/>
        <v>0</v>
      </c>
      <c r="AU314" s="345">
        <f t="shared" si="272"/>
        <v>0</v>
      </c>
      <c r="AV314" s="606"/>
      <c r="AW314" s="344">
        <v>1800</v>
      </c>
      <c r="AX314" s="190">
        <f t="shared" si="267"/>
        <v>0</v>
      </c>
      <c r="AY314" s="344">
        <v>381.6</v>
      </c>
      <c r="AZ314" s="190">
        <f t="shared" si="268"/>
        <v>0</v>
      </c>
      <c r="BA314" s="345">
        <f t="shared" si="273"/>
        <v>0</v>
      </c>
      <c r="BB314" s="540"/>
      <c r="BC314" s="542">
        <v>1800</v>
      </c>
      <c r="BD314" s="544">
        <f t="shared" si="243"/>
        <v>0</v>
      </c>
      <c r="BE314" s="542">
        <v>381.6</v>
      </c>
      <c r="BF314" s="544">
        <f t="shared" si="244"/>
        <v>0</v>
      </c>
      <c r="BG314" s="545">
        <f t="shared" si="245"/>
        <v>0</v>
      </c>
      <c r="BH314" s="398">
        <f t="shared" si="239"/>
        <v>0</v>
      </c>
      <c r="BJ314" s="275"/>
    </row>
    <row r="315" spans="1:62" s="254" customFormat="1" ht="25.5">
      <c r="A315" s="303" t="s">
        <v>795</v>
      </c>
      <c r="B315" s="281" t="s">
        <v>796</v>
      </c>
      <c r="C315" s="372" t="s">
        <v>785</v>
      </c>
      <c r="D315" s="272" t="s">
        <v>123</v>
      </c>
      <c r="E315" s="273">
        <v>80</v>
      </c>
      <c r="F315" s="344">
        <v>124</v>
      </c>
      <c r="G315" s="413">
        <f t="shared" si="263"/>
        <v>9920</v>
      </c>
      <c r="H315" s="344">
        <v>272.52</v>
      </c>
      <c r="I315" s="190">
        <f t="shared" si="264"/>
        <v>21801.599999999999</v>
      </c>
      <c r="J315" s="415">
        <f t="shared" si="269"/>
        <v>31721.599999999999</v>
      </c>
      <c r="K315" s="406"/>
      <c r="L315" s="427"/>
      <c r="M315" s="429">
        <v>124</v>
      </c>
      <c r="N315" s="431">
        <f t="shared" si="248"/>
        <v>0</v>
      </c>
      <c r="O315" s="429">
        <v>272.52</v>
      </c>
      <c r="P315" s="431">
        <f t="shared" si="249"/>
        <v>0</v>
      </c>
      <c r="Q315" s="432">
        <f t="shared" si="250"/>
        <v>0</v>
      </c>
      <c r="R315" s="444"/>
      <c r="S315" s="446">
        <v>124</v>
      </c>
      <c r="T315" s="448">
        <f t="shared" si="251"/>
        <v>0</v>
      </c>
      <c r="U315" s="446">
        <v>272.52</v>
      </c>
      <c r="V315" s="448">
        <f t="shared" si="252"/>
        <v>0</v>
      </c>
      <c r="W315" s="449">
        <f t="shared" si="253"/>
        <v>0</v>
      </c>
      <c r="X315" s="472"/>
      <c r="Y315" s="474">
        <v>124</v>
      </c>
      <c r="Z315" s="476">
        <f t="shared" si="254"/>
        <v>0</v>
      </c>
      <c r="AA315" s="474">
        <v>272.52</v>
      </c>
      <c r="AB315" s="476">
        <f t="shared" si="255"/>
        <v>0</v>
      </c>
      <c r="AC315" s="477">
        <f t="shared" si="256"/>
        <v>0</v>
      </c>
      <c r="AD315" s="489"/>
      <c r="AE315" s="491">
        <v>124</v>
      </c>
      <c r="AF315" s="493">
        <f t="shared" si="257"/>
        <v>0</v>
      </c>
      <c r="AG315" s="491">
        <v>272.52</v>
      </c>
      <c r="AH315" s="493">
        <f t="shared" si="258"/>
        <v>0</v>
      </c>
      <c r="AI315" s="494">
        <f t="shared" si="259"/>
        <v>0</v>
      </c>
      <c r="AJ315" s="523">
        <v>80</v>
      </c>
      <c r="AK315" s="525">
        <v>124</v>
      </c>
      <c r="AL315" s="527">
        <f t="shared" si="260"/>
        <v>9920</v>
      </c>
      <c r="AM315" s="525">
        <v>272.52</v>
      </c>
      <c r="AN315" s="527">
        <f t="shared" si="261"/>
        <v>21801.599999999999</v>
      </c>
      <c r="AO315" s="528">
        <f t="shared" si="262"/>
        <v>31721.599999999999</v>
      </c>
      <c r="AP315" s="540"/>
      <c r="AQ315" s="344">
        <v>124</v>
      </c>
      <c r="AR315" s="413">
        <f t="shared" si="265"/>
        <v>0</v>
      </c>
      <c r="AS315" s="344">
        <v>272.52</v>
      </c>
      <c r="AT315" s="190">
        <f t="shared" si="266"/>
        <v>0</v>
      </c>
      <c r="AU315" s="415">
        <f t="shared" si="272"/>
        <v>0</v>
      </c>
      <c r="AV315" s="606"/>
      <c r="AW315" s="344">
        <v>124</v>
      </c>
      <c r="AX315" s="413">
        <f t="shared" si="267"/>
        <v>0</v>
      </c>
      <c r="AY315" s="344">
        <v>272.52</v>
      </c>
      <c r="AZ315" s="190">
        <f t="shared" si="268"/>
        <v>0</v>
      </c>
      <c r="BA315" s="415">
        <f t="shared" si="273"/>
        <v>0</v>
      </c>
      <c r="BB315" s="540"/>
      <c r="BC315" s="542">
        <v>124</v>
      </c>
      <c r="BD315" s="544">
        <f t="shared" si="243"/>
        <v>0</v>
      </c>
      <c r="BE315" s="542">
        <v>272.52</v>
      </c>
      <c r="BF315" s="544">
        <f t="shared" si="244"/>
        <v>0</v>
      </c>
      <c r="BG315" s="545">
        <f t="shared" si="245"/>
        <v>0</v>
      </c>
      <c r="BH315" s="398">
        <f t="shared" si="239"/>
        <v>0</v>
      </c>
      <c r="BJ315" s="275"/>
    </row>
    <row r="316" spans="1:62" s="254" customFormat="1" ht="25.5">
      <c r="A316" s="303" t="s">
        <v>797</v>
      </c>
      <c r="B316" s="281" t="s">
        <v>775</v>
      </c>
      <c r="C316" s="372" t="s">
        <v>780</v>
      </c>
      <c r="D316" s="272" t="s">
        <v>123</v>
      </c>
      <c r="E316" s="637">
        <v>236</v>
      </c>
      <c r="F316" s="344">
        <v>124</v>
      </c>
      <c r="G316" s="413">
        <f t="shared" si="263"/>
        <v>29264</v>
      </c>
      <c r="H316" s="344">
        <v>116.84571428571428</v>
      </c>
      <c r="I316" s="190">
        <f t="shared" si="264"/>
        <v>27575.588571428569</v>
      </c>
      <c r="J316" s="415">
        <f t="shared" si="269"/>
        <v>56839.588571428569</v>
      </c>
      <c r="K316" s="406"/>
      <c r="L316" s="427"/>
      <c r="M316" s="429">
        <v>124</v>
      </c>
      <c r="N316" s="431">
        <f t="shared" si="248"/>
        <v>0</v>
      </c>
      <c r="O316" s="429">
        <v>116.84571428571428</v>
      </c>
      <c r="P316" s="431">
        <f t="shared" si="249"/>
        <v>0</v>
      </c>
      <c r="Q316" s="432">
        <f t="shared" si="250"/>
        <v>0</v>
      </c>
      <c r="R316" s="444"/>
      <c r="S316" s="446">
        <v>124</v>
      </c>
      <c r="T316" s="448">
        <f t="shared" si="251"/>
        <v>0</v>
      </c>
      <c r="U316" s="446">
        <v>116.84571428571428</v>
      </c>
      <c r="V316" s="448">
        <f t="shared" si="252"/>
        <v>0</v>
      </c>
      <c r="W316" s="449">
        <f t="shared" si="253"/>
        <v>0</v>
      </c>
      <c r="X316" s="472"/>
      <c r="Y316" s="474">
        <v>124</v>
      </c>
      <c r="Z316" s="476">
        <f t="shared" si="254"/>
        <v>0</v>
      </c>
      <c r="AA316" s="474">
        <v>116.84571428571428</v>
      </c>
      <c r="AB316" s="476">
        <f t="shared" si="255"/>
        <v>0</v>
      </c>
      <c r="AC316" s="477">
        <f t="shared" si="256"/>
        <v>0</v>
      </c>
      <c r="AD316" s="489"/>
      <c r="AE316" s="491">
        <v>124</v>
      </c>
      <c r="AF316" s="493">
        <f t="shared" si="257"/>
        <v>0</v>
      </c>
      <c r="AG316" s="491">
        <v>116.84571428571428</v>
      </c>
      <c r="AH316" s="493">
        <f t="shared" si="258"/>
        <v>0</v>
      </c>
      <c r="AI316" s="494">
        <f t="shared" si="259"/>
        <v>0</v>
      </c>
      <c r="AJ316" s="523">
        <v>200</v>
      </c>
      <c r="AK316" s="525">
        <v>124</v>
      </c>
      <c r="AL316" s="527">
        <f t="shared" si="260"/>
        <v>24800</v>
      </c>
      <c r="AM316" s="525">
        <v>116.84571428571428</v>
      </c>
      <c r="AN316" s="527">
        <f t="shared" si="261"/>
        <v>23369.142857142855</v>
      </c>
      <c r="AO316" s="528">
        <f t="shared" si="262"/>
        <v>48169.142857142855</v>
      </c>
      <c r="AP316" s="540"/>
      <c r="AQ316" s="344">
        <v>124</v>
      </c>
      <c r="AR316" s="413">
        <f t="shared" si="265"/>
        <v>0</v>
      </c>
      <c r="AS316" s="344">
        <v>116.84571428571428</v>
      </c>
      <c r="AT316" s="190">
        <f t="shared" si="266"/>
        <v>0</v>
      </c>
      <c r="AU316" s="415">
        <f t="shared" si="272"/>
        <v>0</v>
      </c>
      <c r="AV316" s="606"/>
      <c r="AW316" s="344">
        <v>124</v>
      </c>
      <c r="AX316" s="413">
        <f t="shared" si="267"/>
        <v>0</v>
      </c>
      <c r="AY316" s="344">
        <v>116.84571428571428</v>
      </c>
      <c r="AZ316" s="190">
        <f t="shared" si="268"/>
        <v>0</v>
      </c>
      <c r="BA316" s="415">
        <f t="shared" si="273"/>
        <v>0</v>
      </c>
      <c r="BB316" s="540">
        <v>36</v>
      </c>
      <c r="BC316" s="542">
        <v>124</v>
      </c>
      <c r="BD316" s="544">
        <f t="shared" si="243"/>
        <v>4464</v>
      </c>
      <c r="BE316" s="542">
        <v>116.84571428571428</v>
      </c>
      <c r="BF316" s="544">
        <f t="shared" si="244"/>
        <v>4206.4457142857136</v>
      </c>
      <c r="BG316" s="545">
        <f t="shared" si="245"/>
        <v>8670.4457142857136</v>
      </c>
      <c r="BH316" s="398">
        <f t="shared" si="239"/>
        <v>0</v>
      </c>
      <c r="BJ316" s="275"/>
    </row>
    <row r="317" spans="1:62" s="254" customFormat="1" ht="25.5">
      <c r="A317" s="303" t="s">
        <v>798</v>
      </c>
      <c r="B317" s="281" t="s">
        <v>775</v>
      </c>
      <c r="C317" s="372" t="s">
        <v>776</v>
      </c>
      <c r="D317" s="272" t="s">
        <v>123</v>
      </c>
      <c r="E317" s="273">
        <v>250</v>
      </c>
      <c r="F317" s="344">
        <v>124</v>
      </c>
      <c r="G317" s="413">
        <f t="shared" si="263"/>
        <v>31000</v>
      </c>
      <c r="H317" s="344">
        <v>95.76</v>
      </c>
      <c r="I317" s="190">
        <f t="shared" si="264"/>
        <v>23940</v>
      </c>
      <c r="J317" s="415">
        <f t="shared" si="269"/>
        <v>54940</v>
      </c>
      <c r="K317" s="406"/>
      <c r="L317" s="427"/>
      <c r="M317" s="429">
        <v>124</v>
      </c>
      <c r="N317" s="431">
        <f t="shared" si="248"/>
        <v>0</v>
      </c>
      <c r="O317" s="429">
        <v>95.76</v>
      </c>
      <c r="P317" s="431">
        <f t="shared" si="249"/>
        <v>0</v>
      </c>
      <c r="Q317" s="432">
        <f t="shared" si="250"/>
        <v>0</v>
      </c>
      <c r="R317" s="444"/>
      <c r="S317" s="446">
        <v>124</v>
      </c>
      <c r="T317" s="448">
        <f t="shared" si="251"/>
        <v>0</v>
      </c>
      <c r="U317" s="446">
        <v>95.76</v>
      </c>
      <c r="V317" s="448">
        <f t="shared" si="252"/>
        <v>0</v>
      </c>
      <c r="W317" s="449">
        <f t="shared" si="253"/>
        <v>0</v>
      </c>
      <c r="X317" s="472"/>
      <c r="Y317" s="474">
        <v>124</v>
      </c>
      <c r="Z317" s="476">
        <f t="shared" si="254"/>
        <v>0</v>
      </c>
      <c r="AA317" s="474">
        <v>95.76</v>
      </c>
      <c r="AB317" s="476">
        <f t="shared" si="255"/>
        <v>0</v>
      </c>
      <c r="AC317" s="477">
        <f t="shared" si="256"/>
        <v>0</v>
      </c>
      <c r="AD317" s="489"/>
      <c r="AE317" s="491">
        <v>124</v>
      </c>
      <c r="AF317" s="493">
        <f t="shared" si="257"/>
        <v>0</v>
      </c>
      <c r="AG317" s="491">
        <v>95.76</v>
      </c>
      <c r="AH317" s="493">
        <f t="shared" si="258"/>
        <v>0</v>
      </c>
      <c r="AI317" s="494">
        <f t="shared" si="259"/>
        <v>0</v>
      </c>
      <c r="AJ317" s="523">
        <v>210</v>
      </c>
      <c r="AK317" s="525">
        <v>124</v>
      </c>
      <c r="AL317" s="527">
        <f t="shared" si="260"/>
        <v>26040</v>
      </c>
      <c r="AM317" s="525">
        <v>95.76</v>
      </c>
      <c r="AN317" s="527">
        <f t="shared" si="261"/>
        <v>20109.600000000002</v>
      </c>
      <c r="AO317" s="528">
        <f t="shared" si="262"/>
        <v>46149.600000000006</v>
      </c>
      <c r="AP317" s="540"/>
      <c r="AQ317" s="344">
        <v>124</v>
      </c>
      <c r="AR317" s="413">
        <f t="shared" si="265"/>
        <v>0</v>
      </c>
      <c r="AS317" s="344">
        <v>95.76</v>
      </c>
      <c r="AT317" s="190">
        <f t="shared" si="266"/>
        <v>0</v>
      </c>
      <c r="AU317" s="415">
        <f t="shared" si="272"/>
        <v>0</v>
      </c>
      <c r="AV317" s="606"/>
      <c r="AW317" s="344">
        <v>124</v>
      </c>
      <c r="AX317" s="413">
        <f t="shared" si="267"/>
        <v>0</v>
      </c>
      <c r="AY317" s="344">
        <v>95.76</v>
      </c>
      <c r="AZ317" s="190">
        <f t="shared" si="268"/>
        <v>0</v>
      </c>
      <c r="BA317" s="415">
        <f t="shared" si="273"/>
        <v>0</v>
      </c>
      <c r="BB317" s="540">
        <v>40</v>
      </c>
      <c r="BC317" s="542">
        <v>124</v>
      </c>
      <c r="BD317" s="544">
        <f t="shared" si="243"/>
        <v>4960</v>
      </c>
      <c r="BE317" s="542">
        <v>95.76</v>
      </c>
      <c r="BF317" s="544">
        <f t="shared" si="244"/>
        <v>3830.4</v>
      </c>
      <c r="BG317" s="545">
        <f t="shared" si="245"/>
        <v>8790.4</v>
      </c>
      <c r="BH317" s="398">
        <f t="shared" si="239"/>
        <v>0</v>
      </c>
      <c r="BJ317" s="275"/>
    </row>
    <row r="318" spans="1:62" s="275" customFormat="1" ht="12.75">
      <c r="A318" s="303" t="s">
        <v>332</v>
      </c>
      <c r="B318" s="281" t="s">
        <v>333</v>
      </c>
      <c r="C318" s="372">
        <v>53800</v>
      </c>
      <c r="D318" s="559" t="s">
        <v>110</v>
      </c>
      <c r="E318" s="560">
        <v>10</v>
      </c>
      <c r="F318" s="344">
        <v>500</v>
      </c>
      <c r="G318" s="190">
        <f t="shared" si="263"/>
        <v>5000</v>
      </c>
      <c r="H318" s="344">
        <v>109.68</v>
      </c>
      <c r="I318" s="190">
        <f t="shared" si="264"/>
        <v>1096.8000000000002</v>
      </c>
      <c r="J318" s="345">
        <f t="shared" si="269"/>
        <v>6096.8</v>
      </c>
      <c r="K318" s="420"/>
      <c r="L318" s="435"/>
      <c r="M318" s="429">
        <v>500</v>
      </c>
      <c r="N318" s="431">
        <f t="shared" si="248"/>
        <v>0</v>
      </c>
      <c r="O318" s="429">
        <v>109.68</v>
      </c>
      <c r="P318" s="431">
        <f t="shared" si="249"/>
        <v>0</v>
      </c>
      <c r="Q318" s="432">
        <f t="shared" si="250"/>
        <v>0</v>
      </c>
      <c r="R318" s="452"/>
      <c r="S318" s="446">
        <v>500</v>
      </c>
      <c r="T318" s="448">
        <f t="shared" si="251"/>
        <v>0</v>
      </c>
      <c r="U318" s="446">
        <v>109.68</v>
      </c>
      <c r="V318" s="448">
        <f t="shared" si="252"/>
        <v>0</v>
      </c>
      <c r="W318" s="449">
        <f t="shared" si="253"/>
        <v>0</v>
      </c>
      <c r="X318" s="481">
        <v>4</v>
      </c>
      <c r="Y318" s="474">
        <v>500</v>
      </c>
      <c r="Z318" s="476">
        <f t="shared" si="254"/>
        <v>2000</v>
      </c>
      <c r="AA318" s="474">
        <v>109.68</v>
      </c>
      <c r="AB318" s="476">
        <f t="shared" si="255"/>
        <v>438.72</v>
      </c>
      <c r="AC318" s="477">
        <f t="shared" si="256"/>
        <v>2438.7200000000003</v>
      </c>
      <c r="AD318" s="500"/>
      <c r="AE318" s="491">
        <v>500</v>
      </c>
      <c r="AF318" s="493">
        <f t="shared" si="257"/>
        <v>0</v>
      </c>
      <c r="AG318" s="491">
        <v>109.68</v>
      </c>
      <c r="AH318" s="493">
        <f t="shared" si="258"/>
        <v>0</v>
      </c>
      <c r="AI318" s="494">
        <f t="shared" si="259"/>
        <v>0</v>
      </c>
      <c r="AJ318" s="532">
        <v>6</v>
      </c>
      <c r="AK318" s="525">
        <v>500</v>
      </c>
      <c r="AL318" s="527">
        <f t="shared" si="260"/>
        <v>3000</v>
      </c>
      <c r="AM318" s="525">
        <v>109.68</v>
      </c>
      <c r="AN318" s="527">
        <f t="shared" si="261"/>
        <v>658.08</v>
      </c>
      <c r="AO318" s="528">
        <f t="shared" si="262"/>
        <v>3658.08</v>
      </c>
      <c r="AP318" s="549"/>
      <c r="AQ318" s="344">
        <v>500</v>
      </c>
      <c r="AR318" s="190">
        <f t="shared" si="265"/>
        <v>0</v>
      </c>
      <c r="AS318" s="344">
        <v>109.68</v>
      </c>
      <c r="AT318" s="190">
        <f t="shared" si="266"/>
        <v>0</v>
      </c>
      <c r="AU318" s="345">
        <f t="shared" si="272"/>
        <v>0</v>
      </c>
      <c r="AV318" s="681"/>
      <c r="AW318" s="344">
        <v>500</v>
      </c>
      <c r="AX318" s="190">
        <f t="shared" si="267"/>
        <v>0</v>
      </c>
      <c r="AY318" s="344">
        <v>109.68</v>
      </c>
      <c r="AZ318" s="190">
        <f t="shared" si="268"/>
        <v>0</v>
      </c>
      <c r="BA318" s="345">
        <f t="shared" si="273"/>
        <v>0</v>
      </c>
      <c r="BB318" s="549"/>
      <c r="BC318" s="542">
        <v>500</v>
      </c>
      <c r="BD318" s="544">
        <f t="shared" si="243"/>
        <v>0</v>
      </c>
      <c r="BE318" s="542">
        <v>109.68</v>
      </c>
      <c r="BF318" s="544">
        <f t="shared" si="244"/>
        <v>0</v>
      </c>
      <c r="BG318" s="545">
        <f t="shared" si="245"/>
        <v>0</v>
      </c>
      <c r="BH318" s="398">
        <f t="shared" si="239"/>
        <v>0</v>
      </c>
    </row>
    <row r="319" spans="1:62" s="254" customFormat="1" ht="12.75">
      <c r="A319" s="303" t="s">
        <v>799</v>
      </c>
      <c r="B319" s="264" t="s">
        <v>761</v>
      </c>
      <c r="C319" s="187">
        <v>91920</v>
      </c>
      <c r="D319" s="261" t="s">
        <v>123</v>
      </c>
      <c r="E319" s="261">
        <v>300</v>
      </c>
      <c r="F319" s="344">
        <v>35</v>
      </c>
      <c r="G319" s="190">
        <f t="shared" si="263"/>
        <v>10500</v>
      </c>
      <c r="H319" s="344">
        <v>21.6</v>
      </c>
      <c r="I319" s="190">
        <f t="shared" si="264"/>
        <v>6480</v>
      </c>
      <c r="J319" s="345">
        <f t="shared" si="269"/>
        <v>16980</v>
      </c>
      <c r="K319" s="406"/>
      <c r="L319" s="427"/>
      <c r="M319" s="429">
        <v>35</v>
      </c>
      <c r="N319" s="431">
        <f t="shared" si="248"/>
        <v>0</v>
      </c>
      <c r="O319" s="429">
        <v>21.6</v>
      </c>
      <c r="P319" s="431">
        <f t="shared" si="249"/>
        <v>0</v>
      </c>
      <c r="Q319" s="432">
        <f t="shared" si="250"/>
        <v>0</v>
      </c>
      <c r="R319" s="444"/>
      <c r="S319" s="446">
        <v>35</v>
      </c>
      <c r="T319" s="448">
        <f t="shared" si="251"/>
        <v>0</v>
      </c>
      <c r="U319" s="446">
        <v>21.6</v>
      </c>
      <c r="V319" s="448">
        <f t="shared" si="252"/>
        <v>0</v>
      </c>
      <c r="W319" s="449">
        <f t="shared" si="253"/>
        <v>0</v>
      </c>
      <c r="X319" s="472"/>
      <c r="Y319" s="474">
        <v>35</v>
      </c>
      <c r="Z319" s="476">
        <f t="shared" si="254"/>
        <v>0</v>
      </c>
      <c r="AA319" s="474">
        <v>21.6</v>
      </c>
      <c r="AB319" s="476">
        <f t="shared" si="255"/>
        <v>0</v>
      </c>
      <c r="AC319" s="477">
        <f t="shared" si="256"/>
        <v>0</v>
      </c>
      <c r="AD319" s="489"/>
      <c r="AE319" s="491">
        <v>35</v>
      </c>
      <c r="AF319" s="493">
        <f t="shared" si="257"/>
        <v>0</v>
      </c>
      <c r="AG319" s="491">
        <v>21.6</v>
      </c>
      <c r="AH319" s="493">
        <f t="shared" si="258"/>
        <v>0</v>
      </c>
      <c r="AI319" s="494">
        <f t="shared" si="259"/>
        <v>0</v>
      </c>
      <c r="AJ319" s="523">
        <v>300</v>
      </c>
      <c r="AK319" s="525">
        <v>35</v>
      </c>
      <c r="AL319" s="527">
        <f t="shared" si="260"/>
        <v>10500</v>
      </c>
      <c r="AM319" s="525">
        <v>21.6</v>
      </c>
      <c r="AN319" s="527">
        <f t="shared" si="261"/>
        <v>6480</v>
      </c>
      <c r="AO319" s="528">
        <f t="shared" si="262"/>
        <v>16980</v>
      </c>
      <c r="AP319" s="540"/>
      <c r="AQ319" s="344">
        <v>35</v>
      </c>
      <c r="AR319" s="190">
        <f t="shared" si="265"/>
        <v>0</v>
      </c>
      <c r="AS319" s="344">
        <v>21.6</v>
      </c>
      <c r="AT319" s="190">
        <f t="shared" si="266"/>
        <v>0</v>
      </c>
      <c r="AU319" s="345">
        <f t="shared" si="272"/>
        <v>0</v>
      </c>
      <c r="AV319" s="606"/>
      <c r="AW319" s="344">
        <v>35</v>
      </c>
      <c r="AX319" s="190">
        <f t="shared" si="267"/>
        <v>0</v>
      </c>
      <c r="AY319" s="344">
        <v>21.6</v>
      </c>
      <c r="AZ319" s="190">
        <f t="shared" si="268"/>
        <v>0</v>
      </c>
      <c r="BA319" s="345">
        <f t="shared" si="273"/>
        <v>0</v>
      </c>
      <c r="BB319" s="540"/>
      <c r="BC319" s="542">
        <v>35</v>
      </c>
      <c r="BD319" s="544">
        <f t="shared" si="243"/>
        <v>0</v>
      </c>
      <c r="BE319" s="542">
        <v>21.6</v>
      </c>
      <c r="BF319" s="544">
        <f t="shared" si="244"/>
        <v>0</v>
      </c>
      <c r="BG319" s="545">
        <f t="shared" si="245"/>
        <v>0</v>
      </c>
      <c r="BH319" s="398">
        <f t="shared" si="239"/>
        <v>0</v>
      </c>
      <c r="BJ319" s="275"/>
    </row>
    <row r="320" spans="1:62" s="254" customFormat="1" ht="12.75">
      <c r="A320" s="303" t="s">
        <v>800</v>
      </c>
      <c r="B320" s="264" t="s">
        <v>388</v>
      </c>
      <c r="C320" s="187"/>
      <c r="D320" s="261" t="s">
        <v>117</v>
      </c>
      <c r="E320" s="261">
        <v>1</v>
      </c>
      <c r="F320" s="344">
        <v>0</v>
      </c>
      <c r="G320" s="190">
        <f t="shared" si="263"/>
        <v>0</v>
      </c>
      <c r="H320" s="344">
        <v>5280</v>
      </c>
      <c r="I320" s="190">
        <f t="shared" si="264"/>
        <v>5280</v>
      </c>
      <c r="J320" s="345">
        <f t="shared" si="269"/>
        <v>5280</v>
      </c>
      <c r="K320" s="406"/>
      <c r="L320" s="427"/>
      <c r="M320" s="429">
        <v>0</v>
      </c>
      <c r="N320" s="431">
        <f t="shared" si="248"/>
        <v>0</v>
      </c>
      <c r="O320" s="429">
        <v>5280</v>
      </c>
      <c r="P320" s="431">
        <f t="shared" si="249"/>
        <v>0</v>
      </c>
      <c r="Q320" s="432">
        <f t="shared" si="250"/>
        <v>0</v>
      </c>
      <c r="R320" s="444"/>
      <c r="S320" s="446">
        <v>0</v>
      </c>
      <c r="T320" s="448">
        <f t="shared" si="251"/>
        <v>0</v>
      </c>
      <c r="U320" s="446">
        <v>5280</v>
      </c>
      <c r="V320" s="448">
        <f t="shared" si="252"/>
        <v>0</v>
      </c>
      <c r="W320" s="449">
        <f t="shared" si="253"/>
        <v>0</v>
      </c>
      <c r="X320" s="472"/>
      <c r="Y320" s="474">
        <v>0</v>
      </c>
      <c r="Z320" s="476">
        <f t="shared" si="254"/>
        <v>0</v>
      </c>
      <c r="AA320" s="474">
        <v>5280</v>
      </c>
      <c r="AB320" s="476">
        <f t="shared" si="255"/>
        <v>0</v>
      </c>
      <c r="AC320" s="477">
        <f t="shared" si="256"/>
        <v>0</v>
      </c>
      <c r="AD320" s="489"/>
      <c r="AE320" s="491">
        <v>0</v>
      </c>
      <c r="AF320" s="493">
        <f t="shared" si="257"/>
        <v>0</v>
      </c>
      <c r="AG320" s="491">
        <v>5280</v>
      </c>
      <c r="AH320" s="493">
        <f t="shared" si="258"/>
        <v>0</v>
      </c>
      <c r="AI320" s="494">
        <f t="shared" si="259"/>
        <v>0</v>
      </c>
      <c r="AJ320" s="523">
        <v>1</v>
      </c>
      <c r="AK320" s="525">
        <v>0</v>
      </c>
      <c r="AL320" s="527">
        <f t="shared" si="260"/>
        <v>0</v>
      </c>
      <c r="AM320" s="525">
        <v>5280</v>
      </c>
      <c r="AN320" s="527">
        <f t="shared" si="261"/>
        <v>5280</v>
      </c>
      <c r="AO320" s="528">
        <f t="shared" si="262"/>
        <v>5280</v>
      </c>
      <c r="AP320" s="540"/>
      <c r="AQ320" s="344">
        <v>0</v>
      </c>
      <c r="AR320" s="190">
        <f t="shared" si="265"/>
        <v>0</v>
      </c>
      <c r="AS320" s="344">
        <v>5280</v>
      </c>
      <c r="AT320" s="190">
        <f t="shared" si="266"/>
        <v>0</v>
      </c>
      <c r="AU320" s="345">
        <f t="shared" si="272"/>
        <v>0</v>
      </c>
      <c r="AV320" s="606"/>
      <c r="AW320" s="344">
        <v>0</v>
      </c>
      <c r="AX320" s="190">
        <f t="shared" si="267"/>
        <v>0</v>
      </c>
      <c r="AY320" s="344">
        <v>5280</v>
      </c>
      <c r="AZ320" s="190">
        <f t="shared" si="268"/>
        <v>0</v>
      </c>
      <c r="BA320" s="345">
        <f t="shared" si="273"/>
        <v>0</v>
      </c>
      <c r="BB320" s="540"/>
      <c r="BC320" s="542">
        <v>0</v>
      </c>
      <c r="BD320" s="544">
        <f t="shared" si="243"/>
        <v>0</v>
      </c>
      <c r="BE320" s="542">
        <v>5280</v>
      </c>
      <c r="BF320" s="544">
        <f t="shared" si="244"/>
        <v>0</v>
      </c>
      <c r="BG320" s="545">
        <f t="shared" si="245"/>
        <v>0</v>
      </c>
      <c r="BH320" s="398">
        <f t="shared" si="239"/>
        <v>0</v>
      </c>
      <c r="BJ320" s="275"/>
    </row>
    <row r="321" spans="1:62" s="254" customFormat="1" ht="12.75">
      <c r="A321" s="303" t="s">
        <v>801</v>
      </c>
      <c r="B321" s="264" t="s">
        <v>788</v>
      </c>
      <c r="C321" s="187"/>
      <c r="D321" s="261" t="s">
        <v>117</v>
      </c>
      <c r="E321" s="261">
        <v>1</v>
      </c>
      <c r="F321" s="344">
        <v>51120</v>
      </c>
      <c r="G321" s="190">
        <f t="shared" si="263"/>
        <v>51120</v>
      </c>
      <c r="H321" s="344">
        <v>0</v>
      </c>
      <c r="I321" s="190">
        <f t="shared" si="264"/>
        <v>0</v>
      </c>
      <c r="J321" s="345">
        <f t="shared" si="269"/>
        <v>51120</v>
      </c>
      <c r="K321" s="406"/>
      <c r="L321" s="427"/>
      <c r="M321" s="429">
        <v>51120</v>
      </c>
      <c r="N321" s="431">
        <f t="shared" si="248"/>
        <v>0</v>
      </c>
      <c r="O321" s="429">
        <v>0</v>
      </c>
      <c r="P321" s="431">
        <f t="shared" si="249"/>
        <v>0</v>
      </c>
      <c r="Q321" s="432">
        <f t="shared" si="250"/>
        <v>0</v>
      </c>
      <c r="R321" s="444"/>
      <c r="S321" s="446">
        <v>51120</v>
      </c>
      <c r="T321" s="448">
        <f t="shared" si="251"/>
        <v>0</v>
      </c>
      <c r="U321" s="446">
        <v>0</v>
      </c>
      <c r="V321" s="448">
        <f t="shared" si="252"/>
        <v>0</v>
      </c>
      <c r="W321" s="449">
        <f t="shared" si="253"/>
        <v>0</v>
      </c>
      <c r="X321" s="472"/>
      <c r="Y321" s="474">
        <v>51120</v>
      </c>
      <c r="Z321" s="476">
        <f t="shared" si="254"/>
        <v>0</v>
      </c>
      <c r="AA321" s="474">
        <v>0</v>
      </c>
      <c r="AB321" s="476">
        <f t="shared" si="255"/>
        <v>0</v>
      </c>
      <c r="AC321" s="477">
        <f t="shared" si="256"/>
        <v>0</v>
      </c>
      <c r="AD321" s="489"/>
      <c r="AE321" s="491">
        <v>51120</v>
      </c>
      <c r="AF321" s="493">
        <f t="shared" si="257"/>
        <v>0</v>
      </c>
      <c r="AG321" s="491">
        <v>0</v>
      </c>
      <c r="AH321" s="493">
        <f t="shared" si="258"/>
        <v>0</v>
      </c>
      <c r="AI321" s="494">
        <f t="shared" si="259"/>
        <v>0</v>
      </c>
      <c r="AJ321" s="523"/>
      <c r="AK321" s="525">
        <v>51120</v>
      </c>
      <c r="AL321" s="527">
        <f t="shared" si="260"/>
        <v>0</v>
      </c>
      <c r="AM321" s="525">
        <v>0</v>
      </c>
      <c r="AN321" s="527">
        <f t="shared" si="261"/>
        <v>0</v>
      </c>
      <c r="AO321" s="528">
        <f t="shared" si="262"/>
        <v>0</v>
      </c>
      <c r="AP321" s="540"/>
      <c r="AQ321" s="344">
        <v>51120</v>
      </c>
      <c r="AR321" s="190">
        <f t="shared" si="265"/>
        <v>0</v>
      </c>
      <c r="AS321" s="344">
        <v>0</v>
      </c>
      <c r="AT321" s="190">
        <f t="shared" si="266"/>
        <v>0</v>
      </c>
      <c r="AU321" s="345">
        <f t="shared" si="272"/>
        <v>0</v>
      </c>
      <c r="AV321" s="606"/>
      <c r="AW321" s="344">
        <v>51120</v>
      </c>
      <c r="AX321" s="190">
        <f t="shared" si="267"/>
        <v>0</v>
      </c>
      <c r="AY321" s="344">
        <v>0</v>
      </c>
      <c r="AZ321" s="190">
        <f t="shared" si="268"/>
        <v>0</v>
      </c>
      <c r="BA321" s="345">
        <f t="shared" si="273"/>
        <v>0</v>
      </c>
      <c r="BB321" s="540">
        <v>1</v>
      </c>
      <c r="BC321" s="542">
        <v>51120</v>
      </c>
      <c r="BD321" s="544">
        <f t="shared" si="243"/>
        <v>51120</v>
      </c>
      <c r="BE321" s="542">
        <v>0</v>
      </c>
      <c r="BF321" s="544">
        <f t="shared" si="244"/>
        <v>0</v>
      </c>
      <c r="BG321" s="545">
        <f t="shared" si="245"/>
        <v>51120</v>
      </c>
      <c r="BH321" s="398">
        <f t="shared" si="239"/>
        <v>0</v>
      </c>
      <c r="BJ321" s="275"/>
    </row>
    <row r="322" spans="1:62" s="275" customFormat="1" ht="12.75">
      <c r="A322" s="303"/>
      <c r="B322" s="366"/>
      <c r="C322" s="187"/>
      <c r="D322" s="272"/>
      <c r="E322" s="235"/>
      <c r="F322" s="344"/>
      <c r="G322" s="416"/>
      <c r="H322" s="344"/>
      <c r="I322" s="418"/>
      <c r="J322" s="417"/>
      <c r="K322" s="420"/>
      <c r="L322" s="435"/>
      <c r="M322" s="429"/>
      <c r="N322" s="431">
        <f t="shared" si="248"/>
        <v>0</v>
      </c>
      <c r="O322" s="429"/>
      <c r="P322" s="431">
        <f t="shared" si="249"/>
        <v>0</v>
      </c>
      <c r="Q322" s="432">
        <f t="shared" si="250"/>
        <v>0</v>
      </c>
      <c r="R322" s="452"/>
      <c r="S322" s="446"/>
      <c r="T322" s="448">
        <f t="shared" si="251"/>
        <v>0</v>
      </c>
      <c r="U322" s="446"/>
      <c r="V322" s="448">
        <f t="shared" si="252"/>
        <v>0</v>
      </c>
      <c r="W322" s="449">
        <f t="shared" si="253"/>
        <v>0</v>
      </c>
      <c r="X322" s="481"/>
      <c r="Y322" s="474"/>
      <c r="Z322" s="476">
        <f t="shared" si="254"/>
        <v>0</v>
      </c>
      <c r="AA322" s="474"/>
      <c r="AB322" s="476">
        <f t="shared" si="255"/>
        <v>0</v>
      </c>
      <c r="AC322" s="477">
        <f t="shared" si="256"/>
        <v>0</v>
      </c>
      <c r="AD322" s="500"/>
      <c r="AE322" s="491"/>
      <c r="AF322" s="493">
        <f t="shared" si="257"/>
        <v>0</v>
      </c>
      <c r="AG322" s="491"/>
      <c r="AH322" s="493">
        <f t="shared" si="258"/>
        <v>0</v>
      </c>
      <c r="AI322" s="494">
        <f t="shared" si="259"/>
        <v>0</v>
      </c>
      <c r="AJ322" s="532"/>
      <c r="AK322" s="525"/>
      <c r="AL322" s="527">
        <f t="shared" si="260"/>
        <v>0</v>
      </c>
      <c r="AM322" s="525"/>
      <c r="AN322" s="527">
        <f t="shared" si="261"/>
        <v>0</v>
      </c>
      <c r="AO322" s="528">
        <f t="shared" si="262"/>
        <v>0</v>
      </c>
      <c r="AP322" s="549"/>
      <c r="AQ322" s="344"/>
      <c r="AR322" s="416"/>
      <c r="AS322" s="344"/>
      <c r="AT322" s="418"/>
      <c r="AU322" s="417"/>
      <c r="AV322" s="681"/>
      <c r="AW322" s="344"/>
      <c r="AX322" s="416"/>
      <c r="AY322" s="344"/>
      <c r="AZ322" s="418"/>
      <c r="BA322" s="417"/>
      <c r="BB322" s="549"/>
      <c r="BC322" s="542"/>
      <c r="BD322" s="544">
        <f t="shared" si="243"/>
        <v>0</v>
      </c>
      <c r="BE322" s="542"/>
      <c r="BF322" s="544">
        <f t="shared" si="244"/>
        <v>0</v>
      </c>
      <c r="BG322" s="545">
        <f t="shared" si="245"/>
        <v>0</v>
      </c>
      <c r="BH322" s="398">
        <f t="shared" si="239"/>
        <v>0</v>
      </c>
    </row>
    <row r="323" spans="1:62" s="459" customFormat="1" ht="12.75">
      <c r="A323" s="313">
        <v>3</v>
      </c>
      <c r="B323" s="250" t="s">
        <v>113</v>
      </c>
      <c r="C323" s="251"/>
      <c r="D323" s="252"/>
      <c r="E323" s="253"/>
      <c r="F323" s="252"/>
      <c r="G323" s="252"/>
      <c r="H323" s="252"/>
      <c r="I323" s="252"/>
      <c r="J323" s="311">
        <f>SUM(J325:J386)</f>
        <v>3295893.1000000006</v>
      </c>
      <c r="K323" s="932"/>
      <c r="L323" s="461"/>
      <c r="M323" s="252"/>
      <c r="N323" s="463">
        <f t="shared" si="248"/>
        <v>0</v>
      </c>
      <c r="O323" s="252"/>
      <c r="P323" s="463">
        <f t="shared" si="249"/>
        <v>0</v>
      </c>
      <c r="Q323" s="462">
        <f t="shared" si="250"/>
        <v>0</v>
      </c>
      <c r="R323" s="461"/>
      <c r="S323" s="252"/>
      <c r="T323" s="463">
        <f t="shared" si="251"/>
        <v>0</v>
      </c>
      <c r="U323" s="252"/>
      <c r="V323" s="463">
        <f t="shared" si="252"/>
        <v>0</v>
      </c>
      <c r="W323" s="464">
        <f>SUM(W325:W381)</f>
        <v>147912</v>
      </c>
      <c r="X323" s="461"/>
      <c r="Y323" s="252"/>
      <c r="Z323" s="463">
        <f t="shared" si="254"/>
        <v>0</v>
      </c>
      <c r="AA323" s="252"/>
      <c r="AB323" s="463">
        <f t="shared" si="255"/>
        <v>0</v>
      </c>
      <c r="AC323" s="464">
        <f>SUM(AC325:AC381)</f>
        <v>473302.52024491411</v>
      </c>
      <c r="AD323" s="461"/>
      <c r="AE323" s="252"/>
      <c r="AF323" s="463">
        <f t="shared" si="257"/>
        <v>0</v>
      </c>
      <c r="AG323" s="252"/>
      <c r="AH323" s="463">
        <f t="shared" si="258"/>
        <v>0</v>
      </c>
      <c r="AI323" s="462">
        <f t="shared" si="259"/>
        <v>0</v>
      </c>
      <c r="AJ323" s="574"/>
      <c r="AK323" s="930"/>
      <c r="AL323" s="931">
        <f t="shared" si="260"/>
        <v>0</v>
      </c>
      <c r="AM323" s="930"/>
      <c r="AN323" s="931">
        <f t="shared" si="261"/>
        <v>0</v>
      </c>
      <c r="AO323" s="464">
        <f>SUM(AO325:AO381)</f>
        <v>372080.49180327868</v>
      </c>
      <c r="AP323" s="461"/>
      <c r="AQ323" s="252"/>
      <c r="AR323" s="252"/>
      <c r="AS323" s="252"/>
      <c r="AT323" s="252"/>
      <c r="AU323" s="464">
        <f>SUM(AU325:AU386)</f>
        <v>0</v>
      </c>
      <c r="AV323" s="461"/>
      <c r="AW323" s="252"/>
      <c r="AX323" s="252"/>
      <c r="AY323" s="252"/>
      <c r="AZ323" s="252"/>
      <c r="BA323" s="464">
        <f>SUM(BA325:BA386)</f>
        <v>1379354.18</v>
      </c>
      <c r="BB323" s="461"/>
      <c r="BC323" s="548"/>
      <c r="BD323" s="544">
        <f t="shared" si="243"/>
        <v>0</v>
      </c>
      <c r="BE323" s="548"/>
      <c r="BF323" s="544">
        <f t="shared" si="244"/>
        <v>0</v>
      </c>
      <c r="BG323" s="464">
        <f>SUM(BG325:BG386)</f>
        <v>1010946.3280000001</v>
      </c>
      <c r="BH323" s="398">
        <f t="shared" si="239"/>
        <v>0</v>
      </c>
      <c r="BJ323" s="460"/>
    </row>
    <row r="324" spans="1:62" s="275" customFormat="1" ht="12.75">
      <c r="A324" s="314"/>
      <c r="B324" s="561"/>
      <c r="C324" s="372"/>
      <c r="D324" s="562"/>
      <c r="E324" s="560"/>
      <c r="F324" s="344"/>
      <c r="G324" s="190"/>
      <c r="H324" s="344"/>
      <c r="I324" s="190"/>
      <c r="J324" s="345"/>
      <c r="K324" s="420"/>
      <c r="L324" s="435"/>
      <c r="M324" s="429"/>
      <c r="N324" s="431">
        <f t="shared" si="248"/>
        <v>0</v>
      </c>
      <c r="O324" s="429"/>
      <c r="P324" s="431">
        <f t="shared" si="249"/>
        <v>0</v>
      </c>
      <c r="Q324" s="432">
        <f t="shared" si="250"/>
        <v>0</v>
      </c>
      <c r="R324" s="452"/>
      <c r="S324" s="446"/>
      <c r="T324" s="448">
        <f t="shared" si="251"/>
        <v>0</v>
      </c>
      <c r="U324" s="446"/>
      <c r="V324" s="448">
        <f t="shared" si="252"/>
        <v>0</v>
      </c>
      <c r="W324" s="449">
        <f t="shared" si="253"/>
        <v>0</v>
      </c>
      <c r="X324" s="481"/>
      <c r="Y324" s="474"/>
      <c r="Z324" s="476">
        <f t="shared" si="254"/>
        <v>0</v>
      </c>
      <c r="AA324" s="474"/>
      <c r="AB324" s="476">
        <f t="shared" si="255"/>
        <v>0</v>
      </c>
      <c r="AC324" s="477">
        <f t="shared" si="256"/>
        <v>0</v>
      </c>
      <c r="AD324" s="500"/>
      <c r="AE324" s="491"/>
      <c r="AF324" s="493">
        <f t="shared" si="257"/>
        <v>0</v>
      </c>
      <c r="AG324" s="491"/>
      <c r="AH324" s="493">
        <f t="shared" si="258"/>
        <v>0</v>
      </c>
      <c r="AI324" s="494">
        <f t="shared" si="259"/>
        <v>0</v>
      </c>
      <c r="AJ324" s="532"/>
      <c r="AK324" s="525"/>
      <c r="AL324" s="527">
        <f t="shared" si="260"/>
        <v>0</v>
      </c>
      <c r="AM324" s="525"/>
      <c r="AN324" s="527">
        <f t="shared" si="261"/>
        <v>0</v>
      </c>
      <c r="AO324" s="528">
        <f t="shared" si="262"/>
        <v>0</v>
      </c>
      <c r="AP324" s="549"/>
      <c r="AQ324" s="344"/>
      <c r="AR324" s="190"/>
      <c r="AS324" s="344"/>
      <c r="AT324" s="190"/>
      <c r="AU324" s="345"/>
      <c r="AV324" s="681"/>
      <c r="AW324" s="344"/>
      <c r="AX324" s="190"/>
      <c r="AY324" s="344"/>
      <c r="AZ324" s="190"/>
      <c r="BA324" s="345"/>
      <c r="BB324" s="549"/>
      <c r="BC324" s="542"/>
      <c r="BD324" s="544">
        <f t="shared" si="243"/>
        <v>0</v>
      </c>
      <c r="BE324" s="542"/>
      <c r="BF324" s="544">
        <f t="shared" si="244"/>
        <v>0</v>
      </c>
      <c r="BG324" s="545">
        <f t="shared" ref="BG324:BG363" si="274">BD324+BF324</f>
        <v>0</v>
      </c>
      <c r="BH324" s="398">
        <f t="shared" si="239"/>
        <v>0</v>
      </c>
    </row>
    <row r="325" spans="1:62" s="275" customFormat="1" ht="25.5">
      <c r="A325" s="314" t="s">
        <v>114</v>
      </c>
      <c r="B325" s="563" t="s">
        <v>115</v>
      </c>
      <c r="C325" s="372" t="s">
        <v>116</v>
      </c>
      <c r="D325" s="559" t="s">
        <v>117</v>
      </c>
      <c r="E325" s="560">
        <v>4</v>
      </c>
      <c r="F325" s="344">
        <v>4200</v>
      </c>
      <c r="G325" s="190">
        <f t="shared" ref="G325:G381" si="275">E325*F325</f>
        <v>16800</v>
      </c>
      <c r="H325" s="344">
        <v>32778</v>
      </c>
      <c r="I325" s="190">
        <f t="shared" ref="I325:I358" si="276">ROUND(E325*H325,2)</f>
        <v>131112</v>
      </c>
      <c r="J325" s="345">
        <f t="shared" ref="J325:J381" si="277">G325+I325</f>
        <v>147912</v>
      </c>
      <c r="K325" s="420"/>
      <c r="L325" s="435"/>
      <c r="M325" s="429">
        <v>4200</v>
      </c>
      <c r="N325" s="431">
        <f t="shared" si="248"/>
        <v>0</v>
      </c>
      <c r="O325" s="429">
        <v>32778</v>
      </c>
      <c r="P325" s="431">
        <f t="shared" si="249"/>
        <v>0</v>
      </c>
      <c r="Q325" s="432">
        <f t="shared" si="250"/>
        <v>0</v>
      </c>
      <c r="R325" s="452">
        <v>4</v>
      </c>
      <c r="S325" s="446">
        <v>4200</v>
      </c>
      <c r="T325" s="448">
        <f t="shared" si="251"/>
        <v>16800</v>
      </c>
      <c r="U325" s="446">
        <v>32778</v>
      </c>
      <c r="V325" s="448">
        <f t="shared" si="252"/>
        <v>131112</v>
      </c>
      <c r="W325" s="449">
        <f t="shared" si="253"/>
        <v>147912</v>
      </c>
      <c r="X325" s="481"/>
      <c r="Y325" s="474">
        <v>4200</v>
      </c>
      <c r="Z325" s="476">
        <f t="shared" si="254"/>
        <v>0</v>
      </c>
      <c r="AA325" s="474">
        <v>32778</v>
      </c>
      <c r="AB325" s="476">
        <f t="shared" si="255"/>
        <v>0</v>
      </c>
      <c r="AC325" s="477">
        <f t="shared" si="256"/>
        <v>0</v>
      </c>
      <c r="AD325" s="500"/>
      <c r="AE325" s="491">
        <v>4200</v>
      </c>
      <c r="AF325" s="493">
        <f t="shared" si="257"/>
        <v>0</v>
      </c>
      <c r="AG325" s="491">
        <v>32778</v>
      </c>
      <c r="AH325" s="493">
        <f t="shared" si="258"/>
        <v>0</v>
      </c>
      <c r="AI325" s="494">
        <f t="shared" si="259"/>
        <v>0</v>
      </c>
      <c r="AJ325" s="532"/>
      <c r="AK325" s="525">
        <v>4200</v>
      </c>
      <c r="AL325" s="527">
        <f t="shared" si="260"/>
        <v>0</v>
      </c>
      <c r="AM325" s="525">
        <v>32778</v>
      </c>
      <c r="AN325" s="527">
        <f t="shared" si="261"/>
        <v>0</v>
      </c>
      <c r="AO325" s="528">
        <f t="shared" si="262"/>
        <v>0</v>
      </c>
      <c r="AP325" s="549"/>
      <c r="AQ325" s="344">
        <v>4200</v>
      </c>
      <c r="AR325" s="190">
        <f t="shared" ref="AR325:AR368" si="278">AP325*AQ325</f>
        <v>0</v>
      </c>
      <c r="AS325" s="344">
        <v>32778</v>
      </c>
      <c r="AT325" s="190">
        <f t="shared" ref="AT325:AT358" si="279">ROUND(AP325*AS325,2)</f>
        <v>0</v>
      </c>
      <c r="AU325" s="345">
        <f t="shared" ref="AU325:AU327" si="280">AR325+AT325</f>
        <v>0</v>
      </c>
      <c r="AV325" s="681"/>
      <c r="AW325" s="344">
        <v>4200</v>
      </c>
      <c r="AX325" s="190">
        <f t="shared" ref="AX325:AX386" si="281">AV325*AW325</f>
        <v>0</v>
      </c>
      <c r="AY325" s="344">
        <v>32778</v>
      </c>
      <c r="AZ325" s="190">
        <f t="shared" ref="AZ325:AZ358" si="282">ROUND(AV325*AY325,2)</f>
        <v>0</v>
      </c>
      <c r="BA325" s="345">
        <f t="shared" ref="BA325:BA327" si="283">AX325+AZ325</f>
        <v>0</v>
      </c>
      <c r="BB325" s="549"/>
      <c r="BC325" s="542">
        <v>4200</v>
      </c>
      <c r="BD325" s="544">
        <f t="shared" si="243"/>
        <v>0</v>
      </c>
      <c r="BE325" s="542">
        <v>32778</v>
      </c>
      <c r="BF325" s="544">
        <f t="shared" si="244"/>
        <v>0</v>
      </c>
      <c r="BG325" s="545">
        <f t="shared" si="274"/>
        <v>0</v>
      </c>
      <c r="BH325" s="398">
        <f t="shared" si="239"/>
        <v>0</v>
      </c>
    </row>
    <row r="326" spans="1:62" s="275" customFormat="1" ht="12.75">
      <c r="A326" s="314" t="s">
        <v>802</v>
      </c>
      <c r="B326" s="563" t="s">
        <v>803</v>
      </c>
      <c r="C326" s="372" t="s">
        <v>804</v>
      </c>
      <c r="D326" s="559" t="s">
        <v>110</v>
      </c>
      <c r="E326" s="560">
        <v>4</v>
      </c>
      <c r="F326" s="344">
        <v>1000</v>
      </c>
      <c r="G326" s="190">
        <f t="shared" si="275"/>
        <v>4000</v>
      </c>
      <c r="H326" s="344">
        <v>3887</v>
      </c>
      <c r="I326" s="190">
        <f t="shared" si="276"/>
        <v>15548</v>
      </c>
      <c r="J326" s="345">
        <f t="shared" si="277"/>
        <v>19548</v>
      </c>
      <c r="K326" s="420"/>
      <c r="L326" s="435"/>
      <c r="M326" s="429">
        <v>1000</v>
      </c>
      <c r="N326" s="431">
        <f t="shared" si="248"/>
        <v>0</v>
      </c>
      <c r="O326" s="429">
        <v>3887</v>
      </c>
      <c r="P326" s="431">
        <f t="shared" si="249"/>
        <v>0</v>
      </c>
      <c r="Q326" s="432">
        <f t="shared" si="250"/>
        <v>0</v>
      </c>
      <c r="R326" s="452"/>
      <c r="S326" s="446">
        <v>1000</v>
      </c>
      <c r="T326" s="448">
        <f t="shared" si="251"/>
        <v>0</v>
      </c>
      <c r="U326" s="446">
        <v>3887</v>
      </c>
      <c r="V326" s="448">
        <f t="shared" si="252"/>
        <v>0</v>
      </c>
      <c r="W326" s="449">
        <f t="shared" si="253"/>
        <v>0</v>
      </c>
      <c r="X326" s="481"/>
      <c r="Y326" s="474">
        <v>1000</v>
      </c>
      <c r="Z326" s="476">
        <f t="shared" si="254"/>
        <v>0</v>
      </c>
      <c r="AA326" s="474">
        <v>3887</v>
      </c>
      <c r="AB326" s="476">
        <f t="shared" si="255"/>
        <v>0</v>
      </c>
      <c r="AC326" s="477">
        <f t="shared" si="256"/>
        <v>0</v>
      </c>
      <c r="AD326" s="500"/>
      <c r="AE326" s="491">
        <v>1000</v>
      </c>
      <c r="AF326" s="493">
        <f t="shared" si="257"/>
        <v>0</v>
      </c>
      <c r="AG326" s="491">
        <v>3887</v>
      </c>
      <c r="AH326" s="493">
        <f t="shared" si="258"/>
        <v>0</v>
      </c>
      <c r="AI326" s="494">
        <f t="shared" si="259"/>
        <v>0</v>
      </c>
      <c r="AJ326" s="532"/>
      <c r="AK326" s="525">
        <v>1000</v>
      </c>
      <c r="AL326" s="527">
        <f t="shared" si="260"/>
        <v>0</v>
      </c>
      <c r="AM326" s="525">
        <v>3887</v>
      </c>
      <c r="AN326" s="527">
        <f t="shared" si="261"/>
        <v>0</v>
      </c>
      <c r="AO326" s="528">
        <f t="shared" si="262"/>
        <v>0</v>
      </c>
      <c r="AP326" s="549"/>
      <c r="AQ326" s="344">
        <v>1000</v>
      </c>
      <c r="AR326" s="190">
        <f t="shared" si="278"/>
        <v>0</v>
      </c>
      <c r="AS326" s="344">
        <v>3887</v>
      </c>
      <c r="AT326" s="190">
        <f t="shared" si="279"/>
        <v>0</v>
      </c>
      <c r="AU326" s="345">
        <f t="shared" si="280"/>
        <v>0</v>
      </c>
      <c r="AV326" s="681">
        <v>4</v>
      </c>
      <c r="AW326" s="344">
        <v>1000</v>
      </c>
      <c r="AX326" s="190">
        <f t="shared" si="281"/>
        <v>4000</v>
      </c>
      <c r="AY326" s="344">
        <v>3887</v>
      </c>
      <c r="AZ326" s="190">
        <f t="shared" si="282"/>
        <v>15548</v>
      </c>
      <c r="BA326" s="345">
        <f t="shared" si="283"/>
        <v>19548</v>
      </c>
      <c r="BB326" s="549"/>
      <c r="BC326" s="542">
        <v>1000</v>
      </c>
      <c r="BD326" s="544">
        <f t="shared" si="243"/>
        <v>0</v>
      </c>
      <c r="BE326" s="542">
        <v>3887</v>
      </c>
      <c r="BF326" s="544">
        <f t="shared" si="244"/>
        <v>0</v>
      </c>
      <c r="BG326" s="545">
        <f t="shared" si="274"/>
        <v>0</v>
      </c>
      <c r="BH326" s="398">
        <f t="shared" si="239"/>
        <v>0</v>
      </c>
    </row>
    <row r="327" spans="1:62" s="275" customFormat="1" ht="38.25">
      <c r="A327" s="314" t="s">
        <v>805</v>
      </c>
      <c r="B327" s="563" t="s">
        <v>806</v>
      </c>
      <c r="C327" s="372" t="s">
        <v>807</v>
      </c>
      <c r="D327" s="559" t="s">
        <v>117</v>
      </c>
      <c r="E327" s="667">
        <v>5</v>
      </c>
      <c r="F327" s="344">
        <v>3000</v>
      </c>
      <c r="G327" s="190">
        <f t="shared" si="275"/>
        <v>15000</v>
      </c>
      <c r="H327" s="344">
        <v>3256</v>
      </c>
      <c r="I327" s="190">
        <f t="shared" si="276"/>
        <v>16280</v>
      </c>
      <c r="J327" s="345">
        <f t="shared" si="277"/>
        <v>31280</v>
      </c>
      <c r="K327" s="420"/>
      <c r="L327" s="435"/>
      <c r="M327" s="429">
        <v>3000</v>
      </c>
      <c r="N327" s="431">
        <f t="shared" si="248"/>
        <v>0</v>
      </c>
      <c r="O327" s="429">
        <v>3256</v>
      </c>
      <c r="P327" s="431">
        <f t="shared" si="249"/>
        <v>0</v>
      </c>
      <c r="Q327" s="432">
        <f t="shared" si="250"/>
        <v>0</v>
      </c>
      <c r="R327" s="452"/>
      <c r="S327" s="446">
        <v>3000</v>
      </c>
      <c r="T327" s="448">
        <f t="shared" si="251"/>
        <v>0</v>
      </c>
      <c r="U327" s="446">
        <v>3256</v>
      </c>
      <c r="V327" s="448">
        <f t="shared" si="252"/>
        <v>0</v>
      </c>
      <c r="W327" s="449">
        <f t="shared" si="253"/>
        <v>0</v>
      </c>
      <c r="X327" s="481"/>
      <c r="Y327" s="474">
        <v>3000</v>
      </c>
      <c r="Z327" s="476">
        <f t="shared" si="254"/>
        <v>0</v>
      </c>
      <c r="AA327" s="474">
        <v>3256</v>
      </c>
      <c r="AB327" s="476">
        <f t="shared" si="255"/>
        <v>0</v>
      </c>
      <c r="AC327" s="477">
        <f t="shared" si="256"/>
        <v>0</v>
      </c>
      <c r="AD327" s="500"/>
      <c r="AE327" s="491">
        <v>3000</v>
      </c>
      <c r="AF327" s="493">
        <f t="shared" si="257"/>
        <v>0</v>
      </c>
      <c r="AG327" s="491">
        <v>3256</v>
      </c>
      <c r="AH327" s="493">
        <f t="shared" si="258"/>
        <v>0</v>
      </c>
      <c r="AI327" s="494">
        <f t="shared" si="259"/>
        <v>0</v>
      </c>
      <c r="AJ327" s="532"/>
      <c r="AK327" s="525">
        <v>3000</v>
      </c>
      <c r="AL327" s="527">
        <f t="shared" si="260"/>
        <v>0</v>
      </c>
      <c r="AM327" s="525">
        <v>3256</v>
      </c>
      <c r="AN327" s="527">
        <f t="shared" si="261"/>
        <v>0</v>
      </c>
      <c r="AO327" s="528">
        <f t="shared" si="262"/>
        <v>0</v>
      </c>
      <c r="AP327" s="549"/>
      <c r="AQ327" s="344">
        <v>3000</v>
      </c>
      <c r="AR327" s="190">
        <f t="shared" si="278"/>
        <v>0</v>
      </c>
      <c r="AS327" s="344">
        <v>3256</v>
      </c>
      <c r="AT327" s="190">
        <f t="shared" si="279"/>
        <v>0</v>
      </c>
      <c r="AU327" s="345">
        <f t="shared" si="280"/>
        <v>0</v>
      </c>
      <c r="AV327" s="681">
        <v>4</v>
      </c>
      <c r="AW327" s="344">
        <v>3000</v>
      </c>
      <c r="AX327" s="190">
        <f t="shared" si="281"/>
        <v>12000</v>
      </c>
      <c r="AY327" s="344">
        <v>3256</v>
      </c>
      <c r="AZ327" s="190">
        <f t="shared" si="282"/>
        <v>13024</v>
      </c>
      <c r="BA327" s="345">
        <f t="shared" si="283"/>
        <v>25024</v>
      </c>
      <c r="BB327" s="549">
        <v>1</v>
      </c>
      <c r="BC327" s="542">
        <v>3000</v>
      </c>
      <c r="BD327" s="544">
        <f t="shared" si="243"/>
        <v>3000</v>
      </c>
      <c r="BE327" s="542">
        <v>3256</v>
      </c>
      <c r="BF327" s="544">
        <f t="shared" si="244"/>
        <v>3256</v>
      </c>
      <c r="BG327" s="545">
        <f t="shared" si="274"/>
        <v>6256</v>
      </c>
      <c r="BH327" s="398">
        <f t="shared" si="239"/>
        <v>0</v>
      </c>
    </row>
    <row r="328" spans="1:62" s="275" customFormat="1" ht="12.75">
      <c r="A328" s="314" t="s">
        <v>808</v>
      </c>
      <c r="B328" s="563" t="s">
        <v>809</v>
      </c>
      <c r="C328" s="372" t="s">
        <v>810</v>
      </c>
      <c r="D328" s="559" t="s">
        <v>110</v>
      </c>
      <c r="E328" s="667">
        <v>128</v>
      </c>
      <c r="F328" s="344">
        <v>25</v>
      </c>
      <c r="G328" s="190">
        <f t="shared" si="275"/>
        <v>3200</v>
      </c>
      <c r="H328" s="344">
        <v>99</v>
      </c>
      <c r="I328" s="190">
        <f t="shared" si="276"/>
        <v>12672</v>
      </c>
      <c r="J328" s="345">
        <f>G328+I328</f>
        <v>15872</v>
      </c>
      <c r="K328" s="420"/>
      <c r="L328" s="435"/>
      <c r="M328" s="429">
        <v>25</v>
      </c>
      <c r="N328" s="431">
        <f t="shared" si="248"/>
        <v>0</v>
      </c>
      <c r="O328" s="429">
        <v>99</v>
      </c>
      <c r="P328" s="431">
        <f t="shared" si="249"/>
        <v>0</v>
      </c>
      <c r="Q328" s="432">
        <f t="shared" si="250"/>
        <v>0</v>
      </c>
      <c r="R328" s="452"/>
      <c r="S328" s="446">
        <v>25</v>
      </c>
      <c r="T328" s="448">
        <f t="shared" si="251"/>
        <v>0</v>
      </c>
      <c r="U328" s="446">
        <v>99</v>
      </c>
      <c r="V328" s="448">
        <f t="shared" si="252"/>
        <v>0</v>
      </c>
      <c r="W328" s="449">
        <f t="shared" si="253"/>
        <v>0</v>
      </c>
      <c r="X328" s="481"/>
      <c r="Y328" s="474">
        <v>25</v>
      </c>
      <c r="Z328" s="476">
        <f t="shared" si="254"/>
        <v>0</v>
      </c>
      <c r="AA328" s="474">
        <v>99</v>
      </c>
      <c r="AB328" s="476">
        <f t="shared" si="255"/>
        <v>0</v>
      </c>
      <c r="AC328" s="477">
        <f t="shared" si="256"/>
        <v>0</v>
      </c>
      <c r="AD328" s="500"/>
      <c r="AE328" s="491">
        <v>25</v>
      </c>
      <c r="AF328" s="493">
        <f t="shared" si="257"/>
        <v>0</v>
      </c>
      <c r="AG328" s="491">
        <v>99</v>
      </c>
      <c r="AH328" s="493">
        <f t="shared" si="258"/>
        <v>0</v>
      </c>
      <c r="AI328" s="494">
        <f t="shared" si="259"/>
        <v>0</v>
      </c>
      <c r="AJ328" s="532"/>
      <c r="AK328" s="525">
        <v>25</v>
      </c>
      <c r="AL328" s="527">
        <f t="shared" si="260"/>
        <v>0</v>
      </c>
      <c r="AM328" s="525">
        <v>99</v>
      </c>
      <c r="AN328" s="527">
        <f t="shared" si="261"/>
        <v>0</v>
      </c>
      <c r="AO328" s="528">
        <f t="shared" si="262"/>
        <v>0</v>
      </c>
      <c r="AP328" s="549"/>
      <c r="AQ328" s="344">
        <v>25</v>
      </c>
      <c r="AR328" s="190">
        <f t="shared" si="278"/>
        <v>0</v>
      </c>
      <c r="AS328" s="344">
        <v>99</v>
      </c>
      <c r="AT328" s="190">
        <f t="shared" si="279"/>
        <v>0</v>
      </c>
      <c r="AU328" s="345">
        <f>AR328+AT328</f>
        <v>0</v>
      </c>
      <c r="AV328" s="681"/>
      <c r="AW328" s="344">
        <v>25</v>
      </c>
      <c r="AX328" s="190">
        <f t="shared" si="281"/>
        <v>0</v>
      </c>
      <c r="AY328" s="344">
        <v>99</v>
      </c>
      <c r="AZ328" s="190">
        <f t="shared" si="282"/>
        <v>0</v>
      </c>
      <c r="BA328" s="345">
        <f>AX328+AZ328</f>
        <v>0</v>
      </c>
      <c r="BB328" s="549">
        <v>128</v>
      </c>
      <c r="BC328" s="542">
        <v>25</v>
      </c>
      <c r="BD328" s="544">
        <f t="shared" si="243"/>
        <v>3200</v>
      </c>
      <c r="BE328" s="542">
        <v>99</v>
      </c>
      <c r="BF328" s="544">
        <f t="shared" si="244"/>
        <v>12672</v>
      </c>
      <c r="BG328" s="545">
        <f t="shared" si="274"/>
        <v>15872</v>
      </c>
      <c r="BH328" s="398">
        <f t="shared" si="239"/>
        <v>0</v>
      </c>
    </row>
    <row r="329" spans="1:62" s="275" customFormat="1" ht="12.75">
      <c r="A329" s="314" t="s">
        <v>811</v>
      </c>
      <c r="B329" s="563" t="s">
        <v>812</v>
      </c>
      <c r="C329" s="372" t="s">
        <v>813</v>
      </c>
      <c r="D329" s="559" t="s">
        <v>110</v>
      </c>
      <c r="E329" s="667">
        <v>64</v>
      </c>
      <c r="F329" s="344">
        <v>25</v>
      </c>
      <c r="G329" s="190">
        <f t="shared" si="275"/>
        <v>1600</v>
      </c>
      <c r="H329" s="344">
        <v>72</v>
      </c>
      <c r="I329" s="190">
        <f t="shared" si="276"/>
        <v>4608</v>
      </c>
      <c r="J329" s="345">
        <f>G329+I329</f>
        <v>6208</v>
      </c>
      <c r="K329" s="420"/>
      <c r="L329" s="435"/>
      <c r="M329" s="429">
        <v>25</v>
      </c>
      <c r="N329" s="431">
        <f t="shared" si="248"/>
        <v>0</v>
      </c>
      <c r="O329" s="429">
        <v>72</v>
      </c>
      <c r="P329" s="431">
        <f t="shared" si="249"/>
        <v>0</v>
      </c>
      <c r="Q329" s="432">
        <f t="shared" si="250"/>
        <v>0</v>
      </c>
      <c r="R329" s="452"/>
      <c r="S329" s="446">
        <v>25</v>
      </c>
      <c r="T329" s="448">
        <f t="shared" si="251"/>
        <v>0</v>
      </c>
      <c r="U329" s="446">
        <v>72</v>
      </c>
      <c r="V329" s="448">
        <f t="shared" si="252"/>
        <v>0</v>
      </c>
      <c r="W329" s="449">
        <f t="shared" si="253"/>
        <v>0</v>
      </c>
      <c r="X329" s="481"/>
      <c r="Y329" s="474">
        <v>25</v>
      </c>
      <c r="Z329" s="476">
        <f t="shared" si="254"/>
        <v>0</v>
      </c>
      <c r="AA329" s="474">
        <v>72</v>
      </c>
      <c r="AB329" s="476">
        <f t="shared" si="255"/>
        <v>0</v>
      </c>
      <c r="AC329" s="477">
        <f t="shared" si="256"/>
        <v>0</v>
      </c>
      <c r="AD329" s="500"/>
      <c r="AE329" s="491">
        <v>25</v>
      </c>
      <c r="AF329" s="493">
        <f t="shared" si="257"/>
        <v>0</v>
      </c>
      <c r="AG329" s="491">
        <v>72</v>
      </c>
      <c r="AH329" s="493">
        <f t="shared" si="258"/>
        <v>0</v>
      </c>
      <c r="AI329" s="494">
        <f t="shared" si="259"/>
        <v>0</v>
      </c>
      <c r="AJ329" s="532"/>
      <c r="AK329" s="525">
        <v>25</v>
      </c>
      <c r="AL329" s="527">
        <f t="shared" si="260"/>
        <v>0</v>
      </c>
      <c r="AM329" s="525">
        <v>72</v>
      </c>
      <c r="AN329" s="527">
        <f t="shared" si="261"/>
        <v>0</v>
      </c>
      <c r="AO329" s="528">
        <f t="shared" si="262"/>
        <v>0</v>
      </c>
      <c r="AP329" s="549"/>
      <c r="AQ329" s="344">
        <v>25</v>
      </c>
      <c r="AR329" s="190">
        <f t="shared" si="278"/>
        <v>0</v>
      </c>
      <c r="AS329" s="344">
        <v>72</v>
      </c>
      <c r="AT329" s="190">
        <f t="shared" si="279"/>
        <v>0</v>
      </c>
      <c r="AU329" s="345">
        <f>AR329+AT329</f>
        <v>0</v>
      </c>
      <c r="AV329" s="681"/>
      <c r="AW329" s="344">
        <v>25</v>
      </c>
      <c r="AX329" s="190">
        <f t="shared" si="281"/>
        <v>0</v>
      </c>
      <c r="AY329" s="344">
        <v>72</v>
      </c>
      <c r="AZ329" s="190">
        <f t="shared" si="282"/>
        <v>0</v>
      </c>
      <c r="BA329" s="345">
        <f>AX329+AZ329</f>
        <v>0</v>
      </c>
      <c r="BB329" s="549">
        <v>64</v>
      </c>
      <c r="BC329" s="542">
        <v>25</v>
      </c>
      <c r="BD329" s="544">
        <f t="shared" si="243"/>
        <v>1600</v>
      </c>
      <c r="BE329" s="542">
        <v>72</v>
      </c>
      <c r="BF329" s="544">
        <f t="shared" si="244"/>
        <v>4608</v>
      </c>
      <c r="BG329" s="545">
        <f t="shared" si="274"/>
        <v>6208</v>
      </c>
      <c r="BH329" s="398">
        <f t="shared" si="239"/>
        <v>0</v>
      </c>
    </row>
    <row r="330" spans="1:62" s="275" customFormat="1" ht="25.5">
      <c r="A330" s="314" t="s">
        <v>814</v>
      </c>
      <c r="B330" s="563" t="s">
        <v>815</v>
      </c>
      <c r="C330" s="372" t="s">
        <v>816</v>
      </c>
      <c r="D330" s="559" t="s">
        <v>110</v>
      </c>
      <c r="E330" s="560">
        <v>10</v>
      </c>
      <c r="F330" s="344">
        <v>3600</v>
      </c>
      <c r="G330" s="190">
        <f t="shared" si="275"/>
        <v>36000</v>
      </c>
      <c r="H330" s="344">
        <v>5700</v>
      </c>
      <c r="I330" s="190">
        <f t="shared" si="276"/>
        <v>57000</v>
      </c>
      <c r="J330" s="345">
        <f t="shared" si="277"/>
        <v>93000</v>
      </c>
      <c r="K330" s="420"/>
      <c r="L330" s="435"/>
      <c r="M330" s="429">
        <v>3600</v>
      </c>
      <c r="N330" s="431">
        <f t="shared" si="248"/>
        <v>0</v>
      </c>
      <c r="O330" s="429">
        <v>5700</v>
      </c>
      <c r="P330" s="431">
        <f t="shared" si="249"/>
        <v>0</v>
      </c>
      <c r="Q330" s="432">
        <f t="shared" si="250"/>
        <v>0</v>
      </c>
      <c r="R330" s="452"/>
      <c r="S330" s="446">
        <v>3600</v>
      </c>
      <c r="T330" s="448">
        <f t="shared" si="251"/>
        <v>0</v>
      </c>
      <c r="U330" s="446">
        <v>5700</v>
      </c>
      <c r="V330" s="448">
        <f t="shared" si="252"/>
        <v>0</v>
      </c>
      <c r="W330" s="449">
        <f t="shared" si="253"/>
        <v>0</v>
      </c>
      <c r="X330" s="481"/>
      <c r="Y330" s="474">
        <v>3600</v>
      </c>
      <c r="Z330" s="476">
        <f t="shared" si="254"/>
        <v>0</v>
      </c>
      <c r="AA330" s="474">
        <v>5700</v>
      </c>
      <c r="AB330" s="476">
        <f t="shared" si="255"/>
        <v>0</v>
      </c>
      <c r="AC330" s="477">
        <f t="shared" si="256"/>
        <v>0</v>
      </c>
      <c r="AD330" s="500"/>
      <c r="AE330" s="491">
        <v>3600</v>
      </c>
      <c r="AF330" s="493">
        <f t="shared" si="257"/>
        <v>0</v>
      </c>
      <c r="AG330" s="491">
        <v>5700</v>
      </c>
      <c r="AH330" s="493">
        <f t="shared" si="258"/>
        <v>0</v>
      </c>
      <c r="AI330" s="494">
        <f t="shared" si="259"/>
        <v>0</v>
      </c>
      <c r="AJ330" s="532"/>
      <c r="AK330" s="525">
        <v>3600</v>
      </c>
      <c r="AL330" s="527">
        <f t="shared" si="260"/>
        <v>0</v>
      </c>
      <c r="AM330" s="525">
        <v>5700</v>
      </c>
      <c r="AN330" s="527">
        <f t="shared" si="261"/>
        <v>0</v>
      </c>
      <c r="AO330" s="528">
        <f t="shared" si="262"/>
        <v>0</v>
      </c>
      <c r="AP330" s="549"/>
      <c r="AQ330" s="344">
        <v>3600</v>
      </c>
      <c r="AR330" s="190">
        <f t="shared" si="278"/>
        <v>0</v>
      </c>
      <c r="AS330" s="344">
        <v>5700</v>
      </c>
      <c r="AT330" s="190">
        <f t="shared" si="279"/>
        <v>0</v>
      </c>
      <c r="AU330" s="345">
        <f t="shared" ref="AU330:AU331" si="284">AR330+AT330</f>
        <v>0</v>
      </c>
      <c r="AV330" s="681">
        <v>10</v>
      </c>
      <c r="AW330" s="344">
        <v>3600</v>
      </c>
      <c r="AX330" s="190">
        <f t="shared" si="281"/>
        <v>36000</v>
      </c>
      <c r="AY330" s="344">
        <v>5700</v>
      </c>
      <c r="AZ330" s="190">
        <f t="shared" si="282"/>
        <v>57000</v>
      </c>
      <c r="BA330" s="345">
        <f t="shared" ref="BA330:BA331" si="285">AX330+AZ330</f>
        <v>93000</v>
      </c>
      <c r="BB330" s="549"/>
      <c r="BC330" s="542">
        <v>3600</v>
      </c>
      <c r="BD330" s="544">
        <f t="shared" si="243"/>
        <v>0</v>
      </c>
      <c r="BE330" s="542">
        <v>5700</v>
      </c>
      <c r="BF330" s="544">
        <f t="shared" si="244"/>
        <v>0</v>
      </c>
      <c r="BG330" s="545">
        <f t="shared" si="274"/>
        <v>0</v>
      </c>
      <c r="BH330" s="398">
        <f t="shared" si="239"/>
        <v>0</v>
      </c>
    </row>
    <row r="331" spans="1:62" s="254" customFormat="1" ht="38.25">
      <c r="A331" s="303" t="s">
        <v>817</v>
      </c>
      <c r="B331" s="281" t="s">
        <v>818</v>
      </c>
      <c r="C331" s="372" t="s">
        <v>819</v>
      </c>
      <c r="D331" s="272" t="s">
        <v>110</v>
      </c>
      <c r="E331" s="273">
        <v>3</v>
      </c>
      <c r="F331" s="344">
        <v>2500</v>
      </c>
      <c r="G331" s="413">
        <f t="shared" si="275"/>
        <v>7500</v>
      </c>
      <c r="H331" s="344">
        <v>0</v>
      </c>
      <c r="I331" s="414">
        <f t="shared" si="276"/>
        <v>0</v>
      </c>
      <c r="J331" s="415">
        <f t="shared" si="277"/>
        <v>7500</v>
      </c>
      <c r="K331" s="406"/>
      <c r="L331" s="427"/>
      <c r="M331" s="429">
        <v>2500</v>
      </c>
      <c r="N331" s="431">
        <f t="shared" si="248"/>
        <v>0</v>
      </c>
      <c r="O331" s="429">
        <v>0</v>
      </c>
      <c r="P331" s="431">
        <f t="shared" si="249"/>
        <v>0</v>
      </c>
      <c r="Q331" s="432">
        <f t="shared" si="250"/>
        <v>0</v>
      </c>
      <c r="R331" s="444"/>
      <c r="S331" s="446">
        <v>2500</v>
      </c>
      <c r="T331" s="448">
        <f t="shared" si="251"/>
        <v>0</v>
      </c>
      <c r="U331" s="446">
        <v>0</v>
      </c>
      <c r="V331" s="448">
        <f t="shared" si="252"/>
        <v>0</v>
      </c>
      <c r="W331" s="449">
        <f t="shared" si="253"/>
        <v>0</v>
      </c>
      <c r="X331" s="472"/>
      <c r="Y331" s="474">
        <v>2500</v>
      </c>
      <c r="Z331" s="476">
        <f t="shared" si="254"/>
        <v>0</v>
      </c>
      <c r="AA331" s="474">
        <v>0</v>
      </c>
      <c r="AB331" s="476">
        <f t="shared" si="255"/>
        <v>0</v>
      </c>
      <c r="AC331" s="477">
        <f t="shared" si="256"/>
        <v>0</v>
      </c>
      <c r="AD331" s="489"/>
      <c r="AE331" s="491">
        <v>2500</v>
      </c>
      <c r="AF331" s="493">
        <f t="shared" si="257"/>
        <v>0</v>
      </c>
      <c r="AG331" s="491">
        <v>0</v>
      </c>
      <c r="AH331" s="493">
        <f t="shared" si="258"/>
        <v>0</v>
      </c>
      <c r="AI331" s="494">
        <f t="shared" si="259"/>
        <v>0</v>
      </c>
      <c r="AJ331" s="523"/>
      <c r="AK331" s="525">
        <v>2500</v>
      </c>
      <c r="AL331" s="527">
        <f t="shared" si="260"/>
        <v>0</v>
      </c>
      <c r="AM331" s="525">
        <v>0</v>
      </c>
      <c r="AN331" s="527">
        <f t="shared" si="261"/>
        <v>0</v>
      </c>
      <c r="AO331" s="528">
        <f t="shared" si="262"/>
        <v>0</v>
      </c>
      <c r="AP331" s="540"/>
      <c r="AQ331" s="344">
        <v>2500</v>
      </c>
      <c r="AR331" s="413">
        <f t="shared" si="278"/>
        <v>0</v>
      </c>
      <c r="AS331" s="344">
        <v>0</v>
      </c>
      <c r="AT331" s="414">
        <f t="shared" si="279"/>
        <v>0</v>
      </c>
      <c r="AU331" s="415">
        <f t="shared" si="284"/>
        <v>0</v>
      </c>
      <c r="AV331" s="606">
        <v>3</v>
      </c>
      <c r="AW331" s="344">
        <v>2500</v>
      </c>
      <c r="AX331" s="413">
        <f t="shared" si="281"/>
        <v>7500</v>
      </c>
      <c r="AY331" s="344">
        <v>0</v>
      </c>
      <c r="AZ331" s="414">
        <f t="shared" si="282"/>
        <v>0</v>
      </c>
      <c r="BA331" s="415">
        <f t="shared" si="285"/>
        <v>7500</v>
      </c>
      <c r="BB331" s="540"/>
      <c r="BC331" s="542">
        <v>2500</v>
      </c>
      <c r="BD331" s="544">
        <f t="shared" si="243"/>
        <v>0</v>
      </c>
      <c r="BE331" s="542">
        <v>0</v>
      </c>
      <c r="BF331" s="544">
        <f t="shared" si="244"/>
        <v>0</v>
      </c>
      <c r="BG331" s="545">
        <f t="shared" si="274"/>
        <v>0</v>
      </c>
      <c r="BH331" s="398">
        <f t="shared" si="239"/>
        <v>0</v>
      </c>
      <c r="BJ331" s="275"/>
    </row>
    <row r="332" spans="1:62" s="254" customFormat="1" ht="12.75">
      <c r="A332" s="303" t="s">
        <v>820</v>
      </c>
      <c r="B332" s="281" t="s">
        <v>821</v>
      </c>
      <c r="C332" s="372" t="s">
        <v>822</v>
      </c>
      <c r="D332" s="272" t="s">
        <v>110</v>
      </c>
      <c r="E332" s="273">
        <v>2</v>
      </c>
      <c r="F332" s="344">
        <v>2500</v>
      </c>
      <c r="G332" s="413">
        <f t="shared" si="275"/>
        <v>5000</v>
      </c>
      <c r="H332" s="344">
        <v>94696.92</v>
      </c>
      <c r="I332" s="414">
        <f t="shared" si="276"/>
        <v>189393.84</v>
      </c>
      <c r="J332" s="415">
        <f>G332+I332</f>
        <v>194393.84</v>
      </c>
      <c r="K332" s="406"/>
      <c r="L332" s="427"/>
      <c r="M332" s="429">
        <v>2500</v>
      </c>
      <c r="N332" s="431">
        <f t="shared" si="248"/>
        <v>0</v>
      </c>
      <c r="O332" s="429">
        <v>94696.92</v>
      </c>
      <c r="P332" s="431">
        <f t="shared" si="249"/>
        <v>0</v>
      </c>
      <c r="Q332" s="432">
        <f t="shared" si="250"/>
        <v>0</v>
      </c>
      <c r="R332" s="444"/>
      <c r="S332" s="446">
        <v>2500</v>
      </c>
      <c r="T332" s="448">
        <f t="shared" si="251"/>
        <v>0</v>
      </c>
      <c r="U332" s="446">
        <v>94696.92</v>
      </c>
      <c r="V332" s="448">
        <f t="shared" si="252"/>
        <v>0</v>
      </c>
      <c r="W332" s="449">
        <f t="shared" si="253"/>
        <v>0</v>
      </c>
      <c r="X332" s="472"/>
      <c r="Y332" s="474">
        <v>2500</v>
      </c>
      <c r="Z332" s="476">
        <f t="shared" si="254"/>
        <v>0</v>
      </c>
      <c r="AA332" s="474">
        <v>94696.92</v>
      </c>
      <c r="AB332" s="476">
        <f t="shared" si="255"/>
        <v>0</v>
      </c>
      <c r="AC332" s="477">
        <f t="shared" si="256"/>
        <v>0</v>
      </c>
      <c r="AD332" s="489"/>
      <c r="AE332" s="491">
        <v>2500</v>
      </c>
      <c r="AF332" s="493">
        <f t="shared" si="257"/>
        <v>0</v>
      </c>
      <c r="AG332" s="491">
        <v>94696.92</v>
      </c>
      <c r="AH332" s="493">
        <f t="shared" si="258"/>
        <v>0</v>
      </c>
      <c r="AI332" s="494">
        <f t="shared" si="259"/>
        <v>0</v>
      </c>
      <c r="AJ332" s="523"/>
      <c r="AK332" s="525">
        <v>2500</v>
      </c>
      <c r="AL332" s="527">
        <f t="shared" si="260"/>
        <v>0</v>
      </c>
      <c r="AM332" s="525">
        <v>94696.92</v>
      </c>
      <c r="AN332" s="527">
        <f t="shared" si="261"/>
        <v>0</v>
      </c>
      <c r="AO332" s="528">
        <f t="shared" si="262"/>
        <v>0</v>
      </c>
      <c r="AP332" s="540"/>
      <c r="AQ332" s="344">
        <v>2500</v>
      </c>
      <c r="AR332" s="413">
        <f t="shared" si="278"/>
        <v>0</v>
      </c>
      <c r="AS332" s="344">
        <v>94696.92</v>
      </c>
      <c r="AT332" s="414">
        <f t="shared" si="279"/>
        <v>0</v>
      </c>
      <c r="AU332" s="415">
        <f>AR332+AT332</f>
        <v>0</v>
      </c>
      <c r="AV332" s="606">
        <v>2</v>
      </c>
      <c r="AW332" s="344">
        <v>2500</v>
      </c>
      <c r="AX332" s="413">
        <f t="shared" si="281"/>
        <v>5000</v>
      </c>
      <c r="AY332" s="344">
        <v>94696.92</v>
      </c>
      <c r="AZ332" s="414">
        <f t="shared" si="282"/>
        <v>189393.84</v>
      </c>
      <c r="BA332" s="415">
        <f>AX332+AZ332</f>
        <v>194393.84</v>
      </c>
      <c r="BB332" s="540"/>
      <c r="BC332" s="542">
        <v>2500</v>
      </c>
      <c r="BD332" s="544">
        <f t="shared" si="243"/>
        <v>0</v>
      </c>
      <c r="BE332" s="542">
        <v>94696.92</v>
      </c>
      <c r="BF332" s="544">
        <f t="shared" si="244"/>
        <v>0</v>
      </c>
      <c r="BG332" s="545">
        <f t="shared" si="274"/>
        <v>0</v>
      </c>
      <c r="BH332" s="398">
        <f t="shared" si="239"/>
        <v>0</v>
      </c>
      <c r="BJ332" s="275"/>
    </row>
    <row r="333" spans="1:62" s="595" customFormat="1" ht="25.5">
      <c r="A333" s="668" t="s">
        <v>823</v>
      </c>
      <c r="B333" s="669" t="s">
        <v>824</v>
      </c>
      <c r="C333" s="641" t="s">
        <v>825</v>
      </c>
      <c r="D333" s="670" t="s">
        <v>110</v>
      </c>
      <c r="E333" s="671">
        <v>0</v>
      </c>
      <c r="F333" s="600">
        <v>3000</v>
      </c>
      <c r="G333" s="586">
        <f t="shared" si="275"/>
        <v>0</v>
      </c>
      <c r="H333" s="600">
        <v>0</v>
      </c>
      <c r="I333" s="586">
        <f t="shared" si="276"/>
        <v>0</v>
      </c>
      <c r="J333" s="587">
        <f t="shared" si="277"/>
        <v>0</v>
      </c>
      <c r="K333" s="672"/>
      <c r="L333" s="673"/>
      <c r="M333" s="600">
        <v>3000</v>
      </c>
      <c r="N333" s="586">
        <f t="shared" si="248"/>
        <v>0</v>
      </c>
      <c r="O333" s="600">
        <v>0</v>
      </c>
      <c r="P333" s="586">
        <f t="shared" si="249"/>
        <v>0</v>
      </c>
      <c r="Q333" s="587">
        <f t="shared" si="250"/>
        <v>0</v>
      </c>
      <c r="R333" s="673"/>
      <c r="S333" s="600">
        <v>3000</v>
      </c>
      <c r="T333" s="586">
        <f t="shared" si="251"/>
        <v>0</v>
      </c>
      <c r="U333" s="600">
        <v>0</v>
      </c>
      <c r="V333" s="586">
        <f t="shared" si="252"/>
        <v>0</v>
      </c>
      <c r="W333" s="587">
        <f t="shared" si="253"/>
        <v>0</v>
      </c>
      <c r="X333" s="673"/>
      <c r="Y333" s="600">
        <v>3000</v>
      </c>
      <c r="Z333" s="586">
        <f t="shared" si="254"/>
        <v>0</v>
      </c>
      <c r="AA333" s="600">
        <v>0</v>
      </c>
      <c r="AB333" s="586">
        <f t="shared" si="255"/>
        <v>0</v>
      </c>
      <c r="AC333" s="587">
        <f t="shared" si="256"/>
        <v>0</v>
      </c>
      <c r="AD333" s="673"/>
      <c r="AE333" s="600">
        <v>3000</v>
      </c>
      <c r="AF333" s="586">
        <f t="shared" si="257"/>
        <v>0</v>
      </c>
      <c r="AG333" s="600">
        <v>0</v>
      </c>
      <c r="AH333" s="586">
        <f t="shared" si="258"/>
        <v>0</v>
      </c>
      <c r="AI333" s="587">
        <f t="shared" si="259"/>
        <v>0</v>
      </c>
      <c r="AJ333" s="674"/>
      <c r="AK333" s="603">
        <v>3000</v>
      </c>
      <c r="AL333" s="591">
        <f t="shared" si="260"/>
        <v>0</v>
      </c>
      <c r="AM333" s="603">
        <v>0</v>
      </c>
      <c r="AN333" s="591">
        <f t="shared" si="261"/>
        <v>0</v>
      </c>
      <c r="AO333" s="592">
        <f t="shared" si="262"/>
        <v>0</v>
      </c>
      <c r="AP333" s="673"/>
      <c r="AQ333" s="600">
        <v>3000</v>
      </c>
      <c r="AR333" s="586">
        <f t="shared" si="278"/>
        <v>0</v>
      </c>
      <c r="AS333" s="600">
        <v>0</v>
      </c>
      <c r="AT333" s="586">
        <f t="shared" si="279"/>
        <v>0</v>
      </c>
      <c r="AU333" s="587">
        <f t="shared" ref="AU333:AU368" si="286">AR333+AT333</f>
        <v>0</v>
      </c>
      <c r="AV333" s="681"/>
      <c r="AW333" s="600">
        <v>3000</v>
      </c>
      <c r="AX333" s="586">
        <f t="shared" si="281"/>
        <v>0</v>
      </c>
      <c r="AY333" s="600">
        <v>0</v>
      </c>
      <c r="AZ333" s="586">
        <f t="shared" si="282"/>
        <v>0</v>
      </c>
      <c r="BA333" s="587">
        <f t="shared" ref="BA333:BA386" si="287">AX333+AZ333</f>
        <v>0</v>
      </c>
      <c r="BB333" s="673"/>
      <c r="BC333" s="600">
        <v>3000</v>
      </c>
      <c r="BD333" s="586">
        <f t="shared" si="243"/>
        <v>0</v>
      </c>
      <c r="BE333" s="600">
        <v>0</v>
      </c>
      <c r="BF333" s="586">
        <f t="shared" si="244"/>
        <v>0</v>
      </c>
      <c r="BG333" s="587">
        <f t="shared" si="274"/>
        <v>0</v>
      </c>
      <c r="BH333" s="398">
        <f t="shared" si="239"/>
        <v>0</v>
      </c>
    </row>
    <row r="334" spans="1:62" s="275" customFormat="1" ht="25.5">
      <c r="A334" s="314" t="s">
        <v>826</v>
      </c>
      <c r="B334" s="563" t="s">
        <v>827</v>
      </c>
      <c r="C334" s="372" t="s">
        <v>828</v>
      </c>
      <c r="D334" s="559" t="s">
        <v>110</v>
      </c>
      <c r="E334" s="560">
        <v>5</v>
      </c>
      <c r="F334" s="344">
        <v>3000</v>
      </c>
      <c r="G334" s="190">
        <f t="shared" si="275"/>
        <v>15000</v>
      </c>
      <c r="H334" s="344">
        <v>29408</v>
      </c>
      <c r="I334" s="190">
        <f t="shared" si="276"/>
        <v>147040</v>
      </c>
      <c r="J334" s="345">
        <f t="shared" si="277"/>
        <v>162040</v>
      </c>
      <c r="K334" s="420"/>
      <c r="L334" s="435"/>
      <c r="M334" s="429">
        <v>3000</v>
      </c>
      <c r="N334" s="431">
        <f t="shared" si="248"/>
        <v>0</v>
      </c>
      <c r="O334" s="429">
        <v>29408</v>
      </c>
      <c r="P334" s="431">
        <f t="shared" si="249"/>
        <v>0</v>
      </c>
      <c r="Q334" s="432">
        <f t="shared" si="250"/>
        <v>0</v>
      </c>
      <c r="R334" s="452"/>
      <c r="S334" s="446">
        <v>3000</v>
      </c>
      <c r="T334" s="448">
        <f t="shared" si="251"/>
        <v>0</v>
      </c>
      <c r="U334" s="446">
        <v>29408</v>
      </c>
      <c r="V334" s="448">
        <f t="shared" si="252"/>
        <v>0</v>
      </c>
      <c r="W334" s="449">
        <f t="shared" si="253"/>
        <v>0</v>
      </c>
      <c r="X334" s="481"/>
      <c r="Y334" s="474">
        <v>3000</v>
      </c>
      <c r="Z334" s="476">
        <f t="shared" si="254"/>
        <v>0</v>
      </c>
      <c r="AA334" s="474">
        <v>29408</v>
      </c>
      <c r="AB334" s="476">
        <f t="shared" si="255"/>
        <v>0</v>
      </c>
      <c r="AC334" s="477">
        <f t="shared" si="256"/>
        <v>0</v>
      </c>
      <c r="AD334" s="500"/>
      <c r="AE334" s="491">
        <v>3000</v>
      </c>
      <c r="AF334" s="493">
        <f t="shared" si="257"/>
        <v>0</v>
      </c>
      <c r="AG334" s="491">
        <v>29408</v>
      </c>
      <c r="AH334" s="493">
        <f t="shared" si="258"/>
        <v>0</v>
      </c>
      <c r="AI334" s="494">
        <f t="shared" si="259"/>
        <v>0</v>
      </c>
      <c r="AJ334" s="532"/>
      <c r="AK334" s="525">
        <v>3000</v>
      </c>
      <c r="AL334" s="527">
        <f t="shared" si="260"/>
        <v>0</v>
      </c>
      <c r="AM334" s="525">
        <v>29408</v>
      </c>
      <c r="AN334" s="527">
        <f t="shared" si="261"/>
        <v>0</v>
      </c>
      <c r="AO334" s="528">
        <f t="shared" si="262"/>
        <v>0</v>
      </c>
      <c r="AP334" s="549"/>
      <c r="AQ334" s="344">
        <v>3000</v>
      </c>
      <c r="AR334" s="190">
        <f t="shared" si="278"/>
        <v>0</v>
      </c>
      <c r="AS334" s="344">
        <v>29408</v>
      </c>
      <c r="AT334" s="190">
        <f t="shared" si="279"/>
        <v>0</v>
      </c>
      <c r="AU334" s="345">
        <f t="shared" si="286"/>
        <v>0</v>
      </c>
      <c r="AV334" s="681"/>
      <c r="AW334" s="344">
        <v>3000</v>
      </c>
      <c r="AX334" s="190">
        <f t="shared" si="281"/>
        <v>0</v>
      </c>
      <c r="AY334" s="344">
        <v>29408</v>
      </c>
      <c r="AZ334" s="190">
        <f t="shared" si="282"/>
        <v>0</v>
      </c>
      <c r="BA334" s="345">
        <f t="shared" si="287"/>
        <v>0</v>
      </c>
      <c r="BB334" s="549">
        <v>5</v>
      </c>
      <c r="BC334" s="542">
        <v>3000</v>
      </c>
      <c r="BD334" s="544">
        <f t="shared" si="243"/>
        <v>15000</v>
      </c>
      <c r="BE334" s="542">
        <v>29408</v>
      </c>
      <c r="BF334" s="544">
        <f t="shared" si="244"/>
        <v>147040</v>
      </c>
      <c r="BG334" s="545">
        <f t="shared" si="274"/>
        <v>162040</v>
      </c>
      <c r="BH334" s="398">
        <f t="shared" si="239"/>
        <v>0</v>
      </c>
    </row>
    <row r="335" spans="1:62" s="254" customFormat="1" ht="12.75">
      <c r="A335" s="303" t="s">
        <v>829</v>
      </c>
      <c r="B335" s="281" t="s">
        <v>830</v>
      </c>
      <c r="C335" s="372" t="s">
        <v>831</v>
      </c>
      <c r="D335" s="272" t="s">
        <v>110</v>
      </c>
      <c r="E335" s="273">
        <v>5</v>
      </c>
      <c r="F335" s="344">
        <v>1800</v>
      </c>
      <c r="G335" s="413">
        <f t="shared" si="275"/>
        <v>9000</v>
      </c>
      <c r="H335" s="344">
        <v>27000</v>
      </c>
      <c r="I335" s="414">
        <f t="shared" si="276"/>
        <v>135000</v>
      </c>
      <c r="J335" s="415">
        <f t="shared" si="277"/>
        <v>144000</v>
      </c>
      <c r="K335" s="406"/>
      <c r="L335" s="427"/>
      <c r="M335" s="429">
        <v>1800</v>
      </c>
      <c r="N335" s="431">
        <f t="shared" si="248"/>
        <v>0</v>
      </c>
      <c r="O335" s="429">
        <v>27000</v>
      </c>
      <c r="P335" s="431">
        <f t="shared" si="249"/>
        <v>0</v>
      </c>
      <c r="Q335" s="432">
        <f t="shared" si="250"/>
        <v>0</v>
      </c>
      <c r="R335" s="444"/>
      <c r="S335" s="446">
        <v>1800</v>
      </c>
      <c r="T335" s="448">
        <f t="shared" si="251"/>
        <v>0</v>
      </c>
      <c r="U335" s="446">
        <v>27000</v>
      </c>
      <c r="V335" s="448">
        <f t="shared" si="252"/>
        <v>0</v>
      </c>
      <c r="W335" s="449">
        <f t="shared" si="253"/>
        <v>0</v>
      </c>
      <c r="X335" s="472"/>
      <c r="Y335" s="474">
        <v>1800</v>
      </c>
      <c r="Z335" s="476">
        <f t="shared" si="254"/>
        <v>0</v>
      </c>
      <c r="AA335" s="474">
        <v>27000</v>
      </c>
      <c r="AB335" s="476">
        <f t="shared" si="255"/>
        <v>0</v>
      </c>
      <c r="AC335" s="477">
        <f t="shared" si="256"/>
        <v>0</v>
      </c>
      <c r="AD335" s="489"/>
      <c r="AE335" s="491">
        <v>1800</v>
      </c>
      <c r="AF335" s="493">
        <f t="shared" si="257"/>
        <v>0</v>
      </c>
      <c r="AG335" s="491">
        <v>27000</v>
      </c>
      <c r="AH335" s="493">
        <f t="shared" si="258"/>
        <v>0</v>
      </c>
      <c r="AI335" s="494">
        <f t="shared" si="259"/>
        <v>0</v>
      </c>
      <c r="AJ335" s="523"/>
      <c r="AK335" s="525">
        <v>1800</v>
      </c>
      <c r="AL335" s="527">
        <f t="shared" si="260"/>
        <v>0</v>
      </c>
      <c r="AM335" s="525">
        <v>27000</v>
      </c>
      <c r="AN335" s="527">
        <f t="shared" si="261"/>
        <v>0</v>
      </c>
      <c r="AO335" s="528">
        <f t="shared" si="262"/>
        <v>0</v>
      </c>
      <c r="AP335" s="540"/>
      <c r="AQ335" s="344">
        <v>1800</v>
      </c>
      <c r="AR335" s="413">
        <f t="shared" si="278"/>
        <v>0</v>
      </c>
      <c r="AS335" s="344">
        <v>27000</v>
      </c>
      <c r="AT335" s="414">
        <f t="shared" si="279"/>
        <v>0</v>
      </c>
      <c r="AU335" s="415">
        <f t="shared" si="286"/>
        <v>0</v>
      </c>
      <c r="AV335" s="606"/>
      <c r="AW335" s="344">
        <v>1800</v>
      </c>
      <c r="AX335" s="413">
        <f t="shared" si="281"/>
        <v>0</v>
      </c>
      <c r="AY335" s="344">
        <v>27000</v>
      </c>
      <c r="AZ335" s="414">
        <f t="shared" si="282"/>
        <v>0</v>
      </c>
      <c r="BA335" s="415">
        <f t="shared" si="287"/>
        <v>0</v>
      </c>
      <c r="BB335" s="540">
        <v>5</v>
      </c>
      <c r="BC335" s="542">
        <v>1800</v>
      </c>
      <c r="BD335" s="544">
        <f t="shared" si="243"/>
        <v>9000</v>
      </c>
      <c r="BE335" s="542">
        <v>27000</v>
      </c>
      <c r="BF335" s="544">
        <f t="shared" si="244"/>
        <v>135000</v>
      </c>
      <c r="BG335" s="545">
        <f t="shared" si="274"/>
        <v>144000</v>
      </c>
      <c r="BH335" s="398">
        <f t="shared" ref="BH335:BH398" si="288">E335-L335-R335-X335-AD335-AJ335-AP335-AV335-BB335</f>
        <v>0</v>
      </c>
      <c r="BJ335" s="275"/>
    </row>
    <row r="336" spans="1:62" s="275" customFormat="1" ht="25.5">
      <c r="A336" s="314" t="s">
        <v>832</v>
      </c>
      <c r="B336" s="563" t="s">
        <v>833</v>
      </c>
      <c r="C336" s="372" t="s">
        <v>834</v>
      </c>
      <c r="D336" s="559" t="s">
        <v>110</v>
      </c>
      <c r="E336" s="667">
        <v>21</v>
      </c>
      <c r="F336" s="344">
        <v>1500</v>
      </c>
      <c r="G336" s="190">
        <f t="shared" si="275"/>
        <v>31500</v>
      </c>
      <c r="H336" s="344">
        <v>694</v>
      </c>
      <c r="I336" s="190">
        <f t="shared" si="276"/>
        <v>14574</v>
      </c>
      <c r="J336" s="345">
        <f t="shared" si="277"/>
        <v>46074</v>
      </c>
      <c r="K336" s="420"/>
      <c r="L336" s="435"/>
      <c r="M336" s="429">
        <v>1500</v>
      </c>
      <c r="N336" s="431">
        <f t="shared" si="248"/>
        <v>0</v>
      </c>
      <c r="O336" s="429">
        <v>694</v>
      </c>
      <c r="P336" s="431">
        <f t="shared" si="249"/>
        <v>0</v>
      </c>
      <c r="Q336" s="432">
        <f t="shared" si="250"/>
        <v>0</v>
      </c>
      <c r="R336" s="452"/>
      <c r="S336" s="446">
        <v>1500</v>
      </c>
      <c r="T336" s="448">
        <f t="shared" si="251"/>
        <v>0</v>
      </c>
      <c r="U336" s="446">
        <v>694</v>
      </c>
      <c r="V336" s="448">
        <f t="shared" si="252"/>
        <v>0</v>
      </c>
      <c r="W336" s="449">
        <f t="shared" si="253"/>
        <v>0</v>
      </c>
      <c r="X336" s="481"/>
      <c r="Y336" s="474">
        <v>1500</v>
      </c>
      <c r="Z336" s="476">
        <f t="shared" si="254"/>
        <v>0</v>
      </c>
      <c r="AA336" s="474">
        <v>694</v>
      </c>
      <c r="AB336" s="476">
        <f t="shared" si="255"/>
        <v>0</v>
      </c>
      <c r="AC336" s="477">
        <f t="shared" si="256"/>
        <v>0</v>
      </c>
      <c r="AD336" s="500"/>
      <c r="AE336" s="491">
        <v>1500</v>
      </c>
      <c r="AF336" s="493">
        <f t="shared" si="257"/>
        <v>0</v>
      </c>
      <c r="AG336" s="491">
        <v>694</v>
      </c>
      <c r="AH336" s="493">
        <f t="shared" si="258"/>
        <v>0</v>
      </c>
      <c r="AI336" s="494">
        <f t="shared" si="259"/>
        <v>0</v>
      </c>
      <c r="AJ336" s="532"/>
      <c r="AK336" s="525">
        <v>1500</v>
      </c>
      <c r="AL336" s="527">
        <f t="shared" si="260"/>
        <v>0</v>
      </c>
      <c r="AM336" s="525">
        <v>694</v>
      </c>
      <c r="AN336" s="527">
        <f t="shared" si="261"/>
        <v>0</v>
      </c>
      <c r="AO336" s="528">
        <f t="shared" si="262"/>
        <v>0</v>
      </c>
      <c r="AP336" s="549"/>
      <c r="AQ336" s="344">
        <v>1500</v>
      </c>
      <c r="AR336" s="190">
        <f t="shared" si="278"/>
        <v>0</v>
      </c>
      <c r="AS336" s="344">
        <v>694</v>
      </c>
      <c r="AT336" s="190">
        <f t="shared" si="279"/>
        <v>0</v>
      </c>
      <c r="AU336" s="345">
        <f t="shared" si="286"/>
        <v>0</v>
      </c>
      <c r="AV336" s="681">
        <v>16</v>
      </c>
      <c r="AW336" s="344">
        <v>1500</v>
      </c>
      <c r="AX336" s="190">
        <f t="shared" si="281"/>
        <v>24000</v>
      </c>
      <c r="AY336" s="344">
        <v>694</v>
      </c>
      <c r="AZ336" s="190">
        <f t="shared" si="282"/>
        <v>11104</v>
      </c>
      <c r="BA336" s="345">
        <f t="shared" si="287"/>
        <v>35104</v>
      </c>
      <c r="BB336" s="549">
        <v>5</v>
      </c>
      <c r="BC336" s="542">
        <v>1500</v>
      </c>
      <c r="BD336" s="544">
        <f t="shared" si="243"/>
        <v>7500</v>
      </c>
      <c r="BE336" s="542">
        <v>694</v>
      </c>
      <c r="BF336" s="544">
        <f t="shared" si="244"/>
        <v>3470</v>
      </c>
      <c r="BG336" s="545">
        <f t="shared" si="274"/>
        <v>10970</v>
      </c>
      <c r="BH336" s="398">
        <f t="shared" si="288"/>
        <v>0</v>
      </c>
    </row>
    <row r="337" spans="1:60" s="275" customFormat="1" ht="25.5">
      <c r="A337" s="314" t="s">
        <v>835</v>
      </c>
      <c r="B337" s="563" t="s">
        <v>836</v>
      </c>
      <c r="C337" s="372" t="s">
        <v>837</v>
      </c>
      <c r="D337" s="559" t="s">
        <v>110</v>
      </c>
      <c r="E337" s="560">
        <v>6</v>
      </c>
      <c r="F337" s="344">
        <v>2500</v>
      </c>
      <c r="G337" s="190">
        <f t="shared" si="275"/>
        <v>15000</v>
      </c>
      <c r="H337" s="344">
        <v>2722.42</v>
      </c>
      <c r="I337" s="190">
        <f t="shared" si="276"/>
        <v>16334.52</v>
      </c>
      <c r="J337" s="345">
        <f t="shared" si="277"/>
        <v>31334.52</v>
      </c>
      <c r="K337" s="420"/>
      <c r="L337" s="435"/>
      <c r="M337" s="429">
        <v>2500</v>
      </c>
      <c r="N337" s="431">
        <f t="shared" si="248"/>
        <v>0</v>
      </c>
      <c r="O337" s="429">
        <v>2722.42</v>
      </c>
      <c r="P337" s="431">
        <f t="shared" si="249"/>
        <v>0</v>
      </c>
      <c r="Q337" s="432">
        <f t="shared" si="250"/>
        <v>0</v>
      </c>
      <c r="R337" s="452"/>
      <c r="S337" s="446">
        <v>2500</v>
      </c>
      <c r="T337" s="448">
        <f t="shared" si="251"/>
        <v>0</v>
      </c>
      <c r="U337" s="446">
        <v>2722.42</v>
      </c>
      <c r="V337" s="448">
        <f t="shared" si="252"/>
        <v>0</v>
      </c>
      <c r="W337" s="449">
        <f t="shared" si="253"/>
        <v>0</v>
      </c>
      <c r="X337" s="481"/>
      <c r="Y337" s="474">
        <v>2500</v>
      </c>
      <c r="Z337" s="476">
        <f t="shared" si="254"/>
        <v>0</v>
      </c>
      <c r="AA337" s="474">
        <v>2722.42</v>
      </c>
      <c r="AB337" s="476">
        <f t="shared" si="255"/>
        <v>0</v>
      </c>
      <c r="AC337" s="477">
        <f t="shared" si="256"/>
        <v>0</v>
      </c>
      <c r="AD337" s="500"/>
      <c r="AE337" s="491">
        <v>2500</v>
      </c>
      <c r="AF337" s="493">
        <f t="shared" si="257"/>
        <v>0</v>
      </c>
      <c r="AG337" s="491">
        <v>2722.42</v>
      </c>
      <c r="AH337" s="493">
        <f t="shared" si="258"/>
        <v>0</v>
      </c>
      <c r="AI337" s="494">
        <f t="shared" si="259"/>
        <v>0</v>
      </c>
      <c r="AJ337" s="532"/>
      <c r="AK337" s="525">
        <v>2500</v>
      </c>
      <c r="AL337" s="527">
        <f t="shared" si="260"/>
        <v>0</v>
      </c>
      <c r="AM337" s="525">
        <v>2722.42</v>
      </c>
      <c r="AN337" s="527">
        <f t="shared" si="261"/>
        <v>0</v>
      </c>
      <c r="AO337" s="528">
        <f t="shared" si="262"/>
        <v>0</v>
      </c>
      <c r="AP337" s="549"/>
      <c r="AQ337" s="344">
        <v>2500</v>
      </c>
      <c r="AR337" s="190">
        <f t="shared" si="278"/>
        <v>0</v>
      </c>
      <c r="AS337" s="344">
        <v>2722.42</v>
      </c>
      <c r="AT337" s="190">
        <f t="shared" si="279"/>
        <v>0</v>
      </c>
      <c r="AU337" s="345">
        <f t="shared" si="286"/>
        <v>0</v>
      </c>
      <c r="AV337" s="681">
        <v>4</v>
      </c>
      <c r="AW337" s="344">
        <v>2500</v>
      </c>
      <c r="AX337" s="190">
        <f t="shared" si="281"/>
        <v>10000</v>
      </c>
      <c r="AY337" s="344">
        <v>2722.42</v>
      </c>
      <c r="AZ337" s="190">
        <f t="shared" si="282"/>
        <v>10889.68</v>
      </c>
      <c r="BA337" s="345">
        <f t="shared" si="287"/>
        <v>20889.68</v>
      </c>
      <c r="BB337" s="549">
        <v>2</v>
      </c>
      <c r="BC337" s="542">
        <v>2500</v>
      </c>
      <c r="BD337" s="544">
        <f t="shared" si="243"/>
        <v>5000</v>
      </c>
      <c r="BE337" s="542">
        <v>2722.42</v>
      </c>
      <c r="BF337" s="544">
        <f t="shared" si="244"/>
        <v>5444.84</v>
      </c>
      <c r="BG337" s="545">
        <f t="shared" si="274"/>
        <v>10444.84</v>
      </c>
      <c r="BH337" s="398">
        <f t="shared" si="288"/>
        <v>0</v>
      </c>
    </row>
    <row r="338" spans="1:60" s="275" customFormat="1" ht="12.75">
      <c r="A338" s="683" t="s">
        <v>838</v>
      </c>
      <c r="B338" s="684" t="s">
        <v>839</v>
      </c>
      <c r="C338" s="649" t="s">
        <v>840</v>
      </c>
      <c r="D338" s="559" t="s">
        <v>110</v>
      </c>
      <c r="E338" s="667">
        <v>70</v>
      </c>
      <c r="F338" s="344">
        <v>300</v>
      </c>
      <c r="G338" s="190">
        <f t="shared" si="275"/>
        <v>21000</v>
      </c>
      <c r="H338" s="344">
        <v>416.16</v>
      </c>
      <c r="I338" s="190">
        <f t="shared" si="276"/>
        <v>29131.200000000001</v>
      </c>
      <c r="J338" s="345">
        <f t="shared" si="277"/>
        <v>50131.199999999997</v>
      </c>
      <c r="K338" s="420"/>
      <c r="L338" s="435"/>
      <c r="M338" s="429">
        <v>300</v>
      </c>
      <c r="N338" s="431">
        <f t="shared" si="248"/>
        <v>0</v>
      </c>
      <c r="O338" s="429">
        <v>416.16</v>
      </c>
      <c r="P338" s="431">
        <f t="shared" si="249"/>
        <v>0</v>
      </c>
      <c r="Q338" s="432">
        <f t="shared" si="250"/>
        <v>0</v>
      </c>
      <c r="R338" s="452"/>
      <c r="S338" s="446">
        <v>300</v>
      </c>
      <c r="T338" s="448">
        <f t="shared" si="251"/>
        <v>0</v>
      </c>
      <c r="U338" s="446">
        <v>416.16</v>
      </c>
      <c r="V338" s="448">
        <f t="shared" si="252"/>
        <v>0</v>
      </c>
      <c r="W338" s="449">
        <f t="shared" si="253"/>
        <v>0</v>
      </c>
      <c r="X338" s="481"/>
      <c r="Y338" s="474">
        <v>300</v>
      </c>
      <c r="Z338" s="476">
        <f t="shared" si="254"/>
        <v>0</v>
      </c>
      <c r="AA338" s="474">
        <v>416.16</v>
      </c>
      <c r="AB338" s="476">
        <f t="shared" si="255"/>
        <v>0</v>
      </c>
      <c r="AC338" s="477">
        <f t="shared" si="256"/>
        <v>0</v>
      </c>
      <c r="AD338" s="500"/>
      <c r="AE338" s="491">
        <v>300</v>
      </c>
      <c r="AF338" s="493">
        <f t="shared" si="257"/>
        <v>0</v>
      </c>
      <c r="AG338" s="491">
        <v>416.16</v>
      </c>
      <c r="AH338" s="493">
        <f t="shared" si="258"/>
        <v>0</v>
      </c>
      <c r="AI338" s="494">
        <f t="shared" si="259"/>
        <v>0</v>
      </c>
      <c r="AJ338" s="532"/>
      <c r="AK338" s="525">
        <v>300</v>
      </c>
      <c r="AL338" s="527">
        <f t="shared" si="260"/>
        <v>0</v>
      </c>
      <c r="AM338" s="525">
        <v>416.16</v>
      </c>
      <c r="AN338" s="527">
        <f t="shared" si="261"/>
        <v>0</v>
      </c>
      <c r="AO338" s="528">
        <f t="shared" si="262"/>
        <v>0</v>
      </c>
      <c r="AP338" s="549"/>
      <c r="AQ338" s="344">
        <v>300</v>
      </c>
      <c r="AR338" s="190">
        <f t="shared" si="278"/>
        <v>0</v>
      </c>
      <c r="AS338" s="344">
        <v>416.16</v>
      </c>
      <c r="AT338" s="190">
        <f t="shared" si="279"/>
        <v>0</v>
      </c>
      <c r="AU338" s="345">
        <f t="shared" si="286"/>
        <v>0</v>
      </c>
      <c r="AV338" s="681">
        <v>70</v>
      </c>
      <c r="AW338" s="344">
        <v>300</v>
      </c>
      <c r="AX338" s="190">
        <f t="shared" si="281"/>
        <v>21000</v>
      </c>
      <c r="AY338" s="344">
        <v>416.16</v>
      </c>
      <c r="AZ338" s="190">
        <f t="shared" si="282"/>
        <v>29131.200000000001</v>
      </c>
      <c r="BA338" s="345">
        <f t="shared" si="287"/>
        <v>50131.199999999997</v>
      </c>
      <c r="BB338" s="549"/>
      <c r="BC338" s="542">
        <v>300</v>
      </c>
      <c r="BD338" s="544">
        <f t="shared" si="243"/>
        <v>0</v>
      </c>
      <c r="BE338" s="542">
        <v>416.16</v>
      </c>
      <c r="BF338" s="544">
        <f t="shared" si="244"/>
        <v>0</v>
      </c>
      <c r="BG338" s="545">
        <f t="shared" si="274"/>
        <v>0</v>
      </c>
      <c r="BH338" s="398">
        <f t="shared" si="288"/>
        <v>0</v>
      </c>
    </row>
    <row r="339" spans="1:60" s="275" customFormat="1" ht="25.5">
      <c r="A339" s="683" t="s">
        <v>841</v>
      </c>
      <c r="B339" s="684" t="s">
        <v>842</v>
      </c>
      <c r="C339" s="649" t="s">
        <v>843</v>
      </c>
      <c r="D339" s="559" t="s">
        <v>110</v>
      </c>
      <c r="E339" s="560">
        <v>3</v>
      </c>
      <c r="F339" s="344">
        <v>300</v>
      </c>
      <c r="G339" s="190">
        <f t="shared" si="275"/>
        <v>900</v>
      </c>
      <c r="H339" s="344">
        <v>5395</v>
      </c>
      <c r="I339" s="190">
        <f t="shared" si="276"/>
        <v>16185</v>
      </c>
      <c r="J339" s="345">
        <f t="shared" si="277"/>
        <v>17085</v>
      </c>
      <c r="K339" s="420"/>
      <c r="L339" s="435"/>
      <c r="M339" s="429">
        <v>300</v>
      </c>
      <c r="N339" s="431">
        <f t="shared" si="248"/>
        <v>0</v>
      </c>
      <c r="O339" s="429">
        <v>5395</v>
      </c>
      <c r="P339" s="431">
        <f t="shared" si="249"/>
        <v>0</v>
      </c>
      <c r="Q339" s="432">
        <f t="shared" si="250"/>
        <v>0</v>
      </c>
      <c r="R339" s="452"/>
      <c r="S339" s="446">
        <v>300</v>
      </c>
      <c r="T339" s="448">
        <f t="shared" si="251"/>
        <v>0</v>
      </c>
      <c r="U339" s="446">
        <v>5395</v>
      </c>
      <c r="V339" s="448">
        <f t="shared" si="252"/>
        <v>0</v>
      </c>
      <c r="W339" s="449">
        <f t="shared" si="253"/>
        <v>0</v>
      </c>
      <c r="X339" s="481"/>
      <c r="Y339" s="474">
        <v>300</v>
      </c>
      <c r="Z339" s="476">
        <f t="shared" si="254"/>
        <v>0</v>
      </c>
      <c r="AA339" s="474">
        <v>5395</v>
      </c>
      <c r="AB339" s="476">
        <f t="shared" si="255"/>
        <v>0</v>
      </c>
      <c r="AC339" s="477">
        <f t="shared" si="256"/>
        <v>0</v>
      </c>
      <c r="AD339" s="500"/>
      <c r="AE339" s="491">
        <v>300</v>
      </c>
      <c r="AF339" s="493">
        <f t="shared" si="257"/>
        <v>0</v>
      </c>
      <c r="AG339" s="491">
        <v>5395</v>
      </c>
      <c r="AH339" s="493">
        <f t="shared" si="258"/>
        <v>0</v>
      </c>
      <c r="AI339" s="494">
        <f t="shared" si="259"/>
        <v>0</v>
      </c>
      <c r="AJ339" s="532"/>
      <c r="AK339" s="525">
        <v>300</v>
      </c>
      <c r="AL339" s="527">
        <f t="shared" si="260"/>
        <v>0</v>
      </c>
      <c r="AM339" s="525">
        <v>5395</v>
      </c>
      <c r="AN339" s="527">
        <f t="shared" si="261"/>
        <v>0</v>
      </c>
      <c r="AO339" s="528">
        <f t="shared" si="262"/>
        <v>0</v>
      </c>
      <c r="AP339" s="549"/>
      <c r="AQ339" s="344">
        <v>300</v>
      </c>
      <c r="AR339" s="190">
        <f t="shared" si="278"/>
        <v>0</v>
      </c>
      <c r="AS339" s="344">
        <v>5395</v>
      </c>
      <c r="AT339" s="190">
        <f t="shared" si="279"/>
        <v>0</v>
      </c>
      <c r="AU339" s="345">
        <f t="shared" si="286"/>
        <v>0</v>
      </c>
      <c r="AV339" s="681"/>
      <c r="AW339" s="344">
        <v>300</v>
      </c>
      <c r="AX339" s="190">
        <f t="shared" si="281"/>
        <v>0</v>
      </c>
      <c r="AY339" s="344">
        <v>5395</v>
      </c>
      <c r="AZ339" s="190">
        <f t="shared" si="282"/>
        <v>0</v>
      </c>
      <c r="BA339" s="345">
        <f t="shared" si="287"/>
        <v>0</v>
      </c>
      <c r="BB339" s="549">
        <v>3</v>
      </c>
      <c r="BC339" s="542">
        <v>300</v>
      </c>
      <c r="BD339" s="544">
        <f t="shared" si="243"/>
        <v>900</v>
      </c>
      <c r="BE339" s="542">
        <v>5395</v>
      </c>
      <c r="BF339" s="544">
        <f t="shared" si="244"/>
        <v>16185</v>
      </c>
      <c r="BG339" s="545">
        <f t="shared" si="274"/>
        <v>17085</v>
      </c>
      <c r="BH339" s="398">
        <f t="shared" si="288"/>
        <v>0</v>
      </c>
    </row>
    <row r="340" spans="1:60" s="275" customFormat="1" ht="12.75">
      <c r="A340" s="683" t="s">
        <v>844</v>
      </c>
      <c r="B340" s="684" t="s">
        <v>845</v>
      </c>
      <c r="C340" s="649" t="s">
        <v>846</v>
      </c>
      <c r="D340" s="559" t="s">
        <v>110</v>
      </c>
      <c r="E340" s="667">
        <v>3</v>
      </c>
      <c r="F340" s="344">
        <v>200</v>
      </c>
      <c r="G340" s="190">
        <f t="shared" si="275"/>
        <v>600</v>
      </c>
      <c r="H340" s="344">
        <v>118</v>
      </c>
      <c r="I340" s="190">
        <f t="shared" si="276"/>
        <v>354</v>
      </c>
      <c r="J340" s="345">
        <f t="shared" si="277"/>
        <v>954</v>
      </c>
      <c r="K340" s="420"/>
      <c r="L340" s="435"/>
      <c r="M340" s="429">
        <v>200</v>
      </c>
      <c r="N340" s="431">
        <f t="shared" si="248"/>
        <v>0</v>
      </c>
      <c r="O340" s="429">
        <v>118</v>
      </c>
      <c r="P340" s="431">
        <f t="shared" si="249"/>
        <v>0</v>
      </c>
      <c r="Q340" s="432">
        <f t="shared" si="250"/>
        <v>0</v>
      </c>
      <c r="R340" s="452"/>
      <c r="S340" s="446">
        <v>200</v>
      </c>
      <c r="T340" s="448">
        <f t="shared" si="251"/>
        <v>0</v>
      </c>
      <c r="U340" s="446">
        <v>118</v>
      </c>
      <c r="V340" s="448">
        <f t="shared" si="252"/>
        <v>0</v>
      </c>
      <c r="W340" s="449">
        <f t="shared" si="253"/>
        <v>0</v>
      </c>
      <c r="X340" s="481"/>
      <c r="Y340" s="474">
        <v>200</v>
      </c>
      <c r="Z340" s="476">
        <f t="shared" si="254"/>
        <v>0</v>
      </c>
      <c r="AA340" s="474">
        <v>118</v>
      </c>
      <c r="AB340" s="476">
        <f t="shared" si="255"/>
        <v>0</v>
      </c>
      <c r="AC340" s="477">
        <f t="shared" si="256"/>
        <v>0</v>
      </c>
      <c r="AD340" s="500"/>
      <c r="AE340" s="491">
        <v>200</v>
      </c>
      <c r="AF340" s="493">
        <f t="shared" si="257"/>
        <v>0</v>
      </c>
      <c r="AG340" s="491">
        <v>118</v>
      </c>
      <c r="AH340" s="493">
        <f t="shared" si="258"/>
        <v>0</v>
      </c>
      <c r="AI340" s="494">
        <f t="shared" si="259"/>
        <v>0</v>
      </c>
      <c r="AJ340" s="532"/>
      <c r="AK340" s="525">
        <v>200</v>
      </c>
      <c r="AL340" s="527">
        <f t="shared" si="260"/>
        <v>0</v>
      </c>
      <c r="AM340" s="525">
        <v>118</v>
      </c>
      <c r="AN340" s="527">
        <f t="shared" si="261"/>
        <v>0</v>
      </c>
      <c r="AO340" s="528">
        <f t="shared" si="262"/>
        <v>0</v>
      </c>
      <c r="AP340" s="549"/>
      <c r="AQ340" s="344">
        <v>200</v>
      </c>
      <c r="AR340" s="190">
        <f t="shared" si="278"/>
        <v>0</v>
      </c>
      <c r="AS340" s="344">
        <v>118</v>
      </c>
      <c r="AT340" s="190">
        <f t="shared" si="279"/>
        <v>0</v>
      </c>
      <c r="AU340" s="345">
        <f t="shared" si="286"/>
        <v>0</v>
      </c>
      <c r="AV340" s="681"/>
      <c r="AW340" s="344">
        <v>200</v>
      </c>
      <c r="AX340" s="190">
        <f t="shared" si="281"/>
        <v>0</v>
      </c>
      <c r="AY340" s="344">
        <v>118</v>
      </c>
      <c r="AZ340" s="190">
        <f t="shared" si="282"/>
        <v>0</v>
      </c>
      <c r="BA340" s="345">
        <f t="shared" si="287"/>
        <v>0</v>
      </c>
      <c r="BB340" s="549">
        <v>3</v>
      </c>
      <c r="BC340" s="542">
        <v>200</v>
      </c>
      <c r="BD340" s="544">
        <f t="shared" si="243"/>
        <v>600</v>
      </c>
      <c r="BE340" s="542">
        <v>118</v>
      </c>
      <c r="BF340" s="544">
        <f t="shared" si="244"/>
        <v>354</v>
      </c>
      <c r="BG340" s="545">
        <f t="shared" si="274"/>
        <v>954</v>
      </c>
      <c r="BH340" s="398">
        <f t="shared" si="288"/>
        <v>0</v>
      </c>
    </row>
    <row r="341" spans="1:60" s="275" customFormat="1" ht="25.5">
      <c r="A341" s="683" t="s">
        <v>847</v>
      </c>
      <c r="B341" s="684" t="s">
        <v>848</v>
      </c>
      <c r="C341" s="649" t="s">
        <v>849</v>
      </c>
      <c r="D341" s="559" t="s">
        <v>110</v>
      </c>
      <c r="E341" s="560">
        <v>5</v>
      </c>
      <c r="F341" s="344">
        <v>100</v>
      </c>
      <c r="G341" s="190">
        <f t="shared" si="275"/>
        <v>500</v>
      </c>
      <c r="H341" s="344">
        <v>210</v>
      </c>
      <c r="I341" s="190">
        <f t="shared" si="276"/>
        <v>1050</v>
      </c>
      <c r="J341" s="345">
        <f t="shared" si="277"/>
        <v>1550</v>
      </c>
      <c r="K341" s="420"/>
      <c r="L341" s="435"/>
      <c r="M341" s="429">
        <v>100</v>
      </c>
      <c r="N341" s="431">
        <f t="shared" si="248"/>
        <v>0</v>
      </c>
      <c r="O341" s="429">
        <v>210</v>
      </c>
      <c r="P341" s="431">
        <f t="shared" si="249"/>
        <v>0</v>
      </c>
      <c r="Q341" s="432">
        <f t="shared" si="250"/>
        <v>0</v>
      </c>
      <c r="R341" s="452"/>
      <c r="S341" s="446">
        <v>100</v>
      </c>
      <c r="T341" s="448">
        <f t="shared" si="251"/>
        <v>0</v>
      </c>
      <c r="U341" s="446">
        <v>210</v>
      </c>
      <c r="V341" s="448">
        <f t="shared" si="252"/>
        <v>0</v>
      </c>
      <c r="W341" s="449">
        <f t="shared" si="253"/>
        <v>0</v>
      </c>
      <c r="X341" s="481"/>
      <c r="Y341" s="474">
        <v>100</v>
      </c>
      <c r="Z341" s="476">
        <f t="shared" si="254"/>
        <v>0</v>
      </c>
      <c r="AA341" s="474">
        <v>210</v>
      </c>
      <c r="AB341" s="476">
        <f t="shared" si="255"/>
        <v>0</v>
      </c>
      <c r="AC341" s="477">
        <f t="shared" si="256"/>
        <v>0</v>
      </c>
      <c r="AD341" s="500"/>
      <c r="AE341" s="491">
        <v>100</v>
      </c>
      <c r="AF341" s="493">
        <f t="shared" si="257"/>
        <v>0</v>
      </c>
      <c r="AG341" s="491">
        <v>210</v>
      </c>
      <c r="AH341" s="493">
        <f t="shared" si="258"/>
        <v>0</v>
      </c>
      <c r="AI341" s="494">
        <f t="shared" si="259"/>
        <v>0</v>
      </c>
      <c r="AJ341" s="532"/>
      <c r="AK341" s="525">
        <v>100</v>
      </c>
      <c r="AL341" s="527">
        <f t="shared" si="260"/>
        <v>0</v>
      </c>
      <c r="AM341" s="525">
        <v>210</v>
      </c>
      <c r="AN341" s="527">
        <f t="shared" si="261"/>
        <v>0</v>
      </c>
      <c r="AO341" s="528">
        <f t="shared" si="262"/>
        <v>0</v>
      </c>
      <c r="AP341" s="549"/>
      <c r="AQ341" s="344">
        <v>100</v>
      </c>
      <c r="AR341" s="190">
        <f t="shared" si="278"/>
        <v>0</v>
      </c>
      <c r="AS341" s="344">
        <v>210</v>
      </c>
      <c r="AT341" s="190">
        <f t="shared" si="279"/>
        <v>0</v>
      </c>
      <c r="AU341" s="345">
        <f t="shared" si="286"/>
        <v>0</v>
      </c>
      <c r="AV341" s="681">
        <v>5</v>
      </c>
      <c r="AW341" s="344">
        <v>100</v>
      </c>
      <c r="AX341" s="190">
        <f t="shared" si="281"/>
        <v>500</v>
      </c>
      <c r="AY341" s="344">
        <v>210</v>
      </c>
      <c r="AZ341" s="190">
        <f t="shared" si="282"/>
        <v>1050</v>
      </c>
      <c r="BA341" s="345">
        <f t="shared" si="287"/>
        <v>1550</v>
      </c>
      <c r="BB341" s="549"/>
      <c r="BC341" s="542">
        <v>100</v>
      </c>
      <c r="BD341" s="544">
        <f t="shared" si="243"/>
        <v>0</v>
      </c>
      <c r="BE341" s="542">
        <v>210</v>
      </c>
      <c r="BF341" s="544">
        <f t="shared" si="244"/>
        <v>0</v>
      </c>
      <c r="BG341" s="545">
        <f t="shared" si="274"/>
        <v>0</v>
      </c>
      <c r="BH341" s="398">
        <f t="shared" si="288"/>
        <v>0</v>
      </c>
    </row>
    <row r="342" spans="1:60" s="595" customFormat="1" ht="12.75">
      <c r="A342" s="668" t="s">
        <v>850</v>
      </c>
      <c r="B342" s="669" t="s">
        <v>851</v>
      </c>
      <c r="C342" s="641" t="s">
        <v>852</v>
      </c>
      <c r="D342" s="670" t="s">
        <v>110</v>
      </c>
      <c r="E342" s="671">
        <v>0</v>
      </c>
      <c r="F342" s="600">
        <v>300</v>
      </c>
      <c r="G342" s="586">
        <f t="shared" si="275"/>
        <v>0</v>
      </c>
      <c r="H342" s="600">
        <v>280.87</v>
      </c>
      <c r="I342" s="586">
        <f t="shared" si="276"/>
        <v>0</v>
      </c>
      <c r="J342" s="587">
        <f t="shared" si="277"/>
        <v>0</v>
      </c>
      <c r="K342" s="676"/>
      <c r="L342" s="673"/>
      <c r="M342" s="600">
        <v>300</v>
      </c>
      <c r="N342" s="586">
        <f t="shared" si="248"/>
        <v>0</v>
      </c>
      <c r="O342" s="600">
        <v>280.87</v>
      </c>
      <c r="P342" s="586">
        <f t="shared" si="249"/>
        <v>0</v>
      </c>
      <c r="Q342" s="587">
        <f t="shared" si="250"/>
        <v>0</v>
      </c>
      <c r="R342" s="673"/>
      <c r="S342" s="600">
        <v>300</v>
      </c>
      <c r="T342" s="586">
        <f t="shared" si="251"/>
        <v>0</v>
      </c>
      <c r="U342" s="600">
        <v>280.87</v>
      </c>
      <c r="V342" s="586">
        <f t="shared" si="252"/>
        <v>0</v>
      </c>
      <c r="W342" s="587">
        <f t="shared" si="253"/>
        <v>0</v>
      </c>
      <c r="X342" s="673"/>
      <c r="Y342" s="600">
        <v>300</v>
      </c>
      <c r="Z342" s="586">
        <f t="shared" si="254"/>
        <v>0</v>
      </c>
      <c r="AA342" s="600">
        <v>280.87</v>
      </c>
      <c r="AB342" s="586">
        <f t="shared" si="255"/>
        <v>0</v>
      </c>
      <c r="AC342" s="587">
        <f t="shared" si="256"/>
        <v>0</v>
      </c>
      <c r="AD342" s="673"/>
      <c r="AE342" s="600">
        <v>300</v>
      </c>
      <c r="AF342" s="586">
        <f t="shared" si="257"/>
        <v>0</v>
      </c>
      <c r="AG342" s="600">
        <v>280.87</v>
      </c>
      <c r="AH342" s="586">
        <f t="shared" si="258"/>
        <v>0</v>
      </c>
      <c r="AI342" s="587">
        <f t="shared" si="259"/>
        <v>0</v>
      </c>
      <c r="AJ342" s="674"/>
      <c r="AK342" s="603">
        <v>300</v>
      </c>
      <c r="AL342" s="591">
        <f t="shared" si="260"/>
        <v>0</v>
      </c>
      <c r="AM342" s="603">
        <v>280.87</v>
      </c>
      <c r="AN342" s="591">
        <f t="shared" si="261"/>
        <v>0</v>
      </c>
      <c r="AO342" s="592">
        <f t="shared" si="262"/>
        <v>0</v>
      </c>
      <c r="AP342" s="673"/>
      <c r="AQ342" s="600">
        <v>300</v>
      </c>
      <c r="AR342" s="586">
        <f t="shared" si="278"/>
        <v>0</v>
      </c>
      <c r="AS342" s="600">
        <v>280.87</v>
      </c>
      <c r="AT342" s="586">
        <f t="shared" si="279"/>
        <v>0</v>
      </c>
      <c r="AU342" s="587">
        <f t="shared" si="286"/>
        <v>0</v>
      </c>
      <c r="AV342" s="681"/>
      <c r="AW342" s="600">
        <v>300</v>
      </c>
      <c r="AX342" s="586">
        <f t="shared" si="281"/>
        <v>0</v>
      </c>
      <c r="AY342" s="600">
        <v>280.87</v>
      </c>
      <c r="AZ342" s="586">
        <f t="shared" si="282"/>
        <v>0</v>
      </c>
      <c r="BA342" s="587">
        <f t="shared" si="287"/>
        <v>0</v>
      </c>
      <c r="BB342" s="673"/>
      <c r="BC342" s="600">
        <v>300</v>
      </c>
      <c r="BD342" s="586">
        <f t="shared" si="243"/>
        <v>0</v>
      </c>
      <c r="BE342" s="600">
        <v>280.87</v>
      </c>
      <c r="BF342" s="586">
        <f t="shared" si="244"/>
        <v>0</v>
      </c>
      <c r="BG342" s="587">
        <f t="shared" si="274"/>
        <v>0</v>
      </c>
      <c r="BH342" s="398">
        <f t="shared" si="288"/>
        <v>0</v>
      </c>
    </row>
    <row r="343" spans="1:60" s="595" customFormat="1" ht="13.5">
      <c r="A343" s="668" t="s">
        <v>853</v>
      </c>
      <c r="B343" s="669" t="s">
        <v>854</v>
      </c>
      <c r="C343" s="641" t="s">
        <v>855</v>
      </c>
      <c r="D343" s="670" t="s">
        <v>110</v>
      </c>
      <c r="E343" s="671">
        <v>0</v>
      </c>
      <c r="F343" s="600">
        <v>1200</v>
      </c>
      <c r="G343" s="586">
        <f t="shared" si="275"/>
        <v>0</v>
      </c>
      <c r="H343" s="600">
        <v>0</v>
      </c>
      <c r="I343" s="586">
        <f t="shared" si="276"/>
        <v>0</v>
      </c>
      <c r="J343" s="587">
        <f t="shared" si="277"/>
        <v>0</v>
      </c>
      <c r="K343" s="672"/>
      <c r="L343" s="673"/>
      <c r="M343" s="600">
        <v>1200</v>
      </c>
      <c r="N343" s="586">
        <f t="shared" si="248"/>
        <v>0</v>
      </c>
      <c r="O343" s="600">
        <v>0</v>
      </c>
      <c r="P343" s="586">
        <f t="shared" si="249"/>
        <v>0</v>
      </c>
      <c r="Q343" s="587">
        <f t="shared" si="250"/>
        <v>0</v>
      </c>
      <c r="R343" s="673"/>
      <c r="S343" s="600">
        <v>1200</v>
      </c>
      <c r="T343" s="586">
        <f t="shared" si="251"/>
        <v>0</v>
      </c>
      <c r="U343" s="600">
        <v>0</v>
      </c>
      <c r="V343" s="586">
        <f t="shared" si="252"/>
        <v>0</v>
      </c>
      <c r="W343" s="587">
        <f t="shared" si="253"/>
        <v>0</v>
      </c>
      <c r="X343" s="673"/>
      <c r="Y343" s="600">
        <v>1200</v>
      </c>
      <c r="Z343" s="586">
        <f t="shared" si="254"/>
        <v>0</v>
      </c>
      <c r="AA343" s="600">
        <v>0</v>
      </c>
      <c r="AB343" s="586">
        <f t="shared" si="255"/>
        <v>0</v>
      </c>
      <c r="AC343" s="587">
        <f t="shared" si="256"/>
        <v>0</v>
      </c>
      <c r="AD343" s="673"/>
      <c r="AE343" s="600">
        <v>1200</v>
      </c>
      <c r="AF343" s="586">
        <f t="shared" si="257"/>
        <v>0</v>
      </c>
      <c r="AG343" s="600">
        <v>0</v>
      </c>
      <c r="AH343" s="586">
        <f t="shared" si="258"/>
        <v>0</v>
      </c>
      <c r="AI343" s="587">
        <f t="shared" si="259"/>
        <v>0</v>
      </c>
      <c r="AJ343" s="674"/>
      <c r="AK343" s="603">
        <v>1200</v>
      </c>
      <c r="AL343" s="591">
        <f t="shared" si="260"/>
        <v>0</v>
      </c>
      <c r="AM343" s="603">
        <v>0</v>
      </c>
      <c r="AN343" s="591">
        <f t="shared" si="261"/>
        <v>0</v>
      </c>
      <c r="AO343" s="592">
        <f t="shared" si="262"/>
        <v>0</v>
      </c>
      <c r="AP343" s="673"/>
      <c r="AQ343" s="600">
        <v>1200</v>
      </c>
      <c r="AR343" s="586">
        <f t="shared" si="278"/>
        <v>0</v>
      </c>
      <c r="AS343" s="600">
        <v>0</v>
      </c>
      <c r="AT343" s="586">
        <f t="shared" si="279"/>
        <v>0</v>
      </c>
      <c r="AU343" s="587">
        <f t="shared" si="286"/>
        <v>0</v>
      </c>
      <c r="AV343" s="681"/>
      <c r="AW343" s="600">
        <v>1200</v>
      </c>
      <c r="AX343" s="586">
        <f t="shared" si="281"/>
        <v>0</v>
      </c>
      <c r="AY343" s="600">
        <v>0</v>
      </c>
      <c r="AZ343" s="586">
        <f t="shared" si="282"/>
        <v>0</v>
      </c>
      <c r="BA343" s="587">
        <f t="shared" si="287"/>
        <v>0</v>
      </c>
      <c r="BB343" s="673"/>
      <c r="BC343" s="600">
        <v>1200</v>
      </c>
      <c r="BD343" s="586">
        <f t="shared" si="243"/>
        <v>0</v>
      </c>
      <c r="BE343" s="600">
        <v>0</v>
      </c>
      <c r="BF343" s="586">
        <f t="shared" si="244"/>
        <v>0</v>
      </c>
      <c r="BG343" s="587">
        <f t="shared" si="274"/>
        <v>0</v>
      </c>
      <c r="BH343" s="398">
        <f t="shared" si="288"/>
        <v>0</v>
      </c>
    </row>
    <row r="344" spans="1:60" s="595" customFormat="1" ht="12.75">
      <c r="A344" s="668" t="s">
        <v>856</v>
      </c>
      <c r="B344" s="675" t="s">
        <v>857</v>
      </c>
      <c r="C344" s="641"/>
      <c r="D344" s="670" t="s">
        <v>110</v>
      </c>
      <c r="E344" s="599">
        <v>0</v>
      </c>
      <c r="F344" s="600">
        <v>3360</v>
      </c>
      <c r="G344" s="586">
        <f t="shared" si="275"/>
        <v>0</v>
      </c>
      <c r="H344" s="600">
        <v>5390</v>
      </c>
      <c r="I344" s="586">
        <f t="shared" si="276"/>
        <v>0</v>
      </c>
      <c r="J344" s="587">
        <f t="shared" si="277"/>
        <v>0</v>
      </c>
      <c r="K344" s="676"/>
      <c r="L344" s="673"/>
      <c r="M344" s="600">
        <v>3360</v>
      </c>
      <c r="N344" s="586">
        <f t="shared" si="248"/>
        <v>0</v>
      </c>
      <c r="O344" s="600">
        <v>5390</v>
      </c>
      <c r="P344" s="586">
        <f t="shared" si="249"/>
        <v>0</v>
      </c>
      <c r="Q344" s="587">
        <f t="shared" si="250"/>
        <v>0</v>
      </c>
      <c r="R344" s="673"/>
      <c r="S344" s="600">
        <v>3360</v>
      </c>
      <c r="T344" s="586">
        <f t="shared" si="251"/>
        <v>0</v>
      </c>
      <c r="U344" s="600">
        <v>5390</v>
      </c>
      <c r="V344" s="586">
        <f t="shared" si="252"/>
        <v>0</v>
      </c>
      <c r="W344" s="587">
        <f t="shared" si="253"/>
        <v>0</v>
      </c>
      <c r="X344" s="673"/>
      <c r="Y344" s="600">
        <v>3360</v>
      </c>
      <c r="Z344" s="586">
        <f t="shared" si="254"/>
        <v>0</v>
      </c>
      <c r="AA344" s="600">
        <v>5390</v>
      </c>
      <c r="AB344" s="586">
        <f t="shared" si="255"/>
        <v>0</v>
      </c>
      <c r="AC344" s="587">
        <f t="shared" si="256"/>
        <v>0</v>
      </c>
      <c r="AD344" s="673"/>
      <c r="AE344" s="600">
        <v>3360</v>
      </c>
      <c r="AF344" s="586">
        <f t="shared" si="257"/>
        <v>0</v>
      </c>
      <c r="AG344" s="600">
        <v>5390</v>
      </c>
      <c r="AH344" s="586">
        <f t="shared" si="258"/>
        <v>0</v>
      </c>
      <c r="AI344" s="587">
        <f t="shared" si="259"/>
        <v>0</v>
      </c>
      <c r="AJ344" s="674"/>
      <c r="AK344" s="603">
        <v>3360</v>
      </c>
      <c r="AL344" s="591">
        <f t="shared" si="260"/>
        <v>0</v>
      </c>
      <c r="AM344" s="603">
        <v>5390</v>
      </c>
      <c r="AN344" s="591">
        <f t="shared" si="261"/>
        <v>0</v>
      </c>
      <c r="AO344" s="592">
        <f t="shared" si="262"/>
        <v>0</v>
      </c>
      <c r="AP344" s="673"/>
      <c r="AQ344" s="600">
        <v>3360</v>
      </c>
      <c r="AR344" s="586">
        <f t="shared" si="278"/>
        <v>0</v>
      </c>
      <c r="AS344" s="600">
        <v>5390</v>
      </c>
      <c r="AT344" s="586">
        <f t="shared" si="279"/>
        <v>0</v>
      </c>
      <c r="AU344" s="587">
        <f t="shared" si="286"/>
        <v>0</v>
      </c>
      <c r="AV344" s="681"/>
      <c r="AW344" s="600">
        <v>3360</v>
      </c>
      <c r="AX344" s="586">
        <f t="shared" si="281"/>
        <v>0</v>
      </c>
      <c r="AY344" s="600">
        <v>5390</v>
      </c>
      <c r="AZ344" s="586">
        <f t="shared" si="282"/>
        <v>0</v>
      </c>
      <c r="BA344" s="587">
        <f t="shared" si="287"/>
        <v>0</v>
      </c>
      <c r="BB344" s="673"/>
      <c r="BC344" s="600">
        <v>3360</v>
      </c>
      <c r="BD344" s="586">
        <f t="shared" si="243"/>
        <v>0</v>
      </c>
      <c r="BE344" s="600">
        <v>5390</v>
      </c>
      <c r="BF344" s="586">
        <f t="shared" si="244"/>
        <v>0</v>
      </c>
      <c r="BG344" s="587">
        <f t="shared" si="274"/>
        <v>0</v>
      </c>
      <c r="BH344" s="398">
        <f t="shared" si="288"/>
        <v>0</v>
      </c>
    </row>
    <row r="345" spans="1:60" s="275" customFormat="1" ht="38.25">
      <c r="A345" s="314" t="s">
        <v>858</v>
      </c>
      <c r="B345" s="563" t="s">
        <v>859</v>
      </c>
      <c r="C345" s="372" t="s">
        <v>860</v>
      </c>
      <c r="D345" s="559" t="s">
        <v>110</v>
      </c>
      <c r="E345" s="560">
        <v>8</v>
      </c>
      <c r="F345" s="344">
        <v>50</v>
      </c>
      <c r="G345" s="190">
        <f t="shared" si="275"/>
        <v>400</v>
      </c>
      <c r="H345" s="344">
        <v>429</v>
      </c>
      <c r="I345" s="190">
        <f t="shared" si="276"/>
        <v>3432</v>
      </c>
      <c r="J345" s="345">
        <f t="shared" si="277"/>
        <v>3832</v>
      </c>
      <c r="K345" s="420"/>
      <c r="L345" s="435"/>
      <c r="M345" s="429">
        <v>50</v>
      </c>
      <c r="N345" s="431">
        <f t="shared" si="248"/>
        <v>0</v>
      </c>
      <c r="O345" s="429">
        <v>429</v>
      </c>
      <c r="P345" s="431">
        <f t="shared" si="249"/>
        <v>0</v>
      </c>
      <c r="Q345" s="432">
        <f t="shared" si="250"/>
        <v>0</v>
      </c>
      <c r="R345" s="452"/>
      <c r="S345" s="446">
        <v>50</v>
      </c>
      <c r="T345" s="448">
        <f t="shared" si="251"/>
        <v>0</v>
      </c>
      <c r="U345" s="446">
        <v>429</v>
      </c>
      <c r="V345" s="448">
        <f t="shared" si="252"/>
        <v>0</v>
      </c>
      <c r="W345" s="449">
        <f t="shared" si="253"/>
        <v>0</v>
      </c>
      <c r="X345" s="481"/>
      <c r="Y345" s="474">
        <v>50</v>
      </c>
      <c r="Z345" s="476">
        <f t="shared" si="254"/>
        <v>0</v>
      </c>
      <c r="AA345" s="474">
        <v>429</v>
      </c>
      <c r="AB345" s="476">
        <f t="shared" si="255"/>
        <v>0</v>
      </c>
      <c r="AC345" s="477">
        <f t="shared" si="256"/>
        <v>0</v>
      </c>
      <c r="AD345" s="500"/>
      <c r="AE345" s="491">
        <v>50</v>
      </c>
      <c r="AF345" s="493">
        <f t="shared" si="257"/>
        <v>0</v>
      </c>
      <c r="AG345" s="491">
        <v>429</v>
      </c>
      <c r="AH345" s="493">
        <f t="shared" si="258"/>
        <v>0</v>
      </c>
      <c r="AI345" s="494">
        <f t="shared" si="259"/>
        <v>0</v>
      </c>
      <c r="AJ345" s="532"/>
      <c r="AK345" s="525">
        <v>50</v>
      </c>
      <c r="AL345" s="527">
        <f t="shared" si="260"/>
        <v>0</v>
      </c>
      <c r="AM345" s="525">
        <v>429</v>
      </c>
      <c r="AN345" s="527">
        <f t="shared" si="261"/>
        <v>0</v>
      </c>
      <c r="AO345" s="528">
        <f t="shared" si="262"/>
        <v>0</v>
      </c>
      <c r="AP345" s="549"/>
      <c r="AQ345" s="344">
        <v>50</v>
      </c>
      <c r="AR345" s="190">
        <f t="shared" si="278"/>
        <v>0</v>
      </c>
      <c r="AS345" s="344">
        <v>429</v>
      </c>
      <c r="AT345" s="190">
        <f t="shared" si="279"/>
        <v>0</v>
      </c>
      <c r="AU345" s="345">
        <f t="shared" si="286"/>
        <v>0</v>
      </c>
      <c r="AV345" s="681"/>
      <c r="AW345" s="344">
        <v>50</v>
      </c>
      <c r="AX345" s="190">
        <f t="shared" si="281"/>
        <v>0</v>
      </c>
      <c r="AY345" s="344">
        <v>429</v>
      </c>
      <c r="AZ345" s="190">
        <f t="shared" si="282"/>
        <v>0</v>
      </c>
      <c r="BA345" s="345">
        <f t="shared" si="287"/>
        <v>0</v>
      </c>
      <c r="BB345" s="549">
        <v>8</v>
      </c>
      <c r="BC345" s="542">
        <v>50</v>
      </c>
      <c r="BD345" s="544">
        <f t="shared" si="243"/>
        <v>400</v>
      </c>
      <c r="BE345" s="542">
        <v>429</v>
      </c>
      <c r="BF345" s="544">
        <f t="shared" si="244"/>
        <v>3432</v>
      </c>
      <c r="BG345" s="545">
        <f t="shared" si="274"/>
        <v>3832</v>
      </c>
      <c r="BH345" s="398">
        <f t="shared" si="288"/>
        <v>0</v>
      </c>
    </row>
    <row r="346" spans="1:60" s="275" customFormat="1" ht="38.25">
      <c r="A346" s="314" t="s">
        <v>861</v>
      </c>
      <c r="B346" s="367" t="s">
        <v>862</v>
      </c>
      <c r="C346" s="372" t="s">
        <v>863</v>
      </c>
      <c r="D346" s="559" t="s">
        <v>110</v>
      </c>
      <c r="E346" s="606">
        <v>50</v>
      </c>
      <c r="F346" s="344">
        <v>50</v>
      </c>
      <c r="G346" s="190">
        <f t="shared" si="275"/>
        <v>2500</v>
      </c>
      <c r="H346" s="344">
        <v>285</v>
      </c>
      <c r="I346" s="190">
        <f t="shared" si="276"/>
        <v>14250</v>
      </c>
      <c r="J346" s="345">
        <f t="shared" si="277"/>
        <v>16750</v>
      </c>
      <c r="K346" s="420"/>
      <c r="L346" s="435"/>
      <c r="M346" s="429">
        <v>50</v>
      </c>
      <c r="N346" s="431">
        <f t="shared" si="248"/>
        <v>0</v>
      </c>
      <c r="O346" s="429">
        <v>285</v>
      </c>
      <c r="P346" s="431">
        <f t="shared" si="249"/>
        <v>0</v>
      </c>
      <c r="Q346" s="432">
        <f t="shared" si="250"/>
        <v>0</v>
      </c>
      <c r="R346" s="452"/>
      <c r="S346" s="446">
        <v>50</v>
      </c>
      <c r="T346" s="448">
        <f t="shared" si="251"/>
        <v>0</v>
      </c>
      <c r="U346" s="446">
        <v>285</v>
      </c>
      <c r="V346" s="448">
        <f t="shared" si="252"/>
        <v>0</v>
      </c>
      <c r="W346" s="449">
        <f t="shared" si="253"/>
        <v>0</v>
      </c>
      <c r="X346" s="481"/>
      <c r="Y346" s="474">
        <v>50</v>
      </c>
      <c r="Z346" s="476">
        <f t="shared" si="254"/>
        <v>0</v>
      </c>
      <c r="AA346" s="474">
        <v>285</v>
      </c>
      <c r="AB346" s="476">
        <f t="shared" si="255"/>
        <v>0</v>
      </c>
      <c r="AC346" s="477">
        <f t="shared" si="256"/>
        <v>0</v>
      </c>
      <c r="AD346" s="500"/>
      <c r="AE346" s="491">
        <v>50</v>
      </c>
      <c r="AF346" s="493">
        <f t="shared" si="257"/>
        <v>0</v>
      </c>
      <c r="AG346" s="491">
        <v>285</v>
      </c>
      <c r="AH346" s="493">
        <f t="shared" si="258"/>
        <v>0</v>
      </c>
      <c r="AI346" s="494">
        <f t="shared" si="259"/>
        <v>0</v>
      </c>
      <c r="AJ346" s="532"/>
      <c r="AK346" s="525">
        <v>50</v>
      </c>
      <c r="AL346" s="527">
        <f t="shared" si="260"/>
        <v>0</v>
      </c>
      <c r="AM346" s="525">
        <v>285</v>
      </c>
      <c r="AN346" s="527">
        <f t="shared" si="261"/>
        <v>0</v>
      </c>
      <c r="AO346" s="528">
        <f t="shared" si="262"/>
        <v>0</v>
      </c>
      <c r="AP346" s="549"/>
      <c r="AQ346" s="344">
        <v>50</v>
      </c>
      <c r="AR346" s="190">
        <f t="shared" si="278"/>
        <v>0</v>
      </c>
      <c r="AS346" s="344">
        <v>285</v>
      </c>
      <c r="AT346" s="190">
        <f t="shared" si="279"/>
        <v>0</v>
      </c>
      <c r="AU346" s="345">
        <f t="shared" si="286"/>
        <v>0</v>
      </c>
      <c r="AV346" s="681">
        <v>50</v>
      </c>
      <c r="AW346" s="344">
        <v>50</v>
      </c>
      <c r="AX346" s="190">
        <f t="shared" si="281"/>
        <v>2500</v>
      </c>
      <c r="AY346" s="344">
        <v>285</v>
      </c>
      <c r="AZ346" s="190">
        <f t="shared" si="282"/>
        <v>14250</v>
      </c>
      <c r="BA346" s="345">
        <f t="shared" si="287"/>
        <v>16750</v>
      </c>
      <c r="BB346" s="549"/>
      <c r="BC346" s="542">
        <v>50</v>
      </c>
      <c r="BD346" s="544">
        <f t="shared" si="243"/>
        <v>0</v>
      </c>
      <c r="BE346" s="542">
        <v>285</v>
      </c>
      <c r="BF346" s="544">
        <f t="shared" si="244"/>
        <v>0</v>
      </c>
      <c r="BG346" s="545">
        <f t="shared" si="274"/>
        <v>0</v>
      </c>
      <c r="BH346" s="398">
        <f t="shared" si="288"/>
        <v>0</v>
      </c>
    </row>
    <row r="347" spans="1:60" s="275" customFormat="1" ht="38.25">
      <c r="A347" s="314" t="s">
        <v>864</v>
      </c>
      <c r="B347" s="367" t="s">
        <v>865</v>
      </c>
      <c r="C347" s="372" t="s">
        <v>866</v>
      </c>
      <c r="D347" s="559" t="s">
        <v>110</v>
      </c>
      <c r="E347" s="606">
        <v>43</v>
      </c>
      <c r="F347" s="344">
        <v>50</v>
      </c>
      <c r="G347" s="190">
        <f t="shared" si="275"/>
        <v>2150</v>
      </c>
      <c r="H347" s="344">
        <v>590</v>
      </c>
      <c r="I347" s="190">
        <f t="shared" si="276"/>
        <v>25370</v>
      </c>
      <c r="J347" s="345">
        <f t="shared" si="277"/>
        <v>27520</v>
      </c>
      <c r="K347" s="420"/>
      <c r="L347" s="435"/>
      <c r="M347" s="429">
        <v>50</v>
      </c>
      <c r="N347" s="431">
        <f t="shared" si="248"/>
        <v>0</v>
      </c>
      <c r="O347" s="429">
        <v>590</v>
      </c>
      <c r="P347" s="431">
        <f t="shared" si="249"/>
        <v>0</v>
      </c>
      <c r="Q347" s="432">
        <f t="shared" si="250"/>
        <v>0</v>
      </c>
      <c r="R347" s="452"/>
      <c r="S347" s="446">
        <v>50</v>
      </c>
      <c r="T347" s="448">
        <f t="shared" si="251"/>
        <v>0</v>
      </c>
      <c r="U347" s="446">
        <v>590</v>
      </c>
      <c r="V347" s="448">
        <f t="shared" si="252"/>
        <v>0</v>
      </c>
      <c r="W347" s="449">
        <f t="shared" si="253"/>
        <v>0</v>
      </c>
      <c r="X347" s="481"/>
      <c r="Y347" s="474">
        <v>50</v>
      </c>
      <c r="Z347" s="476">
        <f t="shared" si="254"/>
        <v>0</v>
      </c>
      <c r="AA347" s="474">
        <v>590</v>
      </c>
      <c r="AB347" s="476">
        <f t="shared" si="255"/>
        <v>0</v>
      </c>
      <c r="AC347" s="477">
        <f t="shared" si="256"/>
        <v>0</v>
      </c>
      <c r="AD347" s="500"/>
      <c r="AE347" s="491">
        <v>50</v>
      </c>
      <c r="AF347" s="493">
        <f t="shared" si="257"/>
        <v>0</v>
      </c>
      <c r="AG347" s="491">
        <v>590</v>
      </c>
      <c r="AH347" s="493">
        <f t="shared" si="258"/>
        <v>0</v>
      </c>
      <c r="AI347" s="494">
        <f t="shared" si="259"/>
        <v>0</v>
      </c>
      <c r="AJ347" s="532"/>
      <c r="AK347" s="525">
        <v>50</v>
      </c>
      <c r="AL347" s="527">
        <f t="shared" si="260"/>
        <v>0</v>
      </c>
      <c r="AM347" s="525">
        <v>590</v>
      </c>
      <c r="AN347" s="527">
        <f t="shared" si="261"/>
        <v>0</v>
      </c>
      <c r="AO347" s="528">
        <f t="shared" si="262"/>
        <v>0</v>
      </c>
      <c r="AP347" s="549"/>
      <c r="AQ347" s="344">
        <v>50</v>
      </c>
      <c r="AR347" s="190">
        <f t="shared" si="278"/>
        <v>0</v>
      </c>
      <c r="AS347" s="344">
        <v>590</v>
      </c>
      <c r="AT347" s="190">
        <f t="shared" si="279"/>
        <v>0</v>
      </c>
      <c r="AU347" s="345">
        <f t="shared" si="286"/>
        <v>0</v>
      </c>
      <c r="AV347" s="681"/>
      <c r="AW347" s="344">
        <v>50</v>
      </c>
      <c r="AX347" s="190">
        <f t="shared" si="281"/>
        <v>0</v>
      </c>
      <c r="AY347" s="344">
        <v>590</v>
      </c>
      <c r="AZ347" s="190">
        <f t="shared" si="282"/>
        <v>0</v>
      </c>
      <c r="BA347" s="345">
        <f t="shared" si="287"/>
        <v>0</v>
      </c>
      <c r="BB347" s="549">
        <v>43</v>
      </c>
      <c r="BC347" s="542">
        <v>50</v>
      </c>
      <c r="BD347" s="544">
        <f t="shared" si="243"/>
        <v>2150</v>
      </c>
      <c r="BE347" s="542">
        <v>590</v>
      </c>
      <c r="BF347" s="544">
        <f t="shared" si="244"/>
        <v>25370</v>
      </c>
      <c r="BG347" s="545">
        <f t="shared" si="274"/>
        <v>27520</v>
      </c>
      <c r="BH347" s="398">
        <f t="shared" si="288"/>
        <v>0</v>
      </c>
    </row>
    <row r="348" spans="1:60" s="595" customFormat="1" ht="38.25">
      <c r="A348" s="668" t="s">
        <v>867</v>
      </c>
      <c r="B348" s="675" t="s">
        <v>868</v>
      </c>
      <c r="C348" s="641" t="s">
        <v>869</v>
      </c>
      <c r="D348" s="670" t="s">
        <v>110</v>
      </c>
      <c r="E348" s="599">
        <v>0</v>
      </c>
      <c r="F348" s="600">
        <v>50</v>
      </c>
      <c r="G348" s="586">
        <f t="shared" si="275"/>
        <v>0</v>
      </c>
      <c r="H348" s="600">
        <v>429</v>
      </c>
      <c r="I348" s="586">
        <f t="shared" si="276"/>
        <v>0</v>
      </c>
      <c r="J348" s="587">
        <f t="shared" si="277"/>
        <v>0</v>
      </c>
      <c r="K348" s="676"/>
      <c r="L348" s="673"/>
      <c r="M348" s="600">
        <v>50</v>
      </c>
      <c r="N348" s="586">
        <f t="shared" si="248"/>
        <v>0</v>
      </c>
      <c r="O348" s="600">
        <v>429</v>
      </c>
      <c r="P348" s="586">
        <f t="shared" si="249"/>
        <v>0</v>
      </c>
      <c r="Q348" s="587">
        <f t="shared" si="250"/>
        <v>0</v>
      </c>
      <c r="R348" s="673"/>
      <c r="S348" s="600">
        <v>50</v>
      </c>
      <c r="T348" s="586">
        <f t="shared" si="251"/>
        <v>0</v>
      </c>
      <c r="U348" s="600">
        <v>429</v>
      </c>
      <c r="V348" s="586">
        <f t="shared" si="252"/>
        <v>0</v>
      </c>
      <c r="W348" s="587">
        <f t="shared" si="253"/>
        <v>0</v>
      </c>
      <c r="X348" s="673"/>
      <c r="Y348" s="600">
        <v>50</v>
      </c>
      <c r="Z348" s="586">
        <f t="shared" si="254"/>
        <v>0</v>
      </c>
      <c r="AA348" s="600">
        <v>429</v>
      </c>
      <c r="AB348" s="586">
        <f t="shared" si="255"/>
        <v>0</v>
      </c>
      <c r="AC348" s="587">
        <f t="shared" si="256"/>
        <v>0</v>
      </c>
      <c r="AD348" s="673"/>
      <c r="AE348" s="600">
        <v>50</v>
      </c>
      <c r="AF348" s="586">
        <f t="shared" si="257"/>
        <v>0</v>
      </c>
      <c r="AG348" s="600">
        <v>429</v>
      </c>
      <c r="AH348" s="586">
        <f t="shared" si="258"/>
        <v>0</v>
      </c>
      <c r="AI348" s="587">
        <f t="shared" si="259"/>
        <v>0</v>
      </c>
      <c r="AJ348" s="674"/>
      <c r="AK348" s="603">
        <v>50</v>
      </c>
      <c r="AL348" s="591">
        <f t="shared" si="260"/>
        <v>0</v>
      </c>
      <c r="AM348" s="603">
        <v>429</v>
      </c>
      <c r="AN348" s="591">
        <f t="shared" si="261"/>
        <v>0</v>
      </c>
      <c r="AO348" s="592">
        <f t="shared" si="262"/>
        <v>0</v>
      </c>
      <c r="AP348" s="673"/>
      <c r="AQ348" s="600">
        <v>50</v>
      </c>
      <c r="AR348" s="586">
        <f t="shared" si="278"/>
        <v>0</v>
      </c>
      <c r="AS348" s="600">
        <v>429</v>
      </c>
      <c r="AT348" s="586">
        <f t="shared" si="279"/>
        <v>0</v>
      </c>
      <c r="AU348" s="587">
        <f t="shared" si="286"/>
        <v>0</v>
      </c>
      <c r="AV348" s="681"/>
      <c r="AW348" s="600">
        <v>50</v>
      </c>
      <c r="AX348" s="586">
        <f t="shared" si="281"/>
        <v>0</v>
      </c>
      <c r="AY348" s="600">
        <v>429</v>
      </c>
      <c r="AZ348" s="586">
        <f t="shared" si="282"/>
        <v>0</v>
      </c>
      <c r="BA348" s="587">
        <f t="shared" si="287"/>
        <v>0</v>
      </c>
      <c r="BB348" s="673"/>
      <c r="BC348" s="600">
        <v>50</v>
      </c>
      <c r="BD348" s="586">
        <f t="shared" si="243"/>
        <v>0</v>
      </c>
      <c r="BE348" s="600">
        <v>429</v>
      </c>
      <c r="BF348" s="586">
        <f t="shared" si="244"/>
        <v>0</v>
      </c>
      <c r="BG348" s="587">
        <f t="shared" si="274"/>
        <v>0</v>
      </c>
      <c r="BH348" s="398">
        <f t="shared" si="288"/>
        <v>0</v>
      </c>
    </row>
    <row r="349" spans="1:60" s="275" customFormat="1" ht="12.75">
      <c r="A349" s="314" t="s">
        <v>870</v>
      </c>
      <c r="B349" s="367" t="s">
        <v>871</v>
      </c>
      <c r="C349" s="372" t="s">
        <v>872</v>
      </c>
      <c r="D349" s="559" t="s">
        <v>123</v>
      </c>
      <c r="E349" s="606">
        <v>39.200000000000003</v>
      </c>
      <c r="F349" s="344">
        <v>300</v>
      </c>
      <c r="G349" s="190">
        <f t="shared" si="275"/>
        <v>11760</v>
      </c>
      <c r="H349" s="344">
        <v>398.52</v>
      </c>
      <c r="I349" s="190">
        <f t="shared" si="276"/>
        <v>15621.98</v>
      </c>
      <c r="J349" s="345">
        <f t="shared" si="277"/>
        <v>27381.98</v>
      </c>
      <c r="K349" s="420"/>
      <c r="L349" s="435"/>
      <c r="M349" s="429">
        <v>300</v>
      </c>
      <c r="N349" s="431">
        <f t="shared" si="248"/>
        <v>0</v>
      </c>
      <c r="O349" s="429">
        <v>398.52</v>
      </c>
      <c r="P349" s="431">
        <f t="shared" si="249"/>
        <v>0</v>
      </c>
      <c r="Q349" s="432">
        <f t="shared" si="250"/>
        <v>0</v>
      </c>
      <c r="R349" s="452"/>
      <c r="S349" s="446">
        <v>300</v>
      </c>
      <c r="T349" s="448">
        <f t="shared" si="251"/>
        <v>0</v>
      </c>
      <c r="U349" s="446">
        <v>398.52</v>
      </c>
      <c r="V349" s="448">
        <f t="shared" si="252"/>
        <v>0</v>
      </c>
      <c r="W349" s="449">
        <f t="shared" si="253"/>
        <v>0</v>
      </c>
      <c r="X349" s="481"/>
      <c r="Y349" s="474">
        <v>300</v>
      </c>
      <c r="Z349" s="476">
        <f t="shared" si="254"/>
        <v>0</v>
      </c>
      <c r="AA349" s="474">
        <v>398.52</v>
      </c>
      <c r="AB349" s="476">
        <f t="shared" si="255"/>
        <v>0</v>
      </c>
      <c r="AC349" s="477">
        <f t="shared" si="256"/>
        <v>0</v>
      </c>
      <c r="AD349" s="500"/>
      <c r="AE349" s="491">
        <v>300</v>
      </c>
      <c r="AF349" s="493">
        <f t="shared" si="257"/>
        <v>0</v>
      </c>
      <c r="AG349" s="491">
        <v>398.52</v>
      </c>
      <c r="AH349" s="493">
        <f t="shared" si="258"/>
        <v>0</v>
      </c>
      <c r="AI349" s="494">
        <f t="shared" si="259"/>
        <v>0</v>
      </c>
      <c r="AJ349" s="532"/>
      <c r="AK349" s="525">
        <v>300</v>
      </c>
      <c r="AL349" s="527">
        <f t="shared" si="260"/>
        <v>0</v>
      </c>
      <c r="AM349" s="525">
        <v>398.52</v>
      </c>
      <c r="AN349" s="527">
        <f t="shared" si="261"/>
        <v>0</v>
      </c>
      <c r="AO349" s="528">
        <f t="shared" si="262"/>
        <v>0</v>
      </c>
      <c r="AP349" s="549"/>
      <c r="AQ349" s="344">
        <v>300</v>
      </c>
      <c r="AR349" s="190">
        <f t="shared" si="278"/>
        <v>0</v>
      </c>
      <c r="AS349" s="344">
        <v>398.52</v>
      </c>
      <c r="AT349" s="190">
        <f t="shared" si="279"/>
        <v>0</v>
      </c>
      <c r="AU349" s="345">
        <f t="shared" si="286"/>
        <v>0</v>
      </c>
      <c r="AV349" s="681"/>
      <c r="AW349" s="344">
        <v>300</v>
      </c>
      <c r="AX349" s="190">
        <f t="shared" si="281"/>
        <v>0</v>
      </c>
      <c r="AY349" s="344">
        <v>398.52</v>
      </c>
      <c r="AZ349" s="190">
        <f t="shared" si="282"/>
        <v>0</v>
      </c>
      <c r="BA349" s="345">
        <f t="shared" si="287"/>
        <v>0</v>
      </c>
      <c r="BB349" s="549">
        <v>39.200000000000003</v>
      </c>
      <c r="BC349" s="542">
        <v>300</v>
      </c>
      <c r="BD349" s="544">
        <f t="shared" si="243"/>
        <v>11760</v>
      </c>
      <c r="BE349" s="542">
        <v>398.52</v>
      </c>
      <c r="BF349" s="544">
        <f t="shared" si="244"/>
        <v>15621.984</v>
      </c>
      <c r="BG349" s="545">
        <f t="shared" si="274"/>
        <v>27381.984</v>
      </c>
      <c r="BH349" s="398">
        <f t="shared" si="288"/>
        <v>0</v>
      </c>
    </row>
    <row r="350" spans="1:60" s="275" customFormat="1" ht="12.75">
      <c r="A350" s="314" t="s">
        <v>873</v>
      </c>
      <c r="B350" s="367" t="s">
        <v>874</v>
      </c>
      <c r="C350" s="372" t="s">
        <v>875</v>
      </c>
      <c r="D350" s="559" t="s">
        <v>123</v>
      </c>
      <c r="E350" s="606">
        <v>39.200000000000003</v>
      </c>
      <c r="F350" s="344">
        <v>200</v>
      </c>
      <c r="G350" s="190">
        <f t="shared" si="275"/>
        <v>7840.0000000000009</v>
      </c>
      <c r="H350" s="344">
        <v>91.67</v>
      </c>
      <c r="I350" s="190">
        <f t="shared" si="276"/>
        <v>3593.46</v>
      </c>
      <c r="J350" s="345">
        <f t="shared" si="277"/>
        <v>11433.460000000001</v>
      </c>
      <c r="K350" s="420"/>
      <c r="L350" s="435"/>
      <c r="M350" s="429">
        <v>200</v>
      </c>
      <c r="N350" s="431">
        <f t="shared" si="248"/>
        <v>0</v>
      </c>
      <c r="O350" s="429">
        <v>91.67</v>
      </c>
      <c r="P350" s="431">
        <f t="shared" si="249"/>
        <v>0</v>
      </c>
      <c r="Q350" s="432">
        <f t="shared" si="250"/>
        <v>0</v>
      </c>
      <c r="R350" s="452"/>
      <c r="S350" s="446">
        <v>200</v>
      </c>
      <c r="T350" s="448">
        <f t="shared" si="251"/>
        <v>0</v>
      </c>
      <c r="U350" s="446">
        <v>91.67</v>
      </c>
      <c r="V350" s="448">
        <f t="shared" si="252"/>
        <v>0</v>
      </c>
      <c r="W350" s="449">
        <f t="shared" si="253"/>
        <v>0</v>
      </c>
      <c r="X350" s="481"/>
      <c r="Y350" s="474">
        <v>200</v>
      </c>
      <c r="Z350" s="476">
        <f t="shared" si="254"/>
        <v>0</v>
      </c>
      <c r="AA350" s="474">
        <v>91.67</v>
      </c>
      <c r="AB350" s="476">
        <f t="shared" si="255"/>
        <v>0</v>
      </c>
      <c r="AC350" s="477">
        <f t="shared" si="256"/>
        <v>0</v>
      </c>
      <c r="AD350" s="500"/>
      <c r="AE350" s="491">
        <v>200</v>
      </c>
      <c r="AF350" s="493">
        <f t="shared" si="257"/>
        <v>0</v>
      </c>
      <c r="AG350" s="491">
        <v>91.67</v>
      </c>
      <c r="AH350" s="493">
        <f t="shared" si="258"/>
        <v>0</v>
      </c>
      <c r="AI350" s="494">
        <f t="shared" si="259"/>
        <v>0</v>
      </c>
      <c r="AJ350" s="532"/>
      <c r="AK350" s="525">
        <v>200</v>
      </c>
      <c r="AL350" s="527">
        <f t="shared" si="260"/>
        <v>0</v>
      </c>
      <c r="AM350" s="525">
        <v>91.67</v>
      </c>
      <c r="AN350" s="527">
        <f t="shared" si="261"/>
        <v>0</v>
      </c>
      <c r="AO350" s="528">
        <f t="shared" si="262"/>
        <v>0</v>
      </c>
      <c r="AP350" s="549"/>
      <c r="AQ350" s="344">
        <v>200</v>
      </c>
      <c r="AR350" s="190">
        <f t="shared" si="278"/>
        <v>0</v>
      </c>
      <c r="AS350" s="344">
        <v>91.67</v>
      </c>
      <c r="AT350" s="190">
        <f t="shared" si="279"/>
        <v>0</v>
      </c>
      <c r="AU350" s="345">
        <f t="shared" si="286"/>
        <v>0</v>
      </c>
      <c r="AV350" s="681"/>
      <c r="AW350" s="344">
        <v>200</v>
      </c>
      <c r="AX350" s="190">
        <f t="shared" si="281"/>
        <v>0</v>
      </c>
      <c r="AY350" s="344">
        <v>91.67</v>
      </c>
      <c r="AZ350" s="190">
        <f t="shared" si="282"/>
        <v>0</v>
      </c>
      <c r="BA350" s="345">
        <f t="shared" si="287"/>
        <v>0</v>
      </c>
      <c r="BB350" s="549">
        <v>39.200000000000003</v>
      </c>
      <c r="BC350" s="542">
        <v>200</v>
      </c>
      <c r="BD350" s="544">
        <f t="shared" si="243"/>
        <v>7840.0000000000009</v>
      </c>
      <c r="BE350" s="542">
        <v>91.67</v>
      </c>
      <c r="BF350" s="544">
        <f t="shared" si="244"/>
        <v>3593.4640000000004</v>
      </c>
      <c r="BG350" s="545">
        <f t="shared" si="274"/>
        <v>11433.464000000002</v>
      </c>
      <c r="BH350" s="398">
        <f t="shared" si="288"/>
        <v>0</v>
      </c>
    </row>
    <row r="351" spans="1:60" s="275" customFormat="1" ht="12.75">
      <c r="A351" s="314" t="s">
        <v>876</v>
      </c>
      <c r="B351" s="367" t="s">
        <v>877</v>
      </c>
      <c r="C351" s="372" t="s">
        <v>878</v>
      </c>
      <c r="D351" s="559" t="s">
        <v>110</v>
      </c>
      <c r="E351" s="606">
        <v>12</v>
      </c>
      <c r="F351" s="344">
        <v>50</v>
      </c>
      <c r="G351" s="190">
        <f t="shared" si="275"/>
        <v>600</v>
      </c>
      <c r="H351" s="344">
        <v>516.66999999999996</v>
      </c>
      <c r="I351" s="190">
        <f t="shared" si="276"/>
        <v>6200.04</v>
      </c>
      <c r="J351" s="345">
        <f t="shared" si="277"/>
        <v>6800.04</v>
      </c>
      <c r="K351" s="420"/>
      <c r="L351" s="435"/>
      <c r="M351" s="429">
        <v>50</v>
      </c>
      <c r="N351" s="431">
        <f t="shared" si="248"/>
        <v>0</v>
      </c>
      <c r="O351" s="429">
        <v>516.66999999999996</v>
      </c>
      <c r="P351" s="431">
        <f t="shared" si="249"/>
        <v>0</v>
      </c>
      <c r="Q351" s="432">
        <f t="shared" si="250"/>
        <v>0</v>
      </c>
      <c r="R351" s="452"/>
      <c r="S351" s="446">
        <v>50</v>
      </c>
      <c r="T351" s="448">
        <f t="shared" si="251"/>
        <v>0</v>
      </c>
      <c r="U351" s="446">
        <v>516.66999999999996</v>
      </c>
      <c r="V351" s="448">
        <f t="shared" si="252"/>
        <v>0</v>
      </c>
      <c r="W351" s="449">
        <f t="shared" si="253"/>
        <v>0</v>
      </c>
      <c r="X351" s="481"/>
      <c r="Y351" s="474">
        <v>50</v>
      </c>
      <c r="Z351" s="476">
        <f t="shared" si="254"/>
        <v>0</v>
      </c>
      <c r="AA351" s="474">
        <v>516.66999999999996</v>
      </c>
      <c r="AB351" s="476">
        <f t="shared" si="255"/>
        <v>0</v>
      </c>
      <c r="AC351" s="477">
        <f t="shared" si="256"/>
        <v>0</v>
      </c>
      <c r="AD351" s="500"/>
      <c r="AE351" s="491">
        <v>50</v>
      </c>
      <c r="AF351" s="493">
        <f t="shared" si="257"/>
        <v>0</v>
      </c>
      <c r="AG351" s="491">
        <v>516.66999999999996</v>
      </c>
      <c r="AH351" s="493">
        <f t="shared" si="258"/>
        <v>0</v>
      </c>
      <c r="AI351" s="494">
        <f t="shared" si="259"/>
        <v>0</v>
      </c>
      <c r="AJ351" s="532"/>
      <c r="AK351" s="525">
        <v>50</v>
      </c>
      <c r="AL351" s="527">
        <f t="shared" si="260"/>
        <v>0</v>
      </c>
      <c r="AM351" s="525">
        <v>516.66999999999996</v>
      </c>
      <c r="AN351" s="527">
        <f t="shared" si="261"/>
        <v>0</v>
      </c>
      <c r="AO351" s="528">
        <f t="shared" si="262"/>
        <v>0</v>
      </c>
      <c r="AP351" s="549"/>
      <c r="AQ351" s="344">
        <v>50</v>
      </c>
      <c r="AR351" s="190">
        <f t="shared" si="278"/>
        <v>0</v>
      </c>
      <c r="AS351" s="344">
        <v>516.66999999999996</v>
      </c>
      <c r="AT351" s="190">
        <f t="shared" si="279"/>
        <v>0</v>
      </c>
      <c r="AU351" s="345">
        <f t="shared" si="286"/>
        <v>0</v>
      </c>
      <c r="AV351" s="681"/>
      <c r="AW351" s="344">
        <v>50</v>
      </c>
      <c r="AX351" s="190">
        <f t="shared" si="281"/>
        <v>0</v>
      </c>
      <c r="AY351" s="344">
        <v>516.66999999999996</v>
      </c>
      <c r="AZ351" s="190">
        <f t="shared" si="282"/>
        <v>0</v>
      </c>
      <c r="BA351" s="345">
        <f t="shared" si="287"/>
        <v>0</v>
      </c>
      <c r="BB351" s="549">
        <v>12</v>
      </c>
      <c r="BC351" s="542">
        <v>50</v>
      </c>
      <c r="BD351" s="544">
        <f t="shared" si="243"/>
        <v>600</v>
      </c>
      <c r="BE351" s="542">
        <v>516.66999999999996</v>
      </c>
      <c r="BF351" s="544">
        <f t="shared" si="244"/>
        <v>6200.0399999999991</v>
      </c>
      <c r="BG351" s="545">
        <f t="shared" si="274"/>
        <v>6800.0399999999991</v>
      </c>
      <c r="BH351" s="398">
        <f t="shared" si="288"/>
        <v>0</v>
      </c>
    </row>
    <row r="352" spans="1:60" s="275" customFormat="1" ht="12.75">
      <c r="A352" s="683" t="s">
        <v>879</v>
      </c>
      <c r="B352" s="685" t="s">
        <v>880</v>
      </c>
      <c r="C352" s="649" t="s">
        <v>881</v>
      </c>
      <c r="D352" s="559" t="s">
        <v>110</v>
      </c>
      <c r="E352" s="606">
        <v>4</v>
      </c>
      <c r="F352" s="344">
        <v>50</v>
      </c>
      <c r="G352" s="190">
        <f t="shared" si="275"/>
        <v>200</v>
      </c>
      <c r="H352" s="344">
        <v>551.67999999999995</v>
      </c>
      <c r="I352" s="190">
        <f t="shared" si="276"/>
        <v>2206.7199999999998</v>
      </c>
      <c r="J352" s="345">
        <f t="shared" si="277"/>
        <v>2406.7199999999998</v>
      </c>
      <c r="K352" s="420"/>
      <c r="L352" s="435"/>
      <c r="M352" s="429">
        <v>50</v>
      </c>
      <c r="N352" s="431">
        <f t="shared" si="248"/>
        <v>0</v>
      </c>
      <c r="O352" s="429">
        <v>551.67999999999995</v>
      </c>
      <c r="P352" s="431">
        <f t="shared" si="249"/>
        <v>0</v>
      </c>
      <c r="Q352" s="432">
        <f t="shared" si="250"/>
        <v>0</v>
      </c>
      <c r="R352" s="452"/>
      <c r="S352" s="446">
        <v>50</v>
      </c>
      <c r="T352" s="448">
        <f t="shared" si="251"/>
        <v>0</v>
      </c>
      <c r="U352" s="446">
        <v>551.67999999999995</v>
      </c>
      <c r="V352" s="448">
        <f t="shared" si="252"/>
        <v>0</v>
      </c>
      <c r="W352" s="449">
        <f t="shared" si="253"/>
        <v>0</v>
      </c>
      <c r="X352" s="481"/>
      <c r="Y352" s="474">
        <v>50</v>
      </c>
      <c r="Z352" s="476">
        <f t="shared" si="254"/>
        <v>0</v>
      </c>
      <c r="AA352" s="474">
        <v>551.67999999999995</v>
      </c>
      <c r="AB352" s="476">
        <f t="shared" si="255"/>
        <v>0</v>
      </c>
      <c r="AC352" s="477">
        <f t="shared" si="256"/>
        <v>0</v>
      </c>
      <c r="AD352" s="500"/>
      <c r="AE352" s="491">
        <v>50</v>
      </c>
      <c r="AF352" s="493">
        <f t="shared" si="257"/>
        <v>0</v>
      </c>
      <c r="AG352" s="491">
        <v>551.67999999999995</v>
      </c>
      <c r="AH352" s="493">
        <f t="shared" si="258"/>
        <v>0</v>
      </c>
      <c r="AI352" s="494">
        <f t="shared" si="259"/>
        <v>0</v>
      </c>
      <c r="AJ352" s="532"/>
      <c r="AK352" s="525">
        <v>50</v>
      </c>
      <c r="AL352" s="527">
        <f t="shared" si="260"/>
        <v>0</v>
      </c>
      <c r="AM352" s="525">
        <v>551.67999999999995</v>
      </c>
      <c r="AN352" s="527">
        <f t="shared" si="261"/>
        <v>0</v>
      </c>
      <c r="AO352" s="528">
        <f t="shared" si="262"/>
        <v>0</v>
      </c>
      <c r="AP352" s="549"/>
      <c r="AQ352" s="344">
        <v>50</v>
      </c>
      <c r="AR352" s="190">
        <f t="shared" si="278"/>
        <v>0</v>
      </c>
      <c r="AS352" s="344">
        <v>551.67999999999995</v>
      </c>
      <c r="AT352" s="190">
        <f t="shared" si="279"/>
        <v>0</v>
      </c>
      <c r="AU352" s="345">
        <f t="shared" si="286"/>
        <v>0</v>
      </c>
      <c r="AV352" s="681"/>
      <c r="AW352" s="344">
        <v>50</v>
      </c>
      <c r="AX352" s="190">
        <f t="shared" si="281"/>
        <v>0</v>
      </c>
      <c r="AY352" s="344">
        <v>551.67999999999995</v>
      </c>
      <c r="AZ352" s="190">
        <f t="shared" si="282"/>
        <v>0</v>
      </c>
      <c r="BA352" s="345">
        <f t="shared" si="287"/>
        <v>0</v>
      </c>
      <c r="BB352" s="549">
        <v>4</v>
      </c>
      <c r="BC352" s="542">
        <v>50</v>
      </c>
      <c r="BD352" s="544">
        <f t="shared" si="243"/>
        <v>200</v>
      </c>
      <c r="BE352" s="542">
        <v>551.67999999999995</v>
      </c>
      <c r="BF352" s="544">
        <f t="shared" si="244"/>
        <v>2206.7199999999998</v>
      </c>
      <c r="BG352" s="545">
        <f t="shared" si="274"/>
        <v>2406.7199999999998</v>
      </c>
      <c r="BH352" s="398">
        <f t="shared" si="288"/>
        <v>0</v>
      </c>
    </row>
    <row r="353" spans="1:60" s="275" customFormat="1" ht="12.75">
      <c r="A353" s="314" t="s">
        <v>882</v>
      </c>
      <c r="B353" s="367" t="s">
        <v>883</v>
      </c>
      <c r="C353" s="564">
        <v>10043</v>
      </c>
      <c r="D353" s="559" t="s">
        <v>110</v>
      </c>
      <c r="E353" s="606">
        <v>16</v>
      </c>
      <c r="F353" s="344">
        <v>100</v>
      </c>
      <c r="G353" s="190">
        <f t="shared" si="275"/>
        <v>1600</v>
      </c>
      <c r="H353" s="344">
        <v>102.24</v>
      </c>
      <c r="I353" s="190">
        <f t="shared" si="276"/>
        <v>1635.84</v>
      </c>
      <c r="J353" s="345">
        <f t="shared" si="277"/>
        <v>3235.84</v>
      </c>
      <c r="K353" s="420"/>
      <c r="L353" s="435"/>
      <c r="M353" s="429">
        <v>100</v>
      </c>
      <c r="N353" s="431">
        <f t="shared" si="248"/>
        <v>0</v>
      </c>
      <c r="O353" s="429">
        <v>102.24</v>
      </c>
      <c r="P353" s="431">
        <f t="shared" si="249"/>
        <v>0</v>
      </c>
      <c r="Q353" s="432">
        <f t="shared" si="250"/>
        <v>0</v>
      </c>
      <c r="R353" s="452"/>
      <c r="S353" s="446">
        <v>100</v>
      </c>
      <c r="T353" s="448">
        <f t="shared" si="251"/>
        <v>0</v>
      </c>
      <c r="U353" s="446">
        <v>102.24</v>
      </c>
      <c r="V353" s="448">
        <f t="shared" si="252"/>
        <v>0</v>
      </c>
      <c r="W353" s="449">
        <f t="shared" si="253"/>
        <v>0</v>
      </c>
      <c r="X353" s="481"/>
      <c r="Y353" s="474">
        <v>100</v>
      </c>
      <c r="Z353" s="476">
        <f t="shared" si="254"/>
        <v>0</v>
      </c>
      <c r="AA353" s="474">
        <v>102.24</v>
      </c>
      <c r="AB353" s="476">
        <f t="shared" si="255"/>
        <v>0</v>
      </c>
      <c r="AC353" s="477">
        <f t="shared" si="256"/>
        <v>0</v>
      </c>
      <c r="AD353" s="500"/>
      <c r="AE353" s="491">
        <v>100</v>
      </c>
      <c r="AF353" s="493">
        <f t="shared" si="257"/>
        <v>0</v>
      </c>
      <c r="AG353" s="491">
        <v>102.24</v>
      </c>
      <c r="AH353" s="493">
        <f t="shared" si="258"/>
        <v>0</v>
      </c>
      <c r="AI353" s="494">
        <f t="shared" si="259"/>
        <v>0</v>
      </c>
      <c r="AJ353" s="532"/>
      <c r="AK353" s="525">
        <v>100</v>
      </c>
      <c r="AL353" s="527">
        <f t="shared" si="260"/>
        <v>0</v>
      </c>
      <c r="AM353" s="525">
        <v>102.24</v>
      </c>
      <c r="AN353" s="527">
        <f t="shared" si="261"/>
        <v>0</v>
      </c>
      <c r="AO353" s="528">
        <f t="shared" si="262"/>
        <v>0</v>
      </c>
      <c r="AP353" s="549"/>
      <c r="AQ353" s="344">
        <v>100</v>
      </c>
      <c r="AR353" s="190">
        <f t="shared" si="278"/>
        <v>0</v>
      </c>
      <c r="AS353" s="344">
        <v>102.24</v>
      </c>
      <c r="AT353" s="190">
        <f t="shared" si="279"/>
        <v>0</v>
      </c>
      <c r="AU353" s="345">
        <f t="shared" si="286"/>
        <v>0</v>
      </c>
      <c r="AV353" s="681"/>
      <c r="AW353" s="344">
        <v>100</v>
      </c>
      <c r="AX353" s="190">
        <f t="shared" si="281"/>
        <v>0</v>
      </c>
      <c r="AY353" s="344">
        <v>102.24</v>
      </c>
      <c r="AZ353" s="190">
        <f t="shared" si="282"/>
        <v>0</v>
      </c>
      <c r="BA353" s="345">
        <f t="shared" si="287"/>
        <v>0</v>
      </c>
      <c r="BB353" s="549">
        <v>16</v>
      </c>
      <c r="BC353" s="542">
        <v>100</v>
      </c>
      <c r="BD353" s="544">
        <f t="shared" si="243"/>
        <v>1600</v>
      </c>
      <c r="BE353" s="542">
        <v>102.24</v>
      </c>
      <c r="BF353" s="544">
        <f t="shared" si="244"/>
        <v>1635.84</v>
      </c>
      <c r="BG353" s="545">
        <f t="shared" si="274"/>
        <v>3235.84</v>
      </c>
      <c r="BH353" s="398">
        <f t="shared" si="288"/>
        <v>0</v>
      </c>
    </row>
    <row r="354" spans="1:60" s="275" customFormat="1" ht="12.75">
      <c r="A354" s="314" t="s">
        <v>884</v>
      </c>
      <c r="B354" s="367" t="s">
        <v>885</v>
      </c>
      <c r="C354" s="372" t="s">
        <v>886</v>
      </c>
      <c r="D354" s="559" t="s">
        <v>110</v>
      </c>
      <c r="E354" s="606">
        <v>12</v>
      </c>
      <c r="F354" s="344">
        <v>25</v>
      </c>
      <c r="G354" s="190">
        <f t="shared" si="275"/>
        <v>300</v>
      </c>
      <c r="H354" s="344">
        <v>38.33</v>
      </c>
      <c r="I354" s="190">
        <f t="shared" si="276"/>
        <v>459.96</v>
      </c>
      <c r="J354" s="345">
        <f t="shared" si="277"/>
        <v>759.96</v>
      </c>
      <c r="K354" s="420"/>
      <c r="L354" s="435"/>
      <c r="M354" s="429">
        <v>25</v>
      </c>
      <c r="N354" s="431">
        <f t="shared" si="248"/>
        <v>0</v>
      </c>
      <c r="O354" s="429">
        <v>38.33</v>
      </c>
      <c r="P354" s="431">
        <f t="shared" si="249"/>
        <v>0</v>
      </c>
      <c r="Q354" s="432">
        <f t="shared" si="250"/>
        <v>0</v>
      </c>
      <c r="R354" s="452"/>
      <c r="S354" s="446">
        <v>25</v>
      </c>
      <c r="T354" s="448">
        <f t="shared" si="251"/>
        <v>0</v>
      </c>
      <c r="U354" s="446">
        <v>38.33</v>
      </c>
      <c r="V354" s="448">
        <f t="shared" si="252"/>
        <v>0</v>
      </c>
      <c r="W354" s="449">
        <f t="shared" si="253"/>
        <v>0</v>
      </c>
      <c r="X354" s="481"/>
      <c r="Y354" s="474">
        <v>25</v>
      </c>
      <c r="Z354" s="476">
        <f t="shared" si="254"/>
        <v>0</v>
      </c>
      <c r="AA354" s="474">
        <v>38.33</v>
      </c>
      <c r="AB354" s="476">
        <f t="shared" si="255"/>
        <v>0</v>
      </c>
      <c r="AC354" s="477">
        <f t="shared" si="256"/>
        <v>0</v>
      </c>
      <c r="AD354" s="500"/>
      <c r="AE354" s="491">
        <v>25</v>
      </c>
      <c r="AF354" s="493">
        <f t="shared" si="257"/>
        <v>0</v>
      </c>
      <c r="AG354" s="491">
        <v>38.33</v>
      </c>
      <c r="AH354" s="493">
        <f t="shared" si="258"/>
        <v>0</v>
      </c>
      <c r="AI354" s="494">
        <f t="shared" si="259"/>
        <v>0</v>
      </c>
      <c r="AJ354" s="532"/>
      <c r="AK354" s="525">
        <v>25</v>
      </c>
      <c r="AL354" s="527">
        <f t="shared" si="260"/>
        <v>0</v>
      </c>
      <c r="AM354" s="525">
        <v>38.33</v>
      </c>
      <c r="AN354" s="527">
        <f t="shared" si="261"/>
        <v>0</v>
      </c>
      <c r="AO354" s="528">
        <f t="shared" si="262"/>
        <v>0</v>
      </c>
      <c r="AP354" s="549"/>
      <c r="AQ354" s="344">
        <v>25</v>
      </c>
      <c r="AR354" s="190">
        <f t="shared" si="278"/>
        <v>0</v>
      </c>
      <c r="AS354" s="344">
        <v>38.33</v>
      </c>
      <c r="AT354" s="190">
        <f t="shared" si="279"/>
        <v>0</v>
      </c>
      <c r="AU354" s="345">
        <f t="shared" si="286"/>
        <v>0</v>
      </c>
      <c r="AV354" s="681"/>
      <c r="AW354" s="344">
        <v>25</v>
      </c>
      <c r="AX354" s="190">
        <f t="shared" si="281"/>
        <v>0</v>
      </c>
      <c r="AY354" s="344">
        <v>38.33</v>
      </c>
      <c r="AZ354" s="190">
        <f t="shared" si="282"/>
        <v>0</v>
      </c>
      <c r="BA354" s="345">
        <f t="shared" si="287"/>
        <v>0</v>
      </c>
      <c r="BB354" s="549">
        <v>12</v>
      </c>
      <c r="BC354" s="542">
        <v>25</v>
      </c>
      <c r="BD354" s="544">
        <f t="shared" si="243"/>
        <v>300</v>
      </c>
      <c r="BE354" s="542">
        <v>38.33</v>
      </c>
      <c r="BF354" s="544">
        <f t="shared" si="244"/>
        <v>459.96</v>
      </c>
      <c r="BG354" s="545">
        <f t="shared" si="274"/>
        <v>759.96</v>
      </c>
      <c r="BH354" s="398">
        <f t="shared" si="288"/>
        <v>0</v>
      </c>
    </row>
    <row r="355" spans="1:60" s="275" customFormat="1" ht="12.75">
      <c r="A355" s="314" t="s">
        <v>887</v>
      </c>
      <c r="B355" s="367" t="s">
        <v>888</v>
      </c>
      <c r="C355" s="372" t="s">
        <v>889</v>
      </c>
      <c r="D355" s="559" t="s">
        <v>110</v>
      </c>
      <c r="E355" s="606">
        <v>12</v>
      </c>
      <c r="F355" s="344">
        <v>25</v>
      </c>
      <c r="G355" s="190">
        <f t="shared" si="275"/>
        <v>300</v>
      </c>
      <c r="H355" s="344">
        <v>78.34</v>
      </c>
      <c r="I355" s="190">
        <f t="shared" si="276"/>
        <v>940.08</v>
      </c>
      <c r="J355" s="345">
        <f t="shared" si="277"/>
        <v>1240.08</v>
      </c>
      <c r="K355" s="420"/>
      <c r="L355" s="435"/>
      <c r="M355" s="429">
        <v>25</v>
      </c>
      <c r="N355" s="431">
        <f t="shared" si="248"/>
        <v>0</v>
      </c>
      <c r="O355" s="429">
        <v>78.34</v>
      </c>
      <c r="P355" s="431">
        <f t="shared" si="249"/>
        <v>0</v>
      </c>
      <c r="Q355" s="432">
        <f t="shared" si="250"/>
        <v>0</v>
      </c>
      <c r="R355" s="452"/>
      <c r="S355" s="446">
        <v>25</v>
      </c>
      <c r="T355" s="448">
        <f t="shared" si="251"/>
        <v>0</v>
      </c>
      <c r="U355" s="446">
        <v>78.34</v>
      </c>
      <c r="V355" s="448">
        <f t="shared" si="252"/>
        <v>0</v>
      </c>
      <c r="W355" s="449">
        <f t="shared" si="253"/>
        <v>0</v>
      </c>
      <c r="X355" s="481"/>
      <c r="Y355" s="474">
        <v>25</v>
      </c>
      <c r="Z355" s="476">
        <f t="shared" si="254"/>
        <v>0</v>
      </c>
      <c r="AA355" s="474">
        <v>78.34</v>
      </c>
      <c r="AB355" s="476">
        <f t="shared" si="255"/>
        <v>0</v>
      </c>
      <c r="AC355" s="477">
        <f t="shared" si="256"/>
        <v>0</v>
      </c>
      <c r="AD355" s="500"/>
      <c r="AE355" s="491">
        <v>25</v>
      </c>
      <c r="AF355" s="493">
        <f t="shared" si="257"/>
        <v>0</v>
      </c>
      <c r="AG355" s="491">
        <v>78.34</v>
      </c>
      <c r="AH355" s="493">
        <f t="shared" si="258"/>
        <v>0</v>
      </c>
      <c r="AI355" s="494">
        <f t="shared" si="259"/>
        <v>0</v>
      </c>
      <c r="AJ355" s="532"/>
      <c r="AK355" s="525">
        <v>25</v>
      </c>
      <c r="AL355" s="527">
        <f t="shared" si="260"/>
        <v>0</v>
      </c>
      <c r="AM355" s="525">
        <v>78.34</v>
      </c>
      <c r="AN355" s="527">
        <f t="shared" si="261"/>
        <v>0</v>
      </c>
      <c r="AO355" s="528">
        <f t="shared" si="262"/>
        <v>0</v>
      </c>
      <c r="AP355" s="549"/>
      <c r="AQ355" s="344">
        <v>25</v>
      </c>
      <c r="AR355" s="190">
        <f t="shared" si="278"/>
        <v>0</v>
      </c>
      <c r="AS355" s="344">
        <v>78.34</v>
      </c>
      <c r="AT355" s="190">
        <f t="shared" si="279"/>
        <v>0</v>
      </c>
      <c r="AU355" s="345">
        <f t="shared" si="286"/>
        <v>0</v>
      </c>
      <c r="AV355" s="681"/>
      <c r="AW355" s="344">
        <v>25</v>
      </c>
      <c r="AX355" s="190">
        <f t="shared" si="281"/>
        <v>0</v>
      </c>
      <c r="AY355" s="344">
        <v>78.34</v>
      </c>
      <c r="AZ355" s="190">
        <f t="shared" si="282"/>
        <v>0</v>
      </c>
      <c r="BA355" s="345">
        <f t="shared" si="287"/>
        <v>0</v>
      </c>
      <c r="BB355" s="549">
        <v>12</v>
      </c>
      <c r="BC355" s="542">
        <v>25</v>
      </c>
      <c r="BD355" s="544">
        <f t="shared" si="243"/>
        <v>300</v>
      </c>
      <c r="BE355" s="542">
        <v>78.34</v>
      </c>
      <c r="BF355" s="544">
        <f t="shared" si="244"/>
        <v>940.08</v>
      </c>
      <c r="BG355" s="545">
        <f t="shared" si="274"/>
        <v>1240.08</v>
      </c>
      <c r="BH355" s="398">
        <f t="shared" si="288"/>
        <v>0</v>
      </c>
    </row>
    <row r="356" spans="1:60" s="595" customFormat="1" ht="12.75">
      <c r="A356" s="668" t="s">
        <v>890</v>
      </c>
      <c r="B356" s="675" t="s">
        <v>891</v>
      </c>
      <c r="C356" s="641" t="s">
        <v>892</v>
      </c>
      <c r="D356" s="670" t="s">
        <v>110</v>
      </c>
      <c r="E356" s="599">
        <v>0</v>
      </c>
      <c r="F356" s="600">
        <v>50</v>
      </c>
      <c r="G356" s="586">
        <f t="shared" si="275"/>
        <v>0</v>
      </c>
      <c r="H356" s="600">
        <v>282.5</v>
      </c>
      <c r="I356" s="586">
        <f t="shared" si="276"/>
        <v>0</v>
      </c>
      <c r="J356" s="587">
        <f t="shared" si="277"/>
        <v>0</v>
      </c>
      <c r="K356" s="676"/>
      <c r="L356" s="673"/>
      <c r="M356" s="600">
        <v>50</v>
      </c>
      <c r="N356" s="586">
        <f t="shared" si="248"/>
        <v>0</v>
      </c>
      <c r="O356" s="600">
        <v>282.5</v>
      </c>
      <c r="P356" s="586">
        <f t="shared" si="249"/>
        <v>0</v>
      </c>
      <c r="Q356" s="587">
        <f t="shared" si="250"/>
        <v>0</v>
      </c>
      <c r="R356" s="673"/>
      <c r="S356" s="600">
        <v>50</v>
      </c>
      <c r="T356" s="586">
        <f t="shared" si="251"/>
        <v>0</v>
      </c>
      <c r="U356" s="600">
        <v>282.5</v>
      </c>
      <c r="V356" s="586">
        <f t="shared" si="252"/>
        <v>0</v>
      </c>
      <c r="W356" s="587">
        <f t="shared" si="253"/>
        <v>0</v>
      </c>
      <c r="X356" s="673"/>
      <c r="Y356" s="600">
        <v>50</v>
      </c>
      <c r="Z356" s="586">
        <f t="shared" si="254"/>
        <v>0</v>
      </c>
      <c r="AA356" s="600">
        <v>282.5</v>
      </c>
      <c r="AB356" s="586">
        <f t="shared" si="255"/>
        <v>0</v>
      </c>
      <c r="AC356" s="587">
        <f t="shared" si="256"/>
        <v>0</v>
      </c>
      <c r="AD356" s="673"/>
      <c r="AE356" s="600">
        <v>50</v>
      </c>
      <c r="AF356" s="586">
        <f t="shared" si="257"/>
        <v>0</v>
      </c>
      <c r="AG356" s="600">
        <v>282.5</v>
      </c>
      <c r="AH356" s="586">
        <f t="shared" si="258"/>
        <v>0</v>
      </c>
      <c r="AI356" s="587">
        <f t="shared" si="259"/>
        <v>0</v>
      </c>
      <c r="AJ356" s="674"/>
      <c r="AK356" s="603">
        <v>50</v>
      </c>
      <c r="AL356" s="591">
        <f t="shared" si="260"/>
        <v>0</v>
      </c>
      <c r="AM356" s="603">
        <v>282.5</v>
      </c>
      <c r="AN356" s="591">
        <f t="shared" si="261"/>
        <v>0</v>
      </c>
      <c r="AO356" s="592">
        <f t="shared" si="262"/>
        <v>0</v>
      </c>
      <c r="AP356" s="673"/>
      <c r="AQ356" s="600">
        <v>50</v>
      </c>
      <c r="AR356" s="586">
        <f t="shared" si="278"/>
        <v>0</v>
      </c>
      <c r="AS356" s="600">
        <v>282.5</v>
      </c>
      <c r="AT356" s="586">
        <f t="shared" si="279"/>
        <v>0</v>
      </c>
      <c r="AU356" s="587">
        <f t="shared" si="286"/>
        <v>0</v>
      </c>
      <c r="AV356" s="681"/>
      <c r="AW356" s="600">
        <v>50</v>
      </c>
      <c r="AX356" s="586">
        <f t="shared" si="281"/>
        <v>0</v>
      </c>
      <c r="AY356" s="600">
        <v>282.5</v>
      </c>
      <c r="AZ356" s="586">
        <f t="shared" si="282"/>
        <v>0</v>
      </c>
      <c r="BA356" s="587">
        <f t="shared" si="287"/>
        <v>0</v>
      </c>
      <c r="BB356" s="673"/>
      <c r="BC356" s="600">
        <v>50</v>
      </c>
      <c r="BD356" s="586">
        <f t="shared" ref="BD356:BD363" si="289">BB356*BC356</f>
        <v>0</v>
      </c>
      <c r="BE356" s="600">
        <v>282.5</v>
      </c>
      <c r="BF356" s="586">
        <f t="shared" ref="BF356:BF363" si="290">BB356*BE356</f>
        <v>0</v>
      </c>
      <c r="BG356" s="587">
        <f t="shared" si="274"/>
        <v>0</v>
      </c>
      <c r="BH356" s="398">
        <f t="shared" si="288"/>
        <v>0</v>
      </c>
    </row>
    <row r="357" spans="1:60" s="275" customFormat="1" ht="12.75">
      <c r="A357" s="314" t="s">
        <v>893</v>
      </c>
      <c r="B357" s="367" t="s">
        <v>894</v>
      </c>
      <c r="C357" s="372" t="s">
        <v>895</v>
      </c>
      <c r="D357" s="559" t="s">
        <v>110</v>
      </c>
      <c r="E357" s="606">
        <v>8</v>
      </c>
      <c r="F357" s="344">
        <v>25</v>
      </c>
      <c r="G357" s="190">
        <f t="shared" si="275"/>
        <v>200</v>
      </c>
      <c r="H357" s="344">
        <v>131.68</v>
      </c>
      <c r="I357" s="190">
        <f t="shared" si="276"/>
        <v>1053.44</v>
      </c>
      <c r="J357" s="345">
        <f t="shared" si="277"/>
        <v>1253.44</v>
      </c>
      <c r="K357" s="420"/>
      <c r="L357" s="435"/>
      <c r="M357" s="429">
        <v>25</v>
      </c>
      <c r="N357" s="431">
        <f t="shared" si="248"/>
        <v>0</v>
      </c>
      <c r="O357" s="429">
        <v>131.68</v>
      </c>
      <c r="P357" s="431">
        <f t="shared" si="249"/>
        <v>0</v>
      </c>
      <c r="Q357" s="432">
        <f t="shared" si="250"/>
        <v>0</v>
      </c>
      <c r="R357" s="452"/>
      <c r="S357" s="446">
        <v>25</v>
      </c>
      <c r="T357" s="448">
        <f t="shared" si="251"/>
        <v>0</v>
      </c>
      <c r="U357" s="446">
        <v>131.68</v>
      </c>
      <c r="V357" s="448">
        <f t="shared" si="252"/>
        <v>0</v>
      </c>
      <c r="W357" s="449">
        <f t="shared" si="253"/>
        <v>0</v>
      </c>
      <c r="X357" s="481"/>
      <c r="Y357" s="474">
        <v>25</v>
      </c>
      <c r="Z357" s="476">
        <f t="shared" si="254"/>
        <v>0</v>
      </c>
      <c r="AA357" s="474">
        <v>131.68</v>
      </c>
      <c r="AB357" s="476">
        <f t="shared" si="255"/>
        <v>0</v>
      </c>
      <c r="AC357" s="477">
        <f t="shared" si="256"/>
        <v>0</v>
      </c>
      <c r="AD357" s="500"/>
      <c r="AE357" s="491">
        <v>25</v>
      </c>
      <c r="AF357" s="493">
        <f t="shared" si="257"/>
        <v>0</v>
      </c>
      <c r="AG357" s="491">
        <v>131.68</v>
      </c>
      <c r="AH357" s="493">
        <f t="shared" si="258"/>
        <v>0</v>
      </c>
      <c r="AI357" s="494">
        <f t="shared" si="259"/>
        <v>0</v>
      </c>
      <c r="AJ357" s="532"/>
      <c r="AK357" s="525">
        <v>25</v>
      </c>
      <c r="AL357" s="527">
        <f t="shared" si="260"/>
        <v>0</v>
      </c>
      <c r="AM357" s="525">
        <v>131.68</v>
      </c>
      <c r="AN357" s="527">
        <f t="shared" si="261"/>
        <v>0</v>
      </c>
      <c r="AO357" s="528">
        <f t="shared" si="262"/>
        <v>0</v>
      </c>
      <c r="AP357" s="549"/>
      <c r="AQ357" s="344">
        <v>25</v>
      </c>
      <c r="AR357" s="190">
        <f t="shared" si="278"/>
        <v>0</v>
      </c>
      <c r="AS357" s="344">
        <v>131.68</v>
      </c>
      <c r="AT357" s="190">
        <f t="shared" si="279"/>
        <v>0</v>
      </c>
      <c r="AU357" s="345">
        <f t="shared" si="286"/>
        <v>0</v>
      </c>
      <c r="AV357" s="681"/>
      <c r="AW357" s="344">
        <v>25</v>
      </c>
      <c r="AX357" s="190">
        <f t="shared" si="281"/>
        <v>0</v>
      </c>
      <c r="AY357" s="344">
        <v>131.68</v>
      </c>
      <c r="AZ357" s="190">
        <f t="shared" si="282"/>
        <v>0</v>
      </c>
      <c r="BA357" s="345">
        <f t="shared" si="287"/>
        <v>0</v>
      </c>
      <c r="BB357" s="549">
        <v>8</v>
      </c>
      <c r="BC357" s="542">
        <v>25</v>
      </c>
      <c r="BD357" s="544">
        <f t="shared" si="289"/>
        <v>200</v>
      </c>
      <c r="BE357" s="542">
        <v>131.68</v>
      </c>
      <c r="BF357" s="544">
        <f t="shared" si="290"/>
        <v>1053.44</v>
      </c>
      <c r="BG357" s="545">
        <f t="shared" si="274"/>
        <v>1253.44</v>
      </c>
      <c r="BH357" s="398">
        <f t="shared" si="288"/>
        <v>0</v>
      </c>
    </row>
    <row r="358" spans="1:60" s="595" customFormat="1" ht="12.75">
      <c r="A358" s="668" t="s">
        <v>896</v>
      </c>
      <c r="B358" s="675" t="s">
        <v>897</v>
      </c>
      <c r="C358" s="641" t="s">
        <v>898</v>
      </c>
      <c r="D358" s="670" t="s">
        <v>110</v>
      </c>
      <c r="E358" s="599">
        <v>0</v>
      </c>
      <c r="F358" s="600">
        <v>10</v>
      </c>
      <c r="G358" s="586">
        <f t="shared" si="275"/>
        <v>0</v>
      </c>
      <c r="H358" s="600">
        <v>11.5</v>
      </c>
      <c r="I358" s="586">
        <f t="shared" si="276"/>
        <v>0</v>
      </c>
      <c r="J358" s="587">
        <f t="shared" si="277"/>
        <v>0</v>
      </c>
      <c r="K358" s="676"/>
      <c r="L358" s="673"/>
      <c r="M358" s="600">
        <v>10</v>
      </c>
      <c r="N358" s="586">
        <f t="shared" si="248"/>
        <v>0</v>
      </c>
      <c r="O358" s="600">
        <v>11.5</v>
      </c>
      <c r="P358" s="586">
        <f t="shared" si="249"/>
        <v>0</v>
      </c>
      <c r="Q358" s="587">
        <f t="shared" si="250"/>
        <v>0</v>
      </c>
      <c r="R358" s="673"/>
      <c r="S358" s="600">
        <v>10</v>
      </c>
      <c r="T358" s="586">
        <f t="shared" si="251"/>
        <v>0</v>
      </c>
      <c r="U358" s="600">
        <v>11.5</v>
      </c>
      <c r="V358" s="586">
        <f t="shared" si="252"/>
        <v>0</v>
      </c>
      <c r="W358" s="587">
        <f t="shared" si="253"/>
        <v>0</v>
      </c>
      <c r="X358" s="673"/>
      <c r="Y358" s="600">
        <v>10</v>
      </c>
      <c r="Z358" s="586">
        <f t="shared" si="254"/>
        <v>0</v>
      </c>
      <c r="AA358" s="600">
        <v>11.5</v>
      </c>
      <c r="AB358" s="586">
        <f t="shared" si="255"/>
        <v>0</v>
      </c>
      <c r="AC358" s="587">
        <f t="shared" si="256"/>
        <v>0</v>
      </c>
      <c r="AD358" s="673"/>
      <c r="AE358" s="600">
        <v>10</v>
      </c>
      <c r="AF358" s="586">
        <f t="shared" si="257"/>
        <v>0</v>
      </c>
      <c r="AG358" s="600">
        <v>11.5</v>
      </c>
      <c r="AH358" s="586">
        <f t="shared" si="258"/>
        <v>0</v>
      </c>
      <c r="AI358" s="587">
        <f t="shared" si="259"/>
        <v>0</v>
      </c>
      <c r="AJ358" s="674"/>
      <c r="AK358" s="603">
        <v>10</v>
      </c>
      <c r="AL358" s="591">
        <f t="shared" si="260"/>
        <v>0</v>
      </c>
      <c r="AM358" s="603">
        <v>11.5</v>
      </c>
      <c r="AN358" s="591">
        <f t="shared" si="261"/>
        <v>0</v>
      </c>
      <c r="AO358" s="592">
        <f t="shared" si="262"/>
        <v>0</v>
      </c>
      <c r="AP358" s="673"/>
      <c r="AQ358" s="600">
        <v>10</v>
      </c>
      <c r="AR358" s="586">
        <f t="shared" si="278"/>
        <v>0</v>
      </c>
      <c r="AS358" s="600">
        <v>11.5</v>
      </c>
      <c r="AT358" s="586">
        <f t="shared" si="279"/>
        <v>0</v>
      </c>
      <c r="AU358" s="587">
        <f t="shared" si="286"/>
        <v>0</v>
      </c>
      <c r="AV358" s="681"/>
      <c r="AW358" s="600">
        <v>10</v>
      </c>
      <c r="AX358" s="586">
        <f t="shared" si="281"/>
        <v>0</v>
      </c>
      <c r="AY358" s="600">
        <v>11.5</v>
      </c>
      <c r="AZ358" s="586">
        <f t="shared" si="282"/>
        <v>0</v>
      </c>
      <c r="BA358" s="587">
        <f t="shared" si="287"/>
        <v>0</v>
      </c>
      <c r="BB358" s="673"/>
      <c r="BC358" s="600">
        <v>10</v>
      </c>
      <c r="BD358" s="586">
        <f t="shared" si="289"/>
        <v>0</v>
      </c>
      <c r="BE358" s="600">
        <v>11.5</v>
      </c>
      <c r="BF358" s="586">
        <f t="shared" si="290"/>
        <v>0</v>
      </c>
      <c r="BG358" s="587">
        <f t="shared" si="274"/>
        <v>0</v>
      </c>
      <c r="BH358" s="398">
        <f t="shared" si="288"/>
        <v>0</v>
      </c>
    </row>
    <row r="359" spans="1:60" s="595" customFormat="1" ht="12.75">
      <c r="A359" s="668" t="s">
        <v>899</v>
      </c>
      <c r="B359" s="675" t="s">
        <v>900</v>
      </c>
      <c r="C359" s="641" t="s">
        <v>901</v>
      </c>
      <c r="D359" s="670" t="s">
        <v>123</v>
      </c>
      <c r="E359" s="599">
        <v>0</v>
      </c>
      <c r="F359" s="600">
        <v>380</v>
      </c>
      <c r="G359" s="586">
        <f t="shared" si="275"/>
        <v>0</v>
      </c>
      <c r="H359" s="600">
        <v>701.68</v>
      </c>
      <c r="I359" s="586">
        <f>H359*E359</f>
        <v>0</v>
      </c>
      <c r="J359" s="587">
        <f t="shared" si="277"/>
        <v>0</v>
      </c>
      <c r="K359" s="676"/>
      <c r="L359" s="673"/>
      <c r="M359" s="600">
        <v>380</v>
      </c>
      <c r="N359" s="586">
        <f t="shared" si="248"/>
        <v>0</v>
      </c>
      <c r="O359" s="600">
        <v>701.68</v>
      </c>
      <c r="P359" s="586">
        <f t="shared" si="249"/>
        <v>0</v>
      </c>
      <c r="Q359" s="587">
        <f t="shared" si="250"/>
        <v>0</v>
      </c>
      <c r="R359" s="673"/>
      <c r="S359" s="600">
        <v>380</v>
      </c>
      <c r="T359" s="586">
        <f t="shared" si="251"/>
        <v>0</v>
      </c>
      <c r="U359" s="600">
        <v>701.68</v>
      </c>
      <c r="V359" s="586">
        <f t="shared" si="252"/>
        <v>0</v>
      </c>
      <c r="W359" s="587">
        <f t="shared" si="253"/>
        <v>0</v>
      </c>
      <c r="X359" s="673"/>
      <c r="Y359" s="600">
        <v>380</v>
      </c>
      <c r="Z359" s="586">
        <f t="shared" si="254"/>
        <v>0</v>
      </c>
      <c r="AA359" s="600">
        <v>701.68</v>
      </c>
      <c r="AB359" s="586">
        <f t="shared" si="255"/>
        <v>0</v>
      </c>
      <c r="AC359" s="587">
        <f t="shared" si="256"/>
        <v>0</v>
      </c>
      <c r="AD359" s="673"/>
      <c r="AE359" s="600">
        <v>380</v>
      </c>
      <c r="AF359" s="586">
        <f t="shared" si="257"/>
        <v>0</v>
      </c>
      <c r="AG359" s="600">
        <v>701.68</v>
      </c>
      <c r="AH359" s="586">
        <f t="shared" si="258"/>
        <v>0</v>
      </c>
      <c r="AI359" s="587">
        <f t="shared" si="259"/>
        <v>0</v>
      </c>
      <c r="AJ359" s="674"/>
      <c r="AK359" s="603">
        <v>380</v>
      </c>
      <c r="AL359" s="591">
        <f t="shared" si="260"/>
        <v>0</v>
      </c>
      <c r="AM359" s="603">
        <v>701.68</v>
      </c>
      <c r="AN359" s="591">
        <f t="shared" si="261"/>
        <v>0</v>
      </c>
      <c r="AO359" s="592">
        <f t="shared" si="262"/>
        <v>0</v>
      </c>
      <c r="AP359" s="673"/>
      <c r="AQ359" s="600">
        <v>380</v>
      </c>
      <c r="AR359" s="586">
        <f t="shared" si="278"/>
        <v>0</v>
      </c>
      <c r="AS359" s="600">
        <v>701.68</v>
      </c>
      <c r="AT359" s="586">
        <f>AS359*AP359</f>
        <v>0</v>
      </c>
      <c r="AU359" s="587">
        <f t="shared" si="286"/>
        <v>0</v>
      </c>
      <c r="AV359" s="681"/>
      <c r="AW359" s="600">
        <v>380</v>
      </c>
      <c r="AX359" s="586">
        <f t="shared" si="281"/>
        <v>0</v>
      </c>
      <c r="AY359" s="600">
        <v>701.68</v>
      </c>
      <c r="AZ359" s="586">
        <f>AY359*AV359</f>
        <v>0</v>
      </c>
      <c r="BA359" s="587">
        <f t="shared" si="287"/>
        <v>0</v>
      </c>
      <c r="BB359" s="673"/>
      <c r="BC359" s="600">
        <v>380</v>
      </c>
      <c r="BD359" s="586">
        <f t="shared" si="289"/>
        <v>0</v>
      </c>
      <c r="BE359" s="600">
        <v>701.68</v>
      </c>
      <c r="BF359" s="586">
        <f t="shared" si="290"/>
        <v>0</v>
      </c>
      <c r="BG359" s="587">
        <f t="shared" si="274"/>
        <v>0</v>
      </c>
      <c r="BH359" s="398">
        <f t="shared" si="288"/>
        <v>0</v>
      </c>
    </row>
    <row r="360" spans="1:60" s="275" customFormat="1" ht="12.75">
      <c r="A360" s="683" t="s">
        <v>902</v>
      </c>
      <c r="B360" s="861" t="s">
        <v>903</v>
      </c>
      <c r="C360" s="858" t="s">
        <v>904</v>
      </c>
      <c r="D360" s="862" t="s">
        <v>123</v>
      </c>
      <c r="E360" s="606">
        <v>603</v>
      </c>
      <c r="F360" s="344">
        <v>380</v>
      </c>
      <c r="G360" s="190">
        <f t="shared" si="275"/>
        <v>229140</v>
      </c>
      <c r="H360" s="344">
        <v>538</v>
      </c>
      <c r="I360" s="190">
        <f>H360*E360</f>
        <v>324414</v>
      </c>
      <c r="J360" s="345">
        <f t="shared" si="277"/>
        <v>553554</v>
      </c>
      <c r="K360" s="420"/>
      <c r="L360" s="435"/>
      <c r="M360" s="429">
        <v>380</v>
      </c>
      <c r="N360" s="431">
        <f t="shared" si="248"/>
        <v>0</v>
      </c>
      <c r="O360" s="429">
        <v>538</v>
      </c>
      <c r="P360" s="431">
        <f t="shared" si="249"/>
        <v>0</v>
      </c>
      <c r="Q360" s="432">
        <f t="shared" si="250"/>
        <v>0</v>
      </c>
      <c r="R360" s="452"/>
      <c r="S360" s="446">
        <v>380</v>
      </c>
      <c r="T360" s="448">
        <f t="shared" si="251"/>
        <v>0</v>
      </c>
      <c r="U360" s="446">
        <v>538</v>
      </c>
      <c r="V360" s="448">
        <f t="shared" si="252"/>
        <v>0</v>
      </c>
      <c r="W360" s="449">
        <f t="shared" si="253"/>
        <v>0</v>
      </c>
      <c r="X360" s="481"/>
      <c r="Y360" s="474">
        <v>380</v>
      </c>
      <c r="Z360" s="476">
        <f t="shared" si="254"/>
        <v>0</v>
      </c>
      <c r="AA360" s="474">
        <v>538</v>
      </c>
      <c r="AB360" s="476">
        <f t="shared" si="255"/>
        <v>0</v>
      </c>
      <c r="AC360" s="477">
        <f t="shared" si="256"/>
        <v>0</v>
      </c>
      <c r="AD360" s="500"/>
      <c r="AE360" s="491">
        <v>380</v>
      </c>
      <c r="AF360" s="493">
        <f t="shared" si="257"/>
        <v>0</v>
      </c>
      <c r="AG360" s="491">
        <v>538</v>
      </c>
      <c r="AH360" s="493">
        <f t="shared" si="258"/>
        <v>0</v>
      </c>
      <c r="AI360" s="494">
        <f t="shared" si="259"/>
        <v>0</v>
      </c>
      <c r="AJ360" s="532"/>
      <c r="AK360" s="525">
        <v>380</v>
      </c>
      <c r="AL360" s="527">
        <f t="shared" si="260"/>
        <v>0</v>
      </c>
      <c r="AM360" s="525">
        <v>538</v>
      </c>
      <c r="AN360" s="527">
        <f t="shared" si="261"/>
        <v>0</v>
      </c>
      <c r="AO360" s="528">
        <f t="shared" si="262"/>
        <v>0</v>
      </c>
      <c r="AP360" s="549"/>
      <c r="AQ360" s="344">
        <v>380</v>
      </c>
      <c r="AR360" s="190">
        <f t="shared" si="278"/>
        <v>0</v>
      </c>
      <c r="AS360" s="344">
        <v>538</v>
      </c>
      <c r="AT360" s="190">
        <f>AS360*AP360</f>
        <v>0</v>
      </c>
      <c r="AU360" s="345">
        <f t="shared" si="286"/>
        <v>0</v>
      </c>
      <c r="AV360" s="681">
        <v>420</v>
      </c>
      <c r="AW360" s="344">
        <v>380</v>
      </c>
      <c r="AX360" s="190">
        <f t="shared" si="281"/>
        <v>159600</v>
      </c>
      <c r="AY360" s="344">
        <v>538</v>
      </c>
      <c r="AZ360" s="190">
        <f>AY360*AV360</f>
        <v>225960</v>
      </c>
      <c r="BA360" s="345">
        <f t="shared" si="287"/>
        <v>385560</v>
      </c>
      <c r="BB360" s="549">
        <v>183</v>
      </c>
      <c r="BC360" s="542">
        <v>380</v>
      </c>
      <c r="BD360" s="544">
        <f t="shared" si="289"/>
        <v>69540</v>
      </c>
      <c r="BE360" s="542">
        <v>538</v>
      </c>
      <c r="BF360" s="544">
        <f t="shared" si="290"/>
        <v>98454</v>
      </c>
      <c r="BG360" s="545">
        <f t="shared" si="274"/>
        <v>167994</v>
      </c>
      <c r="BH360" s="398">
        <f t="shared" si="288"/>
        <v>0</v>
      </c>
    </row>
    <row r="361" spans="1:60" s="275" customFormat="1" ht="12.75">
      <c r="A361" s="683" t="s">
        <v>905</v>
      </c>
      <c r="B361" s="685" t="s">
        <v>906</v>
      </c>
      <c r="C361" s="372" t="s">
        <v>907</v>
      </c>
      <c r="D361" s="559" t="s">
        <v>123</v>
      </c>
      <c r="E361" s="261">
        <v>24</v>
      </c>
      <c r="F361" s="344">
        <v>100</v>
      </c>
      <c r="G361" s="190">
        <f t="shared" si="275"/>
        <v>2400</v>
      </c>
      <c r="H361" s="344">
        <v>282.8</v>
      </c>
      <c r="I361" s="190">
        <f t="shared" ref="I361:I375" si="291">ROUND(E361*H361,2)</f>
        <v>6787.2</v>
      </c>
      <c r="J361" s="345">
        <f t="shared" si="277"/>
        <v>9187.2000000000007</v>
      </c>
      <c r="K361" s="420"/>
      <c r="L361" s="435"/>
      <c r="M361" s="429">
        <v>100</v>
      </c>
      <c r="N361" s="431">
        <f t="shared" si="248"/>
        <v>0</v>
      </c>
      <c r="O361" s="429">
        <v>282.8</v>
      </c>
      <c r="P361" s="431">
        <f t="shared" si="249"/>
        <v>0</v>
      </c>
      <c r="Q361" s="432">
        <f t="shared" si="250"/>
        <v>0</v>
      </c>
      <c r="R361" s="452"/>
      <c r="S361" s="446">
        <v>100</v>
      </c>
      <c r="T361" s="448">
        <f t="shared" si="251"/>
        <v>0</v>
      </c>
      <c r="U361" s="446">
        <v>282.8</v>
      </c>
      <c r="V361" s="448">
        <f t="shared" si="252"/>
        <v>0</v>
      </c>
      <c r="W361" s="449">
        <f t="shared" si="253"/>
        <v>0</v>
      </c>
      <c r="X361" s="481"/>
      <c r="Y361" s="474">
        <v>100</v>
      </c>
      <c r="Z361" s="476">
        <f t="shared" si="254"/>
        <v>0</v>
      </c>
      <c r="AA361" s="474">
        <v>282.8</v>
      </c>
      <c r="AB361" s="476">
        <f t="shared" si="255"/>
        <v>0</v>
      </c>
      <c r="AC361" s="477">
        <f t="shared" si="256"/>
        <v>0</v>
      </c>
      <c r="AD361" s="500"/>
      <c r="AE361" s="491">
        <v>100</v>
      </c>
      <c r="AF361" s="493">
        <f t="shared" si="257"/>
        <v>0</v>
      </c>
      <c r="AG361" s="491">
        <v>282.8</v>
      </c>
      <c r="AH361" s="493">
        <f t="shared" si="258"/>
        <v>0</v>
      </c>
      <c r="AI361" s="494">
        <f t="shared" si="259"/>
        <v>0</v>
      </c>
      <c r="AJ361" s="532"/>
      <c r="AK361" s="525">
        <v>100</v>
      </c>
      <c r="AL361" s="527">
        <f t="shared" si="260"/>
        <v>0</v>
      </c>
      <c r="AM361" s="525">
        <v>282.8</v>
      </c>
      <c r="AN361" s="527">
        <f t="shared" si="261"/>
        <v>0</v>
      </c>
      <c r="AO361" s="528">
        <f t="shared" si="262"/>
        <v>0</v>
      </c>
      <c r="AP361" s="549"/>
      <c r="AQ361" s="344">
        <v>100</v>
      </c>
      <c r="AR361" s="190">
        <f t="shared" si="278"/>
        <v>0</v>
      </c>
      <c r="AS361" s="344">
        <v>282.8</v>
      </c>
      <c r="AT361" s="190">
        <f t="shared" ref="AT361:AT363" si="292">ROUND(AP361*AS361,2)</f>
        <v>0</v>
      </c>
      <c r="AU361" s="345">
        <f t="shared" si="286"/>
        <v>0</v>
      </c>
      <c r="AV361" s="681"/>
      <c r="AW361" s="344">
        <v>100</v>
      </c>
      <c r="AX361" s="190">
        <f t="shared" si="281"/>
        <v>0</v>
      </c>
      <c r="AY361" s="344">
        <v>282.8</v>
      </c>
      <c r="AZ361" s="190">
        <f t="shared" ref="AZ361:AZ363" si="293">ROUND(AV361*AY361,2)</f>
        <v>0</v>
      </c>
      <c r="BA361" s="345">
        <f t="shared" si="287"/>
        <v>0</v>
      </c>
      <c r="BB361" s="549">
        <v>24</v>
      </c>
      <c r="BC361" s="542">
        <v>100</v>
      </c>
      <c r="BD361" s="544">
        <f t="shared" si="289"/>
        <v>2400</v>
      </c>
      <c r="BE361" s="542">
        <v>282.8</v>
      </c>
      <c r="BF361" s="544">
        <f t="shared" si="290"/>
        <v>6787.2000000000007</v>
      </c>
      <c r="BG361" s="545">
        <f t="shared" si="274"/>
        <v>9187.2000000000007</v>
      </c>
      <c r="BH361" s="398">
        <f t="shared" si="288"/>
        <v>0</v>
      </c>
    </row>
    <row r="362" spans="1:60" s="700" customFormat="1" ht="12.75">
      <c r="A362" s="683" t="s">
        <v>908</v>
      </c>
      <c r="B362" s="861" t="s">
        <v>909</v>
      </c>
      <c r="C362" s="858" t="s">
        <v>910</v>
      </c>
      <c r="D362" s="862" t="s">
        <v>123</v>
      </c>
      <c r="E362" s="606">
        <v>603</v>
      </c>
      <c r="F362" s="691">
        <v>120</v>
      </c>
      <c r="G362" s="692">
        <f t="shared" si="275"/>
        <v>72360</v>
      </c>
      <c r="H362" s="691">
        <v>209.22</v>
      </c>
      <c r="I362" s="692">
        <f t="shared" si="291"/>
        <v>126159.66</v>
      </c>
      <c r="J362" s="693">
        <f t="shared" si="277"/>
        <v>198519.66</v>
      </c>
      <c r="K362" s="694"/>
      <c r="L362" s="695"/>
      <c r="M362" s="691">
        <v>120</v>
      </c>
      <c r="N362" s="692">
        <f t="shared" si="248"/>
        <v>0</v>
      </c>
      <c r="O362" s="691">
        <v>209.22</v>
      </c>
      <c r="P362" s="692">
        <f t="shared" si="249"/>
        <v>0</v>
      </c>
      <c r="Q362" s="693">
        <f t="shared" si="250"/>
        <v>0</v>
      </c>
      <c r="R362" s="695"/>
      <c r="S362" s="691">
        <v>120</v>
      </c>
      <c r="T362" s="692">
        <f t="shared" si="251"/>
        <v>0</v>
      </c>
      <c r="U362" s="691">
        <v>209.22</v>
      </c>
      <c r="V362" s="692">
        <f t="shared" si="252"/>
        <v>0</v>
      </c>
      <c r="W362" s="693">
        <f t="shared" si="253"/>
        <v>0</v>
      </c>
      <c r="X362" s="695"/>
      <c r="Y362" s="691">
        <v>120</v>
      </c>
      <c r="Z362" s="692">
        <f t="shared" si="254"/>
        <v>0</v>
      </c>
      <c r="AA362" s="691">
        <v>209.22</v>
      </c>
      <c r="AB362" s="692">
        <f t="shared" si="255"/>
        <v>0</v>
      </c>
      <c r="AC362" s="693">
        <f t="shared" si="256"/>
        <v>0</v>
      </c>
      <c r="AD362" s="695"/>
      <c r="AE362" s="691">
        <v>120</v>
      </c>
      <c r="AF362" s="692">
        <f t="shared" si="257"/>
        <v>0</v>
      </c>
      <c r="AG362" s="691">
        <v>209.22</v>
      </c>
      <c r="AH362" s="692">
        <f t="shared" si="258"/>
        <v>0</v>
      </c>
      <c r="AI362" s="693">
        <f t="shared" si="259"/>
        <v>0</v>
      </c>
      <c r="AJ362" s="696"/>
      <c r="AK362" s="697">
        <v>120</v>
      </c>
      <c r="AL362" s="698">
        <f t="shared" si="260"/>
        <v>0</v>
      </c>
      <c r="AM362" s="697">
        <v>209.22</v>
      </c>
      <c r="AN362" s="698">
        <f t="shared" si="261"/>
        <v>0</v>
      </c>
      <c r="AO362" s="699">
        <f t="shared" si="262"/>
        <v>0</v>
      </c>
      <c r="AP362" s="695"/>
      <c r="AQ362" s="691">
        <v>120</v>
      </c>
      <c r="AR362" s="692">
        <f t="shared" si="278"/>
        <v>0</v>
      </c>
      <c r="AS362" s="691">
        <v>209.22</v>
      </c>
      <c r="AT362" s="692">
        <f t="shared" si="292"/>
        <v>0</v>
      </c>
      <c r="AU362" s="693">
        <f t="shared" si="286"/>
        <v>0</v>
      </c>
      <c r="AV362" s="681">
        <v>420</v>
      </c>
      <c r="AW362" s="691">
        <v>120</v>
      </c>
      <c r="AX362" s="692">
        <f t="shared" si="281"/>
        <v>50400</v>
      </c>
      <c r="AY362" s="691">
        <v>209.22</v>
      </c>
      <c r="AZ362" s="692">
        <f t="shared" si="293"/>
        <v>87872.4</v>
      </c>
      <c r="BA362" s="693">
        <f t="shared" si="287"/>
        <v>138272.4</v>
      </c>
      <c r="BB362" s="695">
        <v>183</v>
      </c>
      <c r="BC362" s="691">
        <v>120</v>
      </c>
      <c r="BD362" s="692">
        <f t="shared" si="289"/>
        <v>21960</v>
      </c>
      <c r="BE362" s="691">
        <v>209.22</v>
      </c>
      <c r="BF362" s="692">
        <f t="shared" si="290"/>
        <v>38287.26</v>
      </c>
      <c r="BG362" s="693">
        <f t="shared" si="274"/>
        <v>60247.26</v>
      </c>
      <c r="BH362" s="398">
        <f t="shared" si="288"/>
        <v>0</v>
      </c>
    </row>
    <row r="363" spans="1:60" s="595" customFormat="1" ht="12.75">
      <c r="A363" s="668" t="s">
        <v>911</v>
      </c>
      <c r="B363" s="675" t="s">
        <v>912</v>
      </c>
      <c r="C363" s="641" t="s">
        <v>913</v>
      </c>
      <c r="D363" s="670" t="s">
        <v>110</v>
      </c>
      <c r="E363" s="599">
        <v>0</v>
      </c>
      <c r="F363" s="600">
        <v>1200</v>
      </c>
      <c r="G363" s="586">
        <f t="shared" si="275"/>
        <v>0</v>
      </c>
      <c r="H363" s="600">
        <v>2290</v>
      </c>
      <c r="I363" s="586">
        <f t="shared" si="291"/>
        <v>0</v>
      </c>
      <c r="J363" s="587">
        <f t="shared" si="277"/>
        <v>0</v>
      </c>
      <c r="K363" s="676"/>
      <c r="L363" s="673"/>
      <c r="M363" s="600">
        <v>1200</v>
      </c>
      <c r="N363" s="586">
        <f t="shared" si="248"/>
        <v>0</v>
      </c>
      <c r="O363" s="600">
        <v>2290</v>
      </c>
      <c r="P363" s="586">
        <f t="shared" si="249"/>
        <v>0</v>
      </c>
      <c r="Q363" s="587">
        <f t="shared" si="250"/>
        <v>0</v>
      </c>
      <c r="R363" s="673"/>
      <c r="S363" s="600">
        <v>1200</v>
      </c>
      <c r="T363" s="586">
        <f t="shared" si="251"/>
        <v>0</v>
      </c>
      <c r="U363" s="600">
        <v>2290</v>
      </c>
      <c r="V363" s="586">
        <f t="shared" si="252"/>
        <v>0</v>
      </c>
      <c r="W363" s="587">
        <f t="shared" si="253"/>
        <v>0</v>
      </c>
      <c r="X363" s="673"/>
      <c r="Y363" s="600">
        <v>1200</v>
      </c>
      <c r="Z363" s="586">
        <f t="shared" si="254"/>
        <v>0</v>
      </c>
      <c r="AA363" s="600">
        <v>2290</v>
      </c>
      <c r="AB363" s="586">
        <f t="shared" si="255"/>
        <v>0</v>
      </c>
      <c r="AC363" s="587">
        <f t="shared" si="256"/>
        <v>0</v>
      </c>
      <c r="AD363" s="673"/>
      <c r="AE363" s="600">
        <v>1200</v>
      </c>
      <c r="AF363" s="586">
        <f t="shared" si="257"/>
        <v>0</v>
      </c>
      <c r="AG363" s="600">
        <v>2290</v>
      </c>
      <c r="AH363" s="586">
        <f t="shared" si="258"/>
        <v>0</v>
      </c>
      <c r="AI363" s="587">
        <f t="shared" si="259"/>
        <v>0</v>
      </c>
      <c r="AJ363" s="674"/>
      <c r="AK363" s="603">
        <v>1200</v>
      </c>
      <c r="AL363" s="591">
        <f t="shared" si="260"/>
        <v>0</v>
      </c>
      <c r="AM363" s="603">
        <v>2290</v>
      </c>
      <c r="AN363" s="591">
        <f t="shared" si="261"/>
        <v>0</v>
      </c>
      <c r="AO363" s="592">
        <f t="shared" si="262"/>
        <v>0</v>
      </c>
      <c r="AP363" s="673"/>
      <c r="AQ363" s="600">
        <v>1200</v>
      </c>
      <c r="AR363" s="586">
        <f t="shared" si="278"/>
        <v>0</v>
      </c>
      <c r="AS363" s="600">
        <v>2290</v>
      </c>
      <c r="AT363" s="586">
        <f t="shared" si="292"/>
        <v>0</v>
      </c>
      <c r="AU363" s="587">
        <f t="shared" si="286"/>
        <v>0</v>
      </c>
      <c r="AV363" s="681"/>
      <c r="AW363" s="600">
        <v>1200</v>
      </c>
      <c r="AX363" s="586">
        <f t="shared" si="281"/>
        <v>0</v>
      </c>
      <c r="AY363" s="600">
        <v>2290</v>
      </c>
      <c r="AZ363" s="586">
        <f t="shared" si="293"/>
        <v>0</v>
      </c>
      <c r="BA363" s="587">
        <f t="shared" si="287"/>
        <v>0</v>
      </c>
      <c r="BB363" s="673"/>
      <c r="BC363" s="600">
        <v>1200</v>
      </c>
      <c r="BD363" s="586">
        <f t="shared" si="289"/>
        <v>0</v>
      </c>
      <c r="BE363" s="600">
        <v>2290</v>
      </c>
      <c r="BF363" s="586">
        <f t="shared" si="290"/>
        <v>0</v>
      </c>
      <c r="BG363" s="587">
        <f t="shared" si="274"/>
        <v>0</v>
      </c>
      <c r="BH363" s="398">
        <f t="shared" si="288"/>
        <v>0</v>
      </c>
    </row>
    <row r="364" spans="1:60" s="689" customFormat="1" ht="14.1" customHeight="1">
      <c r="A364" s="686"/>
      <c r="B364" s="664" t="s">
        <v>729</v>
      </c>
      <c r="C364" s="701" t="s">
        <v>730</v>
      </c>
      <c r="D364" s="659" t="s">
        <v>110</v>
      </c>
      <c r="E364" s="627">
        <v>4</v>
      </c>
      <c r="F364" s="661">
        <v>1200</v>
      </c>
      <c r="G364" s="396">
        <f t="shared" si="275"/>
        <v>4800</v>
      </c>
      <c r="H364" s="661">
        <v>1892</v>
      </c>
      <c r="I364" s="396">
        <f t="shared" ref="I364" si="294">H364*E364</f>
        <v>7568</v>
      </c>
      <c r="J364" s="396">
        <f t="shared" si="277"/>
        <v>12368</v>
      </c>
      <c r="K364" s="661"/>
      <c r="AQ364" s="661">
        <v>1200</v>
      </c>
      <c r="AR364" s="396">
        <f t="shared" si="278"/>
        <v>0</v>
      </c>
      <c r="AS364" s="661">
        <v>1892</v>
      </c>
      <c r="AT364" s="396">
        <f t="shared" ref="AT364" si="295">AS364*AP364</f>
        <v>0</v>
      </c>
      <c r="AU364" s="396">
        <f t="shared" si="286"/>
        <v>0</v>
      </c>
      <c r="AV364" s="627">
        <v>4</v>
      </c>
      <c r="AW364" s="661">
        <v>1200</v>
      </c>
      <c r="AX364" s="396">
        <f t="shared" si="281"/>
        <v>4800</v>
      </c>
      <c r="AY364" s="661">
        <v>1892</v>
      </c>
      <c r="AZ364" s="396">
        <f t="shared" ref="AZ364" si="296">AY364*AV364</f>
        <v>7568</v>
      </c>
      <c r="BA364" s="396">
        <f t="shared" si="287"/>
        <v>12368</v>
      </c>
      <c r="BB364" s="627"/>
      <c r="BC364" s="661"/>
      <c r="BD364" s="661"/>
      <c r="BE364" s="661"/>
      <c r="BF364" s="661"/>
      <c r="BG364" s="661"/>
      <c r="BH364" s="398">
        <f t="shared" si="288"/>
        <v>0</v>
      </c>
    </row>
    <row r="365" spans="1:60" s="700" customFormat="1" ht="12.75">
      <c r="A365" s="683" t="s">
        <v>914</v>
      </c>
      <c r="B365" s="900" t="s">
        <v>2077</v>
      </c>
      <c r="C365" s="649" t="s">
        <v>724</v>
      </c>
      <c r="D365" s="690" t="s">
        <v>110</v>
      </c>
      <c r="E365" s="606">
        <v>9</v>
      </c>
      <c r="F365" s="691">
        <v>1200</v>
      </c>
      <c r="G365" s="692">
        <f t="shared" si="275"/>
        <v>10800</v>
      </c>
      <c r="H365" s="691">
        <v>1620.8</v>
      </c>
      <c r="I365" s="692">
        <f t="shared" si="291"/>
        <v>14587.2</v>
      </c>
      <c r="J365" s="693">
        <f t="shared" si="277"/>
        <v>25387.200000000001</v>
      </c>
      <c r="K365" s="694"/>
      <c r="L365" s="695"/>
      <c r="M365" s="691">
        <v>1200</v>
      </c>
      <c r="N365" s="692">
        <f t="shared" ref="N365:N436" si="297">L365*M365</f>
        <v>0</v>
      </c>
      <c r="O365" s="691">
        <v>1620.8</v>
      </c>
      <c r="P365" s="692">
        <f t="shared" ref="P365:P436" si="298">L365*O365</f>
        <v>0</v>
      </c>
      <c r="Q365" s="693">
        <f t="shared" ref="Q365:Q436" si="299">N365+P365</f>
        <v>0</v>
      </c>
      <c r="R365" s="695"/>
      <c r="S365" s="691">
        <v>1200</v>
      </c>
      <c r="T365" s="692">
        <f t="shared" ref="T365:T436" si="300">R365*S365</f>
        <v>0</v>
      </c>
      <c r="U365" s="691">
        <v>1620.8</v>
      </c>
      <c r="V365" s="692">
        <f t="shared" ref="V365:V436" si="301">R365*U365</f>
        <v>0</v>
      </c>
      <c r="W365" s="693">
        <f t="shared" ref="W365:W436" si="302">T365+V365</f>
        <v>0</v>
      </c>
      <c r="X365" s="695"/>
      <c r="Y365" s="691">
        <v>1200</v>
      </c>
      <c r="Z365" s="692">
        <f t="shared" ref="Z365:Z436" si="303">X365*Y365</f>
        <v>0</v>
      </c>
      <c r="AA365" s="691">
        <v>1620.8</v>
      </c>
      <c r="AB365" s="692">
        <f t="shared" ref="AB365:AB436" si="304">X365*AA365</f>
        <v>0</v>
      </c>
      <c r="AC365" s="693">
        <f t="shared" ref="AC365:AC436" si="305">Z365+AB365</f>
        <v>0</v>
      </c>
      <c r="AD365" s="695"/>
      <c r="AE365" s="691">
        <v>1200</v>
      </c>
      <c r="AF365" s="692">
        <f t="shared" ref="AF365:AF436" si="306">AD365*AE365</f>
        <v>0</v>
      </c>
      <c r="AG365" s="691">
        <v>1620.8</v>
      </c>
      <c r="AH365" s="692">
        <f t="shared" ref="AH365:AH436" si="307">AD365*AG365</f>
        <v>0</v>
      </c>
      <c r="AI365" s="693">
        <f t="shared" ref="AI365:AI436" si="308">AF365+AH365</f>
        <v>0</v>
      </c>
      <c r="AJ365" s="696"/>
      <c r="AK365" s="697">
        <v>1200</v>
      </c>
      <c r="AL365" s="698">
        <f t="shared" ref="AL365:AL436" si="309">AJ365*AK365</f>
        <v>0</v>
      </c>
      <c r="AM365" s="697">
        <v>1620.8</v>
      </c>
      <c r="AN365" s="698">
        <f t="shared" ref="AN365:AN436" si="310">AJ365*AM365</f>
        <v>0</v>
      </c>
      <c r="AO365" s="699">
        <f t="shared" ref="AO365:AO436" si="311">AL365+AN365</f>
        <v>0</v>
      </c>
      <c r="AP365" s="695"/>
      <c r="AQ365" s="691">
        <v>1200</v>
      </c>
      <c r="AR365" s="692">
        <f t="shared" si="278"/>
        <v>0</v>
      </c>
      <c r="AS365" s="691">
        <v>1620.8</v>
      </c>
      <c r="AT365" s="692">
        <f t="shared" ref="AT365:AT368" si="312">ROUND(AP365*AS365,2)</f>
        <v>0</v>
      </c>
      <c r="AU365" s="693">
        <f t="shared" si="286"/>
        <v>0</v>
      </c>
      <c r="AV365" s="681">
        <v>9</v>
      </c>
      <c r="AW365" s="691">
        <v>1200</v>
      </c>
      <c r="AX365" s="692">
        <f t="shared" si="281"/>
        <v>10800</v>
      </c>
      <c r="AY365" s="691">
        <v>1620.8</v>
      </c>
      <c r="AZ365" s="692">
        <f t="shared" ref="AZ365:AZ381" si="313">ROUND(AV365*AY365,2)</f>
        <v>14587.2</v>
      </c>
      <c r="BA365" s="693">
        <f t="shared" si="287"/>
        <v>25387.200000000001</v>
      </c>
      <c r="BB365" s="695"/>
      <c r="BC365" s="691">
        <v>1200</v>
      </c>
      <c r="BD365" s="692">
        <f t="shared" ref="BD365:BD369" si="314">BB365*BC365</f>
        <v>0</v>
      </c>
      <c r="BE365" s="691">
        <v>1620.8</v>
      </c>
      <c r="BF365" s="692">
        <f t="shared" ref="BF365:BF368" si="315">BB365*BE365</f>
        <v>0</v>
      </c>
      <c r="BG365" s="693">
        <f t="shared" ref="BG365:BG369" si="316">BD365+BF365</f>
        <v>0</v>
      </c>
      <c r="BH365" s="398">
        <f t="shared" si="288"/>
        <v>0</v>
      </c>
    </row>
    <row r="366" spans="1:60" s="595" customFormat="1" ht="12.75">
      <c r="A366" s="668" t="s">
        <v>916</v>
      </c>
      <c r="B366" s="675" t="s">
        <v>917</v>
      </c>
      <c r="C366" s="641" t="s">
        <v>918</v>
      </c>
      <c r="D366" s="670" t="s">
        <v>110</v>
      </c>
      <c r="E366" s="599">
        <v>0</v>
      </c>
      <c r="F366" s="600">
        <v>1200</v>
      </c>
      <c r="G366" s="586">
        <f t="shared" si="275"/>
        <v>0</v>
      </c>
      <c r="H366" s="600">
        <v>3099</v>
      </c>
      <c r="I366" s="586">
        <f t="shared" si="291"/>
        <v>0</v>
      </c>
      <c r="J366" s="587">
        <f t="shared" si="277"/>
        <v>0</v>
      </c>
      <c r="K366" s="676"/>
      <c r="L366" s="673"/>
      <c r="M366" s="600">
        <v>1200</v>
      </c>
      <c r="N366" s="586">
        <f t="shared" si="297"/>
        <v>0</v>
      </c>
      <c r="O366" s="600">
        <v>3099</v>
      </c>
      <c r="P366" s="586">
        <f t="shared" si="298"/>
        <v>0</v>
      </c>
      <c r="Q366" s="587">
        <f t="shared" si="299"/>
        <v>0</v>
      </c>
      <c r="R366" s="673"/>
      <c r="S366" s="600">
        <v>1200</v>
      </c>
      <c r="T366" s="586">
        <f t="shared" si="300"/>
        <v>0</v>
      </c>
      <c r="U366" s="600">
        <v>3099</v>
      </c>
      <c r="V366" s="586">
        <f t="shared" si="301"/>
        <v>0</v>
      </c>
      <c r="W366" s="587">
        <f t="shared" si="302"/>
        <v>0</v>
      </c>
      <c r="X366" s="673"/>
      <c r="Y366" s="600">
        <v>1200</v>
      </c>
      <c r="Z366" s="586">
        <f t="shared" si="303"/>
        <v>0</v>
      </c>
      <c r="AA366" s="600">
        <v>3099</v>
      </c>
      <c r="AB366" s="586">
        <f t="shared" si="304"/>
        <v>0</v>
      </c>
      <c r="AC366" s="587">
        <f t="shared" si="305"/>
        <v>0</v>
      </c>
      <c r="AD366" s="673"/>
      <c r="AE366" s="600">
        <v>1200</v>
      </c>
      <c r="AF366" s="586">
        <f t="shared" si="306"/>
        <v>0</v>
      </c>
      <c r="AG366" s="600">
        <v>3099</v>
      </c>
      <c r="AH366" s="586">
        <f t="shared" si="307"/>
        <v>0</v>
      </c>
      <c r="AI366" s="587">
        <f t="shared" si="308"/>
        <v>0</v>
      </c>
      <c r="AJ366" s="674"/>
      <c r="AK366" s="603">
        <v>1200</v>
      </c>
      <c r="AL366" s="591">
        <f t="shared" si="309"/>
        <v>0</v>
      </c>
      <c r="AM366" s="603">
        <v>3099</v>
      </c>
      <c r="AN366" s="591">
        <f t="shared" si="310"/>
        <v>0</v>
      </c>
      <c r="AO366" s="592">
        <f t="shared" si="311"/>
        <v>0</v>
      </c>
      <c r="AP366" s="673"/>
      <c r="AQ366" s="600">
        <v>1200</v>
      </c>
      <c r="AR366" s="586">
        <f t="shared" si="278"/>
        <v>0</v>
      </c>
      <c r="AS366" s="600">
        <v>3099</v>
      </c>
      <c r="AT366" s="586">
        <f t="shared" si="312"/>
        <v>0</v>
      </c>
      <c r="AU366" s="587">
        <f t="shared" si="286"/>
        <v>0</v>
      </c>
      <c r="AV366" s="681"/>
      <c r="AW366" s="600">
        <v>1200</v>
      </c>
      <c r="AX366" s="586">
        <f t="shared" si="281"/>
        <v>0</v>
      </c>
      <c r="AY366" s="600">
        <v>3099</v>
      </c>
      <c r="AZ366" s="586">
        <f t="shared" si="313"/>
        <v>0</v>
      </c>
      <c r="BA366" s="587">
        <f t="shared" si="287"/>
        <v>0</v>
      </c>
      <c r="BB366" s="673"/>
      <c r="BC366" s="600">
        <v>1200</v>
      </c>
      <c r="BD366" s="586">
        <f t="shared" si="314"/>
        <v>0</v>
      </c>
      <c r="BE366" s="600">
        <v>3099</v>
      </c>
      <c r="BF366" s="586">
        <f t="shared" si="315"/>
        <v>0</v>
      </c>
      <c r="BG366" s="587">
        <f t="shared" si="316"/>
        <v>0</v>
      </c>
      <c r="BH366" s="398">
        <f t="shared" si="288"/>
        <v>0</v>
      </c>
    </row>
    <row r="367" spans="1:60" s="595" customFormat="1" ht="12.75">
      <c r="A367" s="668" t="s">
        <v>919</v>
      </c>
      <c r="B367" s="675" t="s">
        <v>920</v>
      </c>
      <c r="C367" s="641" t="s">
        <v>921</v>
      </c>
      <c r="D367" s="670" t="s">
        <v>110</v>
      </c>
      <c r="E367" s="599">
        <v>0</v>
      </c>
      <c r="F367" s="600">
        <v>270</v>
      </c>
      <c r="G367" s="586">
        <f t="shared" si="275"/>
        <v>0</v>
      </c>
      <c r="H367" s="600">
        <v>668.33</v>
      </c>
      <c r="I367" s="586">
        <f t="shared" si="291"/>
        <v>0</v>
      </c>
      <c r="J367" s="587">
        <f t="shared" si="277"/>
        <v>0</v>
      </c>
      <c r="K367" s="676"/>
      <c r="L367" s="673"/>
      <c r="M367" s="600">
        <v>270</v>
      </c>
      <c r="N367" s="586">
        <f t="shared" si="297"/>
        <v>0</v>
      </c>
      <c r="O367" s="600">
        <v>668.33</v>
      </c>
      <c r="P367" s="586">
        <f t="shared" si="298"/>
        <v>0</v>
      </c>
      <c r="Q367" s="587">
        <f t="shared" si="299"/>
        <v>0</v>
      </c>
      <c r="R367" s="673"/>
      <c r="S367" s="600">
        <v>270</v>
      </c>
      <c r="T367" s="586">
        <f t="shared" si="300"/>
        <v>0</v>
      </c>
      <c r="U367" s="600">
        <v>668.33</v>
      </c>
      <c r="V367" s="586">
        <f t="shared" si="301"/>
        <v>0</v>
      </c>
      <c r="W367" s="587">
        <f t="shared" si="302"/>
        <v>0</v>
      </c>
      <c r="X367" s="673"/>
      <c r="Y367" s="600">
        <v>270</v>
      </c>
      <c r="Z367" s="586">
        <f t="shared" si="303"/>
        <v>0</v>
      </c>
      <c r="AA367" s="600">
        <v>668.33</v>
      </c>
      <c r="AB367" s="586">
        <f t="shared" si="304"/>
        <v>0</v>
      </c>
      <c r="AC367" s="587">
        <f t="shared" si="305"/>
        <v>0</v>
      </c>
      <c r="AD367" s="673"/>
      <c r="AE367" s="600">
        <v>270</v>
      </c>
      <c r="AF367" s="586">
        <f t="shared" si="306"/>
        <v>0</v>
      </c>
      <c r="AG367" s="600">
        <v>668.33</v>
      </c>
      <c r="AH367" s="586">
        <f t="shared" si="307"/>
        <v>0</v>
      </c>
      <c r="AI367" s="587">
        <f t="shared" si="308"/>
        <v>0</v>
      </c>
      <c r="AJ367" s="674"/>
      <c r="AK367" s="603">
        <v>270</v>
      </c>
      <c r="AL367" s="591">
        <f t="shared" si="309"/>
        <v>0</v>
      </c>
      <c r="AM367" s="603">
        <v>668.33</v>
      </c>
      <c r="AN367" s="591">
        <f t="shared" si="310"/>
        <v>0</v>
      </c>
      <c r="AO367" s="592">
        <f t="shared" si="311"/>
        <v>0</v>
      </c>
      <c r="AP367" s="673"/>
      <c r="AQ367" s="600">
        <v>270</v>
      </c>
      <c r="AR367" s="586">
        <f t="shared" si="278"/>
        <v>0</v>
      </c>
      <c r="AS367" s="600">
        <v>668.33</v>
      </c>
      <c r="AT367" s="586">
        <f t="shared" si="312"/>
        <v>0</v>
      </c>
      <c r="AU367" s="587">
        <f t="shared" si="286"/>
        <v>0</v>
      </c>
      <c r="AV367" s="681"/>
      <c r="AW367" s="600">
        <v>270</v>
      </c>
      <c r="AX367" s="586">
        <f t="shared" si="281"/>
        <v>0</v>
      </c>
      <c r="AY367" s="600">
        <v>668.33</v>
      </c>
      <c r="AZ367" s="586">
        <f t="shared" si="313"/>
        <v>0</v>
      </c>
      <c r="BA367" s="587">
        <f t="shared" si="287"/>
        <v>0</v>
      </c>
      <c r="BB367" s="673"/>
      <c r="BC367" s="600">
        <v>270</v>
      </c>
      <c r="BD367" s="586">
        <f t="shared" si="314"/>
        <v>0</v>
      </c>
      <c r="BE367" s="600">
        <v>668.33</v>
      </c>
      <c r="BF367" s="586">
        <f t="shared" si="315"/>
        <v>0</v>
      </c>
      <c r="BG367" s="587">
        <f t="shared" si="316"/>
        <v>0</v>
      </c>
      <c r="BH367" s="398">
        <f t="shared" si="288"/>
        <v>0</v>
      </c>
    </row>
    <row r="368" spans="1:60" s="700" customFormat="1" ht="12.75">
      <c r="A368" s="683" t="s">
        <v>922</v>
      </c>
      <c r="B368" s="685" t="s">
        <v>923</v>
      </c>
      <c r="C368" s="649" t="s">
        <v>924</v>
      </c>
      <c r="D368" s="690" t="s">
        <v>110</v>
      </c>
      <c r="E368" s="606">
        <v>8</v>
      </c>
      <c r="F368" s="691">
        <v>270</v>
      </c>
      <c r="G368" s="692">
        <f t="shared" si="275"/>
        <v>2160</v>
      </c>
      <c r="H368" s="691">
        <v>131.6</v>
      </c>
      <c r="I368" s="692">
        <f t="shared" si="291"/>
        <v>1052.8</v>
      </c>
      <c r="J368" s="693">
        <f t="shared" si="277"/>
        <v>3212.8</v>
      </c>
      <c r="K368" s="694"/>
      <c r="L368" s="695"/>
      <c r="M368" s="691">
        <v>270</v>
      </c>
      <c r="N368" s="692">
        <f t="shared" si="297"/>
        <v>0</v>
      </c>
      <c r="O368" s="691">
        <v>131.6</v>
      </c>
      <c r="P368" s="692">
        <f t="shared" si="298"/>
        <v>0</v>
      </c>
      <c r="Q368" s="693">
        <f t="shared" si="299"/>
        <v>0</v>
      </c>
      <c r="R368" s="695"/>
      <c r="S368" s="691">
        <v>270</v>
      </c>
      <c r="T368" s="692">
        <f t="shared" si="300"/>
        <v>0</v>
      </c>
      <c r="U368" s="691">
        <v>131.6</v>
      </c>
      <c r="V368" s="692">
        <f t="shared" si="301"/>
        <v>0</v>
      </c>
      <c r="W368" s="693">
        <f t="shared" si="302"/>
        <v>0</v>
      </c>
      <c r="X368" s="695"/>
      <c r="Y368" s="691">
        <v>270</v>
      </c>
      <c r="Z368" s="692">
        <f t="shared" si="303"/>
        <v>0</v>
      </c>
      <c r="AA368" s="691">
        <v>131.6</v>
      </c>
      <c r="AB368" s="692">
        <f t="shared" si="304"/>
        <v>0</v>
      </c>
      <c r="AC368" s="693">
        <f t="shared" si="305"/>
        <v>0</v>
      </c>
      <c r="AD368" s="695"/>
      <c r="AE368" s="691">
        <v>270</v>
      </c>
      <c r="AF368" s="692">
        <f t="shared" si="306"/>
        <v>0</v>
      </c>
      <c r="AG368" s="691">
        <v>131.6</v>
      </c>
      <c r="AH368" s="692">
        <f t="shared" si="307"/>
        <v>0</v>
      </c>
      <c r="AI368" s="693">
        <f t="shared" si="308"/>
        <v>0</v>
      </c>
      <c r="AJ368" s="696"/>
      <c r="AK368" s="697">
        <v>270</v>
      </c>
      <c r="AL368" s="698">
        <f t="shared" si="309"/>
        <v>0</v>
      </c>
      <c r="AM368" s="697">
        <v>131.6</v>
      </c>
      <c r="AN368" s="698">
        <f t="shared" si="310"/>
        <v>0</v>
      </c>
      <c r="AO368" s="699">
        <f t="shared" si="311"/>
        <v>0</v>
      </c>
      <c r="AP368" s="695"/>
      <c r="AQ368" s="691">
        <v>270</v>
      </c>
      <c r="AR368" s="692">
        <f t="shared" si="278"/>
        <v>0</v>
      </c>
      <c r="AS368" s="691">
        <v>131.6</v>
      </c>
      <c r="AT368" s="692">
        <f t="shared" si="312"/>
        <v>0</v>
      </c>
      <c r="AU368" s="693">
        <f t="shared" si="286"/>
        <v>0</v>
      </c>
      <c r="AV368" s="681"/>
      <c r="AW368" s="691">
        <v>270</v>
      </c>
      <c r="AX368" s="692">
        <f t="shared" si="281"/>
        <v>0</v>
      </c>
      <c r="AY368" s="691">
        <v>131.6</v>
      </c>
      <c r="AZ368" s="692">
        <f t="shared" si="313"/>
        <v>0</v>
      </c>
      <c r="BA368" s="693">
        <f t="shared" si="287"/>
        <v>0</v>
      </c>
      <c r="BB368" s="695">
        <v>8</v>
      </c>
      <c r="BC368" s="691">
        <v>270</v>
      </c>
      <c r="BD368" s="692">
        <f t="shared" si="314"/>
        <v>2160</v>
      </c>
      <c r="BE368" s="691">
        <v>131.6</v>
      </c>
      <c r="BF368" s="692">
        <f t="shared" si="315"/>
        <v>1052.8</v>
      </c>
      <c r="BG368" s="693">
        <f t="shared" si="316"/>
        <v>3212.8</v>
      </c>
      <c r="BH368" s="398">
        <f t="shared" si="288"/>
        <v>0</v>
      </c>
    </row>
    <row r="369" spans="1:62" s="614" customFormat="1" ht="12.75">
      <c r="A369" s="702"/>
      <c r="B369" s="678" t="s">
        <v>1479</v>
      </c>
      <c r="C369" s="653" t="s">
        <v>1463</v>
      </c>
      <c r="D369" s="679" t="s">
        <v>110</v>
      </c>
      <c r="E369" s="606">
        <v>909</v>
      </c>
      <c r="F369" s="395">
        <v>0</v>
      </c>
      <c r="G369" s="396">
        <v>0</v>
      </c>
      <c r="H369" s="395">
        <v>7.4</v>
      </c>
      <c r="I369" s="396">
        <v>6726.6</v>
      </c>
      <c r="J369" s="666">
        <v>6726.6</v>
      </c>
      <c r="K369" s="680"/>
      <c r="L369" s="703"/>
      <c r="M369" s="704"/>
      <c r="N369" s="705"/>
      <c r="O369" s="704"/>
      <c r="P369" s="705"/>
      <c r="Q369" s="705"/>
      <c r="R369" s="703"/>
      <c r="S369" s="704"/>
      <c r="T369" s="705"/>
      <c r="U369" s="704"/>
      <c r="V369" s="705"/>
      <c r="W369" s="705"/>
      <c r="X369" s="703"/>
      <c r="Y369" s="704"/>
      <c r="Z369" s="705"/>
      <c r="AA369" s="704"/>
      <c r="AB369" s="705"/>
      <c r="AC369" s="705"/>
      <c r="AD369" s="703"/>
      <c r="AE369" s="704"/>
      <c r="AF369" s="705"/>
      <c r="AG369" s="704"/>
      <c r="AH369" s="705"/>
      <c r="AI369" s="705"/>
      <c r="AJ369" s="706"/>
      <c r="AK369" s="707"/>
      <c r="AL369" s="708"/>
      <c r="AM369" s="707"/>
      <c r="AN369" s="708"/>
      <c r="AO369" s="708"/>
      <c r="AP369" s="703"/>
      <c r="AQ369" s="395">
        <v>0</v>
      </c>
      <c r="AR369" s="396">
        <f t="shared" ref="AR369:AR381" si="317">AP369*AQ369</f>
        <v>0</v>
      </c>
      <c r="AS369" s="395">
        <v>132.6</v>
      </c>
      <c r="AT369" s="396">
        <f t="shared" ref="AT369:AT381" si="318">ROUND(AP369*AS369,2)</f>
        <v>0</v>
      </c>
      <c r="AU369" s="607">
        <f t="shared" ref="AU369:AU381" si="319">AR369+AT369</f>
        <v>0</v>
      </c>
      <c r="AV369" s="681">
        <v>420</v>
      </c>
      <c r="AW369" s="395">
        <v>0</v>
      </c>
      <c r="AX369" s="396">
        <f t="shared" si="281"/>
        <v>0</v>
      </c>
      <c r="AY369" s="395">
        <v>132.6</v>
      </c>
      <c r="AZ369" s="396">
        <f t="shared" si="313"/>
        <v>55692</v>
      </c>
      <c r="BA369" s="607">
        <f t="shared" si="287"/>
        <v>55692</v>
      </c>
      <c r="BB369" s="681">
        <v>489</v>
      </c>
      <c r="BC369" s="395">
        <v>0</v>
      </c>
      <c r="BD369" s="396">
        <f t="shared" si="314"/>
        <v>0</v>
      </c>
      <c r="BE369" s="395">
        <v>132.6</v>
      </c>
      <c r="BF369" s="396">
        <f t="shared" ref="BF369" si="320">ROUND(BB369*BE369,2)</f>
        <v>64841.4</v>
      </c>
      <c r="BG369" s="607">
        <f t="shared" si="316"/>
        <v>64841.4</v>
      </c>
      <c r="BH369" s="398">
        <f t="shared" si="288"/>
        <v>0</v>
      </c>
    </row>
    <row r="370" spans="1:62" s="665" customFormat="1" ht="14.1" customHeight="1">
      <c r="A370" s="686"/>
      <c r="B370" s="664" t="s">
        <v>1068</v>
      </c>
      <c r="C370" s="394" t="s">
        <v>1465</v>
      </c>
      <c r="D370" s="688" t="s">
        <v>110</v>
      </c>
      <c r="E370" s="688">
        <v>909</v>
      </c>
      <c r="F370" s="661">
        <v>0</v>
      </c>
      <c r="G370" s="396">
        <f t="shared" ref="G370" si="321">E370*F370</f>
        <v>0</v>
      </c>
      <c r="H370" s="661">
        <v>5.7</v>
      </c>
      <c r="I370" s="396">
        <f t="shared" ref="I370" si="322">H370*E370</f>
        <v>5181.3</v>
      </c>
      <c r="J370" s="396">
        <f t="shared" ref="J370" si="323">G370+I370</f>
        <v>5181.3</v>
      </c>
      <c r="K370" s="661"/>
      <c r="AQ370" s="661">
        <v>0</v>
      </c>
      <c r="AR370" s="396">
        <f t="shared" si="317"/>
        <v>0</v>
      </c>
      <c r="AS370" s="395">
        <v>133.6</v>
      </c>
      <c r="AT370" s="396">
        <f t="shared" si="318"/>
        <v>0</v>
      </c>
      <c r="AU370" s="607">
        <f t="shared" si="319"/>
        <v>0</v>
      </c>
      <c r="AV370" s="627">
        <v>420</v>
      </c>
      <c r="AW370" s="661">
        <v>0</v>
      </c>
      <c r="AX370" s="396">
        <f t="shared" si="281"/>
        <v>0</v>
      </c>
      <c r="AY370" s="395">
        <v>133.6</v>
      </c>
      <c r="AZ370" s="396">
        <f t="shared" si="313"/>
        <v>56112</v>
      </c>
      <c r="BA370" s="607">
        <f t="shared" si="287"/>
        <v>56112</v>
      </c>
      <c r="BB370" s="909">
        <v>489</v>
      </c>
      <c r="BC370" s="163"/>
      <c r="BD370" s="163"/>
      <c r="BE370" s="163"/>
      <c r="BF370" s="163"/>
      <c r="BG370" s="163"/>
      <c r="BH370" s="398">
        <f t="shared" si="288"/>
        <v>0</v>
      </c>
    </row>
    <row r="371" spans="1:62" s="275" customFormat="1" ht="12.75">
      <c r="A371" s="683" t="s">
        <v>925</v>
      </c>
      <c r="B371" s="685" t="s">
        <v>755</v>
      </c>
      <c r="C371" s="372" t="s">
        <v>926</v>
      </c>
      <c r="D371" s="559" t="s">
        <v>110</v>
      </c>
      <c r="E371" s="606">
        <v>240</v>
      </c>
      <c r="F371" s="344">
        <v>25</v>
      </c>
      <c r="G371" s="190">
        <f t="shared" si="275"/>
        <v>6000</v>
      </c>
      <c r="H371" s="344">
        <v>83.02</v>
      </c>
      <c r="I371" s="190">
        <f t="shared" si="291"/>
        <v>19924.8</v>
      </c>
      <c r="J371" s="345">
        <f t="shared" si="277"/>
        <v>25924.799999999999</v>
      </c>
      <c r="K371" s="420"/>
      <c r="L371" s="435"/>
      <c r="M371" s="429">
        <v>25</v>
      </c>
      <c r="N371" s="431">
        <f t="shared" si="297"/>
        <v>0</v>
      </c>
      <c r="O371" s="429">
        <v>83.02</v>
      </c>
      <c r="P371" s="431">
        <f t="shared" si="298"/>
        <v>0</v>
      </c>
      <c r="Q371" s="432">
        <f t="shared" si="299"/>
        <v>0</v>
      </c>
      <c r="R371" s="452"/>
      <c r="S371" s="446">
        <v>25</v>
      </c>
      <c r="T371" s="448">
        <f t="shared" si="300"/>
        <v>0</v>
      </c>
      <c r="U371" s="446">
        <v>83.02</v>
      </c>
      <c r="V371" s="448">
        <f t="shared" si="301"/>
        <v>0</v>
      </c>
      <c r="W371" s="449">
        <f t="shared" si="302"/>
        <v>0</v>
      </c>
      <c r="X371" s="481"/>
      <c r="Y371" s="474">
        <v>25</v>
      </c>
      <c r="Z371" s="476">
        <f t="shared" si="303"/>
        <v>0</v>
      </c>
      <c r="AA371" s="474">
        <v>83.02</v>
      </c>
      <c r="AB371" s="476">
        <f t="shared" si="304"/>
        <v>0</v>
      </c>
      <c r="AC371" s="477">
        <f t="shared" si="305"/>
        <v>0</v>
      </c>
      <c r="AD371" s="500"/>
      <c r="AE371" s="491">
        <v>25</v>
      </c>
      <c r="AF371" s="493">
        <f t="shared" si="306"/>
        <v>0</v>
      </c>
      <c r="AG371" s="491">
        <v>83.02</v>
      </c>
      <c r="AH371" s="493">
        <f t="shared" si="307"/>
        <v>0</v>
      </c>
      <c r="AI371" s="494">
        <f t="shared" si="308"/>
        <v>0</v>
      </c>
      <c r="AJ371" s="532"/>
      <c r="AK371" s="525">
        <v>25</v>
      </c>
      <c r="AL371" s="527">
        <f t="shared" si="309"/>
        <v>0</v>
      </c>
      <c r="AM371" s="525">
        <v>83.02</v>
      </c>
      <c r="AN371" s="527">
        <f t="shared" si="310"/>
        <v>0</v>
      </c>
      <c r="AO371" s="528">
        <f t="shared" si="311"/>
        <v>0</v>
      </c>
      <c r="AP371" s="549"/>
      <c r="AQ371" s="344">
        <v>25</v>
      </c>
      <c r="AR371" s="692">
        <f t="shared" si="317"/>
        <v>0</v>
      </c>
      <c r="AS371" s="691">
        <v>134.6</v>
      </c>
      <c r="AT371" s="692">
        <f t="shared" si="318"/>
        <v>0</v>
      </c>
      <c r="AU371" s="693">
        <f t="shared" si="319"/>
        <v>0</v>
      </c>
      <c r="AV371" s="681"/>
      <c r="AW371" s="344">
        <v>25</v>
      </c>
      <c r="AX371" s="692">
        <f t="shared" si="281"/>
        <v>0</v>
      </c>
      <c r="AY371" s="691">
        <v>134.6</v>
      </c>
      <c r="AZ371" s="692">
        <f t="shared" si="313"/>
        <v>0</v>
      </c>
      <c r="BA371" s="693">
        <f t="shared" si="287"/>
        <v>0</v>
      </c>
      <c r="BB371" s="549">
        <v>240</v>
      </c>
      <c r="BC371" s="542">
        <v>25</v>
      </c>
      <c r="BD371" s="544">
        <f t="shared" ref="BD371:BD386" si="324">BB371*BC371</f>
        <v>6000</v>
      </c>
      <c r="BE371" s="542">
        <v>83.02</v>
      </c>
      <c r="BF371" s="544">
        <f t="shared" ref="BF371:BF381" si="325">BB371*BE371</f>
        <v>19924.8</v>
      </c>
      <c r="BG371" s="545">
        <f t="shared" ref="BG371:BG386" si="326">BD371+BF371</f>
        <v>25924.799999999999</v>
      </c>
      <c r="BH371" s="398">
        <f t="shared" si="288"/>
        <v>0</v>
      </c>
    </row>
    <row r="372" spans="1:62" s="275" customFormat="1" ht="12.75">
      <c r="A372" s="683" t="s">
        <v>927</v>
      </c>
      <c r="B372" s="685" t="s">
        <v>928</v>
      </c>
      <c r="C372" s="372" t="s">
        <v>759</v>
      </c>
      <c r="D372" s="559" t="s">
        <v>110</v>
      </c>
      <c r="E372" s="606">
        <v>120</v>
      </c>
      <c r="F372" s="344">
        <v>15</v>
      </c>
      <c r="G372" s="190">
        <f t="shared" si="275"/>
        <v>1800</v>
      </c>
      <c r="H372" s="344">
        <v>10.199999999999999</v>
      </c>
      <c r="I372" s="190">
        <f t="shared" si="291"/>
        <v>1224</v>
      </c>
      <c r="J372" s="345">
        <f t="shared" si="277"/>
        <v>3024</v>
      </c>
      <c r="K372" s="420"/>
      <c r="L372" s="435"/>
      <c r="M372" s="429">
        <v>15</v>
      </c>
      <c r="N372" s="431">
        <f t="shared" si="297"/>
        <v>0</v>
      </c>
      <c r="O372" s="429">
        <v>10.199999999999999</v>
      </c>
      <c r="P372" s="431">
        <f t="shared" si="298"/>
        <v>0</v>
      </c>
      <c r="Q372" s="432">
        <f t="shared" si="299"/>
        <v>0</v>
      </c>
      <c r="R372" s="452"/>
      <c r="S372" s="446">
        <v>15</v>
      </c>
      <c r="T372" s="448">
        <f t="shared" si="300"/>
        <v>0</v>
      </c>
      <c r="U372" s="446">
        <v>10.199999999999999</v>
      </c>
      <c r="V372" s="448">
        <f t="shared" si="301"/>
        <v>0</v>
      </c>
      <c r="W372" s="449">
        <f t="shared" si="302"/>
        <v>0</v>
      </c>
      <c r="X372" s="481"/>
      <c r="Y372" s="474">
        <v>15</v>
      </c>
      <c r="Z372" s="476">
        <f t="shared" si="303"/>
        <v>0</v>
      </c>
      <c r="AA372" s="474">
        <v>10.199999999999999</v>
      </c>
      <c r="AB372" s="476">
        <f t="shared" si="304"/>
        <v>0</v>
      </c>
      <c r="AC372" s="477">
        <f t="shared" si="305"/>
        <v>0</v>
      </c>
      <c r="AD372" s="500"/>
      <c r="AE372" s="491">
        <v>15</v>
      </c>
      <c r="AF372" s="493">
        <f t="shared" si="306"/>
        <v>0</v>
      </c>
      <c r="AG372" s="491">
        <v>10.199999999999999</v>
      </c>
      <c r="AH372" s="493">
        <f t="shared" si="307"/>
        <v>0</v>
      </c>
      <c r="AI372" s="494">
        <f t="shared" si="308"/>
        <v>0</v>
      </c>
      <c r="AJ372" s="532"/>
      <c r="AK372" s="525">
        <v>15</v>
      </c>
      <c r="AL372" s="527">
        <f t="shared" si="309"/>
        <v>0</v>
      </c>
      <c r="AM372" s="525">
        <v>10.199999999999999</v>
      </c>
      <c r="AN372" s="527">
        <f t="shared" si="310"/>
        <v>0</v>
      </c>
      <c r="AO372" s="528">
        <f t="shared" si="311"/>
        <v>0</v>
      </c>
      <c r="AP372" s="549"/>
      <c r="AQ372" s="344">
        <v>15</v>
      </c>
      <c r="AR372" s="692">
        <f t="shared" si="317"/>
        <v>0</v>
      </c>
      <c r="AS372" s="691">
        <v>135.6</v>
      </c>
      <c r="AT372" s="692">
        <f t="shared" si="318"/>
        <v>0</v>
      </c>
      <c r="AU372" s="693">
        <f t="shared" si="319"/>
        <v>0</v>
      </c>
      <c r="AV372" s="681"/>
      <c r="AW372" s="344">
        <v>15</v>
      </c>
      <c r="AX372" s="692">
        <f t="shared" si="281"/>
        <v>0</v>
      </c>
      <c r="AY372" s="691">
        <v>135.6</v>
      </c>
      <c r="AZ372" s="692">
        <f t="shared" si="313"/>
        <v>0</v>
      </c>
      <c r="BA372" s="693">
        <f t="shared" si="287"/>
        <v>0</v>
      </c>
      <c r="BB372" s="549">
        <v>120</v>
      </c>
      <c r="BC372" s="542">
        <v>15</v>
      </c>
      <c r="BD372" s="544">
        <f t="shared" si="324"/>
        <v>1800</v>
      </c>
      <c r="BE372" s="542">
        <v>10.199999999999999</v>
      </c>
      <c r="BF372" s="544">
        <f t="shared" si="325"/>
        <v>1224</v>
      </c>
      <c r="BG372" s="545">
        <f t="shared" si="326"/>
        <v>3024</v>
      </c>
      <c r="BH372" s="398">
        <f t="shared" si="288"/>
        <v>0</v>
      </c>
    </row>
    <row r="373" spans="1:62" s="275" customFormat="1" ht="12.75">
      <c r="A373" s="683" t="s">
        <v>334</v>
      </c>
      <c r="B373" s="685" t="s">
        <v>335</v>
      </c>
      <c r="C373" s="372"/>
      <c r="D373" s="559" t="s">
        <v>123</v>
      </c>
      <c r="E373" s="606">
        <v>1160</v>
      </c>
      <c r="F373" s="344">
        <v>168</v>
      </c>
      <c r="G373" s="190">
        <f t="shared" si="275"/>
        <v>194880</v>
      </c>
      <c r="H373" s="344">
        <v>163.36144578313252</v>
      </c>
      <c r="I373" s="190">
        <v>271180</v>
      </c>
      <c r="J373" s="345">
        <f t="shared" si="277"/>
        <v>466060</v>
      </c>
      <c r="K373" s="420"/>
      <c r="L373" s="435"/>
      <c r="M373" s="429">
        <v>168</v>
      </c>
      <c r="N373" s="431">
        <f t="shared" si="297"/>
        <v>0</v>
      </c>
      <c r="O373" s="429">
        <v>163.36144578313252</v>
      </c>
      <c r="P373" s="431">
        <f t="shared" si="298"/>
        <v>0</v>
      </c>
      <c r="Q373" s="432">
        <f t="shared" si="299"/>
        <v>0</v>
      </c>
      <c r="R373" s="452"/>
      <c r="S373" s="446">
        <v>168</v>
      </c>
      <c r="T373" s="448">
        <f t="shared" si="300"/>
        <v>0</v>
      </c>
      <c r="U373" s="446">
        <v>163.36144578313252</v>
      </c>
      <c r="V373" s="448">
        <f t="shared" si="301"/>
        <v>0</v>
      </c>
      <c r="W373" s="449">
        <f t="shared" si="302"/>
        <v>0</v>
      </c>
      <c r="X373" s="481">
        <v>700</v>
      </c>
      <c r="Y373" s="474">
        <v>168</v>
      </c>
      <c r="Z373" s="476">
        <f t="shared" si="303"/>
        <v>117600</v>
      </c>
      <c r="AA373" s="474">
        <v>163.36144578313252</v>
      </c>
      <c r="AB373" s="476">
        <f t="shared" si="304"/>
        <v>114353.01204819277</v>
      </c>
      <c r="AC373" s="477">
        <f t="shared" si="305"/>
        <v>231953.01204819279</v>
      </c>
      <c r="AD373" s="500"/>
      <c r="AE373" s="491">
        <v>168</v>
      </c>
      <c r="AF373" s="493">
        <f t="shared" si="306"/>
        <v>0</v>
      </c>
      <c r="AG373" s="491">
        <v>163.36144578313252</v>
      </c>
      <c r="AH373" s="493">
        <f t="shared" si="307"/>
        <v>0</v>
      </c>
      <c r="AI373" s="494">
        <f t="shared" si="308"/>
        <v>0</v>
      </c>
      <c r="AJ373" s="532"/>
      <c r="AK373" s="525">
        <v>168</v>
      </c>
      <c r="AL373" s="527">
        <f t="shared" si="309"/>
        <v>0</v>
      </c>
      <c r="AM373" s="525">
        <v>163.36144578313252</v>
      </c>
      <c r="AN373" s="527">
        <f t="shared" si="310"/>
        <v>0</v>
      </c>
      <c r="AO373" s="528">
        <f t="shared" si="311"/>
        <v>0</v>
      </c>
      <c r="AP373" s="549"/>
      <c r="AQ373" s="344">
        <v>168</v>
      </c>
      <c r="AR373" s="692">
        <f t="shared" si="317"/>
        <v>0</v>
      </c>
      <c r="AS373" s="691">
        <v>136.6</v>
      </c>
      <c r="AT373" s="692">
        <f t="shared" si="318"/>
        <v>0</v>
      </c>
      <c r="AU373" s="693">
        <f t="shared" si="319"/>
        <v>0</v>
      </c>
      <c r="AV373" s="681">
        <v>460</v>
      </c>
      <c r="AW373" s="344">
        <v>168</v>
      </c>
      <c r="AX373" s="692">
        <f t="shared" si="281"/>
        <v>77280</v>
      </c>
      <c r="AY373" s="691">
        <v>136.6</v>
      </c>
      <c r="AZ373" s="692">
        <f t="shared" si="313"/>
        <v>62836</v>
      </c>
      <c r="BA373" s="693">
        <f t="shared" si="287"/>
        <v>140116</v>
      </c>
      <c r="BB373" s="549"/>
      <c r="BC373" s="542">
        <v>168</v>
      </c>
      <c r="BD373" s="544">
        <f t="shared" si="324"/>
        <v>0</v>
      </c>
      <c r="BE373" s="542">
        <v>163.36144578313252</v>
      </c>
      <c r="BF373" s="544">
        <f t="shared" si="325"/>
        <v>0</v>
      </c>
      <c r="BG373" s="545">
        <f t="shared" si="326"/>
        <v>0</v>
      </c>
      <c r="BH373" s="398">
        <f t="shared" si="288"/>
        <v>0</v>
      </c>
    </row>
    <row r="374" spans="1:62" s="275" customFormat="1" ht="25.5">
      <c r="A374" s="683" t="s">
        <v>336</v>
      </c>
      <c r="B374" s="685" t="s">
        <v>337</v>
      </c>
      <c r="C374" s="372" t="s">
        <v>338</v>
      </c>
      <c r="D374" s="559" t="s">
        <v>123</v>
      </c>
      <c r="E374" s="261">
        <v>3050</v>
      </c>
      <c r="F374" s="344">
        <v>112</v>
      </c>
      <c r="G374" s="190">
        <f t="shared" si="275"/>
        <v>341600</v>
      </c>
      <c r="H374" s="344">
        <v>89.124590163934428</v>
      </c>
      <c r="I374" s="190">
        <v>271830</v>
      </c>
      <c r="J374" s="345">
        <f t="shared" si="277"/>
        <v>613430</v>
      </c>
      <c r="K374" s="420"/>
      <c r="L374" s="435"/>
      <c r="M374" s="429">
        <v>112</v>
      </c>
      <c r="N374" s="431">
        <f t="shared" si="297"/>
        <v>0</v>
      </c>
      <c r="O374" s="429">
        <v>89.124590163934428</v>
      </c>
      <c r="P374" s="431">
        <f t="shared" si="298"/>
        <v>0</v>
      </c>
      <c r="Q374" s="432">
        <f t="shared" si="299"/>
        <v>0</v>
      </c>
      <c r="R374" s="452"/>
      <c r="S374" s="446">
        <v>112</v>
      </c>
      <c r="T374" s="448">
        <f t="shared" si="300"/>
        <v>0</v>
      </c>
      <c r="U374" s="446">
        <v>89.124590163934428</v>
      </c>
      <c r="V374" s="448">
        <f t="shared" si="301"/>
        <v>0</v>
      </c>
      <c r="W374" s="449">
        <f t="shared" si="302"/>
        <v>0</v>
      </c>
      <c r="X374" s="481">
        <v>1200</v>
      </c>
      <c r="Y374" s="474">
        <v>112</v>
      </c>
      <c r="Z374" s="476">
        <f t="shared" si="303"/>
        <v>134400</v>
      </c>
      <c r="AA374" s="474">
        <v>89.124590163934428</v>
      </c>
      <c r="AB374" s="476">
        <f t="shared" si="304"/>
        <v>106949.50819672132</v>
      </c>
      <c r="AC374" s="477">
        <f t="shared" si="305"/>
        <v>241349.50819672132</v>
      </c>
      <c r="AD374" s="500"/>
      <c r="AE374" s="491">
        <v>112</v>
      </c>
      <c r="AF374" s="493">
        <f t="shared" si="306"/>
        <v>0</v>
      </c>
      <c r="AG374" s="491">
        <v>89.124590163934428</v>
      </c>
      <c r="AH374" s="493">
        <f t="shared" si="307"/>
        <v>0</v>
      </c>
      <c r="AI374" s="494">
        <f t="shared" si="308"/>
        <v>0</v>
      </c>
      <c r="AJ374" s="532">
        <v>1850</v>
      </c>
      <c r="AK374" s="525">
        <v>112</v>
      </c>
      <c r="AL374" s="527">
        <f t="shared" si="309"/>
        <v>207200</v>
      </c>
      <c r="AM374" s="525">
        <v>89.124590163934428</v>
      </c>
      <c r="AN374" s="527">
        <f t="shared" si="310"/>
        <v>164880.49180327868</v>
      </c>
      <c r="AO374" s="528">
        <f t="shared" si="311"/>
        <v>372080.49180327868</v>
      </c>
      <c r="AP374" s="549"/>
      <c r="AQ374" s="344">
        <v>112</v>
      </c>
      <c r="AR374" s="692">
        <f t="shared" si="317"/>
        <v>0</v>
      </c>
      <c r="AS374" s="691">
        <v>137.6</v>
      </c>
      <c r="AT374" s="692">
        <f t="shared" si="318"/>
        <v>0</v>
      </c>
      <c r="AU374" s="693">
        <f t="shared" si="319"/>
        <v>0</v>
      </c>
      <c r="AV374" s="681"/>
      <c r="AW374" s="344">
        <v>112</v>
      </c>
      <c r="AX374" s="692">
        <f t="shared" si="281"/>
        <v>0</v>
      </c>
      <c r="AY374" s="691">
        <v>137.6</v>
      </c>
      <c r="AZ374" s="692">
        <f t="shared" si="313"/>
        <v>0</v>
      </c>
      <c r="BA374" s="693">
        <f t="shared" si="287"/>
        <v>0</v>
      </c>
      <c r="BB374" s="549"/>
      <c r="BC374" s="542">
        <v>112</v>
      </c>
      <c r="BD374" s="544">
        <f t="shared" si="324"/>
        <v>0</v>
      </c>
      <c r="BE374" s="542">
        <v>89.124590163934428</v>
      </c>
      <c r="BF374" s="544">
        <f t="shared" si="325"/>
        <v>0</v>
      </c>
      <c r="BG374" s="545">
        <f t="shared" si="326"/>
        <v>0</v>
      </c>
      <c r="BH374" s="398">
        <f t="shared" si="288"/>
        <v>0</v>
      </c>
    </row>
    <row r="375" spans="1:62" s="275" customFormat="1" ht="12.75">
      <c r="A375" s="314" t="s">
        <v>929</v>
      </c>
      <c r="B375" s="281" t="s">
        <v>761</v>
      </c>
      <c r="C375" s="372">
        <v>91920</v>
      </c>
      <c r="D375" s="559" t="s">
        <v>123</v>
      </c>
      <c r="E375" s="667">
        <v>100</v>
      </c>
      <c r="F375" s="344">
        <v>35</v>
      </c>
      <c r="G375" s="413">
        <f t="shared" si="275"/>
        <v>3500</v>
      </c>
      <c r="H375" s="344">
        <v>21.6</v>
      </c>
      <c r="I375" s="190">
        <f t="shared" si="291"/>
        <v>2160</v>
      </c>
      <c r="J375" s="345">
        <f t="shared" si="277"/>
        <v>5660</v>
      </c>
      <c r="K375" s="420"/>
      <c r="L375" s="435"/>
      <c r="M375" s="429">
        <v>35</v>
      </c>
      <c r="N375" s="431">
        <f t="shared" si="297"/>
        <v>0</v>
      </c>
      <c r="O375" s="429">
        <v>21.6</v>
      </c>
      <c r="P375" s="431">
        <f t="shared" si="298"/>
        <v>0</v>
      </c>
      <c r="Q375" s="432">
        <f t="shared" si="299"/>
        <v>0</v>
      </c>
      <c r="R375" s="452"/>
      <c r="S375" s="446">
        <v>35</v>
      </c>
      <c r="T375" s="448">
        <f t="shared" si="300"/>
        <v>0</v>
      </c>
      <c r="U375" s="446">
        <v>21.6</v>
      </c>
      <c r="V375" s="448">
        <f t="shared" si="301"/>
        <v>0</v>
      </c>
      <c r="W375" s="449">
        <f t="shared" si="302"/>
        <v>0</v>
      </c>
      <c r="X375" s="481"/>
      <c r="Y375" s="474">
        <v>35</v>
      </c>
      <c r="Z375" s="476">
        <f t="shared" si="303"/>
        <v>0</v>
      </c>
      <c r="AA375" s="474">
        <v>21.6</v>
      </c>
      <c r="AB375" s="476">
        <f t="shared" si="304"/>
        <v>0</v>
      </c>
      <c r="AC375" s="477">
        <f t="shared" si="305"/>
        <v>0</v>
      </c>
      <c r="AD375" s="500"/>
      <c r="AE375" s="491">
        <v>35</v>
      </c>
      <c r="AF375" s="493">
        <f t="shared" si="306"/>
        <v>0</v>
      </c>
      <c r="AG375" s="491">
        <v>21.6</v>
      </c>
      <c r="AH375" s="493">
        <f t="shared" si="307"/>
        <v>0</v>
      </c>
      <c r="AI375" s="494">
        <f t="shared" si="308"/>
        <v>0</v>
      </c>
      <c r="AJ375" s="532"/>
      <c r="AK375" s="525">
        <v>35</v>
      </c>
      <c r="AL375" s="527">
        <f t="shared" si="309"/>
        <v>0</v>
      </c>
      <c r="AM375" s="525">
        <v>21.6</v>
      </c>
      <c r="AN375" s="527">
        <f t="shared" si="310"/>
        <v>0</v>
      </c>
      <c r="AO375" s="528">
        <f t="shared" si="311"/>
        <v>0</v>
      </c>
      <c r="AP375" s="549"/>
      <c r="AQ375" s="344">
        <v>35</v>
      </c>
      <c r="AR375" s="692">
        <f t="shared" si="317"/>
        <v>0</v>
      </c>
      <c r="AS375" s="691">
        <v>138.6</v>
      </c>
      <c r="AT375" s="692">
        <f t="shared" si="318"/>
        <v>0</v>
      </c>
      <c r="AU375" s="693">
        <f t="shared" si="319"/>
        <v>0</v>
      </c>
      <c r="AV375" s="681">
        <v>100</v>
      </c>
      <c r="AW375" s="344">
        <v>35</v>
      </c>
      <c r="AX375" s="692">
        <f t="shared" si="281"/>
        <v>3500</v>
      </c>
      <c r="AY375" s="691">
        <v>138.6</v>
      </c>
      <c r="AZ375" s="692">
        <f t="shared" si="313"/>
        <v>13860</v>
      </c>
      <c r="BA375" s="693">
        <f t="shared" si="287"/>
        <v>17360</v>
      </c>
      <c r="BB375" s="549"/>
      <c r="BC375" s="542">
        <v>35</v>
      </c>
      <c r="BD375" s="544">
        <f t="shared" si="324"/>
        <v>0</v>
      </c>
      <c r="BE375" s="542">
        <v>21.6</v>
      </c>
      <c r="BF375" s="544">
        <f t="shared" si="325"/>
        <v>0</v>
      </c>
      <c r="BG375" s="545">
        <f t="shared" si="326"/>
        <v>0</v>
      </c>
      <c r="BH375" s="398">
        <f t="shared" si="288"/>
        <v>0</v>
      </c>
    </row>
    <row r="376" spans="1:62" s="275" customFormat="1" ht="12.75">
      <c r="A376" s="314" t="s">
        <v>930</v>
      </c>
      <c r="B376" s="367" t="s">
        <v>931</v>
      </c>
      <c r="C376" s="372" t="s">
        <v>932</v>
      </c>
      <c r="D376" s="559" t="s">
        <v>110</v>
      </c>
      <c r="E376" s="667">
        <v>200</v>
      </c>
      <c r="F376" s="344">
        <v>10</v>
      </c>
      <c r="G376" s="413">
        <f t="shared" si="275"/>
        <v>2000</v>
      </c>
      <c r="H376" s="344">
        <v>24.4</v>
      </c>
      <c r="I376" s="190">
        <f>ROUND(E376*H376,2)</f>
        <v>4880</v>
      </c>
      <c r="J376" s="345">
        <f t="shared" si="277"/>
        <v>6880</v>
      </c>
      <c r="K376" s="420"/>
      <c r="L376" s="435"/>
      <c r="M376" s="429">
        <v>10</v>
      </c>
      <c r="N376" s="431">
        <f t="shared" si="297"/>
        <v>0</v>
      </c>
      <c r="O376" s="429">
        <v>24.4</v>
      </c>
      <c r="P376" s="431">
        <f t="shared" si="298"/>
        <v>0</v>
      </c>
      <c r="Q376" s="432">
        <f t="shared" si="299"/>
        <v>0</v>
      </c>
      <c r="R376" s="452"/>
      <c r="S376" s="446">
        <v>10</v>
      </c>
      <c r="T376" s="448">
        <f t="shared" si="300"/>
        <v>0</v>
      </c>
      <c r="U376" s="446">
        <v>24.4</v>
      </c>
      <c r="V376" s="448">
        <f t="shared" si="301"/>
        <v>0</v>
      </c>
      <c r="W376" s="449">
        <f t="shared" si="302"/>
        <v>0</v>
      </c>
      <c r="X376" s="481"/>
      <c r="Y376" s="474">
        <v>10</v>
      </c>
      <c r="Z376" s="476">
        <f t="shared" si="303"/>
        <v>0</v>
      </c>
      <c r="AA376" s="474">
        <v>24.4</v>
      </c>
      <c r="AB376" s="476">
        <f t="shared" si="304"/>
        <v>0</v>
      </c>
      <c r="AC376" s="477">
        <f t="shared" si="305"/>
        <v>0</v>
      </c>
      <c r="AD376" s="500"/>
      <c r="AE376" s="491">
        <v>10</v>
      </c>
      <c r="AF376" s="493">
        <f t="shared" si="306"/>
        <v>0</v>
      </c>
      <c r="AG376" s="491">
        <v>24.4</v>
      </c>
      <c r="AH376" s="493">
        <f t="shared" si="307"/>
        <v>0</v>
      </c>
      <c r="AI376" s="494">
        <f t="shared" si="308"/>
        <v>0</v>
      </c>
      <c r="AJ376" s="532"/>
      <c r="AK376" s="525">
        <v>10</v>
      </c>
      <c r="AL376" s="527">
        <f t="shared" si="309"/>
        <v>0</v>
      </c>
      <c r="AM376" s="525">
        <v>24.4</v>
      </c>
      <c r="AN376" s="527">
        <f t="shared" si="310"/>
        <v>0</v>
      </c>
      <c r="AO376" s="528">
        <f t="shared" si="311"/>
        <v>0</v>
      </c>
      <c r="AP376" s="549"/>
      <c r="AQ376" s="344">
        <v>10</v>
      </c>
      <c r="AR376" s="692">
        <f t="shared" si="317"/>
        <v>0</v>
      </c>
      <c r="AS376" s="691">
        <v>139.6</v>
      </c>
      <c r="AT376" s="692">
        <f t="shared" si="318"/>
        <v>0</v>
      </c>
      <c r="AU376" s="693">
        <f t="shared" si="319"/>
        <v>0</v>
      </c>
      <c r="AV376" s="681">
        <v>200</v>
      </c>
      <c r="AW376" s="344">
        <v>10</v>
      </c>
      <c r="AX376" s="692">
        <f t="shared" si="281"/>
        <v>2000</v>
      </c>
      <c r="AY376" s="691">
        <v>139.6</v>
      </c>
      <c r="AZ376" s="692">
        <f t="shared" si="313"/>
        <v>27920</v>
      </c>
      <c r="BA376" s="693">
        <f t="shared" si="287"/>
        <v>29920</v>
      </c>
      <c r="BB376" s="549"/>
      <c r="BC376" s="542">
        <v>10</v>
      </c>
      <c r="BD376" s="544">
        <f t="shared" si="324"/>
        <v>0</v>
      </c>
      <c r="BE376" s="542">
        <v>24.4</v>
      </c>
      <c r="BF376" s="544">
        <f t="shared" si="325"/>
        <v>0</v>
      </c>
      <c r="BG376" s="545">
        <f t="shared" si="326"/>
        <v>0</v>
      </c>
      <c r="BH376" s="398">
        <f t="shared" si="288"/>
        <v>0</v>
      </c>
    </row>
    <row r="377" spans="1:62" s="254" customFormat="1" ht="12.75">
      <c r="A377" s="303" t="s">
        <v>933</v>
      </c>
      <c r="B377" s="281" t="s">
        <v>934</v>
      </c>
      <c r="C377" s="372" t="s">
        <v>935</v>
      </c>
      <c r="D377" s="272" t="s">
        <v>110</v>
      </c>
      <c r="E377" s="273">
        <v>3</v>
      </c>
      <c r="F377" s="344">
        <v>0</v>
      </c>
      <c r="G377" s="413">
        <f t="shared" si="275"/>
        <v>0</v>
      </c>
      <c r="H377" s="344">
        <v>6342</v>
      </c>
      <c r="I377" s="190">
        <f t="shared" ref="I377:I381" si="327">ROUND(E377*H377,2)</f>
        <v>19026</v>
      </c>
      <c r="J377" s="345">
        <f t="shared" si="277"/>
        <v>19026</v>
      </c>
      <c r="K377" s="406"/>
      <c r="L377" s="427"/>
      <c r="M377" s="429">
        <v>0</v>
      </c>
      <c r="N377" s="431">
        <f t="shared" si="297"/>
        <v>0</v>
      </c>
      <c r="O377" s="429">
        <v>6342</v>
      </c>
      <c r="P377" s="431">
        <f t="shared" si="298"/>
        <v>0</v>
      </c>
      <c r="Q377" s="432">
        <f t="shared" si="299"/>
        <v>0</v>
      </c>
      <c r="R377" s="444"/>
      <c r="S377" s="446">
        <v>0</v>
      </c>
      <c r="T377" s="448">
        <f t="shared" si="300"/>
        <v>0</v>
      </c>
      <c r="U377" s="446">
        <v>6342</v>
      </c>
      <c r="V377" s="448">
        <f t="shared" si="301"/>
        <v>0</v>
      </c>
      <c r="W377" s="449">
        <f t="shared" si="302"/>
        <v>0</v>
      </c>
      <c r="X377" s="472"/>
      <c r="Y377" s="474">
        <v>0</v>
      </c>
      <c r="Z377" s="476">
        <f t="shared" si="303"/>
        <v>0</v>
      </c>
      <c r="AA377" s="474">
        <v>6342</v>
      </c>
      <c r="AB377" s="476">
        <f t="shared" si="304"/>
        <v>0</v>
      </c>
      <c r="AC377" s="477">
        <f t="shared" si="305"/>
        <v>0</v>
      </c>
      <c r="AD377" s="489"/>
      <c r="AE377" s="491">
        <v>0</v>
      </c>
      <c r="AF377" s="493">
        <f t="shared" si="306"/>
        <v>0</v>
      </c>
      <c r="AG377" s="491">
        <v>6342</v>
      </c>
      <c r="AH377" s="493">
        <f t="shared" si="307"/>
        <v>0</v>
      </c>
      <c r="AI377" s="494">
        <f t="shared" si="308"/>
        <v>0</v>
      </c>
      <c r="AJ377" s="523"/>
      <c r="AK377" s="525">
        <v>0</v>
      </c>
      <c r="AL377" s="527">
        <f t="shared" si="309"/>
        <v>0</v>
      </c>
      <c r="AM377" s="525">
        <v>6342</v>
      </c>
      <c r="AN377" s="527">
        <f t="shared" si="310"/>
        <v>0</v>
      </c>
      <c r="AO377" s="528">
        <f t="shared" si="311"/>
        <v>0</v>
      </c>
      <c r="AP377" s="540"/>
      <c r="AQ377" s="344">
        <v>0</v>
      </c>
      <c r="AR377" s="692">
        <f t="shared" si="317"/>
        <v>0</v>
      </c>
      <c r="AS377" s="691">
        <v>140.6</v>
      </c>
      <c r="AT377" s="692">
        <f t="shared" si="318"/>
        <v>0</v>
      </c>
      <c r="AU377" s="693">
        <f t="shared" si="319"/>
        <v>0</v>
      </c>
      <c r="AV377" s="606"/>
      <c r="AW377" s="344">
        <v>0</v>
      </c>
      <c r="AX377" s="692">
        <f t="shared" si="281"/>
        <v>0</v>
      </c>
      <c r="AY377" s="691">
        <v>140.6</v>
      </c>
      <c r="AZ377" s="692">
        <f t="shared" si="313"/>
        <v>0</v>
      </c>
      <c r="BA377" s="693">
        <f t="shared" si="287"/>
        <v>0</v>
      </c>
      <c r="BB377" s="540">
        <v>3</v>
      </c>
      <c r="BC377" s="542">
        <v>0</v>
      </c>
      <c r="BD377" s="544">
        <f t="shared" si="324"/>
        <v>0</v>
      </c>
      <c r="BE377" s="542">
        <v>6342</v>
      </c>
      <c r="BF377" s="544">
        <f t="shared" si="325"/>
        <v>19026</v>
      </c>
      <c r="BG377" s="545">
        <f t="shared" si="326"/>
        <v>19026</v>
      </c>
      <c r="BH377" s="398">
        <f t="shared" si="288"/>
        <v>0</v>
      </c>
      <c r="BJ377" s="275"/>
    </row>
    <row r="378" spans="1:62" s="254" customFormat="1" ht="25.5">
      <c r="A378" s="303" t="s">
        <v>936</v>
      </c>
      <c r="B378" s="281" t="s">
        <v>937</v>
      </c>
      <c r="C378" s="372" t="s">
        <v>938</v>
      </c>
      <c r="D378" s="272" t="s">
        <v>110</v>
      </c>
      <c r="E378" s="273">
        <v>4</v>
      </c>
      <c r="F378" s="344">
        <v>0</v>
      </c>
      <c r="G378" s="413">
        <f t="shared" si="275"/>
        <v>0</v>
      </c>
      <c r="H378" s="344">
        <v>1268.02</v>
      </c>
      <c r="I378" s="190">
        <f t="shared" si="327"/>
        <v>5072.08</v>
      </c>
      <c r="J378" s="345">
        <f t="shared" si="277"/>
        <v>5072.08</v>
      </c>
      <c r="K378" s="406"/>
      <c r="L378" s="427"/>
      <c r="M378" s="429">
        <v>0</v>
      </c>
      <c r="N378" s="431">
        <f t="shared" si="297"/>
        <v>0</v>
      </c>
      <c r="O378" s="429">
        <v>1268.02</v>
      </c>
      <c r="P378" s="431">
        <f t="shared" si="298"/>
        <v>0</v>
      </c>
      <c r="Q378" s="432">
        <f t="shared" si="299"/>
        <v>0</v>
      </c>
      <c r="R378" s="444"/>
      <c r="S378" s="446">
        <v>0</v>
      </c>
      <c r="T378" s="448">
        <f t="shared" si="300"/>
        <v>0</v>
      </c>
      <c r="U378" s="446">
        <v>1268.02</v>
      </c>
      <c r="V378" s="448">
        <f t="shared" si="301"/>
        <v>0</v>
      </c>
      <c r="W378" s="449">
        <f t="shared" si="302"/>
        <v>0</v>
      </c>
      <c r="X378" s="472"/>
      <c r="Y378" s="474">
        <v>0</v>
      </c>
      <c r="Z378" s="476">
        <f t="shared" si="303"/>
        <v>0</v>
      </c>
      <c r="AA378" s="474">
        <v>1268.02</v>
      </c>
      <c r="AB378" s="476">
        <f t="shared" si="304"/>
        <v>0</v>
      </c>
      <c r="AC378" s="477">
        <f t="shared" si="305"/>
        <v>0</v>
      </c>
      <c r="AD378" s="489"/>
      <c r="AE378" s="491">
        <v>0</v>
      </c>
      <c r="AF378" s="493">
        <f t="shared" si="306"/>
        <v>0</v>
      </c>
      <c r="AG378" s="491">
        <v>1268.02</v>
      </c>
      <c r="AH378" s="493">
        <f t="shared" si="307"/>
        <v>0</v>
      </c>
      <c r="AI378" s="494">
        <f t="shared" si="308"/>
        <v>0</v>
      </c>
      <c r="AJ378" s="523"/>
      <c r="AK378" s="525">
        <v>0</v>
      </c>
      <c r="AL378" s="527">
        <f t="shared" si="309"/>
        <v>0</v>
      </c>
      <c r="AM378" s="525">
        <v>1268.02</v>
      </c>
      <c r="AN378" s="527">
        <f t="shared" si="310"/>
        <v>0</v>
      </c>
      <c r="AO378" s="528">
        <f t="shared" si="311"/>
        <v>0</v>
      </c>
      <c r="AP378" s="540"/>
      <c r="AQ378" s="344">
        <v>0</v>
      </c>
      <c r="AR378" s="692">
        <f t="shared" si="317"/>
        <v>0</v>
      </c>
      <c r="AS378" s="691">
        <v>141.6</v>
      </c>
      <c r="AT378" s="692">
        <f t="shared" si="318"/>
        <v>0</v>
      </c>
      <c r="AU378" s="693">
        <f t="shared" si="319"/>
        <v>0</v>
      </c>
      <c r="AV378" s="606"/>
      <c r="AW378" s="344">
        <v>0</v>
      </c>
      <c r="AX378" s="692">
        <f t="shared" si="281"/>
        <v>0</v>
      </c>
      <c r="AY378" s="691">
        <v>141.6</v>
      </c>
      <c r="AZ378" s="692">
        <f t="shared" si="313"/>
        <v>0</v>
      </c>
      <c r="BA378" s="693">
        <f t="shared" si="287"/>
        <v>0</v>
      </c>
      <c r="BB378" s="540">
        <v>4</v>
      </c>
      <c r="BC378" s="542">
        <v>0</v>
      </c>
      <c r="BD378" s="544">
        <f t="shared" si="324"/>
        <v>0</v>
      </c>
      <c r="BE378" s="542">
        <v>1268.02</v>
      </c>
      <c r="BF378" s="544">
        <f t="shared" si="325"/>
        <v>5072.08</v>
      </c>
      <c r="BG378" s="545">
        <f t="shared" si="326"/>
        <v>5072.08</v>
      </c>
      <c r="BH378" s="398">
        <f t="shared" si="288"/>
        <v>0</v>
      </c>
      <c r="BJ378" s="275"/>
    </row>
    <row r="379" spans="1:62" s="254" customFormat="1" ht="25.5">
      <c r="A379" s="303" t="s">
        <v>939</v>
      </c>
      <c r="B379" s="281" t="s">
        <v>940</v>
      </c>
      <c r="C379" s="372" t="s">
        <v>941</v>
      </c>
      <c r="D379" s="272" t="s">
        <v>110</v>
      </c>
      <c r="E379" s="273">
        <v>4</v>
      </c>
      <c r="F379" s="344">
        <v>0</v>
      </c>
      <c r="G379" s="413">
        <f t="shared" si="275"/>
        <v>0</v>
      </c>
      <c r="H379" s="344">
        <v>1146</v>
      </c>
      <c r="I379" s="190">
        <f t="shared" si="327"/>
        <v>4584</v>
      </c>
      <c r="J379" s="345">
        <f t="shared" si="277"/>
        <v>4584</v>
      </c>
      <c r="K379" s="406"/>
      <c r="L379" s="427"/>
      <c r="M379" s="429">
        <v>0</v>
      </c>
      <c r="N379" s="431">
        <f t="shared" si="297"/>
        <v>0</v>
      </c>
      <c r="O379" s="429">
        <v>1146</v>
      </c>
      <c r="P379" s="431">
        <f t="shared" si="298"/>
        <v>0</v>
      </c>
      <c r="Q379" s="432">
        <f t="shared" si="299"/>
        <v>0</v>
      </c>
      <c r="R379" s="444"/>
      <c r="S379" s="446">
        <v>0</v>
      </c>
      <c r="T379" s="448">
        <f t="shared" si="300"/>
        <v>0</v>
      </c>
      <c r="U379" s="446">
        <v>1146</v>
      </c>
      <c r="V379" s="448">
        <f t="shared" si="301"/>
        <v>0</v>
      </c>
      <c r="W379" s="449">
        <f t="shared" si="302"/>
        <v>0</v>
      </c>
      <c r="X379" s="472"/>
      <c r="Y379" s="474">
        <v>0</v>
      </c>
      <c r="Z379" s="476">
        <f t="shared" si="303"/>
        <v>0</v>
      </c>
      <c r="AA379" s="474">
        <v>1146</v>
      </c>
      <c r="AB379" s="476">
        <f t="shared" si="304"/>
        <v>0</v>
      </c>
      <c r="AC379" s="477">
        <f t="shared" si="305"/>
        <v>0</v>
      </c>
      <c r="AD379" s="489"/>
      <c r="AE379" s="491">
        <v>0</v>
      </c>
      <c r="AF379" s="493">
        <f t="shared" si="306"/>
        <v>0</v>
      </c>
      <c r="AG379" s="491">
        <v>1146</v>
      </c>
      <c r="AH379" s="493">
        <f t="shared" si="307"/>
        <v>0</v>
      </c>
      <c r="AI379" s="494">
        <f t="shared" si="308"/>
        <v>0</v>
      </c>
      <c r="AJ379" s="523"/>
      <c r="AK379" s="525">
        <v>0</v>
      </c>
      <c r="AL379" s="527">
        <f t="shared" si="309"/>
        <v>0</v>
      </c>
      <c r="AM379" s="525">
        <v>1146</v>
      </c>
      <c r="AN379" s="527">
        <f t="shared" si="310"/>
        <v>0</v>
      </c>
      <c r="AO379" s="528">
        <f t="shared" si="311"/>
        <v>0</v>
      </c>
      <c r="AP379" s="540"/>
      <c r="AQ379" s="344">
        <v>0</v>
      </c>
      <c r="AR379" s="692">
        <f t="shared" si="317"/>
        <v>0</v>
      </c>
      <c r="AS379" s="691">
        <v>142.6</v>
      </c>
      <c r="AT379" s="692">
        <f t="shared" si="318"/>
        <v>0</v>
      </c>
      <c r="AU379" s="693">
        <f t="shared" si="319"/>
        <v>0</v>
      </c>
      <c r="AV379" s="606"/>
      <c r="AW379" s="344">
        <v>0</v>
      </c>
      <c r="AX379" s="692">
        <f t="shared" si="281"/>
        <v>0</v>
      </c>
      <c r="AY379" s="691">
        <v>142.6</v>
      </c>
      <c r="AZ379" s="692">
        <f t="shared" si="313"/>
        <v>0</v>
      </c>
      <c r="BA379" s="693">
        <f t="shared" si="287"/>
        <v>0</v>
      </c>
      <c r="BB379" s="540">
        <v>4</v>
      </c>
      <c r="BC379" s="542">
        <v>0</v>
      </c>
      <c r="BD379" s="544">
        <f t="shared" si="324"/>
        <v>0</v>
      </c>
      <c r="BE379" s="542">
        <v>1146</v>
      </c>
      <c r="BF379" s="544">
        <f t="shared" si="325"/>
        <v>4584</v>
      </c>
      <c r="BG379" s="545">
        <f t="shared" si="326"/>
        <v>4584</v>
      </c>
      <c r="BH379" s="398">
        <f t="shared" si="288"/>
        <v>0</v>
      </c>
      <c r="BJ379" s="275"/>
    </row>
    <row r="380" spans="1:62" s="275" customFormat="1" ht="12.75">
      <c r="A380" s="314" t="s">
        <v>942</v>
      </c>
      <c r="B380" s="367" t="s">
        <v>388</v>
      </c>
      <c r="C380" s="187"/>
      <c r="D380" s="562" t="s">
        <v>117</v>
      </c>
      <c r="E380" s="234">
        <v>1</v>
      </c>
      <c r="F380" s="344">
        <v>0</v>
      </c>
      <c r="G380" s="413">
        <f t="shared" si="275"/>
        <v>0</v>
      </c>
      <c r="H380" s="344">
        <v>18000</v>
      </c>
      <c r="I380" s="190">
        <f t="shared" si="327"/>
        <v>18000</v>
      </c>
      <c r="J380" s="345">
        <f t="shared" si="277"/>
        <v>18000</v>
      </c>
      <c r="K380" s="420"/>
      <c r="L380" s="435"/>
      <c r="M380" s="429">
        <v>0</v>
      </c>
      <c r="N380" s="431">
        <f t="shared" si="297"/>
        <v>0</v>
      </c>
      <c r="O380" s="429">
        <v>18000</v>
      </c>
      <c r="P380" s="431">
        <f t="shared" si="298"/>
        <v>0</v>
      </c>
      <c r="Q380" s="432">
        <f t="shared" si="299"/>
        <v>0</v>
      </c>
      <c r="R380" s="452"/>
      <c r="S380" s="446">
        <v>0</v>
      </c>
      <c r="T380" s="448">
        <f t="shared" si="300"/>
        <v>0</v>
      </c>
      <c r="U380" s="446">
        <v>18000</v>
      </c>
      <c r="V380" s="448">
        <f t="shared" si="301"/>
        <v>0</v>
      </c>
      <c r="W380" s="449">
        <f t="shared" si="302"/>
        <v>0</v>
      </c>
      <c r="X380" s="481"/>
      <c r="Y380" s="474">
        <v>0</v>
      </c>
      <c r="Z380" s="476">
        <f t="shared" si="303"/>
        <v>0</v>
      </c>
      <c r="AA380" s="474">
        <v>18000</v>
      </c>
      <c r="AB380" s="476">
        <f t="shared" si="304"/>
        <v>0</v>
      </c>
      <c r="AC380" s="477">
        <f t="shared" si="305"/>
        <v>0</v>
      </c>
      <c r="AD380" s="500"/>
      <c r="AE380" s="491">
        <v>0</v>
      </c>
      <c r="AF380" s="493">
        <f t="shared" si="306"/>
        <v>0</v>
      </c>
      <c r="AG380" s="491">
        <v>18000</v>
      </c>
      <c r="AH380" s="493">
        <f t="shared" si="307"/>
        <v>0</v>
      </c>
      <c r="AI380" s="494">
        <f t="shared" si="308"/>
        <v>0</v>
      </c>
      <c r="AJ380" s="532"/>
      <c r="AK380" s="525">
        <v>0</v>
      </c>
      <c r="AL380" s="527">
        <f t="shared" si="309"/>
        <v>0</v>
      </c>
      <c r="AM380" s="525">
        <v>18000</v>
      </c>
      <c r="AN380" s="527">
        <f t="shared" si="310"/>
        <v>0</v>
      </c>
      <c r="AO380" s="528">
        <f t="shared" si="311"/>
        <v>0</v>
      </c>
      <c r="AP380" s="549"/>
      <c r="AQ380" s="344">
        <v>0</v>
      </c>
      <c r="AR380" s="692">
        <f t="shared" si="317"/>
        <v>0</v>
      </c>
      <c r="AS380" s="691">
        <v>143.6</v>
      </c>
      <c r="AT380" s="692">
        <f t="shared" si="318"/>
        <v>0</v>
      </c>
      <c r="AU380" s="693">
        <f t="shared" si="319"/>
        <v>0</v>
      </c>
      <c r="AV380" s="681">
        <v>1</v>
      </c>
      <c r="AW380" s="344">
        <v>0</v>
      </c>
      <c r="AX380" s="692">
        <f t="shared" si="281"/>
        <v>0</v>
      </c>
      <c r="AY380" s="691">
        <v>143.6</v>
      </c>
      <c r="AZ380" s="692">
        <f t="shared" si="313"/>
        <v>143.6</v>
      </c>
      <c r="BA380" s="693">
        <f t="shared" si="287"/>
        <v>143.6</v>
      </c>
      <c r="BB380" s="549"/>
      <c r="BC380" s="542">
        <v>0</v>
      </c>
      <c r="BD380" s="544">
        <f t="shared" si="324"/>
        <v>0</v>
      </c>
      <c r="BE380" s="542">
        <v>18000</v>
      </c>
      <c r="BF380" s="544">
        <f t="shared" si="325"/>
        <v>0</v>
      </c>
      <c r="BG380" s="545">
        <f t="shared" si="326"/>
        <v>0</v>
      </c>
      <c r="BH380" s="398">
        <f t="shared" si="288"/>
        <v>0</v>
      </c>
    </row>
    <row r="381" spans="1:62" s="275" customFormat="1" ht="12.75">
      <c r="A381" s="314" t="s">
        <v>943</v>
      </c>
      <c r="B381" s="367" t="s">
        <v>788</v>
      </c>
      <c r="C381" s="187"/>
      <c r="D381" s="562" t="s">
        <v>117</v>
      </c>
      <c r="E381" s="234">
        <v>1</v>
      </c>
      <c r="F381" s="344">
        <v>86400</v>
      </c>
      <c r="G381" s="413">
        <f t="shared" si="275"/>
        <v>86400</v>
      </c>
      <c r="H381" s="344">
        <v>0</v>
      </c>
      <c r="I381" s="190">
        <f t="shared" si="327"/>
        <v>0</v>
      </c>
      <c r="J381" s="345">
        <f t="shared" si="277"/>
        <v>86400</v>
      </c>
      <c r="K381" s="420"/>
      <c r="L381" s="435"/>
      <c r="M381" s="429">
        <v>86400</v>
      </c>
      <c r="N381" s="431">
        <f t="shared" si="297"/>
        <v>0</v>
      </c>
      <c r="O381" s="429">
        <v>0</v>
      </c>
      <c r="P381" s="431">
        <f t="shared" si="298"/>
        <v>0</v>
      </c>
      <c r="Q381" s="432">
        <f t="shared" si="299"/>
        <v>0</v>
      </c>
      <c r="R381" s="452"/>
      <c r="S381" s="446">
        <v>86400</v>
      </c>
      <c r="T381" s="448">
        <f t="shared" si="300"/>
        <v>0</v>
      </c>
      <c r="U381" s="446">
        <v>0</v>
      </c>
      <c r="V381" s="448">
        <f t="shared" si="301"/>
        <v>0</v>
      </c>
      <c r="W381" s="449">
        <f t="shared" si="302"/>
        <v>0</v>
      </c>
      <c r="X381" s="481"/>
      <c r="Y381" s="474">
        <v>86400</v>
      </c>
      <c r="Z381" s="476">
        <f t="shared" si="303"/>
        <v>0</v>
      </c>
      <c r="AA381" s="474">
        <v>0</v>
      </c>
      <c r="AB381" s="476">
        <f t="shared" si="304"/>
        <v>0</v>
      </c>
      <c r="AC381" s="477">
        <f t="shared" si="305"/>
        <v>0</v>
      </c>
      <c r="AD381" s="500"/>
      <c r="AE381" s="491">
        <v>86400</v>
      </c>
      <c r="AF381" s="493">
        <f t="shared" si="306"/>
        <v>0</v>
      </c>
      <c r="AG381" s="491">
        <v>0</v>
      </c>
      <c r="AH381" s="493">
        <f t="shared" si="307"/>
        <v>0</v>
      </c>
      <c r="AI381" s="494">
        <f t="shared" si="308"/>
        <v>0</v>
      </c>
      <c r="AJ381" s="532"/>
      <c r="AK381" s="525">
        <v>86400</v>
      </c>
      <c r="AL381" s="527">
        <f t="shared" si="309"/>
        <v>0</v>
      </c>
      <c r="AM381" s="525">
        <v>0</v>
      </c>
      <c r="AN381" s="527">
        <f t="shared" si="310"/>
        <v>0</v>
      </c>
      <c r="AO381" s="528">
        <f t="shared" si="311"/>
        <v>0</v>
      </c>
      <c r="AP381" s="549"/>
      <c r="AQ381" s="344">
        <v>86400</v>
      </c>
      <c r="AR381" s="692">
        <f t="shared" si="317"/>
        <v>0</v>
      </c>
      <c r="AS381" s="691">
        <v>144.6</v>
      </c>
      <c r="AT381" s="692">
        <f t="shared" si="318"/>
        <v>0</v>
      </c>
      <c r="AU381" s="693">
        <f t="shared" si="319"/>
        <v>0</v>
      </c>
      <c r="AV381" s="681">
        <v>0.5</v>
      </c>
      <c r="AW381" s="344">
        <v>86400</v>
      </c>
      <c r="AX381" s="692">
        <f t="shared" si="281"/>
        <v>43200</v>
      </c>
      <c r="AY381" s="691">
        <v>144.6</v>
      </c>
      <c r="AZ381" s="692">
        <f t="shared" si="313"/>
        <v>72.3</v>
      </c>
      <c r="BA381" s="693">
        <f t="shared" si="287"/>
        <v>43272.3</v>
      </c>
      <c r="BB381" s="549">
        <v>0.5</v>
      </c>
      <c r="BC381" s="542">
        <v>86400</v>
      </c>
      <c r="BD381" s="544">
        <f t="shared" si="324"/>
        <v>43200</v>
      </c>
      <c r="BE381" s="542">
        <v>0</v>
      </c>
      <c r="BF381" s="544">
        <f t="shared" si="325"/>
        <v>0</v>
      </c>
      <c r="BG381" s="545">
        <f t="shared" si="326"/>
        <v>43200</v>
      </c>
      <c r="BH381" s="398">
        <f t="shared" si="288"/>
        <v>0</v>
      </c>
    </row>
    <row r="382" spans="1:62" s="628" customFormat="1" ht="14.1" customHeight="1">
      <c r="A382" s="686"/>
      <c r="B382" s="658" t="s">
        <v>1460</v>
      </c>
      <c r="C382" s="659"/>
      <c r="D382" s="660" t="s">
        <v>123</v>
      </c>
      <c r="E382" s="660">
        <v>40</v>
      </c>
      <c r="F382" s="661">
        <v>200</v>
      </c>
      <c r="G382" s="396">
        <f t="shared" ref="G382:G386" si="328">E382*F382</f>
        <v>8000</v>
      </c>
      <c r="H382" s="661">
        <v>127.1</v>
      </c>
      <c r="I382" s="396">
        <f t="shared" ref="I382" si="329">H382*E382</f>
        <v>5084</v>
      </c>
      <c r="J382" s="396">
        <f t="shared" ref="J382:J386" si="330">G382+I382</f>
        <v>13084</v>
      </c>
      <c r="K382" s="625"/>
      <c r="AQ382" s="661">
        <v>200</v>
      </c>
      <c r="AR382" s="396">
        <f t="shared" ref="AR382:AR386" si="331">AP382*AQ382</f>
        <v>0</v>
      </c>
      <c r="AS382" s="661">
        <v>127.1</v>
      </c>
      <c r="AT382" s="396">
        <f t="shared" ref="AT382" si="332">AS382*AP382</f>
        <v>0</v>
      </c>
      <c r="AU382" s="396">
        <f t="shared" ref="AU382:AU386" si="333">AR382+AT382</f>
        <v>0</v>
      </c>
      <c r="AV382" s="626"/>
      <c r="AW382" s="661">
        <v>200</v>
      </c>
      <c r="AX382" s="396">
        <f t="shared" si="281"/>
        <v>0</v>
      </c>
      <c r="AY382" s="661">
        <v>127.1</v>
      </c>
      <c r="AZ382" s="396">
        <f t="shared" ref="AZ382" si="334">AY382*AV382</f>
        <v>0</v>
      </c>
      <c r="BA382" s="396">
        <f t="shared" si="287"/>
        <v>0</v>
      </c>
      <c r="BB382" s="626">
        <v>40</v>
      </c>
      <c r="BC382" s="661">
        <v>200</v>
      </c>
      <c r="BD382" s="396">
        <f t="shared" si="324"/>
        <v>8000</v>
      </c>
      <c r="BE382" s="661">
        <v>127.1</v>
      </c>
      <c r="BF382" s="396">
        <f t="shared" ref="BF382" si="335">BE382*BB382</f>
        <v>5084</v>
      </c>
      <c r="BG382" s="396">
        <f t="shared" si="326"/>
        <v>13084</v>
      </c>
      <c r="BH382" s="398">
        <f t="shared" si="288"/>
        <v>0</v>
      </c>
    </row>
    <row r="383" spans="1:62" s="628" customFormat="1" ht="14.1" customHeight="1">
      <c r="A383" s="686"/>
      <c r="B383" s="658" t="s">
        <v>1462</v>
      </c>
      <c r="C383" s="659"/>
      <c r="D383" s="660" t="s">
        <v>110</v>
      </c>
      <c r="E383" s="660">
        <v>134</v>
      </c>
      <c r="F383" s="661">
        <v>270</v>
      </c>
      <c r="G383" s="396">
        <f t="shared" si="328"/>
        <v>36180</v>
      </c>
      <c r="H383" s="661">
        <v>668.33</v>
      </c>
      <c r="I383" s="396">
        <f t="shared" ref="I383" si="336">ROUND(E383*H383,2)</f>
        <v>89556.22</v>
      </c>
      <c r="J383" s="396">
        <f t="shared" si="330"/>
        <v>125736.22</v>
      </c>
      <c r="K383" s="625"/>
      <c r="AQ383" s="661">
        <v>270</v>
      </c>
      <c r="AR383" s="396">
        <f t="shared" si="331"/>
        <v>0</v>
      </c>
      <c r="AS383" s="661">
        <v>668.33</v>
      </c>
      <c r="AT383" s="396">
        <f t="shared" ref="AT383" si="337">ROUND(AP383*AS383,2)</f>
        <v>0</v>
      </c>
      <c r="AU383" s="396">
        <f t="shared" si="333"/>
        <v>0</v>
      </c>
      <c r="AV383" s="626">
        <v>12</v>
      </c>
      <c r="AW383" s="661">
        <v>270</v>
      </c>
      <c r="AX383" s="396">
        <f t="shared" si="281"/>
        <v>3240</v>
      </c>
      <c r="AY383" s="661">
        <v>668.33</v>
      </c>
      <c r="AZ383" s="396">
        <f t="shared" ref="AZ383" si="338">ROUND(AV383*AY383,2)</f>
        <v>8019.96</v>
      </c>
      <c r="BA383" s="396">
        <f t="shared" si="287"/>
        <v>11259.96</v>
      </c>
      <c r="BB383" s="626">
        <v>122</v>
      </c>
      <c r="BC383" s="661">
        <v>270</v>
      </c>
      <c r="BD383" s="396">
        <f t="shared" si="324"/>
        <v>32940</v>
      </c>
      <c r="BE383" s="661">
        <v>668.33</v>
      </c>
      <c r="BF383" s="396">
        <f t="shared" ref="BF383" si="339">ROUND(BB383*BE383,2)</f>
        <v>81536.259999999995</v>
      </c>
      <c r="BG383" s="396">
        <f t="shared" si="326"/>
        <v>114476.26</v>
      </c>
      <c r="BH383" s="398">
        <f t="shared" si="288"/>
        <v>0</v>
      </c>
    </row>
    <row r="384" spans="1:62" s="628" customFormat="1" ht="14.1" customHeight="1">
      <c r="A384" s="686"/>
      <c r="B384" s="658" t="s">
        <v>998</v>
      </c>
      <c r="C384" s="659"/>
      <c r="D384" s="660" t="s">
        <v>110</v>
      </c>
      <c r="E384" s="660">
        <v>30</v>
      </c>
      <c r="F384" s="661">
        <v>300</v>
      </c>
      <c r="G384" s="396">
        <f t="shared" si="328"/>
        <v>9000</v>
      </c>
      <c r="H384" s="661">
        <v>170.52</v>
      </c>
      <c r="I384" s="396">
        <f t="shared" ref="I384:I386" si="340">H384*E384</f>
        <v>5115.6000000000004</v>
      </c>
      <c r="J384" s="396">
        <f t="shared" si="330"/>
        <v>14115.6</v>
      </c>
      <c r="K384" s="625"/>
      <c r="AQ384" s="661">
        <v>300</v>
      </c>
      <c r="AR384" s="396">
        <f t="shared" si="331"/>
        <v>0</v>
      </c>
      <c r="AS384" s="661">
        <v>170.52</v>
      </c>
      <c r="AT384" s="396">
        <f t="shared" ref="AT384:AT386" si="341">AS384*AP384</f>
        <v>0</v>
      </c>
      <c r="AU384" s="396">
        <f t="shared" si="333"/>
        <v>0</v>
      </c>
      <c r="AV384" s="625"/>
      <c r="AW384" s="661">
        <v>300</v>
      </c>
      <c r="AX384" s="396">
        <f t="shared" si="281"/>
        <v>0</v>
      </c>
      <c r="AY384" s="661">
        <v>170.52</v>
      </c>
      <c r="AZ384" s="396">
        <f t="shared" ref="AZ384:AZ386" si="342">AY384*AV384</f>
        <v>0</v>
      </c>
      <c r="BA384" s="396">
        <f t="shared" si="287"/>
        <v>0</v>
      </c>
      <c r="BB384" s="626">
        <v>30</v>
      </c>
      <c r="BC384" s="661">
        <v>300</v>
      </c>
      <c r="BD384" s="396">
        <f t="shared" si="324"/>
        <v>9000</v>
      </c>
      <c r="BE384" s="661">
        <v>170.52</v>
      </c>
      <c r="BF384" s="396">
        <f t="shared" ref="BF384:BF386" si="343">BE384*BB384</f>
        <v>5115.6000000000004</v>
      </c>
      <c r="BG384" s="396">
        <f t="shared" si="326"/>
        <v>14115.6</v>
      </c>
      <c r="BH384" s="398">
        <f t="shared" si="288"/>
        <v>0</v>
      </c>
    </row>
    <row r="385" spans="1:62" s="628" customFormat="1" ht="14.1" customHeight="1">
      <c r="A385" s="686"/>
      <c r="B385" s="658" t="s">
        <v>1004</v>
      </c>
      <c r="C385" s="659"/>
      <c r="D385" s="660" t="s">
        <v>110</v>
      </c>
      <c r="E385" s="660">
        <v>332</v>
      </c>
      <c r="F385" s="661">
        <v>0</v>
      </c>
      <c r="G385" s="396">
        <f t="shared" si="328"/>
        <v>0</v>
      </c>
      <c r="H385" s="661">
        <v>3.06</v>
      </c>
      <c r="I385" s="396">
        <f t="shared" si="340"/>
        <v>1015.9200000000001</v>
      </c>
      <c r="J385" s="396">
        <f t="shared" si="330"/>
        <v>1015.9200000000001</v>
      </c>
      <c r="K385" s="625"/>
      <c r="AQ385" s="661">
        <v>0</v>
      </c>
      <c r="AR385" s="396">
        <f t="shared" si="331"/>
        <v>0</v>
      </c>
      <c r="AS385" s="661">
        <v>3.06</v>
      </c>
      <c r="AT385" s="396">
        <f t="shared" si="341"/>
        <v>0</v>
      </c>
      <c r="AU385" s="396">
        <f t="shared" si="333"/>
        <v>0</v>
      </c>
      <c r="AV385" s="625"/>
      <c r="AW385" s="661">
        <v>0</v>
      </c>
      <c r="AX385" s="396">
        <f t="shared" si="281"/>
        <v>0</v>
      </c>
      <c r="AY385" s="661">
        <v>3.06</v>
      </c>
      <c r="AZ385" s="396">
        <f t="shared" si="342"/>
        <v>0</v>
      </c>
      <c r="BA385" s="396">
        <f t="shared" si="287"/>
        <v>0</v>
      </c>
      <c r="BB385" s="626">
        <v>332</v>
      </c>
      <c r="BC385" s="661">
        <v>0</v>
      </c>
      <c r="BD385" s="396">
        <f t="shared" si="324"/>
        <v>0</v>
      </c>
      <c r="BE385" s="661">
        <v>3.06</v>
      </c>
      <c r="BF385" s="396">
        <f t="shared" si="343"/>
        <v>1015.9200000000001</v>
      </c>
      <c r="BG385" s="396">
        <f t="shared" si="326"/>
        <v>1015.9200000000001</v>
      </c>
      <c r="BH385" s="398">
        <f t="shared" si="288"/>
        <v>0</v>
      </c>
    </row>
    <row r="386" spans="1:62" s="689" customFormat="1" ht="14.1" customHeight="1">
      <c r="A386" s="686"/>
      <c r="B386" s="687" t="s">
        <v>1001</v>
      </c>
      <c r="C386" s="394"/>
      <c r="D386" s="660" t="s">
        <v>110</v>
      </c>
      <c r="E386" s="688">
        <v>332</v>
      </c>
      <c r="F386" s="661">
        <v>0</v>
      </c>
      <c r="G386" s="396">
        <f t="shared" si="328"/>
        <v>0</v>
      </c>
      <c r="H386" s="661">
        <v>6.77</v>
      </c>
      <c r="I386" s="396">
        <f t="shared" si="340"/>
        <v>2247.64</v>
      </c>
      <c r="J386" s="396">
        <f t="shared" si="330"/>
        <v>2247.64</v>
      </c>
      <c r="K386" s="661"/>
      <c r="AQ386" s="661">
        <v>0</v>
      </c>
      <c r="AR386" s="396">
        <f t="shared" si="331"/>
        <v>0</v>
      </c>
      <c r="AS386" s="661">
        <v>6.77</v>
      </c>
      <c r="AT386" s="396">
        <f t="shared" si="341"/>
        <v>0</v>
      </c>
      <c r="AU386" s="396">
        <f t="shared" si="333"/>
        <v>0</v>
      </c>
      <c r="AV386" s="661"/>
      <c r="AW386" s="661">
        <v>0</v>
      </c>
      <c r="AX386" s="396">
        <f t="shared" si="281"/>
        <v>0</v>
      </c>
      <c r="AY386" s="661">
        <v>6.77</v>
      </c>
      <c r="AZ386" s="396">
        <f t="shared" si="342"/>
        <v>0</v>
      </c>
      <c r="BA386" s="396">
        <f t="shared" si="287"/>
        <v>0</v>
      </c>
      <c r="BB386" s="627">
        <v>332</v>
      </c>
      <c r="BC386" s="661">
        <v>0</v>
      </c>
      <c r="BD386" s="396">
        <f t="shared" si="324"/>
        <v>0</v>
      </c>
      <c r="BE386" s="661">
        <v>6.77</v>
      </c>
      <c r="BF386" s="396">
        <f t="shared" si="343"/>
        <v>2247.64</v>
      </c>
      <c r="BG386" s="396">
        <f t="shared" si="326"/>
        <v>2247.64</v>
      </c>
      <c r="BH386" s="398">
        <f t="shared" si="288"/>
        <v>0</v>
      </c>
    </row>
    <row r="387" spans="1:62" s="275" customFormat="1" ht="12.75">
      <c r="A387" s="314"/>
      <c r="B387" s="366"/>
      <c r="C387" s="187"/>
      <c r="D387" s="562"/>
      <c r="E387" s="234"/>
      <c r="F387" s="344"/>
      <c r="G387" s="190"/>
      <c r="H387" s="344"/>
      <c r="I387" s="190"/>
      <c r="J387" s="345"/>
      <c r="K387" s="420"/>
      <c r="L387" s="435"/>
      <c r="M387" s="429"/>
      <c r="N387" s="431">
        <f t="shared" si="297"/>
        <v>0</v>
      </c>
      <c r="O387" s="429"/>
      <c r="P387" s="431">
        <f t="shared" si="298"/>
        <v>0</v>
      </c>
      <c r="Q387" s="432">
        <f t="shared" si="299"/>
        <v>0</v>
      </c>
      <c r="R387" s="452"/>
      <c r="S387" s="446"/>
      <c r="T387" s="448">
        <f t="shared" si="300"/>
        <v>0</v>
      </c>
      <c r="U387" s="446"/>
      <c r="V387" s="448">
        <f t="shared" si="301"/>
        <v>0</v>
      </c>
      <c r="W387" s="449">
        <f t="shared" si="302"/>
        <v>0</v>
      </c>
      <c r="X387" s="481"/>
      <c r="Y387" s="474"/>
      <c r="Z387" s="476">
        <f t="shared" si="303"/>
        <v>0</v>
      </c>
      <c r="AA387" s="474"/>
      <c r="AB387" s="476">
        <f t="shared" si="304"/>
        <v>0</v>
      </c>
      <c r="AC387" s="477">
        <f t="shared" si="305"/>
        <v>0</v>
      </c>
      <c r="AD387" s="500"/>
      <c r="AE387" s="491"/>
      <c r="AF387" s="493">
        <f t="shared" si="306"/>
        <v>0</v>
      </c>
      <c r="AG387" s="491"/>
      <c r="AH387" s="493">
        <f t="shared" si="307"/>
        <v>0</v>
      </c>
      <c r="AI387" s="494">
        <f t="shared" si="308"/>
        <v>0</v>
      </c>
      <c r="AJ387" s="532"/>
      <c r="AK387" s="525"/>
      <c r="AL387" s="527">
        <f t="shared" si="309"/>
        <v>0</v>
      </c>
      <c r="AM387" s="525"/>
      <c r="AN387" s="527">
        <f t="shared" si="310"/>
        <v>0</v>
      </c>
      <c r="AO387" s="528">
        <f t="shared" si="311"/>
        <v>0</v>
      </c>
      <c r="AP387" s="549"/>
      <c r="AQ387" s="344"/>
      <c r="AR387" s="190"/>
      <c r="AS387" s="344"/>
      <c r="AT387" s="190"/>
      <c r="AU387" s="345"/>
      <c r="AV387" s="681"/>
      <c r="AW387" s="344"/>
      <c r="AX387" s="190"/>
      <c r="AY387" s="344"/>
      <c r="AZ387" s="190"/>
      <c r="BA387" s="345"/>
      <c r="BB387" s="549"/>
      <c r="BC387" s="542"/>
      <c r="BD387" s="544">
        <f t="shared" ref="BD387:BD415" si="344">BB387*BC387</f>
        <v>0</v>
      </c>
      <c r="BE387" s="542"/>
      <c r="BF387" s="544">
        <f t="shared" ref="BF387:BF414" si="345">BB387*BE387</f>
        <v>0</v>
      </c>
      <c r="BG387" s="545">
        <f t="shared" ref="BG387" si="346">BD387+BF387</f>
        <v>0</v>
      </c>
      <c r="BH387" s="398">
        <f t="shared" si="288"/>
        <v>0</v>
      </c>
    </row>
    <row r="388" spans="1:62" s="459" customFormat="1" ht="12.75">
      <c r="A388" s="313">
        <v>4</v>
      </c>
      <c r="B388" s="250" t="s">
        <v>339</v>
      </c>
      <c r="C388" s="251"/>
      <c r="D388" s="252"/>
      <c r="E388" s="253"/>
      <c r="F388" s="252"/>
      <c r="G388" s="252"/>
      <c r="H388" s="252"/>
      <c r="I388" s="252"/>
      <c r="J388" s="311">
        <f>SUM(J390:J406)</f>
        <v>1709649.52</v>
      </c>
      <c r="K388" s="932"/>
      <c r="L388" s="461"/>
      <c r="M388" s="252"/>
      <c r="N388" s="463">
        <f t="shared" si="297"/>
        <v>0</v>
      </c>
      <c r="O388" s="252"/>
      <c r="P388" s="463">
        <f t="shared" si="298"/>
        <v>0</v>
      </c>
      <c r="Q388" s="462">
        <f t="shared" si="299"/>
        <v>0</v>
      </c>
      <c r="R388" s="461"/>
      <c r="S388" s="252"/>
      <c r="T388" s="463">
        <f t="shared" si="300"/>
        <v>0</v>
      </c>
      <c r="U388" s="252"/>
      <c r="V388" s="463">
        <f t="shared" si="301"/>
        <v>0</v>
      </c>
      <c r="W388" s="464">
        <f t="shared" si="302"/>
        <v>0</v>
      </c>
      <c r="X388" s="461"/>
      <c r="Y388" s="252"/>
      <c r="Z388" s="463">
        <f t="shared" si="303"/>
        <v>0</v>
      </c>
      <c r="AA388" s="252"/>
      <c r="AB388" s="463">
        <f t="shared" si="304"/>
        <v>0</v>
      </c>
      <c r="AC388" s="464">
        <f>SUM(AC390:AC406)</f>
        <v>1148092</v>
      </c>
      <c r="AD388" s="461"/>
      <c r="AE388" s="252"/>
      <c r="AF388" s="463">
        <f t="shared" si="306"/>
        <v>0</v>
      </c>
      <c r="AG388" s="252"/>
      <c r="AH388" s="463">
        <f t="shared" si="307"/>
        <v>0</v>
      </c>
      <c r="AI388" s="462">
        <f t="shared" si="308"/>
        <v>0</v>
      </c>
      <c r="AJ388" s="574"/>
      <c r="AK388" s="930"/>
      <c r="AL388" s="931">
        <f t="shared" si="309"/>
        <v>0</v>
      </c>
      <c r="AM388" s="930"/>
      <c r="AN388" s="931">
        <f t="shared" si="310"/>
        <v>0</v>
      </c>
      <c r="AO388" s="464">
        <f>SUM(AO390:AO406)</f>
        <v>374723.54</v>
      </c>
      <c r="AP388" s="461"/>
      <c r="AQ388" s="252"/>
      <c r="AR388" s="252"/>
      <c r="AS388" s="252"/>
      <c r="AT388" s="252"/>
      <c r="AU388" s="464">
        <f>SUM(AU390:AU406)</f>
        <v>0</v>
      </c>
      <c r="AV388" s="461"/>
      <c r="AW388" s="252"/>
      <c r="AX388" s="252"/>
      <c r="AY388" s="252"/>
      <c r="AZ388" s="252"/>
      <c r="BA388" s="464">
        <f>SUM(BA390:BA406)</f>
        <v>146033.97999999998</v>
      </c>
      <c r="BB388" s="461"/>
      <c r="BC388" s="548"/>
      <c r="BD388" s="544">
        <f t="shared" si="344"/>
        <v>0</v>
      </c>
      <c r="BE388" s="548"/>
      <c r="BF388" s="544">
        <f t="shared" si="345"/>
        <v>0</v>
      </c>
      <c r="BG388" s="464">
        <f>SUM(BG390:BG406)</f>
        <v>40800</v>
      </c>
      <c r="BH388" s="398">
        <f t="shared" si="288"/>
        <v>0</v>
      </c>
      <c r="BJ388" s="460"/>
    </row>
    <row r="389" spans="1:62" s="275" customFormat="1" ht="12.75">
      <c r="A389" s="314"/>
      <c r="B389" s="366"/>
      <c r="C389" s="187"/>
      <c r="D389" s="562"/>
      <c r="E389" s="187"/>
      <c r="F389" s="344"/>
      <c r="G389" s="190"/>
      <c r="H389" s="344"/>
      <c r="I389" s="190"/>
      <c r="J389" s="345"/>
      <c r="K389" s="420"/>
      <c r="L389" s="435"/>
      <c r="M389" s="429"/>
      <c r="N389" s="431">
        <f t="shared" si="297"/>
        <v>0</v>
      </c>
      <c r="O389" s="429"/>
      <c r="P389" s="431">
        <f t="shared" si="298"/>
        <v>0</v>
      </c>
      <c r="Q389" s="432">
        <f t="shared" si="299"/>
        <v>0</v>
      </c>
      <c r="R389" s="452"/>
      <c r="S389" s="446"/>
      <c r="T389" s="448">
        <f t="shared" si="300"/>
        <v>0</v>
      </c>
      <c r="U389" s="446"/>
      <c r="V389" s="448">
        <f t="shared" si="301"/>
        <v>0</v>
      </c>
      <c r="W389" s="449">
        <f t="shared" si="302"/>
        <v>0</v>
      </c>
      <c r="X389" s="481"/>
      <c r="Y389" s="474"/>
      <c r="Z389" s="476">
        <f t="shared" si="303"/>
        <v>0</v>
      </c>
      <c r="AA389" s="474"/>
      <c r="AB389" s="476">
        <f t="shared" si="304"/>
        <v>0</v>
      </c>
      <c r="AC389" s="477">
        <f t="shared" si="305"/>
        <v>0</v>
      </c>
      <c r="AD389" s="500"/>
      <c r="AE389" s="491"/>
      <c r="AF389" s="493">
        <f t="shared" si="306"/>
        <v>0</v>
      </c>
      <c r="AG389" s="491"/>
      <c r="AH389" s="493">
        <f t="shared" si="307"/>
        <v>0</v>
      </c>
      <c r="AI389" s="494">
        <f t="shared" si="308"/>
        <v>0</v>
      </c>
      <c r="AJ389" s="532"/>
      <c r="AK389" s="525"/>
      <c r="AL389" s="527">
        <f t="shared" si="309"/>
        <v>0</v>
      </c>
      <c r="AM389" s="525"/>
      <c r="AN389" s="527">
        <f t="shared" si="310"/>
        <v>0</v>
      </c>
      <c r="AO389" s="528">
        <f t="shared" si="311"/>
        <v>0</v>
      </c>
      <c r="AP389" s="549"/>
      <c r="AQ389" s="344"/>
      <c r="AR389" s="190"/>
      <c r="AS389" s="344"/>
      <c r="AT389" s="190"/>
      <c r="AU389" s="345"/>
      <c r="AV389" s="681"/>
      <c r="AW389" s="344"/>
      <c r="AX389" s="190"/>
      <c r="AY389" s="344"/>
      <c r="AZ389" s="190"/>
      <c r="BA389" s="345"/>
      <c r="BB389" s="549"/>
      <c r="BC389" s="542"/>
      <c r="BD389" s="544">
        <f t="shared" si="344"/>
        <v>0</v>
      </c>
      <c r="BE389" s="542"/>
      <c r="BF389" s="544">
        <f t="shared" si="345"/>
        <v>0</v>
      </c>
      <c r="BG389" s="545">
        <f t="shared" ref="BG389:BG407" si="347">BD389+BF389</f>
        <v>0</v>
      </c>
      <c r="BH389" s="398">
        <f t="shared" si="288"/>
        <v>0</v>
      </c>
    </row>
    <row r="390" spans="1:62" s="275" customFormat="1" ht="25.5">
      <c r="A390" s="314" t="s">
        <v>340</v>
      </c>
      <c r="B390" s="367" t="s">
        <v>341</v>
      </c>
      <c r="C390" s="187" t="s">
        <v>342</v>
      </c>
      <c r="D390" s="562" t="s">
        <v>110</v>
      </c>
      <c r="E390" s="234">
        <v>10</v>
      </c>
      <c r="F390" s="344">
        <v>2800</v>
      </c>
      <c r="G390" s="190">
        <f t="shared" ref="G390:G406" si="348">E390*F390</f>
        <v>28000</v>
      </c>
      <c r="H390" s="344">
        <v>32600</v>
      </c>
      <c r="I390" s="190">
        <f t="shared" ref="I390:I406" si="349">ROUND(E390*H390,2)</f>
        <v>326000</v>
      </c>
      <c r="J390" s="345">
        <f t="shared" ref="J390:J406" si="350">G390+I390</f>
        <v>354000</v>
      </c>
      <c r="K390" s="420"/>
      <c r="L390" s="435"/>
      <c r="M390" s="429">
        <v>2800</v>
      </c>
      <c r="N390" s="431">
        <f t="shared" si="297"/>
        <v>0</v>
      </c>
      <c r="O390" s="429">
        <v>32600</v>
      </c>
      <c r="P390" s="431">
        <f t="shared" si="298"/>
        <v>0</v>
      </c>
      <c r="Q390" s="432">
        <f t="shared" si="299"/>
        <v>0</v>
      </c>
      <c r="R390" s="452"/>
      <c r="S390" s="446">
        <v>2800</v>
      </c>
      <c r="T390" s="448">
        <f t="shared" si="300"/>
        <v>0</v>
      </c>
      <c r="U390" s="446">
        <v>32600</v>
      </c>
      <c r="V390" s="448">
        <f t="shared" si="301"/>
        <v>0</v>
      </c>
      <c r="W390" s="449">
        <f t="shared" si="302"/>
        <v>0</v>
      </c>
      <c r="X390" s="481">
        <v>10</v>
      </c>
      <c r="Y390" s="474">
        <v>2800</v>
      </c>
      <c r="Z390" s="476">
        <f t="shared" si="303"/>
        <v>28000</v>
      </c>
      <c r="AA390" s="474">
        <v>32600</v>
      </c>
      <c r="AB390" s="476">
        <f t="shared" si="304"/>
        <v>326000</v>
      </c>
      <c r="AC390" s="477">
        <f t="shared" si="305"/>
        <v>354000</v>
      </c>
      <c r="AD390" s="500"/>
      <c r="AE390" s="491">
        <v>2800</v>
      </c>
      <c r="AF390" s="493">
        <f t="shared" si="306"/>
        <v>0</v>
      </c>
      <c r="AG390" s="491">
        <v>32600</v>
      </c>
      <c r="AH390" s="493">
        <f t="shared" si="307"/>
        <v>0</v>
      </c>
      <c r="AI390" s="494">
        <f t="shared" si="308"/>
        <v>0</v>
      </c>
      <c r="AJ390" s="532"/>
      <c r="AK390" s="525">
        <v>2800</v>
      </c>
      <c r="AL390" s="527">
        <f t="shared" si="309"/>
        <v>0</v>
      </c>
      <c r="AM390" s="525">
        <v>32600</v>
      </c>
      <c r="AN390" s="527">
        <f t="shared" si="310"/>
        <v>0</v>
      </c>
      <c r="AO390" s="528">
        <f t="shared" si="311"/>
        <v>0</v>
      </c>
      <c r="AP390" s="549"/>
      <c r="AQ390" s="344">
        <v>2800</v>
      </c>
      <c r="AR390" s="190">
        <f t="shared" ref="AR390:AR406" si="351">AP390*AQ390</f>
        <v>0</v>
      </c>
      <c r="AS390" s="344">
        <v>32600</v>
      </c>
      <c r="AT390" s="190">
        <f t="shared" ref="AT390:AT406" si="352">ROUND(AP390*AS390,2)</f>
        <v>0</v>
      </c>
      <c r="AU390" s="345">
        <f t="shared" ref="AU390:AU406" si="353">AR390+AT390</f>
        <v>0</v>
      </c>
      <c r="AV390" s="681"/>
      <c r="AW390" s="344">
        <v>2800</v>
      </c>
      <c r="AX390" s="190">
        <f t="shared" ref="AX390:AX406" si="354">AV390*AW390</f>
        <v>0</v>
      </c>
      <c r="AY390" s="344">
        <v>32600</v>
      </c>
      <c r="AZ390" s="190">
        <f t="shared" ref="AZ390:AZ406" si="355">ROUND(AV390*AY390,2)</f>
        <v>0</v>
      </c>
      <c r="BA390" s="345">
        <f t="shared" ref="BA390:BA406" si="356">AX390+AZ390</f>
        <v>0</v>
      </c>
      <c r="BB390" s="549"/>
      <c r="BC390" s="542">
        <v>2800</v>
      </c>
      <c r="BD390" s="544">
        <f t="shared" si="344"/>
        <v>0</v>
      </c>
      <c r="BE390" s="542">
        <v>32600</v>
      </c>
      <c r="BF390" s="544">
        <f t="shared" si="345"/>
        <v>0</v>
      </c>
      <c r="BG390" s="545">
        <f t="shared" si="347"/>
        <v>0</v>
      </c>
      <c r="BH390" s="398">
        <f t="shared" si="288"/>
        <v>0</v>
      </c>
    </row>
    <row r="391" spans="1:62" s="275" customFormat="1" ht="25.5">
      <c r="A391" s="314" t="s">
        <v>343</v>
      </c>
      <c r="B391" s="366" t="s">
        <v>344</v>
      </c>
      <c r="C391" s="187" t="s">
        <v>345</v>
      </c>
      <c r="D391" s="562" t="s">
        <v>110</v>
      </c>
      <c r="E391" s="234">
        <v>24</v>
      </c>
      <c r="F391" s="344">
        <v>2800</v>
      </c>
      <c r="G391" s="190">
        <f t="shared" si="348"/>
        <v>67200</v>
      </c>
      <c r="H391" s="344">
        <v>19400</v>
      </c>
      <c r="I391" s="190">
        <f t="shared" si="349"/>
        <v>465600</v>
      </c>
      <c r="J391" s="345">
        <f t="shared" si="350"/>
        <v>532800</v>
      </c>
      <c r="K391" s="420"/>
      <c r="L391" s="435"/>
      <c r="M391" s="429">
        <v>2800</v>
      </c>
      <c r="N391" s="431">
        <f t="shared" si="297"/>
        <v>0</v>
      </c>
      <c r="O391" s="429">
        <v>19400</v>
      </c>
      <c r="P391" s="431">
        <f t="shared" si="298"/>
        <v>0</v>
      </c>
      <c r="Q391" s="432">
        <f t="shared" si="299"/>
        <v>0</v>
      </c>
      <c r="R391" s="452"/>
      <c r="S391" s="446">
        <v>2800</v>
      </c>
      <c r="T391" s="448">
        <f t="shared" si="300"/>
        <v>0</v>
      </c>
      <c r="U391" s="446">
        <v>19400</v>
      </c>
      <c r="V391" s="448">
        <f t="shared" si="301"/>
        <v>0</v>
      </c>
      <c r="W391" s="449">
        <f t="shared" si="302"/>
        <v>0</v>
      </c>
      <c r="X391" s="481">
        <v>24</v>
      </c>
      <c r="Y391" s="474">
        <v>2800</v>
      </c>
      <c r="Z391" s="476">
        <f t="shared" si="303"/>
        <v>67200</v>
      </c>
      <c r="AA391" s="474">
        <v>19400</v>
      </c>
      <c r="AB391" s="476">
        <f t="shared" si="304"/>
        <v>465600</v>
      </c>
      <c r="AC391" s="477">
        <f t="shared" si="305"/>
        <v>532800</v>
      </c>
      <c r="AD391" s="500"/>
      <c r="AE391" s="491">
        <v>2800</v>
      </c>
      <c r="AF391" s="493">
        <f t="shared" si="306"/>
        <v>0</v>
      </c>
      <c r="AG391" s="491">
        <v>19400</v>
      </c>
      <c r="AH391" s="493">
        <f t="shared" si="307"/>
        <v>0</v>
      </c>
      <c r="AI391" s="494">
        <f t="shared" si="308"/>
        <v>0</v>
      </c>
      <c r="AJ391" s="532"/>
      <c r="AK391" s="525">
        <v>2800</v>
      </c>
      <c r="AL391" s="527">
        <f t="shared" si="309"/>
        <v>0</v>
      </c>
      <c r="AM391" s="525">
        <v>19400</v>
      </c>
      <c r="AN391" s="527">
        <f t="shared" si="310"/>
        <v>0</v>
      </c>
      <c r="AO391" s="528">
        <f t="shared" si="311"/>
        <v>0</v>
      </c>
      <c r="AP391" s="549"/>
      <c r="AQ391" s="344">
        <v>2800</v>
      </c>
      <c r="AR391" s="190">
        <f t="shared" si="351"/>
        <v>0</v>
      </c>
      <c r="AS391" s="344">
        <v>19400</v>
      </c>
      <c r="AT391" s="190">
        <f t="shared" si="352"/>
        <v>0</v>
      </c>
      <c r="AU391" s="345">
        <f t="shared" si="353"/>
        <v>0</v>
      </c>
      <c r="AV391" s="681"/>
      <c r="AW391" s="344">
        <v>2800</v>
      </c>
      <c r="AX391" s="190">
        <f t="shared" si="354"/>
        <v>0</v>
      </c>
      <c r="AY391" s="344">
        <v>19400</v>
      </c>
      <c r="AZ391" s="190">
        <f t="shared" si="355"/>
        <v>0</v>
      </c>
      <c r="BA391" s="345">
        <f t="shared" si="356"/>
        <v>0</v>
      </c>
      <c r="BB391" s="549"/>
      <c r="BC391" s="542">
        <v>2800</v>
      </c>
      <c r="BD391" s="544">
        <f t="shared" si="344"/>
        <v>0</v>
      </c>
      <c r="BE391" s="542">
        <v>19400</v>
      </c>
      <c r="BF391" s="544">
        <f t="shared" si="345"/>
        <v>0</v>
      </c>
      <c r="BG391" s="545">
        <f t="shared" si="347"/>
        <v>0</v>
      </c>
      <c r="BH391" s="398">
        <f t="shared" si="288"/>
        <v>0</v>
      </c>
    </row>
    <row r="392" spans="1:62" s="275" customFormat="1" ht="12.75">
      <c r="A392" s="314" t="s">
        <v>346</v>
      </c>
      <c r="B392" s="366" t="s">
        <v>347</v>
      </c>
      <c r="C392" s="187"/>
      <c r="D392" s="562" t="s">
        <v>110</v>
      </c>
      <c r="E392" s="638">
        <v>10</v>
      </c>
      <c r="F392" s="344">
        <v>3360</v>
      </c>
      <c r="G392" s="190">
        <f t="shared" si="348"/>
        <v>33600</v>
      </c>
      <c r="H392" s="344">
        <v>5390</v>
      </c>
      <c r="I392" s="190">
        <f t="shared" si="349"/>
        <v>53900</v>
      </c>
      <c r="J392" s="345">
        <f t="shared" si="350"/>
        <v>87500</v>
      </c>
      <c r="K392" s="420"/>
      <c r="L392" s="435"/>
      <c r="M392" s="429">
        <v>3360</v>
      </c>
      <c r="N392" s="431">
        <f t="shared" si="297"/>
        <v>0</v>
      </c>
      <c r="O392" s="429">
        <v>5390</v>
      </c>
      <c r="P392" s="431">
        <f t="shared" si="298"/>
        <v>0</v>
      </c>
      <c r="Q392" s="432">
        <f t="shared" si="299"/>
        <v>0</v>
      </c>
      <c r="R392" s="452"/>
      <c r="S392" s="446">
        <v>3360</v>
      </c>
      <c r="T392" s="448">
        <f t="shared" si="300"/>
        <v>0</v>
      </c>
      <c r="U392" s="446">
        <v>5390</v>
      </c>
      <c r="V392" s="448">
        <f t="shared" si="301"/>
        <v>0</v>
      </c>
      <c r="W392" s="449">
        <f t="shared" si="302"/>
        <v>0</v>
      </c>
      <c r="X392" s="481">
        <v>10</v>
      </c>
      <c r="Y392" s="474">
        <v>3360</v>
      </c>
      <c r="Z392" s="476">
        <f t="shared" si="303"/>
        <v>33600</v>
      </c>
      <c r="AA392" s="474">
        <v>5390</v>
      </c>
      <c r="AB392" s="476">
        <f t="shared" si="304"/>
        <v>53900</v>
      </c>
      <c r="AC392" s="477">
        <f t="shared" si="305"/>
        <v>87500</v>
      </c>
      <c r="AD392" s="500"/>
      <c r="AE392" s="491">
        <v>3360</v>
      </c>
      <c r="AF392" s="493">
        <f t="shared" si="306"/>
        <v>0</v>
      </c>
      <c r="AG392" s="491">
        <v>5390</v>
      </c>
      <c r="AH392" s="493">
        <f t="shared" si="307"/>
        <v>0</v>
      </c>
      <c r="AI392" s="494">
        <f t="shared" si="308"/>
        <v>0</v>
      </c>
      <c r="AJ392" s="532"/>
      <c r="AK392" s="525">
        <v>3360</v>
      </c>
      <c r="AL392" s="527">
        <f t="shared" si="309"/>
        <v>0</v>
      </c>
      <c r="AM392" s="525">
        <v>5390</v>
      </c>
      <c r="AN392" s="527">
        <f t="shared" si="310"/>
        <v>0</v>
      </c>
      <c r="AO392" s="528">
        <f t="shared" si="311"/>
        <v>0</v>
      </c>
      <c r="AP392" s="549"/>
      <c r="AQ392" s="344">
        <v>3360</v>
      </c>
      <c r="AR392" s="190">
        <f t="shared" si="351"/>
        <v>0</v>
      </c>
      <c r="AS392" s="344">
        <v>5390</v>
      </c>
      <c r="AT392" s="190">
        <f t="shared" si="352"/>
        <v>0</v>
      </c>
      <c r="AU392" s="345">
        <f t="shared" si="353"/>
        <v>0</v>
      </c>
      <c r="AV392" s="681"/>
      <c r="AW392" s="344">
        <v>3360</v>
      </c>
      <c r="AX392" s="190">
        <f t="shared" si="354"/>
        <v>0</v>
      </c>
      <c r="AY392" s="344">
        <v>5390</v>
      </c>
      <c r="AZ392" s="190">
        <f t="shared" si="355"/>
        <v>0</v>
      </c>
      <c r="BA392" s="345">
        <f t="shared" si="356"/>
        <v>0</v>
      </c>
      <c r="BB392" s="549"/>
      <c r="BC392" s="542">
        <v>3360</v>
      </c>
      <c r="BD392" s="544">
        <f t="shared" si="344"/>
        <v>0</v>
      </c>
      <c r="BE392" s="542">
        <v>5390</v>
      </c>
      <c r="BF392" s="544">
        <f t="shared" si="345"/>
        <v>0</v>
      </c>
      <c r="BG392" s="545">
        <f t="shared" si="347"/>
        <v>0</v>
      </c>
      <c r="BH392" s="398">
        <f t="shared" si="288"/>
        <v>0</v>
      </c>
    </row>
    <row r="393" spans="1:62" s="275" customFormat="1" ht="12.75">
      <c r="A393" s="314" t="s">
        <v>348</v>
      </c>
      <c r="B393" s="366" t="s">
        <v>349</v>
      </c>
      <c r="C393" s="187" t="s">
        <v>350</v>
      </c>
      <c r="D393" s="562" t="s">
        <v>110</v>
      </c>
      <c r="E393" s="234">
        <v>34</v>
      </c>
      <c r="F393" s="344">
        <v>500</v>
      </c>
      <c r="G393" s="190">
        <f t="shared" si="348"/>
        <v>17000</v>
      </c>
      <c r="H393" s="344">
        <v>621.84</v>
      </c>
      <c r="I393" s="190">
        <f t="shared" si="349"/>
        <v>21142.560000000001</v>
      </c>
      <c r="J393" s="345">
        <f t="shared" si="350"/>
        <v>38142.559999999998</v>
      </c>
      <c r="K393" s="420"/>
      <c r="L393" s="435"/>
      <c r="M393" s="429">
        <v>500</v>
      </c>
      <c r="N393" s="431">
        <f t="shared" si="297"/>
        <v>0</v>
      </c>
      <c r="O393" s="429">
        <v>621.84</v>
      </c>
      <c r="P393" s="431">
        <f t="shared" si="298"/>
        <v>0</v>
      </c>
      <c r="Q393" s="432">
        <f t="shared" si="299"/>
        <v>0</v>
      </c>
      <c r="R393" s="452"/>
      <c r="S393" s="446">
        <v>500</v>
      </c>
      <c r="T393" s="448">
        <f t="shared" si="300"/>
        <v>0</v>
      </c>
      <c r="U393" s="446">
        <v>621.84</v>
      </c>
      <c r="V393" s="448">
        <f t="shared" si="301"/>
        <v>0</v>
      </c>
      <c r="W393" s="449">
        <f t="shared" si="302"/>
        <v>0</v>
      </c>
      <c r="X393" s="481">
        <v>34</v>
      </c>
      <c r="Y393" s="474">
        <v>500</v>
      </c>
      <c r="Z393" s="476">
        <f t="shared" si="303"/>
        <v>17000</v>
      </c>
      <c r="AA393" s="474">
        <v>621.84</v>
      </c>
      <c r="AB393" s="476">
        <f t="shared" si="304"/>
        <v>21142.560000000001</v>
      </c>
      <c r="AC393" s="477">
        <f t="shared" si="305"/>
        <v>38142.559999999998</v>
      </c>
      <c r="AD393" s="500"/>
      <c r="AE393" s="491">
        <v>500</v>
      </c>
      <c r="AF393" s="493">
        <f t="shared" si="306"/>
        <v>0</v>
      </c>
      <c r="AG393" s="491">
        <v>621.84</v>
      </c>
      <c r="AH393" s="493">
        <f t="shared" si="307"/>
        <v>0</v>
      </c>
      <c r="AI393" s="494">
        <f t="shared" si="308"/>
        <v>0</v>
      </c>
      <c r="AJ393" s="532"/>
      <c r="AK393" s="525">
        <v>500</v>
      </c>
      <c r="AL393" s="527">
        <f t="shared" si="309"/>
        <v>0</v>
      </c>
      <c r="AM393" s="525">
        <v>621.84</v>
      </c>
      <c r="AN393" s="527">
        <f t="shared" si="310"/>
        <v>0</v>
      </c>
      <c r="AO393" s="528">
        <f t="shared" si="311"/>
        <v>0</v>
      </c>
      <c r="AP393" s="549"/>
      <c r="AQ393" s="344">
        <v>500</v>
      </c>
      <c r="AR393" s="190">
        <f t="shared" si="351"/>
        <v>0</v>
      </c>
      <c r="AS393" s="344">
        <v>621.84</v>
      </c>
      <c r="AT393" s="190">
        <f t="shared" si="352"/>
        <v>0</v>
      </c>
      <c r="AU393" s="345">
        <f t="shared" si="353"/>
        <v>0</v>
      </c>
      <c r="AV393" s="681"/>
      <c r="AW393" s="344">
        <v>500</v>
      </c>
      <c r="AX393" s="190">
        <f t="shared" si="354"/>
        <v>0</v>
      </c>
      <c r="AY393" s="344">
        <v>621.84</v>
      </c>
      <c r="AZ393" s="190">
        <f t="shared" si="355"/>
        <v>0</v>
      </c>
      <c r="BA393" s="345">
        <f t="shared" si="356"/>
        <v>0</v>
      </c>
      <c r="BB393" s="549"/>
      <c r="BC393" s="542">
        <v>500</v>
      </c>
      <c r="BD393" s="544">
        <f t="shared" si="344"/>
        <v>0</v>
      </c>
      <c r="BE393" s="542">
        <v>621.84</v>
      </c>
      <c r="BF393" s="544">
        <f t="shared" si="345"/>
        <v>0</v>
      </c>
      <c r="BG393" s="545">
        <f t="shared" si="347"/>
        <v>0</v>
      </c>
      <c r="BH393" s="398">
        <f t="shared" si="288"/>
        <v>0</v>
      </c>
    </row>
    <row r="394" spans="1:62" s="275" customFormat="1" ht="25.5">
      <c r="A394" s="314" t="s">
        <v>351</v>
      </c>
      <c r="B394" s="366" t="s">
        <v>352</v>
      </c>
      <c r="C394" s="187" t="s">
        <v>353</v>
      </c>
      <c r="D394" s="562" t="s">
        <v>110</v>
      </c>
      <c r="E394" s="234">
        <v>4</v>
      </c>
      <c r="F394" s="344">
        <v>2400</v>
      </c>
      <c r="G394" s="190">
        <f t="shared" si="348"/>
        <v>9600</v>
      </c>
      <c r="H394" s="344">
        <v>42816.480000000003</v>
      </c>
      <c r="I394" s="190">
        <f t="shared" si="349"/>
        <v>171265.92000000001</v>
      </c>
      <c r="J394" s="345">
        <f t="shared" si="350"/>
        <v>180865.92000000001</v>
      </c>
      <c r="K394" s="420"/>
      <c r="L394" s="435"/>
      <c r="M394" s="429">
        <v>2400</v>
      </c>
      <c r="N394" s="431">
        <f t="shared" si="297"/>
        <v>0</v>
      </c>
      <c r="O394" s="429">
        <v>42816.480000000003</v>
      </c>
      <c r="P394" s="431">
        <f t="shared" si="298"/>
        <v>0</v>
      </c>
      <c r="Q394" s="432">
        <f t="shared" si="299"/>
        <v>0</v>
      </c>
      <c r="R394" s="452"/>
      <c r="S394" s="446">
        <v>2400</v>
      </c>
      <c r="T394" s="448">
        <f t="shared" si="300"/>
        <v>0</v>
      </c>
      <c r="U394" s="446">
        <v>42816.480000000003</v>
      </c>
      <c r="V394" s="448">
        <f t="shared" si="301"/>
        <v>0</v>
      </c>
      <c r="W394" s="449">
        <f t="shared" si="302"/>
        <v>0</v>
      </c>
      <c r="X394" s="481">
        <v>3</v>
      </c>
      <c r="Y394" s="474">
        <v>2400</v>
      </c>
      <c r="Z394" s="476">
        <f t="shared" si="303"/>
        <v>7200</v>
      </c>
      <c r="AA394" s="474">
        <v>42816.480000000003</v>
      </c>
      <c r="AB394" s="476">
        <f t="shared" si="304"/>
        <v>128449.44</v>
      </c>
      <c r="AC394" s="477">
        <f t="shared" si="305"/>
        <v>135649.44</v>
      </c>
      <c r="AD394" s="500"/>
      <c r="AE394" s="491">
        <v>2400</v>
      </c>
      <c r="AF394" s="493">
        <f t="shared" si="306"/>
        <v>0</v>
      </c>
      <c r="AG394" s="491">
        <v>42816.480000000003</v>
      </c>
      <c r="AH394" s="493">
        <f t="shared" si="307"/>
        <v>0</v>
      </c>
      <c r="AI394" s="494">
        <f t="shared" si="308"/>
        <v>0</v>
      </c>
      <c r="AJ394" s="532">
        <v>1</v>
      </c>
      <c r="AK394" s="525">
        <v>2400</v>
      </c>
      <c r="AL394" s="527">
        <f t="shared" si="309"/>
        <v>2400</v>
      </c>
      <c r="AM394" s="525">
        <v>42816.480000000003</v>
      </c>
      <c r="AN394" s="527">
        <f t="shared" si="310"/>
        <v>42816.480000000003</v>
      </c>
      <c r="AO394" s="528">
        <f t="shared" si="311"/>
        <v>45216.480000000003</v>
      </c>
      <c r="AP394" s="549"/>
      <c r="AQ394" s="344">
        <v>2400</v>
      </c>
      <c r="AR394" s="190">
        <f t="shared" si="351"/>
        <v>0</v>
      </c>
      <c r="AS394" s="344">
        <v>42816.480000000003</v>
      </c>
      <c r="AT394" s="190">
        <f t="shared" si="352"/>
        <v>0</v>
      </c>
      <c r="AU394" s="345">
        <f t="shared" si="353"/>
        <v>0</v>
      </c>
      <c r="AV394" s="681"/>
      <c r="AW394" s="344">
        <v>2400</v>
      </c>
      <c r="AX394" s="190">
        <f t="shared" si="354"/>
        <v>0</v>
      </c>
      <c r="AY394" s="344">
        <v>42816.480000000003</v>
      </c>
      <c r="AZ394" s="190">
        <f t="shared" si="355"/>
        <v>0</v>
      </c>
      <c r="BA394" s="345">
        <f t="shared" si="356"/>
        <v>0</v>
      </c>
      <c r="BB394" s="549"/>
      <c r="BC394" s="542">
        <v>2400</v>
      </c>
      <c r="BD394" s="544">
        <f t="shared" si="344"/>
        <v>0</v>
      </c>
      <c r="BE394" s="542">
        <v>42816.480000000003</v>
      </c>
      <c r="BF394" s="544">
        <f t="shared" si="345"/>
        <v>0</v>
      </c>
      <c r="BG394" s="545">
        <f t="shared" si="347"/>
        <v>0</v>
      </c>
      <c r="BH394" s="398">
        <f t="shared" si="288"/>
        <v>0</v>
      </c>
    </row>
    <row r="395" spans="1:62" s="254" customFormat="1" ht="12.75">
      <c r="A395" s="303" t="s">
        <v>944</v>
      </c>
      <c r="B395" s="281" t="s">
        <v>945</v>
      </c>
      <c r="C395" s="372" t="s">
        <v>946</v>
      </c>
      <c r="D395" s="272" t="s">
        <v>110</v>
      </c>
      <c r="E395" s="273">
        <v>4</v>
      </c>
      <c r="F395" s="344">
        <v>50</v>
      </c>
      <c r="G395" s="413">
        <f t="shared" si="348"/>
        <v>200</v>
      </c>
      <c r="H395" s="344">
        <v>362</v>
      </c>
      <c r="I395" s="414">
        <f t="shared" si="349"/>
        <v>1448</v>
      </c>
      <c r="J395" s="415">
        <f t="shared" si="350"/>
        <v>1648</v>
      </c>
      <c r="K395" s="406"/>
      <c r="L395" s="427"/>
      <c r="M395" s="429">
        <v>50</v>
      </c>
      <c r="N395" s="431">
        <f t="shared" si="297"/>
        <v>0</v>
      </c>
      <c r="O395" s="429">
        <v>362</v>
      </c>
      <c r="P395" s="431">
        <f t="shared" si="298"/>
        <v>0</v>
      </c>
      <c r="Q395" s="432">
        <f t="shared" si="299"/>
        <v>0</v>
      </c>
      <c r="R395" s="444"/>
      <c r="S395" s="446">
        <v>50</v>
      </c>
      <c r="T395" s="448">
        <f t="shared" si="300"/>
        <v>0</v>
      </c>
      <c r="U395" s="446">
        <v>362</v>
      </c>
      <c r="V395" s="448">
        <f t="shared" si="301"/>
        <v>0</v>
      </c>
      <c r="W395" s="449">
        <f t="shared" si="302"/>
        <v>0</v>
      </c>
      <c r="X395" s="472"/>
      <c r="Y395" s="474">
        <v>50</v>
      </c>
      <c r="Z395" s="476">
        <f t="shared" si="303"/>
        <v>0</v>
      </c>
      <c r="AA395" s="474">
        <v>362</v>
      </c>
      <c r="AB395" s="476">
        <f t="shared" si="304"/>
        <v>0</v>
      </c>
      <c r="AC395" s="477">
        <f t="shared" si="305"/>
        <v>0</v>
      </c>
      <c r="AD395" s="489"/>
      <c r="AE395" s="491">
        <v>50</v>
      </c>
      <c r="AF395" s="493">
        <f t="shared" si="306"/>
        <v>0</v>
      </c>
      <c r="AG395" s="491">
        <v>362</v>
      </c>
      <c r="AH395" s="493">
        <f t="shared" si="307"/>
        <v>0</v>
      </c>
      <c r="AI395" s="494">
        <f t="shared" si="308"/>
        <v>0</v>
      </c>
      <c r="AJ395" s="523">
        <v>4</v>
      </c>
      <c r="AK395" s="525">
        <v>50</v>
      </c>
      <c r="AL395" s="527">
        <f t="shared" si="309"/>
        <v>200</v>
      </c>
      <c r="AM395" s="525">
        <v>362</v>
      </c>
      <c r="AN395" s="527">
        <f t="shared" si="310"/>
        <v>1448</v>
      </c>
      <c r="AO395" s="528">
        <f t="shared" si="311"/>
        <v>1648</v>
      </c>
      <c r="AP395" s="540"/>
      <c r="AQ395" s="344">
        <v>50</v>
      </c>
      <c r="AR395" s="413">
        <f t="shared" si="351"/>
        <v>0</v>
      </c>
      <c r="AS395" s="344">
        <v>362</v>
      </c>
      <c r="AT395" s="414">
        <f t="shared" si="352"/>
        <v>0</v>
      </c>
      <c r="AU395" s="415">
        <f t="shared" si="353"/>
        <v>0</v>
      </c>
      <c r="AV395" s="606"/>
      <c r="AW395" s="344">
        <v>50</v>
      </c>
      <c r="AX395" s="413">
        <f t="shared" si="354"/>
        <v>0</v>
      </c>
      <c r="AY395" s="344">
        <v>362</v>
      </c>
      <c r="AZ395" s="414">
        <f t="shared" si="355"/>
        <v>0</v>
      </c>
      <c r="BA395" s="415">
        <f t="shared" si="356"/>
        <v>0</v>
      </c>
      <c r="BB395" s="540"/>
      <c r="BC395" s="542">
        <v>50</v>
      </c>
      <c r="BD395" s="544">
        <f t="shared" si="344"/>
        <v>0</v>
      </c>
      <c r="BE395" s="542">
        <v>362</v>
      </c>
      <c r="BF395" s="544">
        <f t="shared" si="345"/>
        <v>0</v>
      </c>
      <c r="BG395" s="545">
        <f t="shared" si="347"/>
        <v>0</v>
      </c>
      <c r="BH395" s="398">
        <f t="shared" si="288"/>
        <v>0</v>
      </c>
      <c r="BJ395" s="275"/>
    </row>
    <row r="396" spans="1:62" s="275" customFormat="1" ht="38.25">
      <c r="A396" s="314" t="s">
        <v>947</v>
      </c>
      <c r="B396" s="366" t="s">
        <v>862</v>
      </c>
      <c r="C396" s="187" t="s">
        <v>863</v>
      </c>
      <c r="D396" s="562" t="s">
        <v>110</v>
      </c>
      <c r="E396" s="638">
        <v>34</v>
      </c>
      <c r="F396" s="344">
        <v>50</v>
      </c>
      <c r="G396" s="190">
        <f t="shared" si="348"/>
        <v>1700</v>
      </c>
      <c r="H396" s="344">
        <v>285</v>
      </c>
      <c r="I396" s="190">
        <f t="shared" si="349"/>
        <v>9690</v>
      </c>
      <c r="J396" s="345">
        <f t="shared" si="350"/>
        <v>11390</v>
      </c>
      <c r="K396" s="420"/>
      <c r="L396" s="435"/>
      <c r="M396" s="429">
        <v>50</v>
      </c>
      <c r="N396" s="431">
        <f t="shared" si="297"/>
        <v>0</v>
      </c>
      <c r="O396" s="429">
        <v>285</v>
      </c>
      <c r="P396" s="431">
        <f t="shared" si="298"/>
        <v>0</v>
      </c>
      <c r="Q396" s="432">
        <f t="shared" si="299"/>
        <v>0</v>
      </c>
      <c r="R396" s="452"/>
      <c r="S396" s="446">
        <v>50</v>
      </c>
      <c r="T396" s="448">
        <f t="shared" si="300"/>
        <v>0</v>
      </c>
      <c r="U396" s="446">
        <v>285</v>
      </c>
      <c r="V396" s="448">
        <f t="shared" si="301"/>
        <v>0</v>
      </c>
      <c r="W396" s="449">
        <f t="shared" si="302"/>
        <v>0</v>
      </c>
      <c r="X396" s="481"/>
      <c r="Y396" s="474">
        <v>50</v>
      </c>
      <c r="Z396" s="476">
        <f t="shared" si="303"/>
        <v>0</v>
      </c>
      <c r="AA396" s="474">
        <v>285</v>
      </c>
      <c r="AB396" s="476">
        <f t="shared" si="304"/>
        <v>0</v>
      </c>
      <c r="AC396" s="477">
        <f t="shared" si="305"/>
        <v>0</v>
      </c>
      <c r="AD396" s="500"/>
      <c r="AE396" s="491">
        <v>50</v>
      </c>
      <c r="AF396" s="493">
        <f t="shared" si="306"/>
        <v>0</v>
      </c>
      <c r="AG396" s="491">
        <v>285</v>
      </c>
      <c r="AH396" s="493">
        <f t="shared" si="307"/>
        <v>0</v>
      </c>
      <c r="AI396" s="494">
        <f t="shared" si="308"/>
        <v>0</v>
      </c>
      <c r="AJ396" s="532">
        <v>34</v>
      </c>
      <c r="AK396" s="525">
        <v>50</v>
      </c>
      <c r="AL396" s="527">
        <f t="shared" si="309"/>
        <v>1700</v>
      </c>
      <c r="AM396" s="525">
        <v>285</v>
      </c>
      <c r="AN396" s="527">
        <f t="shared" si="310"/>
        <v>9690</v>
      </c>
      <c r="AO396" s="528">
        <f t="shared" si="311"/>
        <v>11390</v>
      </c>
      <c r="AP396" s="549"/>
      <c r="AQ396" s="344">
        <v>50</v>
      </c>
      <c r="AR396" s="190">
        <f t="shared" si="351"/>
        <v>0</v>
      </c>
      <c r="AS396" s="344">
        <v>285</v>
      </c>
      <c r="AT396" s="190">
        <f t="shared" si="352"/>
        <v>0</v>
      </c>
      <c r="AU396" s="345">
        <f t="shared" si="353"/>
        <v>0</v>
      </c>
      <c r="AV396" s="681"/>
      <c r="AW396" s="344">
        <v>50</v>
      </c>
      <c r="AX396" s="190">
        <f t="shared" si="354"/>
        <v>0</v>
      </c>
      <c r="AY396" s="344">
        <v>285</v>
      </c>
      <c r="AZ396" s="190">
        <f t="shared" si="355"/>
        <v>0</v>
      </c>
      <c r="BA396" s="345">
        <f t="shared" si="356"/>
        <v>0</v>
      </c>
      <c r="BB396" s="549"/>
      <c r="BC396" s="542">
        <v>50</v>
      </c>
      <c r="BD396" s="544">
        <f t="shared" si="344"/>
        <v>0</v>
      </c>
      <c r="BE396" s="542">
        <v>285</v>
      </c>
      <c r="BF396" s="544">
        <f t="shared" si="345"/>
        <v>0</v>
      </c>
      <c r="BG396" s="545">
        <f t="shared" si="347"/>
        <v>0</v>
      </c>
      <c r="BH396" s="398">
        <f t="shared" si="288"/>
        <v>0</v>
      </c>
    </row>
    <row r="397" spans="1:62" s="595" customFormat="1" ht="25.5">
      <c r="A397" s="668" t="s">
        <v>948</v>
      </c>
      <c r="B397" s="709" t="s">
        <v>949</v>
      </c>
      <c r="C397" s="598" t="s">
        <v>950</v>
      </c>
      <c r="D397" s="710" t="s">
        <v>110</v>
      </c>
      <c r="E397" s="711">
        <v>0</v>
      </c>
      <c r="F397" s="600">
        <v>100</v>
      </c>
      <c r="G397" s="586">
        <f t="shared" si="348"/>
        <v>0</v>
      </c>
      <c r="H397" s="600">
        <v>94</v>
      </c>
      <c r="I397" s="586">
        <f t="shared" si="349"/>
        <v>0</v>
      </c>
      <c r="J397" s="587">
        <f t="shared" si="350"/>
        <v>0</v>
      </c>
      <c r="K397" s="676"/>
      <c r="L397" s="673"/>
      <c r="M397" s="600">
        <v>100</v>
      </c>
      <c r="N397" s="586">
        <f t="shared" si="297"/>
        <v>0</v>
      </c>
      <c r="O397" s="600">
        <v>94</v>
      </c>
      <c r="P397" s="586">
        <f t="shared" si="298"/>
        <v>0</v>
      </c>
      <c r="Q397" s="587">
        <f t="shared" si="299"/>
        <v>0</v>
      </c>
      <c r="R397" s="673"/>
      <c r="S397" s="600">
        <v>100</v>
      </c>
      <c r="T397" s="586">
        <f t="shared" si="300"/>
        <v>0</v>
      </c>
      <c r="U397" s="600">
        <v>94</v>
      </c>
      <c r="V397" s="586">
        <f t="shared" si="301"/>
        <v>0</v>
      </c>
      <c r="W397" s="587">
        <f t="shared" si="302"/>
        <v>0</v>
      </c>
      <c r="X397" s="673"/>
      <c r="Y397" s="600">
        <v>100</v>
      </c>
      <c r="Z397" s="586">
        <f t="shared" si="303"/>
        <v>0</v>
      </c>
      <c r="AA397" s="600">
        <v>94</v>
      </c>
      <c r="AB397" s="586">
        <f t="shared" si="304"/>
        <v>0</v>
      </c>
      <c r="AC397" s="587">
        <f t="shared" si="305"/>
        <v>0</v>
      </c>
      <c r="AD397" s="673"/>
      <c r="AE397" s="600">
        <v>100</v>
      </c>
      <c r="AF397" s="586">
        <f t="shared" si="306"/>
        <v>0</v>
      </c>
      <c r="AG397" s="600">
        <v>94</v>
      </c>
      <c r="AH397" s="586">
        <f t="shared" si="307"/>
        <v>0</v>
      </c>
      <c r="AI397" s="587">
        <f t="shared" si="308"/>
        <v>0</v>
      </c>
      <c r="AJ397" s="674"/>
      <c r="AK397" s="603">
        <v>100</v>
      </c>
      <c r="AL397" s="591">
        <f t="shared" si="309"/>
        <v>0</v>
      </c>
      <c r="AM397" s="603">
        <v>94</v>
      </c>
      <c r="AN397" s="591">
        <f t="shared" si="310"/>
        <v>0</v>
      </c>
      <c r="AO397" s="592">
        <f t="shared" si="311"/>
        <v>0</v>
      </c>
      <c r="AP397" s="673"/>
      <c r="AQ397" s="600">
        <v>100</v>
      </c>
      <c r="AR397" s="586">
        <f t="shared" si="351"/>
        <v>0</v>
      </c>
      <c r="AS397" s="600">
        <v>94</v>
      </c>
      <c r="AT397" s="586">
        <f t="shared" si="352"/>
        <v>0</v>
      </c>
      <c r="AU397" s="587">
        <f t="shared" si="353"/>
        <v>0</v>
      </c>
      <c r="AV397" s="681"/>
      <c r="AW397" s="600">
        <v>100</v>
      </c>
      <c r="AX397" s="586">
        <f t="shared" si="354"/>
        <v>0</v>
      </c>
      <c r="AY397" s="600">
        <v>94</v>
      </c>
      <c r="AZ397" s="586">
        <f t="shared" si="355"/>
        <v>0</v>
      </c>
      <c r="BA397" s="587">
        <f t="shared" si="356"/>
        <v>0</v>
      </c>
      <c r="BB397" s="673"/>
      <c r="BC397" s="600">
        <v>100</v>
      </c>
      <c r="BD397" s="586">
        <f t="shared" si="344"/>
        <v>0</v>
      </c>
      <c r="BE397" s="600">
        <v>94</v>
      </c>
      <c r="BF397" s="586">
        <f t="shared" si="345"/>
        <v>0</v>
      </c>
      <c r="BG397" s="587">
        <f t="shared" si="347"/>
        <v>0</v>
      </c>
      <c r="BH397" s="398">
        <f t="shared" si="288"/>
        <v>0</v>
      </c>
    </row>
    <row r="398" spans="1:62" s="275" customFormat="1" ht="12.75">
      <c r="A398" s="314" t="s">
        <v>951</v>
      </c>
      <c r="B398" s="366" t="s">
        <v>952</v>
      </c>
      <c r="C398" s="187" t="s">
        <v>953</v>
      </c>
      <c r="D398" s="562" t="s">
        <v>110</v>
      </c>
      <c r="E398" s="234">
        <v>34</v>
      </c>
      <c r="F398" s="344">
        <v>25</v>
      </c>
      <c r="G398" s="190">
        <f t="shared" si="348"/>
        <v>850</v>
      </c>
      <c r="H398" s="344">
        <v>32</v>
      </c>
      <c r="I398" s="190">
        <f t="shared" si="349"/>
        <v>1088</v>
      </c>
      <c r="J398" s="345">
        <f t="shared" si="350"/>
        <v>1938</v>
      </c>
      <c r="K398" s="420"/>
      <c r="L398" s="435"/>
      <c r="M398" s="429">
        <v>25</v>
      </c>
      <c r="N398" s="431">
        <f t="shared" si="297"/>
        <v>0</v>
      </c>
      <c r="O398" s="429">
        <v>32</v>
      </c>
      <c r="P398" s="431">
        <f t="shared" si="298"/>
        <v>0</v>
      </c>
      <c r="Q398" s="432">
        <f t="shared" si="299"/>
        <v>0</v>
      </c>
      <c r="R398" s="452"/>
      <c r="S398" s="446">
        <v>25</v>
      </c>
      <c r="T398" s="448">
        <f t="shared" si="300"/>
        <v>0</v>
      </c>
      <c r="U398" s="446">
        <v>32</v>
      </c>
      <c r="V398" s="448">
        <f t="shared" si="301"/>
        <v>0</v>
      </c>
      <c r="W398" s="449">
        <f t="shared" si="302"/>
        <v>0</v>
      </c>
      <c r="X398" s="481"/>
      <c r="Y398" s="474">
        <v>25</v>
      </c>
      <c r="Z398" s="476">
        <f t="shared" si="303"/>
        <v>0</v>
      </c>
      <c r="AA398" s="474">
        <v>32</v>
      </c>
      <c r="AB398" s="476">
        <f t="shared" si="304"/>
        <v>0</v>
      </c>
      <c r="AC398" s="477">
        <f t="shared" si="305"/>
        <v>0</v>
      </c>
      <c r="AD398" s="500"/>
      <c r="AE398" s="491">
        <v>25</v>
      </c>
      <c r="AF398" s="493">
        <f t="shared" si="306"/>
        <v>0</v>
      </c>
      <c r="AG398" s="491">
        <v>32</v>
      </c>
      <c r="AH398" s="493">
        <f t="shared" si="307"/>
        <v>0</v>
      </c>
      <c r="AI398" s="494">
        <f t="shared" si="308"/>
        <v>0</v>
      </c>
      <c r="AJ398" s="532">
        <v>34</v>
      </c>
      <c r="AK398" s="525">
        <v>25</v>
      </c>
      <c r="AL398" s="527">
        <f t="shared" si="309"/>
        <v>850</v>
      </c>
      <c r="AM398" s="525">
        <v>32</v>
      </c>
      <c r="AN398" s="527">
        <f t="shared" si="310"/>
        <v>1088</v>
      </c>
      <c r="AO398" s="528">
        <f t="shared" si="311"/>
        <v>1938</v>
      </c>
      <c r="AP398" s="549"/>
      <c r="AQ398" s="344">
        <v>25</v>
      </c>
      <c r="AR398" s="190">
        <f t="shared" si="351"/>
        <v>0</v>
      </c>
      <c r="AS398" s="344">
        <v>32</v>
      </c>
      <c r="AT398" s="190">
        <f t="shared" si="352"/>
        <v>0</v>
      </c>
      <c r="AU398" s="345">
        <f t="shared" si="353"/>
        <v>0</v>
      </c>
      <c r="AV398" s="681"/>
      <c r="AW398" s="344">
        <v>25</v>
      </c>
      <c r="AX398" s="190">
        <f t="shared" si="354"/>
        <v>0</v>
      </c>
      <c r="AY398" s="344">
        <v>32</v>
      </c>
      <c r="AZ398" s="190">
        <f t="shared" si="355"/>
        <v>0</v>
      </c>
      <c r="BA398" s="345">
        <f t="shared" si="356"/>
        <v>0</v>
      </c>
      <c r="BB398" s="549"/>
      <c r="BC398" s="542">
        <v>25</v>
      </c>
      <c r="BD398" s="544">
        <f t="shared" si="344"/>
        <v>0</v>
      </c>
      <c r="BE398" s="542">
        <v>32</v>
      </c>
      <c r="BF398" s="544">
        <f t="shared" si="345"/>
        <v>0</v>
      </c>
      <c r="BG398" s="545">
        <f t="shared" si="347"/>
        <v>0</v>
      </c>
      <c r="BH398" s="398">
        <f t="shared" si="288"/>
        <v>0</v>
      </c>
    </row>
    <row r="399" spans="1:62" s="275" customFormat="1" ht="25.5">
      <c r="A399" s="314" t="s">
        <v>954</v>
      </c>
      <c r="B399" s="366" t="s">
        <v>955</v>
      </c>
      <c r="C399" s="187" t="s">
        <v>338</v>
      </c>
      <c r="D399" s="562" t="s">
        <v>123</v>
      </c>
      <c r="E399" s="638">
        <v>2135</v>
      </c>
      <c r="F399" s="344">
        <v>124</v>
      </c>
      <c r="G399" s="190">
        <f t="shared" si="348"/>
        <v>264740</v>
      </c>
      <c r="H399" s="344">
        <v>72.599999999999994</v>
      </c>
      <c r="I399" s="190">
        <f t="shared" si="349"/>
        <v>155001</v>
      </c>
      <c r="J399" s="345">
        <f t="shared" si="350"/>
        <v>419741</v>
      </c>
      <c r="K399" s="420"/>
      <c r="L399" s="435"/>
      <c r="M399" s="429">
        <v>124</v>
      </c>
      <c r="N399" s="431">
        <f t="shared" si="297"/>
        <v>0</v>
      </c>
      <c r="O399" s="429">
        <v>72.599999999999994</v>
      </c>
      <c r="P399" s="431">
        <f t="shared" si="298"/>
        <v>0</v>
      </c>
      <c r="Q399" s="432">
        <f t="shared" si="299"/>
        <v>0</v>
      </c>
      <c r="R399" s="452"/>
      <c r="S399" s="446">
        <v>124</v>
      </c>
      <c r="T399" s="448">
        <f t="shared" si="300"/>
        <v>0</v>
      </c>
      <c r="U399" s="446">
        <v>72.599999999999994</v>
      </c>
      <c r="V399" s="448">
        <f t="shared" si="301"/>
        <v>0</v>
      </c>
      <c r="W399" s="449">
        <f t="shared" si="302"/>
        <v>0</v>
      </c>
      <c r="X399" s="481"/>
      <c r="Y399" s="474">
        <v>124</v>
      </c>
      <c r="Z399" s="476">
        <f t="shared" si="303"/>
        <v>0</v>
      </c>
      <c r="AA399" s="474">
        <v>72.599999999999994</v>
      </c>
      <c r="AB399" s="476">
        <f t="shared" si="304"/>
        <v>0</v>
      </c>
      <c r="AC399" s="477">
        <f t="shared" si="305"/>
        <v>0</v>
      </c>
      <c r="AD399" s="500"/>
      <c r="AE399" s="491">
        <v>124</v>
      </c>
      <c r="AF399" s="493">
        <f t="shared" si="306"/>
        <v>0</v>
      </c>
      <c r="AG399" s="491">
        <v>72.599999999999994</v>
      </c>
      <c r="AH399" s="493">
        <f t="shared" si="307"/>
        <v>0</v>
      </c>
      <c r="AI399" s="494">
        <f t="shared" si="308"/>
        <v>0</v>
      </c>
      <c r="AJ399" s="532">
        <v>1509.7</v>
      </c>
      <c r="AK399" s="525">
        <v>124</v>
      </c>
      <c r="AL399" s="527">
        <f t="shared" si="309"/>
        <v>187202.80000000002</v>
      </c>
      <c r="AM399" s="525">
        <v>72.599999999999994</v>
      </c>
      <c r="AN399" s="527">
        <f t="shared" si="310"/>
        <v>109604.22</v>
      </c>
      <c r="AO399" s="528">
        <f t="shared" si="311"/>
        <v>296807.02</v>
      </c>
      <c r="AP399" s="549"/>
      <c r="AQ399" s="344">
        <v>124</v>
      </c>
      <c r="AR399" s="190">
        <f t="shared" si="351"/>
        <v>0</v>
      </c>
      <c r="AS399" s="344">
        <v>72.599999999999994</v>
      </c>
      <c r="AT399" s="190">
        <f t="shared" si="352"/>
        <v>0</v>
      </c>
      <c r="AU399" s="345">
        <f t="shared" si="353"/>
        <v>0</v>
      </c>
      <c r="AV399" s="681">
        <v>625.29999999999995</v>
      </c>
      <c r="AW399" s="344">
        <v>124</v>
      </c>
      <c r="AX399" s="190">
        <f t="shared" si="354"/>
        <v>77537.2</v>
      </c>
      <c r="AY399" s="344">
        <v>72.599999999999994</v>
      </c>
      <c r="AZ399" s="190">
        <f t="shared" si="355"/>
        <v>45396.78</v>
      </c>
      <c r="BA399" s="345">
        <f t="shared" si="356"/>
        <v>122933.98</v>
      </c>
      <c r="BB399" s="549"/>
      <c r="BC399" s="542">
        <v>124</v>
      </c>
      <c r="BD399" s="544">
        <f t="shared" si="344"/>
        <v>0</v>
      </c>
      <c r="BE399" s="542">
        <v>72.599999999999994</v>
      </c>
      <c r="BF399" s="544">
        <f t="shared" si="345"/>
        <v>0</v>
      </c>
      <c r="BG399" s="545">
        <f t="shared" si="347"/>
        <v>0</v>
      </c>
      <c r="BH399" s="398">
        <f t="shared" ref="BH399:BH462" si="357">E399-L399-R399-X399-AD399-AJ399-AP399-AV399-BB399</f>
        <v>0</v>
      </c>
    </row>
    <row r="400" spans="1:62" s="275" customFormat="1" ht="12.75">
      <c r="A400" s="314" t="s">
        <v>956</v>
      </c>
      <c r="B400" s="366" t="s">
        <v>934</v>
      </c>
      <c r="C400" s="187" t="s">
        <v>935</v>
      </c>
      <c r="D400" s="562" t="s">
        <v>110</v>
      </c>
      <c r="E400" s="234">
        <v>2</v>
      </c>
      <c r="F400" s="344">
        <v>960</v>
      </c>
      <c r="G400" s="190">
        <f t="shared" si="348"/>
        <v>1920</v>
      </c>
      <c r="H400" s="344">
        <v>6342</v>
      </c>
      <c r="I400" s="190">
        <f t="shared" si="349"/>
        <v>12684</v>
      </c>
      <c r="J400" s="345">
        <f t="shared" si="350"/>
        <v>14604</v>
      </c>
      <c r="K400" s="420"/>
      <c r="L400" s="435"/>
      <c r="M400" s="429">
        <v>960</v>
      </c>
      <c r="N400" s="431">
        <f t="shared" si="297"/>
        <v>0</v>
      </c>
      <c r="O400" s="429">
        <v>6342</v>
      </c>
      <c r="P400" s="431">
        <f t="shared" si="298"/>
        <v>0</v>
      </c>
      <c r="Q400" s="432">
        <f t="shared" si="299"/>
        <v>0</v>
      </c>
      <c r="R400" s="452"/>
      <c r="S400" s="446">
        <v>960</v>
      </c>
      <c r="T400" s="448">
        <f t="shared" si="300"/>
        <v>0</v>
      </c>
      <c r="U400" s="446">
        <v>6342</v>
      </c>
      <c r="V400" s="448">
        <f t="shared" si="301"/>
        <v>0</v>
      </c>
      <c r="W400" s="449">
        <f t="shared" si="302"/>
        <v>0</v>
      </c>
      <c r="X400" s="481"/>
      <c r="Y400" s="474">
        <v>960</v>
      </c>
      <c r="Z400" s="476">
        <f t="shared" si="303"/>
        <v>0</v>
      </c>
      <c r="AA400" s="474">
        <v>6342</v>
      </c>
      <c r="AB400" s="476">
        <f t="shared" si="304"/>
        <v>0</v>
      </c>
      <c r="AC400" s="477">
        <f t="shared" si="305"/>
        <v>0</v>
      </c>
      <c r="AD400" s="500"/>
      <c r="AE400" s="491">
        <v>960</v>
      </c>
      <c r="AF400" s="493">
        <f t="shared" si="306"/>
        <v>0</v>
      </c>
      <c r="AG400" s="491">
        <v>6342</v>
      </c>
      <c r="AH400" s="493">
        <f t="shared" si="307"/>
        <v>0</v>
      </c>
      <c r="AI400" s="494">
        <f t="shared" si="308"/>
        <v>0</v>
      </c>
      <c r="AJ400" s="532">
        <v>2</v>
      </c>
      <c r="AK400" s="525">
        <v>960</v>
      </c>
      <c r="AL400" s="527">
        <f t="shared" si="309"/>
        <v>1920</v>
      </c>
      <c r="AM400" s="525">
        <v>6342</v>
      </c>
      <c r="AN400" s="527">
        <f t="shared" si="310"/>
        <v>12684</v>
      </c>
      <c r="AO400" s="528">
        <f t="shared" si="311"/>
        <v>14604</v>
      </c>
      <c r="AP400" s="549"/>
      <c r="AQ400" s="344">
        <v>960</v>
      </c>
      <c r="AR400" s="190">
        <f t="shared" si="351"/>
        <v>0</v>
      </c>
      <c r="AS400" s="344">
        <v>6342</v>
      </c>
      <c r="AT400" s="190">
        <f t="shared" si="352"/>
        <v>0</v>
      </c>
      <c r="AU400" s="345">
        <f t="shared" si="353"/>
        <v>0</v>
      </c>
      <c r="AV400" s="681"/>
      <c r="AW400" s="344">
        <v>960</v>
      </c>
      <c r="AX400" s="190">
        <f t="shared" si="354"/>
        <v>0</v>
      </c>
      <c r="AY400" s="344">
        <v>6342</v>
      </c>
      <c r="AZ400" s="190">
        <f t="shared" si="355"/>
        <v>0</v>
      </c>
      <c r="BA400" s="345">
        <f t="shared" si="356"/>
        <v>0</v>
      </c>
      <c r="BB400" s="549"/>
      <c r="BC400" s="542">
        <v>960</v>
      </c>
      <c r="BD400" s="544">
        <f t="shared" si="344"/>
        <v>0</v>
      </c>
      <c r="BE400" s="542">
        <v>6342</v>
      </c>
      <c r="BF400" s="544">
        <f t="shared" si="345"/>
        <v>0</v>
      </c>
      <c r="BG400" s="545">
        <f t="shared" si="347"/>
        <v>0</v>
      </c>
      <c r="BH400" s="398">
        <f t="shared" si="357"/>
        <v>0</v>
      </c>
    </row>
    <row r="401" spans="1:62" s="254" customFormat="1" ht="12.75">
      <c r="A401" s="303" t="s">
        <v>957</v>
      </c>
      <c r="B401" s="281" t="s">
        <v>958</v>
      </c>
      <c r="C401" s="372" t="s">
        <v>959</v>
      </c>
      <c r="D401" s="272" t="s">
        <v>110</v>
      </c>
      <c r="E401" s="273">
        <v>100</v>
      </c>
      <c r="F401" s="344">
        <v>0</v>
      </c>
      <c r="G401" s="413">
        <f t="shared" si="348"/>
        <v>0</v>
      </c>
      <c r="H401" s="344">
        <v>5.84</v>
      </c>
      <c r="I401" s="414">
        <f t="shared" si="349"/>
        <v>584</v>
      </c>
      <c r="J401" s="415">
        <f t="shared" si="350"/>
        <v>584</v>
      </c>
      <c r="K401" s="406"/>
      <c r="L401" s="427"/>
      <c r="M401" s="429">
        <v>0</v>
      </c>
      <c r="N401" s="431">
        <f t="shared" si="297"/>
        <v>0</v>
      </c>
      <c r="O401" s="429">
        <v>5.84</v>
      </c>
      <c r="P401" s="431">
        <f t="shared" si="298"/>
        <v>0</v>
      </c>
      <c r="Q401" s="432">
        <f t="shared" si="299"/>
        <v>0</v>
      </c>
      <c r="R401" s="444"/>
      <c r="S401" s="446">
        <v>0</v>
      </c>
      <c r="T401" s="448">
        <f t="shared" si="300"/>
        <v>0</v>
      </c>
      <c r="U401" s="446">
        <v>5.84</v>
      </c>
      <c r="V401" s="448">
        <f t="shared" si="301"/>
        <v>0</v>
      </c>
      <c r="W401" s="449">
        <f t="shared" si="302"/>
        <v>0</v>
      </c>
      <c r="X401" s="472"/>
      <c r="Y401" s="474">
        <v>0</v>
      </c>
      <c r="Z401" s="476">
        <f t="shared" si="303"/>
        <v>0</v>
      </c>
      <c r="AA401" s="474">
        <v>5.84</v>
      </c>
      <c r="AB401" s="476">
        <f t="shared" si="304"/>
        <v>0</v>
      </c>
      <c r="AC401" s="477">
        <f t="shared" si="305"/>
        <v>0</v>
      </c>
      <c r="AD401" s="489"/>
      <c r="AE401" s="491">
        <v>0</v>
      </c>
      <c r="AF401" s="493">
        <f t="shared" si="306"/>
        <v>0</v>
      </c>
      <c r="AG401" s="491">
        <v>5.84</v>
      </c>
      <c r="AH401" s="493">
        <f t="shared" si="307"/>
        <v>0</v>
      </c>
      <c r="AI401" s="494">
        <f t="shared" si="308"/>
        <v>0</v>
      </c>
      <c r="AJ401" s="523">
        <v>100</v>
      </c>
      <c r="AK401" s="525">
        <v>0</v>
      </c>
      <c r="AL401" s="527">
        <f t="shared" si="309"/>
        <v>0</v>
      </c>
      <c r="AM401" s="525">
        <v>5.84</v>
      </c>
      <c r="AN401" s="527">
        <f t="shared" si="310"/>
        <v>584</v>
      </c>
      <c r="AO401" s="528">
        <f t="shared" si="311"/>
        <v>584</v>
      </c>
      <c r="AP401" s="540"/>
      <c r="AQ401" s="344">
        <v>0</v>
      </c>
      <c r="AR401" s="413">
        <f t="shared" si="351"/>
        <v>0</v>
      </c>
      <c r="AS401" s="344">
        <v>5.84</v>
      </c>
      <c r="AT401" s="414">
        <f t="shared" si="352"/>
        <v>0</v>
      </c>
      <c r="AU401" s="415">
        <f t="shared" si="353"/>
        <v>0</v>
      </c>
      <c r="AV401" s="606"/>
      <c r="AW401" s="344">
        <v>0</v>
      </c>
      <c r="AX401" s="413">
        <f t="shared" si="354"/>
        <v>0</v>
      </c>
      <c r="AY401" s="344">
        <v>5.84</v>
      </c>
      <c r="AZ401" s="414">
        <f t="shared" si="355"/>
        <v>0</v>
      </c>
      <c r="BA401" s="415">
        <f t="shared" si="356"/>
        <v>0</v>
      </c>
      <c r="BB401" s="540"/>
      <c r="BC401" s="542">
        <v>0</v>
      </c>
      <c r="BD401" s="544">
        <f t="shared" si="344"/>
        <v>0</v>
      </c>
      <c r="BE401" s="542">
        <v>5.84</v>
      </c>
      <c r="BF401" s="544">
        <f t="shared" si="345"/>
        <v>0</v>
      </c>
      <c r="BG401" s="545">
        <f t="shared" si="347"/>
        <v>0</v>
      </c>
      <c r="BH401" s="398">
        <f t="shared" si="357"/>
        <v>0</v>
      </c>
      <c r="BJ401" s="275"/>
    </row>
    <row r="402" spans="1:62" s="275" customFormat="1" ht="25.5">
      <c r="A402" s="314" t="s">
        <v>960</v>
      </c>
      <c r="B402" s="366" t="s">
        <v>961</v>
      </c>
      <c r="C402" s="187" t="s">
        <v>938</v>
      </c>
      <c r="D402" s="562" t="s">
        <v>110</v>
      </c>
      <c r="E402" s="394">
        <v>2</v>
      </c>
      <c r="F402" s="344">
        <v>0</v>
      </c>
      <c r="G402" s="190">
        <f t="shared" si="348"/>
        <v>0</v>
      </c>
      <c r="H402" s="344">
        <v>1268.02</v>
      </c>
      <c r="I402" s="190">
        <f t="shared" si="349"/>
        <v>2536.04</v>
      </c>
      <c r="J402" s="345">
        <f t="shared" si="350"/>
        <v>2536.04</v>
      </c>
      <c r="K402" s="420"/>
      <c r="L402" s="435"/>
      <c r="M402" s="429">
        <v>0</v>
      </c>
      <c r="N402" s="431">
        <f t="shared" si="297"/>
        <v>0</v>
      </c>
      <c r="O402" s="429">
        <v>1268.02</v>
      </c>
      <c r="P402" s="431">
        <f t="shared" si="298"/>
        <v>0</v>
      </c>
      <c r="Q402" s="432">
        <f t="shared" si="299"/>
        <v>0</v>
      </c>
      <c r="R402" s="452"/>
      <c r="S402" s="446">
        <v>0</v>
      </c>
      <c r="T402" s="448">
        <f t="shared" si="300"/>
        <v>0</v>
      </c>
      <c r="U402" s="446">
        <v>1268.02</v>
      </c>
      <c r="V402" s="448">
        <f t="shared" si="301"/>
        <v>0</v>
      </c>
      <c r="W402" s="449">
        <f t="shared" si="302"/>
        <v>0</v>
      </c>
      <c r="X402" s="481"/>
      <c r="Y402" s="474">
        <v>0</v>
      </c>
      <c r="Z402" s="476">
        <f t="shared" si="303"/>
        <v>0</v>
      </c>
      <c r="AA402" s="474">
        <v>1268.02</v>
      </c>
      <c r="AB402" s="476">
        <f t="shared" si="304"/>
        <v>0</v>
      </c>
      <c r="AC402" s="477">
        <f t="shared" si="305"/>
        <v>0</v>
      </c>
      <c r="AD402" s="500"/>
      <c r="AE402" s="491">
        <v>0</v>
      </c>
      <c r="AF402" s="493">
        <f t="shared" si="306"/>
        <v>0</v>
      </c>
      <c r="AG402" s="491">
        <v>1268.02</v>
      </c>
      <c r="AH402" s="493">
        <f t="shared" si="307"/>
        <v>0</v>
      </c>
      <c r="AI402" s="494">
        <f t="shared" si="308"/>
        <v>0</v>
      </c>
      <c r="AJ402" s="532">
        <v>2</v>
      </c>
      <c r="AK402" s="525">
        <v>0</v>
      </c>
      <c r="AL402" s="527">
        <f t="shared" si="309"/>
        <v>0</v>
      </c>
      <c r="AM402" s="525">
        <v>1268.02</v>
      </c>
      <c r="AN402" s="527">
        <f t="shared" si="310"/>
        <v>2536.04</v>
      </c>
      <c r="AO402" s="528">
        <f t="shared" si="311"/>
        <v>2536.04</v>
      </c>
      <c r="AP402" s="549"/>
      <c r="AQ402" s="344">
        <v>0</v>
      </c>
      <c r="AR402" s="190">
        <f t="shared" si="351"/>
        <v>0</v>
      </c>
      <c r="AS402" s="344">
        <v>1268.02</v>
      </c>
      <c r="AT402" s="190">
        <f t="shared" si="352"/>
        <v>0</v>
      </c>
      <c r="AU402" s="345">
        <f t="shared" si="353"/>
        <v>0</v>
      </c>
      <c r="AV402" s="681"/>
      <c r="AW402" s="344">
        <v>0</v>
      </c>
      <c r="AX402" s="190">
        <f t="shared" si="354"/>
        <v>0</v>
      </c>
      <c r="AY402" s="344">
        <v>1268.02</v>
      </c>
      <c r="AZ402" s="190">
        <f t="shared" si="355"/>
        <v>0</v>
      </c>
      <c r="BA402" s="345">
        <f t="shared" si="356"/>
        <v>0</v>
      </c>
      <c r="BB402" s="549"/>
      <c r="BC402" s="542">
        <v>0</v>
      </c>
      <c r="BD402" s="544">
        <f t="shared" si="344"/>
        <v>0</v>
      </c>
      <c r="BE402" s="542">
        <v>1268.02</v>
      </c>
      <c r="BF402" s="544">
        <f t="shared" si="345"/>
        <v>0</v>
      </c>
      <c r="BG402" s="545">
        <f t="shared" si="347"/>
        <v>0</v>
      </c>
      <c r="BH402" s="398">
        <f t="shared" si="357"/>
        <v>0</v>
      </c>
    </row>
    <row r="403" spans="1:62" s="275" customFormat="1" ht="12.75">
      <c r="A403" s="314" t="s">
        <v>962</v>
      </c>
      <c r="B403" s="281" t="s">
        <v>761</v>
      </c>
      <c r="C403" s="372">
        <v>91920</v>
      </c>
      <c r="D403" s="559" t="s">
        <v>123</v>
      </c>
      <c r="E403" s="667">
        <v>100</v>
      </c>
      <c r="F403" s="344">
        <v>35</v>
      </c>
      <c r="G403" s="190">
        <f t="shared" si="348"/>
        <v>3500</v>
      </c>
      <c r="H403" s="344">
        <v>21.6</v>
      </c>
      <c r="I403" s="190">
        <f t="shared" si="349"/>
        <v>2160</v>
      </c>
      <c r="J403" s="345">
        <f t="shared" si="350"/>
        <v>5660</v>
      </c>
      <c r="K403" s="420"/>
      <c r="L403" s="435"/>
      <c r="M403" s="429">
        <v>35</v>
      </c>
      <c r="N403" s="431">
        <f t="shared" si="297"/>
        <v>0</v>
      </c>
      <c r="O403" s="429">
        <v>21.6</v>
      </c>
      <c r="P403" s="431">
        <f t="shared" si="298"/>
        <v>0</v>
      </c>
      <c r="Q403" s="432">
        <f t="shared" si="299"/>
        <v>0</v>
      </c>
      <c r="R403" s="452"/>
      <c r="S403" s="446">
        <v>35</v>
      </c>
      <c r="T403" s="448">
        <f t="shared" si="300"/>
        <v>0</v>
      </c>
      <c r="U403" s="446">
        <v>21.6</v>
      </c>
      <c r="V403" s="448">
        <f t="shared" si="301"/>
        <v>0</v>
      </c>
      <c r="W403" s="449">
        <f t="shared" si="302"/>
        <v>0</v>
      </c>
      <c r="X403" s="481"/>
      <c r="Y403" s="474">
        <v>35</v>
      </c>
      <c r="Z403" s="476">
        <f t="shared" si="303"/>
        <v>0</v>
      </c>
      <c r="AA403" s="474">
        <v>21.6</v>
      </c>
      <c r="AB403" s="476">
        <f t="shared" si="304"/>
        <v>0</v>
      </c>
      <c r="AC403" s="477">
        <f t="shared" si="305"/>
        <v>0</v>
      </c>
      <c r="AD403" s="500"/>
      <c r="AE403" s="491">
        <v>35</v>
      </c>
      <c r="AF403" s="493">
        <f t="shared" si="306"/>
        <v>0</v>
      </c>
      <c r="AG403" s="491">
        <v>21.6</v>
      </c>
      <c r="AH403" s="493">
        <f t="shared" si="307"/>
        <v>0</v>
      </c>
      <c r="AI403" s="494">
        <f t="shared" si="308"/>
        <v>0</v>
      </c>
      <c r="AJ403" s="532"/>
      <c r="AK403" s="525">
        <v>35</v>
      </c>
      <c r="AL403" s="527">
        <f t="shared" si="309"/>
        <v>0</v>
      </c>
      <c r="AM403" s="525">
        <v>21.6</v>
      </c>
      <c r="AN403" s="527">
        <f t="shared" si="310"/>
        <v>0</v>
      </c>
      <c r="AO403" s="528">
        <f t="shared" si="311"/>
        <v>0</v>
      </c>
      <c r="AP403" s="549"/>
      <c r="AQ403" s="344">
        <v>35</v>
      </c>
      <c r="AR403" s="190">
        <f t="shared" si="351"/>
        <v>0</v>
      </c>
      <c r="AS403" s="344">
        <v>21.6</v>
      </c>
      <c r="AT403" s="190">
        <f t="shared" si="352"/>
        <v>0</v>
      </c>
      <c r="AU403" s="345">
        <f t="shared" si="353"/>
        <v>0</v>
      </c>
      <c r="AV403" s="681">
        <v>100</v>
      </c>
      <c r="AW403" s="344">
        <v>35</v>
      </c>
      <c r="AX403" s="190">
        <f t="shared" si="354"/>
        <v>3500</v>
      </c>
      <c r="AY403" s="344">
        <v>21.6</v>
      </c>
      <c r="AZ403" s="190">
        <f t="shared" si="355"/>
        <v>2160</v>
      </c>
      <c r="BA403" s="345">
        <f t="shared" si="356"/>
        <v>5660</v>
      </c>
      <c r="BB403" s="549"/>
      <c r="BC403" s="542">
        <v>35</v>
      </c>
      <c r="BD403" s="544">
        <f t="shared" si="344"/>
        <v>0</v>
      </c>
      <c r="BE403" s="542">
        <v>21.6</v>
      </c>
      <c r="BF403" s="544">
        <f t="shared" si="345"/>
        <v>0</v>
      </c>
      <c r="BG403" s="545">
        <f t="shared" si="347"/>
        <v>0</v>
      </c>
      <c r="BH403" s="398">
        <f t="shared" si="357"/>
        <v>0</v>
      </c>
    </row>
    <row r="404" spans="1:62" s="275" customFormat="1" ht="12.75">
      <c r="A404" s="314" t="s">
        <v>963</v>
      </c>
      <c r="B404" s="367" t="s">
        <v>931</v>
      </c>
      <c r="C404" s="372" t="s">
        <v>932</v>
      </c>
      <c r="D404" s="559" t="s">
        <v>110</v>
      </c>
      <c r="E404" s="560">
        <v>100</v>
      </c>
      <c r="F404" s="344">
        <v>10</v>
      </c>
      <c r="G404" s="190">
        <f t="shared" si="348"/>
        <v>1000</v>
      </c>
      <c r="H404" s="344">
        <v>24.4</v>
      </c>
      <c r="I404" s="190">
        <f t="shared" si="349"/>
        <v>2440</v>
      </c>
      <c r="J404" s="345">
        <f t="shared" si="350"/>
        <v>3440</v>
      </c>
      <c r="K404" s="420"/>
      <c r="L404" s="435"/>
      <c r="M404" s="429">
        <v>10</v>
      </c>
      <c r="N404" s="431">
        <f t="shared" si="297"/>
        <v>0</v>
      </c>
      <c r="O404" s="429">
        <v>24.4</v>
      </c>
      <c r="P404" s="431">
        <f t="shared" si="298"/>
        <v>0</v>
      </c>
      <c r="Q404" s="432">
        <f t="shared" si="299"/>
        <v>0</v>
      </c>
      <c r="R404" s="452"/>
      <c r="S404" s="446">
        <v>10</v>
      </c>
      <c r="T404" s="448">
        <f t="shared" si="300"/>
        <v>0</v>
      </c>
      <c r="U404" s="446">
        <v>24.4</v>
      </c>
      <c r="V404" s="448">
        <f t="shared" si="301"/>
        <v>0</v>
      </c>
      <c r="W404" s="449">
        <f t="shared" si="302"/>
        <v>0</v>
      </c>
      <c r="X404" s="481"/>
      <c r="Y404" s="474">
        <v>10</v>
      </c>
      <c r="Z404" s="476">
        <f t="shared" si="303"/>
        <v>0</v>
      </c>
      <c r="AA404" s="474">
        <v>24.4</v>
      </c>
      <c r="AB404" s="476">
        <f t="shared" si="304"/>
        <v>0</v>
      </c>
      <c r="AC404" s="477">
        <f t="shared" si="305"/>
        <v>0</v>
      </c>
      <c r="AD404" s="500"/>
      <c r="AE404" s="491">
        <v>10</v>
      </c>
      <c r="AF404" s="493">
        <f t="shared" si="306"/>
        <v>0</v>
      </c>
      <c r="AG404" s="491">
        <v>24.4</v>
      </c>
      <c r="AH404" s="493">
        <f t="shared" si="307"/>
        <v>0</v>
      </c>
      <c r="AI404" s="494">
        <f t="shared" si="308"/>
        <v>0</v>
      </c>
      <c r="AJ404" s="532"/>
      <c r="AK404" s="525">
        <v>10</v>
      </c>
      <c r="AL404" s="527">
        <f t="shared" si="309"/>
        <v>0</v>
      </c>
      <c r="AM404" s="525">
        <v>24.4</v>
      </c>
      <c r="AN404" s="527">
        <f t="shared" si="310"/>
        <v>0</v>
      </c>
      <c r="AO404" s="528">
        <f t="shared" si="311"/>
        <v>0</v>
      </c>
      <c r="AP404" s="549"/>
      <c r="AQ404" s="344">
        <v>10</v>
      </c>
      <c r="AR404" s="190">
        <f t="shared" si="351"/>
        <v>0</v>
      </c>
      <c r="AS404" s="344">
        <v>24.4</v>
      </c>
      <c r="AT404" s="190">
        <f t="shared" si="352"/>
        <v>0</v>
      </c>
      <c r="AU404" s="345">
        <f t="shared" si="353"/>
        <v>0</v>
      </c>
      <c r="AV404" s="681">
        <v>100</v>
      </c>
      <c r="AW404" s="344">
        <v>10</v>
      </c>
      <c r="AX404" s="190">
        <f t="shared" si="354"/>
        <v>1000</v>
      </c>
      <c r="AY404" s="344">
        <v>24.4</v>
      </c>
      <c r="AZ404" s="190">
        <f t="shared" si="355"/>
        <v>2440</v>
      </c>
      <c r="BA404" s="345">
        <f t="shared" si="356"/>
        <v>3440</v>
      </c>
      <c r="BB404" s="549"/>
      <c r="BC404" s="542">
        <v>10</v>
      </c>
      <c r="BD404" s="544">
        <f t="shared" si="344"/>
        <v>0</v>
      </c>
      <c r="BE404" s="542">
        <v>24.4</v>
      </c>
      <c r="BF404" s="544">
        <f t="shared" si="345"/>
        <v>0</v>
      </c>
      <c r="BG404" s="545">
        <f t="shared" si="347"/>
        <v>0</v>
      </c>
      <c r="BH404" s="398">
        <f t="shared" si="357"/>
        <v>0</v>
      </c>
    </row>
    <row r="405" spans="1:62" s="275" customFormat="1" ht="12.75">
      <c r="A405" s="314" t="s">
        <v>964</v>
      </c>
      <c r="B405" s="367" t="s">
        <v>388</v>
      </c>
      <c r="C405" s="187"/>
      <c r="D405" s="562" t="s">
        <v>117</v>
      </c>
      <c r="E405" s="234">
        <v>1</v>
      </c>
      <c r="F405" s="344">
        <v>0</v>
      </c>
      <c r="G405" s="190">
        <f t="shared" si="348"/>
        <v>0</v>
      </c>
      <c r="H405" s="344">
        <v>14000</v>
      </c>
      <c r="I405" s="190">
        <f t="shared" si="349"/>
        <v>14000</v>
      </c>
      <c r="J405" s="345">
        <f t="shared" si="350"/>
        <v>14000</v>
      </c>
      <c r="K405" s="420"/>
      <c r="L405" s="435"/>
      <c r="M405" s="429">
        <v>0</v>
      </c>
      <c r="N405" s="431">
        <f t="shared" si="297"/>
        <v>0</v>
      </c>
      <c r="O405" s="429">
        <v>14000</v>
      </c>
      <c r="P405" s="431">
        <f t="shared" si="298"/>
        <v>0</v>
      </c>
      <c r="Q405" s="432">
        <f t="shared" si="299"/>
        <v>0</v>
      </c>
      <c r="R405" s="452"/>
      <c r="S405" s="446">
        <v>0</v>
      </c>
      <c r="T405" s="448">
        <f t="shared" si="300"/>
        <v>0</v>
      </c>
      <c r="U405" s="446">
        <v>14000</v>
      </c>
      <c r="V405" s="448">
        <f t="shared" si="301"/>
        <v>0</v>
      </c>
      <c r="W405" s="449">
        <f t="shared" si="302"/>
        <v>0</v>
      </c>
      <c r="X405" s="481"/>
      <c r="Y405" s="474">
        <v>0</v>
      </c>
      <c r="Z405" s="476">
        <f t="shared" si="303"/>
        <v>0</v>
      </c>
      <c r="AA405" s="474">
        <v>14000</v>
      </c>
      <c r="AB405" s="476">
        <f t="shared" si="304"/>
        <v>0</v>
      </c>
      <c r="AC405" s="477">
        <f t="shared" si="305"/>
        <v>0</v>
      </c>
      <c r="AD405" s="500"/>
      <c r="AE405" s="491">
        <v>0</v>
      </c>
      <c r="AF405" s="493">
        <f t="shared" si="306"/>
        <v>0</v>
      </c>
      <c r="AG405" s="491">
        <v>14000</v>
      </c>
      <c r="AH405" s="493">
        <f t="shared" si="307"/>
        <v>0</v>
      </c>
      <c r="AI405" s="494">
        <f t="shared" si="308"/>
        <v>0</v>
      </c>
      <c r="AJ405" s="532"/>
      <c r="AK405" s="525">
        <v>0</v>
      </c>
      <c r="AL405" s="527">
        <f t="shared" si="309"/>
        <v>0</v>
      </c>
      <c r="AM405" s="525">
        <v>14000</v>
      </c>
      <c r="AN405" s="527">
        <f t="shared" si="310"/>
        <v>0</v>
      </c>
      <c r="AO405" s="528">
        <f t="shared" si="311"/>
        <v>0</v>
      </c>
      <c r="AP405" s="549"/>
      <c r="AQ405" s="344">
        <v>0</v>
      </c>
      <c r="AR405" s="190">
        <f t="shared" si="351"/>
        <v>0</v>
      </c>
      <c r="AS405" s="344">
        <v>14000</v>
      </c>
      <c r="AT405" s="190">
        <f t="shared" si="352"/>
        <v>0</v>
      </c>
      <c r="AU405" s="345">
        <f t="shared" si="353"/>
        <v>0</v>
      </c>
      <c r="AV405" s="681">
        <v>1</v>
      </c>
      <c r="AW405" s="344">
        <v>0</v>
      </c>
      <c r="AX405" s="190">
        <f t="shared" si="354"/>
        <v>0</v>
      </c>
      <c r="AY405" s="344">
        <v>14000</v>
      </c>
      <c r="AZ405" s="190">
        <f t="shared" si="355"/>
        <v>14000</v>
      </c>
      <c r="BA405" s="345">
        <f t="shared" si="356"/>
        <v>14000</v>
      </c>
      <c r="BB405" s="549"/>
      <c r="BC405" s="542">
        <v>0</v>
      </c>
      <c r="BD405" s="544">
        <f t="shared" si="344"/>
        <v>0</v>
      </c>
      <c r="BE405" s="542">
        <v>14000</v>
      </c>
      <c r="BF405" s="544">
        <f t="shared" si="345"/>
        <v>0</v>
      </c>
      <c r="BG405" s="545">
        <f t="shared" si="347"/>
        <v>0</v>
      </c>
      <c r="BH405" s="398">
        <f t="shared" si="357"/>
        <v>0</v>
      </c>
    </row>
    <row r="406" spans="1:62" s="275" customFormat="1" ht="12.75">
      <c r="A406" s="314" t="s">
        <v>965</v>
      </c>
      <c r="B406" s="367" t="s">
        <v>788</v>
      </c>
      <c r="C406" s="187"/>
      <c r="D406" s="562" t="s">
        <v>117</v>
      </c>
      <c r="E406" s="234">
        <v>1</v>
      </c>
      <c r="F406" s="344">
        <v>40800</v>
      </c>
      <c r="G406" s="190">
        <f t="shared" si="348"/>
        <v>40800</v>
      </c>
      <c r="H406" s="344">
        <v>0</v>
      </c>
      <c r="I406" s="190">
        <f t="shared" si="349"/>
        <v>0</v>
      </c>
      <c r="J406" s="345">
        <f t="shared" si="350"/>
        <v>40800</v>
      </c>
      <c r="K406" s="420"/>
      <c r="L406" s="435"/>
      <c r="M406" s="429">
        <v>40800</v>
      </c>
      <c r="N406" s="431">
        <f t="shared" si="297"/>
        <v>0</v>
      </c>
      <c r="O406" s="429">
        <v>0</v>
      </c>
      <c r="P406" s="431">
        <f t="shared" si="298"/>
        <v>0</v>
      </c>
      <c r="Q406" s="432">
        <f t="shared" si="299"/>
        <v>0</v>
      </c>
      <c r="R406" s="452"/>
      <c r="S406" s="446">
        <v>40800</v>
      </c>
      <c r="T406" s="448">
        <f t="shared" si="300"/>
        <v>0</v>
      </c>
      <c r="U406" s="446">
        <v>0</v>
      </c>
      <c r="V406" s="448">
        <f t="shared" si="301"/>
        <v>0</v>
      </c>
      <c r="W406" s="449">
        <f t="shared" si="302"/>
        <v>0</v>
      </c>
      <c r="X406" s="481"/>
      <c r="Y406" s="474">
        <v>40800</v>
      </c>
      <c r="Z406" s="476">
        <f t="shared" si="303"/>
        <v>0</v>
      </c>
      <c r="AA406" s="474">
        <v>0</v>
      </c>
      <c r="AB406" s="476">
        <f t="shared" si="304"/>
        <v>0</v>
      </c>
      <c r="AC406" s="477">
        <f t="shared" si="305"/>
        <v>0</v>
      </c>
      <c r="AD406" s="500"/>
      <c r="AE406" s="491">
        <v>40800</v>
      </c>
      <c r="AF406" s="493">
        <f t="shared" si="306"/>
        <v>0</v>
      </c>
      <c r="AG406" s="491">
        <v>0</v>
      </c>
      <c r="AH406" s="493">
        <f t="shared" si="307"/>
        <v>0</v>
      </c>
      <c r="AI406" s="494">
        <f t="shared" si="308"/>
        <v>0</v>
      </c>
      <c r="AJ406" s="532"/>
      <c r="AK406" s="525">
        <v>40800</v>
      </c>
      <c r="AL406" s="527">
        <f t="shared" si="309"/>
        <v>0</v>
      </c>
      <c r="AM406" s="525">
        <v>0</v>
      </c>
      <c r="AN406" s="527">
        <f t="shared" si="310"/>
        <v>0</v>
      </c>
      <c r="AO406" s="528">
        <f t="shared" si="311"/>
        <v>0</v>
      </c>
      <c r="AP406" s="549"/>
      <c r="AQ406" s="344">
        <v>40800</v>
      </c>
      <c r="AR406" s="190">
        <f t="shared" si="351"/>
        <v>0</v>
      </c>
      <c r="AS406" s="344">
        <v>0</v>
      </c>
      <c r="AT406" s="190">
        <f t="shared" si="352"/>
        <v>0</v>
      </c>
      <c r="AU406" s="345">
        <f t="shared" si="353"/>
        <v>0</v>
      </c>
      <c r="AV406" s="681"/>
      <c r="AW406" s="344">
        <v>40800</v>
      </c>
      <c r="AX406" s="190">
        <f t="shared" si="354"/>
        <v>0</v>
      </c>
      <c r="AY406" s="344">
        <v>0</v>
      </c>
      <c r="AZ406" s="190">
        <f t="shared" si="355"/>
        <v>0</v>
      </c>
      <c r="BA406" s="345">
        <f t="shared" si="356"/>
        <v>0</v>
      </c>
      <c r="BB406" s="549">
        <v>1</v>
      </c>
      <c r="BC406" s="542">
        <v>40800</v>
      </c>
      <c r="BD406" s="544">
        <f t="shared" si="344"/>
        <v>40800</v>
      </c>
      <c r="BE406" s="542">
        <v>0</v>
      </c>
      <c r="BF406" s="544">
        <f t="shared" si="345"/>
        <v>0</v>
      </c>
      <c r="BG406" s="545">
        <f t="shared" si="347"/>
        <v>40800</v>
      </c>
      <c r="BH406" s="398">
        <f t="shared" si="357"/>
        <v>0</v>
      </c>
    </row>
    <row r="407" spans="1:62" s="254" customFormat="1" ht="12.75">
      <c r="A407" s="308"/>
      <c r="B407" s="343"/>
      <c r="C407" s="264"/>
      <c r="D407" s="343"/>
      <c r="E407" s="343"/>
      <c r="F407" s="344"/>
      <c r="G407" s="344"/>
      <c r="H407" s="344"/>
      <c r="I407" s="344"/>
      <c r="J407" s="422"/>
      <c r="K407" s="406"/>
      <c r="L407" s="427"/>
      <c r="M407" s="429"/>
      <c r="N407" s="431">
        <f t="shared" si="297"/>
        <v>0</v>
      </c>
      <c r="O407" s="429"/>
      <c r="P407" s="431">
        <f t="shared" si="298"/>
        <v>0</v>
      </c>
      <c r="Q407" s="432">
        <f t="shared" si="299"/>
        <v>0</v>
      </c>
      <c r="R407" s="444"/>
      <c r="S407" s="446"/>
      <c r="T407" s="448">
        <f t="shared" si="300"/>
        <v>0</v>
      </c>
      <c r="U407" s="446"/>
      <c r="V407" s="448">
        <f t="shared" si="301"/>
        <v>0</v>
      </c>
      <c r="W407" s="449">
        <f t="shared" si="302"/>
        <v>0</v>
      </c>
      <c r="X407" s="472"/>
      <c r="Y407" s="474"/>
      <c r="Z407" s="476">
        <f t="shared" si="303"/>
        <v>0</v>
      </c>
      <c r="AA407" s="474"/>
      <c r="AB407" s="476">
        <f t="shared" si="304"/>
        <v>0</v>
      </c>
      <c r="AC407" s="477">
        <f t="shared" si="305"/>
        <v>0</v>
      </c>
      <c r="AD407" s="489"/>
      <c r="AE407" s="491"/>
      <c r="AF407" s="493">
        <f t="shared" si="306"/>
        <v>0</v>
      </c>
      <c r="AG407" s="491"/>
      <c r="AH407" s="493">
        <f t="shared" si="307"/>
        <v>0</v>
      </c>
      <c r="AI407" s="494">
        <f t="shared" si="308"/>
        <v>0</v>
      </c>
      <c r="AJ407" s="523"/>
      <c r="AK407" s="525"/>
      <c r="AL407" s="527">
        <f t="shared" si="309"/>
        <v>0</v>
      </c>
      <c r="AM407" s="525"/>
      <c r="AN407" s="527">
        <f t="shared" si="310"/>
        <v>0</v>
      </c>
      <c r="AO407" s="528">
        <f t="shared" si="311"/>
        <v>0</v>
      </c>
      <c r="AP407" s="540"/>
      <c r="AQ407" s="344"/>
      <c r="AR407" s="344"/>
      <c r="AS407" s="344"/>
      <c r="AT407" s="344"/>
      <c r="AU407" s="422"/>
      <c r="AV407" s="606"/>
      <c r="AW407" s="344"/>
      <c r="AX407" s="344"/>
      <c r="AY407" s="344"/>
      <c r="AZ407" s="344"/>
      <c r="BA407" s="422"/>
      <c r="BB407" s="540"/>
      <c r="BC407" s="542"/>
      <c r="BD407" s="544">
        <f t="shared" si="344"/>
        <v>0</v>
      </c>
      <c r="BE407" s="542"/>
      <c r="BF407" s="544">
        <f t="shared" si="345"/>
        <v>0</v>
      </c>
      <c r="BG407" s="545">
        <f t="shared" si="347"/>
        <v>0</v>
      </c>
      <c r="BH407" s="398">
        <f t="shared" si="357"/>
        <v>0</v>
      </c>
      <c r="BJ407" s="275"/>
    </row>
    <row r="408" spans="1:62" s="459" customFormat="1" ht="12.75">
      <c r="A408" s="313">
        <v>5</v>
      </c>
      <c r="B408" s="250" t="s">
        <v>354</v>
      </c>
      <c r="C408" s="251"/>
      <c r="D408" s="252"/>
      <c r="E408" s="253"/>
      <c r="F408" s="252"/>
      <c r="G408" s="252"/>
      <c r="H408" s="252"/>
      <c r="I408" s="252"/>
      <c r="J408" s="311">
        <f>SUM(J410:J432)</f>
        <v>1338137.2700000005</v>
      </c>
      <c r="K408" s="932"/>
      <c r="L408" s="461"/>
      <c r="M408" s="252"/>
      <c r="N408" s="463">
        <f t="shared" si="297"/>
        <v>0</v>
      </c>
      <c r="O408" s="252"/>
      <c r="P408" s="463">
        <f t="shared" si="298"/>
        <v>0</v>
      </c>
      <c r="Q408" s="462">
        <f t="shared" si="299"/>
        <v>0</v>
      </c>
      <c r="R408" s="461"/>
      <c r="S408" s="252"/>
      <c r="T408" s="463">
        <f t="shared" si="300"/>
        <v>0</v>
      </c>
      <c r="U408" s="252"/>
      <c r="V408" s="463">
        <f t="shared" si="301"/>
        <v>0</v>
      </c>
      <c r="W408" s="464">
        <f t="shared" si="302"/>
        <v>0</v>
      </c>
      <c r="X408" s="461"/>
      <c r="Y408" s="252"/>
      <c r="Z408" s="463">
        <f t="shared" si="303"/>
        <v>0</v>
      </c>
      <c r="AA408" s="252"/>
      <c r="AB408" s="463">
        <f t="shared" si="304"/>
        <v>0</v>
      </c>
      <c r="AC408" s="464">
        <f>SUM(AC410:AC432)</f>
        <v>668360</v>
      </c>
      <c r="AD408" s="461"/>
      <c r="AE408" s="252"/>
      <c r="AF408" s="463">
        <f t="shared" si="306"/>
        <v>0</v>
      </c>
      <c r="AG408" s="252"/>
      <c r="AH408" s="463">
        <f t="shared" si="307"/>
        <v>0</v>
      </c>
      <c r="AI408" s="462">
        <f t="shared" si="308"/>
        <v>0</v>
      </c>
      <c r="AJ408" s="574"/>
      <c r="AK408" s="930"/>
      <c r="AL408" s="931">
        <f t="shared" si="309"/>
        <v>0</v>
      </c>
      <c r="AM408" s="930"/>
      <c r="AN408" s="931">
        <f t="shared" si="310"/>
        <v>0</v>
      </c>
      <c r="AO408" s="462">
        <f>SUM(AO410:AO432)</f>
        <v>0</v>
      </c>
      <c r="AP408" s="461"/>
      <c r="AQ408" s="252"/>
      <c r="AR408" s="252"/>
      <c r="AS408" s="252"/>
      <c r="AT408" s="252"/>
      <c r="AU408" s="462">
        <f>SUM(AU410:AU432)</f>
        <v>0</v>
      </c>
      <c r="AV408" s="461"/>
      <c r="AW408" s="252"/>
      <c r="AX408" s="252"/>
      <c r="AY408" s="252"/>
      <c r="AZ408" s="252"/>
      <c r="BA408" s="462">
        <f>SUM(BA410:BA432)</f>
        <v>209782.14</v>
      </c>
      <c r="BB408" s="461"/>
      <c r="BC408" s="548"/>
      <c r="BD408" s="544">
        <f t="shared" si="344"/>
        <v>0</v>
      </c>
      <c r="BE408" s="548"/>
      <c r="BF408" s="544">
        <f t="shared" si="345"/>
        <v>0</v>
      </c>
      <c r="BG408" s="462">
        <f>SUM(BG410:BG432)</f>
        <v>459995.12999999989</v>
      </c>
      <c r="BH408" s="398">
        <f t="shared" si="357"/>
        <v>0</v>
      </c>
      <c r="BJ408" s="460"/>
    </row>
    <row r="409" spans="1:62" s="275" customFormat="1" ht="12.75">
      <c r="A409" s="308"/>
      <c r="B409" s="366"/>
      <c r="C409" s="565"/>
      <c r="D409" s="562"/>
      <c r="E409" s="234"/>
      <c r="F409" s="344"/>
      <c r="G409" s="190"/>
      <c r="H409" s="344"/>
      <c r="I409" s="190"/>
      <c r="J409" s="345"/>
      <c r="K409" s="420"/>
      <c r="L409" s="435"/>
      <c r="M409" s="429"/>
      <c r="N409" s="431">
        <f t="shared" si="297"/>
        <v>0</v>
      </c>
      <c r="O409" s="429"/>
      <c r="P409" s="431">
        <f t="shared" si="298"/>
        <v>0</v>
      </c>
      <c r="Q409" s="432">
        <f t="shared" si="299"/>
        <v>0</v>
      </c>
      <c r="R409" s="452"/>
      <c r="S409" s="446"/>
      <c r="T409" s="448">
        <f t="shared" si="300"/>
        <v>0</v>
      </c>
      <c r="U409" s="446"/>
      <c r="V409" s="448">
        <f t="shared" si="301"/>
        <v>0</v>
      </c>
      <c r="W409" s="449">
        <f t="shared" si="302"/>
        <v>0</v>
      </c>
      <c r="X409" s="481"/>
      <c r="Y409" s="474"/>
      <c r="Z409" s="476">
        <f t="shared" si="303"/>
        <v>0</v>
      </c>
      <c r="AA409" s="474"/>
      <c r="AB409" s="476">
        <f t="shared" si="304"/>
        <v>0</v>
      </c>
      <c r="AC409" s="477">
        <f t="shared" si="305"/>
        <v>0</v>
      </c>
      <c r="AD409" s="500"/>
      <c r="AE409" s="491"/>
      <c r="AF409" s="493">
        <f t="shared" si="306"/>
        <v>0</v>
      </c>
      <c r="AG409" s="491"/>
      <c r="AH409" s="493">
        <f t="shared" si="307"/>
        <v>0</v>
      </c>
      <c r="AI409" s="494">
        <f t="shared" si="308"/>
        <v>0</v>
      </c>
      <c r="AJ409" s="532"/>
      <c r="AK409" s="525"/>
      <c r="AL409" s="527">
        <f t="shared" si="309"/>
        <v>0</v>
      </c>
      <c r="AM409" s="525"/>
      <c r="AN409" s="527">
        <f t="shared" si="310"/>
        <v>0</v>
      </c>
      <c r="AO409" s="528">
        <f t="shared" si="311"/>
        <v>0</v>
      </c>
      <c r="AP409" s="549"/>
      <c r="AQ409" s="344"/>
      <c r="AR409" s="190"/>
      <c r="AS409" s="344"/>
      <c r="AT409" s="190"/>
      <c r="AU409" s="345"/>
      <c r="AV409" s="681"/>
      <c r="AW409" s="344"/>
      <c r="AX409" s="190"/>
      <c r="AY409" s="344"/>
      <c r="AZ409" s="190"/>
      <c r="BA409" s="345"/>
      <c r="BB409" s="549"/>
      <c r="BC409" s="542"/>
      <c r="BD409" s="544">
        <f t="shared" si="344"/>
        <v>0</v>
      </c>
      <c r="BE409" s="542"/>
      <c r="BF409" s="544">
        <f t="shared" si="345"/>
        <v>0</v>
      </c>
      <c r="BG409" s="545">
        <f t="shared" ref="BG409:BG415" si="358">BD409+BF409</f>
        <v>0</v>
      </c>
      <c r="BH409" s="398">
        <f t="shared" si="357"/>
        <v>0</v>
      </c>
    </row>
    <row r="410" spans="1:62" s="254" customFormat="1" ht="12.75">
      <c r="A410" s="303" t="s">
        <v>355</v>
      </c>
      <c r="B410" s="281" t="s">
        <v>966</v>
      </c>
      <c r="C410" s="372"/>
      <c r="D410" s="272" t="s">
        <v>110</v>
      </c>
      <c r="E410" s="273">
        <v>217</v>
      </c>
      <c r="F410" s="344">
        <v>1080</v>
      </c>
      <c r="G410" s="413">
        <f t="shared" ref="G410:G432" si="359">E410*F410</f>
        <v>234360</v>
      </c>
      <c r="H410" s="344">
        <v>0</v>
      </c>
      <c r="I410" s="414">
        <f t="shared" ref="I410:I430" si="360">H410*E410</f>
        <v>0</v>
      </c>
      <c r="J410" s="415">
        <f t="shared" ref="J410:J430" si="361">G410+I410</f>
        <v>234360</v>
      </c>
      <c r="K410" s="406"/>
      <c r="L410" s="427"/>
      <c r="M410" s="429">
        <v>1080</v>
      </c>
      <c r="N410" s="431">
        <f t="shared" si="297"/>
        <v>0</v>
      </c>
      <c r="O410" s="429">
        <v>0</v>
      </c>
      <c r="P410" s="431">
        <f t="shared" si="298"/>
        <v>0</v>
      </c>
      <c r="Q410" s="432">
        <f t="shared" si="299"/>
        <v>0</v>
      </c>
      <c r="R410" s="444"/>
      <c r="S410" s="446">
        <v>1080</v>
      </c>
      <c r="T410" s="448">
        <f t="shared" si="300"/>
        <v>0</v>
      </c>
      <c r="U410" s="446">
        <v>0</v>
      </c>
      <c r="V410" s="448">
        <f t="shared" si="301"/>
        <v>0</v>
      </c>
      <c r="W410" s="449">
        <f t="shared" si="302"/>
        <v>0</v>
      </c>
      <c r="X410" s="472">
        <v>217</v>
      </c>
      <c r="Y410" s="474">
        <v>1080</v>
      </c>
      <c r="Z410" s="476">
        <f t="shared" si="303"/>
        <v>234360</v>
      </c>
      <c r="AA410" s="474">
        <v>0</v>
      </c>
      <c r="AB410" s="476">
        <f t="shared" si="304"/>
        <v>0</v>
      </c>
      <c r="AC410" s="477">
        <f t="shared" si="305"/>
        <v>234360</v>
      </c>
      <c r="AD410" s="489"/>
      <c r="AE410" s="491">
        <v>1080</v>
      </c>
      <c r="AF410" s="493">
        <f t="shared" si="306"/>
        <v>0</v>
      </c>
      <c r="AG410" s="491">
        <v>0</v>
      </c>
      <c r="AH410" s="493">
        <f t="shared" si="307"/>
        <v>0</v>
      </c>
      <c r="AI410" s="494">
        <f t="shared" si="308"/>
        <v>0</v>
      </c>
      <c r="AJ410" s="523"/>
      <c r="AK410" s="525">
        <v>1080</v>
      </c>
      <c r="AL410" s="527">
        <f t="shared" si="309"/>
        <v>0</v>
      </c>
      <c r="AM410" s="525">
        <v>0</v>
      </c>
      <c r="AN410" s="527">
        <f t="shared" si="310"/>
        <v>0</v>
      </c>
      <c r="AO410" s="528">
        <f t="shared" si="311"/>
        <v>0</v>
      </c>
      <c r="AP410" s="540"/>
      <c r="AQ410" s="344">
        <v>1080</v>
      </c>
      <c r="AR410" s="413">
        <f t="shared" ref="AR410:AR432" si="362">AP410*AQ410</f>
        <v>0</v>
      </c>
      <c r="AS410" s="344">
        <v>0</v>
      </c>
      <c r="AT410" s="414">
        <f t="shared" ref="AT410:AT430" si="363">AS410*AP410</f>
        <v>0</v>
      </c>
      <c r="AU410" s="415">
        <f t="shared" ref="AU410:AU430" si="364">AR410+AT410</f>
        <v>0</v>
      </c>
      <c r="AV410" s="606"/>
      <c r="AW410" s="344">
        <v>1080</v>
      </c>
      <c r="AX410" s="413">
        <f t="shared" ref="AX410:AX432" si="365">AV410*AW410</f>
        <v>0</v>
      </c>
      <c r="AY410" s="344">
        <v>0</v>
      </c>
      <c r="AZ410" s="414">
        <f t="shared" ref="AZ410:AZ430" si="366">AY410*AV410</f>
        <v>0</v>
      </c>
      <c r="BA410" s="415">
        <f t="shared" ref="BA410:BA430" si="367">AX410+AZ410</f>
        <v>0</v>
      </c>
      <c r="BB410" s="540"/>
      <c r="BC410" s="542">
        <v>1080</v>
      </c>
      <c r="BD410" s="544">
        <f t="shared" si="344"/>
        <v>0</v>
      </c>
      <c r="BE410" s="542">
        <v>0</v>
      </c>
      <c r="BF410" s="544">
        <f t="shared" si="345"/>
        <v>0</v>
      </c>
      <c r="BG410" s="545">
        <f t="shared" si="358"/>
        <v>0</v>
      </c>
      <c r="BH410" s="398">
        <f t="shared" si="357"/>
        <v>0</v>
      </c>
      <c r="BJ410" s="275"/>
    </row>
    <row r="411" spans="1:62" s="595" customFormat="1" ht="25.5">
      <c r="A411" s="668" t="s">
        <v>967</v>
      </c>
      <c r="B411" s="640" t="s">
        <v>968</v>
      </c>
      <c r="C411" s="641" t="s">
        <v>969</v>
      </c>
      <c r="D411" s="670" t="s">
        <v>110</v>
      </c>
      <c r="E411" s="671">
        <v>0</v>
      </c>
      <c r="F411" s="600">
        <v>5400</v>
      </c>
      <c r="G411" s="586">
        <f t="shared" si="359"/>
        <v>0</v>
      </c>
      <c r="H411" s="600">
        <v>97756.37</v>
      </c>
      <c r="I411" s="586">
        <f t="shared" si="360"/>
        <v>0</v>
      </c>
      <c r="J411" s="587">
        <f t="shared" si="361"/>
        <v>0</v>
      </c>
      <c r="K411" s="676"/>
      <c r="L411" s="673"/>
      <c r="M411" s="600">
        <v>5400</v>
      </c>
      <c r="N411" s="586">
        <f t="shared" si="297"/>
        <v>0</v>
      </c>
      <c r="O411" s="600">
        <v>97756.37</v>
      </c>
      <c r="P411" s="586">
        <f t="shared" si="298"/>
        <v>0</v>
      </c>
      <c r="Q411" s="587">
        <f t="shared" si="299"/>
        <v>0</v>
      </c>
      <c r="R411" s="673"/>
      <c r="S411" s="600">
        <v>5400</v>
      </c>
      <c r="T411" s="586">
        <f t="shared" si="300"/>
        <v>0</v>
      </c>
      <c r="U411" s="600">
        <v>97756.37</v>
      </c>
      <c r="V411" s="586">
        <f t="shared" si="301"/>
        <v>0</v>
      </c>
      <c r="W411" s="587">
        <f t="shared" si="302"/>
        <v>0</v>
      </c>
      <c r="X411" s="673"/>
      <c r="Y411" s="600">
        <v>5400</v>
      </c>
      <c r="Z411" s="586">
        <f t="shared" si="303"/>
        <v>0</v>
      </c>
      <c r="AA411" s="600">
        <v>97756.37</v>
      </c>
      <c r="AB411" s="586">
        <f t="shared" si="304"/>
        <v>0</v>
      </c>
      <c r="AC411" s="587">
        <f t="shared" si="305"/>
        <v>0</v>
      </c>
      <c r="AD411" s="673"/>
      <c r="AE411" s="600">
        <v>5400</v>
      </c>
      <c r="AF411" s="586">
        <f t="shared" si="306"/>
        <v>0</v>
      </c>
      <c r="AG411" s="600">
        <v>97756.37</v>
      </c>
      <c r="AH411" s="586">
        <f t="shared" si="307"/>
        <v>0</v>
      </c>
      <c r="AI411" s="587">
        <f t="shared" si="308"/>
        <v>0</v>
      </c>
      <c r="AJ411" s="674"/>
      <c r="AK411" s="603">
        <v>5400</v>
      </c>
      <c r="AL411" s="591">
        <f t="shared" si="309"/>
        <v>0</v>
      </c>
      <c r="AM411" s="603">
        <v>97756.37</v>
      </c>
      <c r="AN411" s="591">
        <f t="shared" si="310"/>
        <v>0</v>
      </c>
      <c r="AO411" s="592">
        <f t="shared" si="311"/>
        <v>0</v>
      </c>
      <c r="AP411" s="673"/>
      <c r="AQ411" s="600">
        <v>5400</v>
      </c>
      <c r="AR411" s="586">
        <f t="shared" si="362"/>
        <v>0</v>
      </c>
      <c r="AS411" s="600">
        <v>97756.37</v>
      </c>
      <c r="AT411" s="586">
        <f t="shared" si="363"/>
        <v>0</v>
      </c>
      <c r="AU411" s="587">
        <f t="shared" si="364"/>
        <v>0</v>
      </c>
      <c r="AV411" s="681"/>
      <c r="AW411" s="600">
        <v>5400</v>
      </c>
      <c r="AX411" s="586">
        <f t="shared" si="365"/>
        <v>0</v>
      </c>
      <c r="AY411" s="600">
        <v>97756.37</v>
      </c>
      <c r="AZ411" s="586">
        <f t="shared" si="366"/>
        <v>0</v>
      </c>
      <c r="BA411" s="587">
        <f t="shared" si="367"/>
        <v>0</v>
      </c>
      <c r="BB411" s="673"/>
      <c r="BC411" s="600">
        <v>5400</v>
      </c>
      <c r="BD411" s="586">
        <f t="shared" si="344"/>
        <v>0</v>
      </c>
      <c r="BE411" s="600">
        <v>97756.37</v>
      </c>
      <c r="BF411" s="586">
        <f t="shared" si="345"/>
        <v>0</v>
      </c>
      <c r="BG411" s="587">
        <f t="shared" si="358"/>
        <v>0</v>
      </c>
      <c r="BH411" s="398">
        <f t="shared" si="357"/>
        <v>0</v>
      </c>
    </row>
    <row r="412" spans="1:62" s="275" customFormat="1" ht="12.75">
      <c r="A412" s="314" t="s">
        <v>970</v>
      </c>
      <c r="B412" s="281" t="s">
        <v>971</v>
      </c>
      <c r="C412" s="372" t="s">
        <v>972</v>
      </c>
      <c r="D412" s="559" t="s">
        <v>110</v>
      </c>
      <c r="E412" s="560">
        <v>1</v>
      </c>
      <c r="F412" s="344">
        <v>5000</v>
      </c>
      <c r="G412" s="190">
        <f t="shared" si="359"/>
        <v>5000</v>
      </c>
      <c r="H412" s="344">
        <v>149982.14000000001</v>
      </c>
      <c r="I412" s="190">
        <f t="shared" si="360"/>
        <v>149982.14000000001</v>
      </c>
      <c r="J412" s="345">
        <f t="shared" si="361"/>
        <v>154982.14000000001</v>
      </c>
      <c r="K412" s="420"/>
      <c r="L412" s="435"/>
      <c r="M412" s="429">
        <v>5000</v>
      </c>
      <c r="N412" s="431">
        <f t="shared" si="297"/>
        <v>0</v>
      </c>
      <c r="O412" s="429">
        <v>149982.14000000001</v>
      </c>
      <c r="P412" s="431">
        <f t="shared" si="298"/>
        <v>0</v>
      </c>
      <c r="Q412" s="432">
        <f t="shared" si="299"/>
        <v>0</v>
      </c>
      <c r="R412" s="452"/>
      <c r="S412" s="446">
        <v>5000</v>
      </c>
      <c r="T412" s="448">
        <f t="shared" si="300"/>
        <v>0</v>
      </c>
      <c r="U412" s="446">
        <v>149982.14000000001</v>
      </c>
      <c r="V412" s="448">
        <f t="shared" si="301"/>
        <v>0</v>
      </c>
      <c r="W412" s="449">
        <f t="shared" si="302"/>
        <v>0</v>
      </c>
      <c r="X412" s="481"/>
      <c r="Y412" s="474">
        <v>5000</v>
      </c>
      <c r="Z412" s="476">
        <f t="shared" si="303"/>
        <v>0</v>
      </c>
      <c r="AA412" s="474">
        <v>149982.14000000001</v>
      </c>
      <c r="AB412" s="476">
        <f t="shared" si="304"/>
        <v>0</v>
      </c>
      <c r="AC412" s="477">
        <f t="shared" si="305"/>
        <v>0</v>
      </c>
      <c r="AD412" s="500"/>
      <c r="AE412" s="491">
        <v>5000</v>
      </c>
      <c r="AF412" s="493">
        <f t="shared" si="306"/>
        <v>0</v>
      </c>
      <c r="AG412" s="491">
        <v>149982.14000000001</v>
      </c>
      <c r="AH412" s="493">
        <f t="shared" si="307"/>
        <v>0</v>
      </c>
      <c r="AI412" s="494">
        <f t="shared" si="308"/>
        <v>0</v>
      </c>
      <c r="AJ412" s="532"/>
      <c r="AK412" s="525">
        <v>5000</v>
      </c>
      <c r="AL412" s="527">
        <f t="shared" si="309"/>
        <v>0</v>
      </c>
      <c r="AM412" s="525">
        <v>149982.14000000001</v>
      </c>
      <c r="AN412" s="527">
        <f t="shared" si="310"/>
        <v>0</v>
      </c>
      <c r="AO412" s="528">
        <f t="shared" si="311"/>
        <v>0</v>
      </c>
      <c r="AP412" s="549"/>
      <c r="AQ412" s="344">
        <v>5000</v>
      </c>
      <c r="AR412" s="190">
        <f t="shared" si="362"/>
        <v>0</v>
      </c>
      <c r="AS412" s="344">
        <v>149982.14000000001</v>
      </c>
      <c r="AT412" s="190">
        <f t="shared" si="363"/>
        <v>0</v>
      </c>
      <c r="AU412" s="345">
        <f t="shared" si="364"/>
        <v>0</v>
      </c>
      <c r="AV412" s="681">
        <v>1</v>
      </c>
      <c r="AW412" s="344">
        <v>5000</v>
      </c>
      <c r="AX412" s="190">
        <f t="shared" si="365"/>
        <v>5000</v>
      </c>
      <c r="AY412" s="344">
        <v>149982.14000000001</v>
      </c>
      <c r="AZ412" s="190">
        <f t="shared" si="366"/>
        <v>149982.14000000001</v>
      </c>
      <c r="BA412" s="345">
        <f t="shared" si="367"/>
        <v>154982.14000000001</v>
      </c>
      <c r="BB412" s="549"/>
      <c r="BC412" s="542">
        <v>5000</v>
      </c>
      <c r="BD412" s="544">
        <f t="shared" si="344"/>
        <v>0</v>
      </c>
      <c r="BE412" s="542">
        <v>149982.14000000001</v>
      </c>
      <c r="BF412" s="544">
        <f t="shared" si="345"/>
        <v>0</v>
      </c>
      <c r="BG412" s="545">
        <f t="shared" si="358"/>
        <v>0</v>
      </c>
      <c r="BH412" s="398">
        <f t="shared" si="357"/>
        <v>0</v>
      </c>
    </row>
    <row r="413" spans="1:62" s="604" customFormat="1" ht="25.5">
      <c r="A413" s="596" t="s">
        <v>973</v>
      </c>
      <c r="B413" s="640" t="s">
        <v>974</v>
      </c>
      <c r="C413" s="641" t="s">
        <v>975</v>
      </c>
      <c r="D413" s="642" t="s">
        <v>123</v>
      </c>
      <c r="E413" s="643">
        <v>0</v>
      </c>
      <c r="F413" s="600">
        <v>240</v>
      </c>
      <c r="G413" s="644">
        <f t="shared" si="359"/>
        <v>0</v>
      </c>
      <c r="H413" s="600">
        <v>2224.8000000000002</v>
      </c>
      <c r="I413" s="645">
        <f t="shared" si="360"/>
        <v>0</v>
      </c>
      <c r="J413" s="646">
        <f t="shared" si="361"/>
        <v>0</v>
      </c>
      <c r="K413" s="601"/>
      <c r="L413" s="599"/>
      <c r="M413" s="600">
        <v>240</v>
      </c>
      <c r="N413" s="586">
        <f t="shared" si="297"/>
        <v>0</v>
      </c>
      <c r="O413" s="600">
        <v>2224.8000000000002</v>
      </c>
      <c r="P413" s="586">
        <f t="shared" si="298"/>
        <v>0</v>
      </c>
      <c r="Q413" s="587">
        <f t="shared" si="299"/>
        <v>0</v>
      </c>
      <c r="R413" s="599"/>
      <c r="S413" s="600">
        <v>240</v>
      </c>
      <c r="T413" s="586">
        <f t="shared" si="300"/>
        <v>0</v>
      </c>
      <c r="U413" s="600">
        <v>2224.8000000000002</v>
      </c>
      <c r="V413" s="586">
        <f t="shared" si="301"/>
        <v>0</v>
      </c>
      <c r="W413" s="587">
        <f t="shared" si="302"/>
        <v>0</v>
      </c>
      <c r="X413" s="599"/>
      <c r="Y413" s="600">
        <v>240</v>
      </c>
      <c r="Z413" s="586">
        <f t="shared" si="303"/>
        <v>0</v>
      </c>
      <c r="AA413" s="600">
        <v>2224.8000000000002</v>
      </c>
      <c r="AB413" s="586">
        <f t="shared" si="304"/>
        <v>0</v>
      </c>
      <c r="AC413" s="587">
        <f t="shared" si="305"/>
        <v>0</v>
      </c>
      <c r="AD413" s="599"/>
      <c r="AE413" s="600">
        <v>240</v>
      </c>
      <c r="AF413" s="586">
        <f t="shared" si="306"/>
        <v>0</v>
      </c>
      <c r="AG413" s="600">
        <v>2224.8000000000002</v>
      </c>
      <c r="AH413" s="586">
        <f t="shared" si="307"/>
        <v>0</v>
      </c>
      <c r="AI413" s="587">
        <f t="shared" si="308"/>
        <v>0</v>
      </c>
      <c r="AJ413" s="602"/>
      <c r="AK413" s="603">
        <v>240</v>
      </c>
      <c r="AL413" s="591">
        <f t="shared" si="309"/>
        <v>0</v>
      </c>
      <c r="AM413" s="603">
        <v>2224.8000000000002</v>
      </c>
      <c r="AN413" s="591">
        <f t="shared" si="310"/>
        <v>0</v>
      </c>
      <c r="AO413" s="592">
        <f t="shared" si="311"/>
        <v>0</v>
      </c>
      <c r="AP413" s="599"/>
      <c r="AQ413" s="600">
        <v>240</v>
      </c>
      <c r="AR413" s="644">
        <f t="shared" si="362"/>
        <v>0</v>
      </c>
      <c r="AS413" s="600">
        <v>2224.8000000000002</v>
      </c>
      <c r="AT413" s="645">
        <f t="shared" si="363"/>
        <v>0</v>
      </c>
      <c r="AU413" s="646">
        <f t="shared" si="364"/>
        <v>0</v>
      </c>
      <c r="AV413" s="606"/>
      <c r="AW413" s="600">
        <v>240</v>
      </c>
      <c r="AX413" s="644">
        <f t="shared" si="365"/>
        <v>0</v>
      </c>
      <c r="AY413" s="600">
        <v>2224.8000000000002</v>
      </c>
      <c r="AZ413" s="645">
        <f t="shared" si="366"/>
        <v>0</v>
      </c>
      <c r="BA413" s="646">
        <f t="shared" si="367"/>
        <v>0</v>
      </c>
      <c r="BB413" s="599"/>
      <c r="BC413" s="600">
        <v>240</v>
      </c>
      <c r="BD413" s="586">
        <f t="shared" si="344"/>
        <v>0</v>
      </c>
      <c r="BE413" s="600">
        <v>2224.8000000000002</v>
      </c>
      <c r="BF413" s="586">
        <f t="shared" si="345"/>
        <v>0</v>
      </c>
      <c r="BG413" s="587">
        <f t="shared" si="358"/>
        <v>0</v>
      </c>
      <c r="BH413" s="398">
        <f t="shared" si="357"/>
        <v>0</v>
      </c>
      <c r="BJ413" s="595"/>
    </row>
    <row r="414" spans="1:62" s="604" customFormat="1" ht="25.5">
      <c r="A414" s="596" t="s">
        <v>976</v>
      </c>
      <c r="B414" s="640" t="s">
        <v>974</v>
      </c>
      <c r="C414" s="641" t="s">
        <v>785</v>
      </c>
      <c r="D414" s="642" t="s">
        <v>123</v>
      </c>
      <c r="E414" s="643">
        <v>0</v>
      </c>
      <c r="F414" s="600">
        <v>124</v>
      </c>
      <c r="G414" s="644">
        <f t="shared" si="359"/>
        <v>0</v>
      </c>
      <c r="H414" s="600">
        <v>101.52</v>
      </c>
      <c r="I414" s="645">
        <f t="shared" si="360"/>
        <v>0</v>
      </c>
      <c r="J414" s="646">
        <f t="shared" si="361"/>
        <v>0</v>
      </c>
      <c r="K414" s="601"/>
      <c r="L414" s="599"/>
      <c r="M414" s="600">
        <v>124</v>
      </c>
      <c r="N414" s="586">
        <f t="shared" si="297"/>
        <v>0</v>
      </c>
      <c r="O414" s="600">
        <v>101.52</v>
      </c>
      <c r="P414" s="586">
        <f t="shared" si="298"/>
        <v>0</v>
      </c>
      <c r="Q414" s="587">
        <f t="shared" si="299"/>
        <v>0</v>
      </c>
      <c r="R414" s="599"/>
      <c r="S414" s="600">
        <v>124</v>
      </c>
      <c r="T414" s="586">
        <f t="shared" si="300"/>
        <v>0</v>
      </c>
      <c r="U414" s="600">
        <v>101.52</v>
      </c>
      <c r="V414" s="586">
        <f t="shared" si="301"/>
        <v>0</v>
      </c>
      <c r="W414" s="587">
        <f t="shared" si="302"/>
        <v>0</v>
      </c>
      <c r="X414" s="599"/>
      <c r="Y414" s="600">
        <v>124</v>
      </c>
      <c r="Z414" s="586">
        <f t="shared" si="303"/>
        <v>0</v>
      </c>
      <c r="AA414" s="600">
        <v>101.52</v>
      </c>
      <c r="AB414" s="586">
        <f t="shared" si="304"/>
        <v>0</v>
      </c>
      <c r="AC414" s="587">
        <f t="shared" si="305"/>
        <v>0</v>
      </c>
      <c r="AD414" s="599"/>
      <c r="AE414" s="600">
        <v>124</v>
      </c>
      <c r="AF414" s="586">
        <f t="shared" si="306"/>
        <v>0</v>
      </c>
      <c r="AG414" s="600">
        <v>101.52</v>
      </c>
      <c r="AH414" s="586">
        <f t="shared" si="307"/>
        <v>0</v>
      </c>
      <c r="AI414" s="587">
        <f t="shared" si="308"/>
        <v>0</v>
      </c>
      <c r="AJ414" s="602"/>
      <c r="AK414" s="603">
        <v>124</v>
      </c>
      <c r="AL414" s="591">
        <f t="shared" si="309"/>
        <v>0</v>
      </c>
      <c r="AM414" s="603">
        <v>101.52</v>
      </c>
      <c r="AN414" s="591">
        <f t="shared" si="310"/>
        <v>0</v>
      </c>
      <c r="AO414" s="592">
        <f t="shared" si="311"/>
        <v>0</v>
      </c>
      <c r="AP414" s="599"/>
      <c r="AQ414" s="600">
        <v>124</v>
      </c>
      <c r="AR414" s="644">
        <f t="shared" si="362"/>
        <v>0</v>
      </c>
      <c r="AS414" s="600">
        <v>101.52</v>
      </c>
      <c r="AT414" s="645">
        <f t="shared" si="363"/>
        <v>0</v>
      </c>
      <c r="AU414" s="646">
        <f t="shared" si="364"/>
        <v>0</v>
      </c>
      <c r="AV414" s="606"/>
      <c r="AW414" s="600">
        <v>124</v>
      </c>
      <c r="AX414" s="644">
        <f t="shared" si="365"/>
        <v>0</v>
      </c>
      <c r="AY414" s="600">
        <v>101.52</v>
      </c>
      <c r="AZ414" s="645">
        <f t="shared" si="366"/>
        <v>0</v>
      </c>
      <c r="BA414" s="646">
        <f t="shared" si="367"/>
        <v>0</v>
      </c>
      <c r="BB414" s="599"/>
      <c r="BC414" s="600">
        <v>124</v>
      </c>
      <c r="BD414" s="586">
        <f t="shared" si="344"/>
        <v>0</v>
      </c>
      <c r="BE414" s="600">
        <v>101.52</v>
      </c>
      <c r="BF414" s="586">
        <f t="shared" si="345"/>
        <v>0</v>
      </c>
      <c r="BG414" s="587">
        <f t="shared" si="358"/>
        <v>0</v>
      </c>
      <c r="BH414" s="398">
        <f t="shared" si="357"/>
        <v>0</v>
      </c>
      <c r="BJ414" s="595"/>
    </row>
    <row r="415" spans="1:62" s="689" customFormat="1" ht="14.1" customHeight="1">
      <c r="A415" s="686" t="s">
        <v>997</v>
      </c>
      <c r="B415" s="658" t="s">
        <v>796</v>
      </c>
      <c r="C415" s="659" t="s">
        <v>1466</v>
      </c>
      <c r="D415" s="659" t="s">
        <v>123</v>
      </c>
      <c r="E415" s="712">
        <v>340</v>
      </c>
      <c r="F415" s="661">
        <v>124</v>
      </c>
      <c r="G415" s="396">
        <f t="shared" si="359"/>
        <v>42160</v>
      </c>
      <c r="H415" s="661">
        <v>184</v>
      </c>
      <c r="I415" s="396">
        <f t="shared" si="360"/>
        <v>62560</v>
      </c>
      <c r="J415" s="396">
        <f t="shared" si="361"/>
        <v>104720</v>
      </c>
      <c r="K415" s="627"/>
      <c r="L415" s="627"/>
      <c r="M415" s="627"/>
      <c r="N415" s="627"/>
      <c r="O415" s="627"/>
      <c r="P415" s="627"/>
      <c r="Q415" s="627"/>
      <c r="R415" s="627"/>
      <c r="S415" s="627"/>
      <c r="T415" s="627"/>
      <c r="U415" s="627"/>
      <c r="V415" s="627"/>
      <c r="W415" s="627"/>
      <c r="X415" s="627"/>
      <c r="Y415" s="627"/>
      <c r="Z415" s="627"/>
      <c r="AA415" s="627"/>
      <c r="AB415" s="627"/>
      <c r="AC415" s="627"/>
      <c r="AD415" s="627"/>
      <c r="AE415" s="627"/>
      <c r="AF415" s="627"/>
      <c r="AG415" s="627"/>
      <c r="AH415" s="627"/>
      <c r="AI415" s="627"/>
      <c r="AJ415" s="627"/>
      <c r="AK415" s="627"/>
      <c r="AL415" s="627"/>
      <c r="AM415" s="627"/>
      <c r="AN415" s="627"/>
      <c r="AO415" s="627"/>
      <c r="AP415" s="627"/>
      <c r="AQ415" s="661">
        <v>124</v>
      </c>
      <c r="AR415" s="396">
        <f t="shared" si="362"/>
        <v>0</v>
      </c>
      <c r="AS415" s="661">
        <v>184</v>
      </c>
      <c r="AT415" s="396">
        <f t="shared" si="363"/>
        <v>0</v>
      </c>
      <c r="AU415" s="396">
        <f t="shared" si="364"/>
        <v>0</v>
      </c>
      <c r="AV415" s="627"/>
      <c r="AW415" s="661">
        <v>124</v>
      </c>
      <c r="AX415" s="396">
        <f t="shared" si="365"/>
        <v>0</v>
      </c>
      <c r="AY415" s="661">
        <v>184</v>
      </c>
      <c r="AZ415" s="396">
        <f t="shared" si="366"/>
        <v>0</v>
      </c>
      <c r="BA415" s="396">
        <f t="shared" si="367"/>
        <v>0</v>
      </c>
      <c r="BB415" s="627">
        <v>340</v>
      </c>
      <c r="BC415" s="661">
        <v>124</v>
      </c>
      <c r="BD415" s="396">
        <f t="shared" si="344"/>
        <v>42160</v>
      </c>
      <c r="BE415" s="661">
        <v>184</v>
      </c>
      <c r="BF415" s="396">
        <f t="shared" ref="BF415" si="368">BE415*BB415</f>
        <v>62560</v>
      </c>
      <c r="BG415" s="396">
        <f t="shared" si="358"/>
        <v>104720</v>
      </c>
      <c r="BH415" s="398">
        <f t="shared" si="357"/>
        <v>0</v>
      </c>
    </row>
    <row r="416" spans="1:62" s="275" customFormat="1" ht="25.5">
      <c r="A416" s="683" t="s">
        <v>357</v>
      </c>
      <c r="B416" s="648" t="s">
        <v>358</v>
      </c>
      <c r="C416" s="372" t="s">
        <v>359</v>
      </c>
      <c r="D416" s="272" t="s">
        <v>110</v>
      </c>
      <c r="E416" s="273">
        <v>205</v>
      </c>
      <c r="F416" s="344">
        <v>2000</v>
      </c>
      <c r="G416" s="190">
        <f t="shared" si="359"/>
        <v>410000</v>
      </c>
      <c r="H416" s="344">
        <v>0</v>
      </c>
      <c r="I416" s="190">
        <f t="shared" si="360"/>
        <v>0</v>
      </c>
      <c r="J416" s="345">
        <f t="shared" si="361"/>
        <v>410000</v>
      </c>
      <c r="K416" s="421" t="s">
        <v>977</v>
      </c>
      <c r="L416" s="435"/>
      <c r="M416" s="429">
        <v>2000</v>
      </c>
      <c r="N416" s="431">
        <f t="shared" si="297"/>
        <v>0</v>
      </c>
      <c r="O416" s="429">
        <v>0</v>
      </c>
      <c r="P416" s="431">
        <f t="shared" si="298"/>
        <v>0</v>
      </c>
      <c r="Q416" s="432">
        <f t="shared" si="299"/>
        <v>0</v>
      </c>
      <c r="R416" s="452"/>
      <c r="S416" s="446">
        <v>2000</v>
      </c>
      <c r="T416" s="448">
        <f t="shared" si="300"/>
        <v>0</v>
      </c>
      <c r="U416" s="446">
        <v>0</v>
      </c>
      <c r="V416" s="448">
        <f t="shared" si="301"/>
        <v>0</v>
      </c>
      <c r="W416" s="449">
        <f t="shared" si="302"/>
        <v>0</v>
      </c>
      <c r="X416" s="481">
        <v>205</v>
      </c>
      <c r="Y416" s="474">
        <v>2000</v>
      </c>
      <c r="Z416" s="476">
        <f t="shared" si="303"/>
        <v>410000</v>
      </c>
      <c r="AA416" s="474">
        <v>0</v>
      </c>
      <c r="AB416" s="476">
        <f t="shared" si="304"/>
        <v>0</v>
      </c>
      <c r="AC416" s="477">
        <f t="shared" si="305"/>
        <v>410000</v>
      </c>
      <c r="AD416" s="500"/>
      <c r="AE416" s="491">
        <v>2000</v>
      </c>
      <c r="AF416" s="493">
        <f t="shared" si="306"/>
        <v>0</v>
      </c>
      <c r="AG416" s="491">
        <v>0</v>
      </c>
      <c r="AH416" s="493">
        <f t="shared" si="307"/>
        <v>0</v>
      </c>
      <c r="AI416" s="494">
        <f t="shared" si="308"/>
        <v>0</v>
      </c>
      <c r="AJ416" s="532"/>
      <c r="AK416" s="525">
        <v>2000</v>
      </c>
      <c r="AL416" s="527">
        <f t="shared" si="309"/>
        <v>0</v>
      </c>
      <c r="AM416" s="525">
        <v>0</v>
      </c>
      <c r="AN416" s="527">
        <f t="shared" si="310"/>
        <v>0</v>
      </c>
      <c r="AO416" s="528">
        <f t="shared" si="311"/>
        <v>0</v>
      </c>
      <c r="AP416" s="549"/>
      <c r="AQ416" s="344">
        <v>2000</v>
      </c>
      <c r="AR416" s="190">
        <f t="shared" si="362"/>
        <v>0</v>
      </c>
      <c r="AS416" s="344">
        <v>0</v>
      </c>
      <c r="AT416" s="190">
        <f t="shared" si="363"/>
        <v>0</v>
      </c>
      <c r="AU416" s="345">
        <f t="shared" si="364"/>
        <v>0</v>
      </c>
      <c r="AV416" s="681"/>
      <c r="AW416" s="344">
        <v>2000</v>
      </c>
      <c r="AX416" s="190">
        <f t="shared" si="365"/>
        <v>0</v>
      </c>
      <c r="AY416" s="344">
        <v>0</v>
      </c>
      <c r="AZ416" s="190">
        <f t="shared" si="366"/>
        <v>0</v>
      </c>
      <c r="BA416" s="345">
        <f t="shared" si="367"/>
        <v>0</v>
      </c>
      <c r="BB416" s="549"/>
      <c r="BC416" s="542">
        <v>2000</v>
      </c>
      <c r="BD416" s="544">
        <f t="shared" ref="BD416:BD438" si="369">BB416*BC416</f>
        <v>0</v>
      </c>
      <c r="BE416" s="542">
        <v>0</v>
      </c>
      <c r="BF416" s="544">
        <f t="shared" ref="BF416:BF437" si="370">BB416*BE416</f>
        <v>0</v>
      </c>
      <c r="BG416" s="545">
        <f t="shared" ref="BG416:BG433" si="371">BD416+BF416</f>
        <v>0</v>
      </c>
      <c r="BH416" s="398">
        <f t="shared" si="357"/>
        <v>0</v>
      </c>
    </row>
    <row r="417" spans="1:62" s="275" customFormat="1" ht="25.5">
      <c r="A417" s="683" t="s">
        <v>360</v>
      </c>
      <c r="B417" s="648" t="s">
        <v>361</v>
      </c>
      <c r="C417" s="372" t="s">
        <v>362</v>
      </c>
      <c r="D417" s="272" t="s">
        <v>110</v>
      </c>
      <c r="E417" s="273">
        <v>12</v>
      </c>
      <c r="F417" s="344">
        <v>2000</v>
      </c>
      <c r="G417" s="190">
        <f t="shared" si="359"/>
        <v>24000</v>
      </c>
      <c r="H417" s="344">
        <v>0</v>
      </c>
      <c r="I417" s="190">
        <f t="shared" si="360"/>
        <v>0</v>
      </c>
      <c r="J417" s="345">
        <f t="shared" si="361"/>
        <v>24000</v>
      </c>
      <c r="K417" s="421" t="s">
        <v>977</v>
      </c>
      <c r="L417" s="435"/>
      <c r="M417" s="429">
        <v>2000</v>
      </c>
      <c r="N417" s="431">
        <f t="shared" si="297"/>
        <v>0</v>
      </c>
      <c r="O417" s="429">
        <v>0</v>
      </c>
      <c r="P417" s="431">
        <f t="shared" si="298"/>
        <v>0</v>
      </c>
      <c r="Q417" s="432">
        <f t="shared" si="299"/>
        <v>0</v>
      </c>
      <c r="R417" s="452"/>
      <c r="S417" s="446">
        <v>2000</v>
      </c>
      <c r="T417" s="448">
        <f t="shared" si="300"/>
        <v>0</v>
      </c>
      <c r="U417" s="446">
        <v>0</v>
      </c>
      <c r="V417" s="448">
        <f t="shared" si="301"/>
        <v>0</v>
      </c>
      <c r="W417" s="449">
        <f t="shared" si="302"/>
        <v>0</v>
      </c>
      <c r="X417" s="481">
        <v>12</v>
      </c>
      <c r="Y417" s="474">
        <v>2000</v>
      </c>
      <c r="Z417" s="476">
        <f t="shared" si="303"/>
        <v>24000</v>
      </c>
      <c r="AA417" s="474">
        <v>0</v>
      </c>
      <c r="AB417" s="476">
        <f t="shared" si="304"/>
        <v>0</v>
      </c>
      <c r="AC417" s="477">
        <f t="shared" si="305"/>
        <v>24000</v>
      </c>
      <c r="AD417" s="500"/>
      <c r="AE417" s="491">
        <v>2000</v>
      </c>
      <c r="AF417" s="493">
        <f t="shared" si="306"/>
        <v>0</v>
      </c>
      <c r="AG417" s="491">
        <v>0</v>
      </c>
      <c r="AH417" s="493">
        <f t="shared" si="307"/>
        <v>0</v>
      </c>
      <c r="AI417" s="494">
        <f t="shared" si="308"/>
        <v>0</v>
      </c>
      <c r="AJ417" s="532"/>
      <c r="AK417" s="525">
        <v>2000</v>
      </c>
      <c r="AL417" s="527">
        <f t="shared" si="309"/>
        <v>0</v>
      </c>
      <c r="AM417" s="525">
        <v>0</v>
      </c>
      <c r="AN417" s="527">
        <f t="shared" si="310"/>
        <v>0</v>
      </c>
      <c r="AO417" s="528">
        <f t="shared" si="311"/>
        <v>0</v>
      </c>
      <c r="AP417" s="549"/>
      <c r="AQ417" s="344">
        <v>2000</v>
      </c>
      <c r="AR417" s="190">
        <f t="shared" si="362"/>
        <v>0</v>
      </c>
      <c r="AS417" s="344">
        <v>0</v>
      </c>
      <c r="AT417" s="190">
        <f t="shared" si="363"/>
        <v>0</v>
      </c>
      <c r="AU417" s="345">
        <f t="shared" si="364"/>
        <v>0</v>
      </c>
      <c r="AV417" s="681"/>
      <c r="AW417" s="344">
        <v>2000</v>
      </c>
      <c r="AX417" s="190">
        <f t="shared" si="365"/>
        <v>0</v>
      </c>
      <c r="AY417" s="344">
        <v>0</v>
      </c>
      <c r="AZ417" s="190">
        <f t="shared" si="366"/>
        <v>0</v>
      </c>
      <c r="BA417" s="345">
        <f t="shared" si="367"/>
        <v>0</v>
      </c>
      <c r="BB417" s="549"/>
      <c r="BC417" s="542">
        <v>2000</v>
      </c>
      <c r="BD417" s="544">
        <f t="shared" si="369"/>
        <v>0</v>
      </c>
      <c r="BE417" s="542">
        <v>0</v>
      </c>
      <c r="BF417" s="544">
        <f t="shared" si="370"/>
        <v>0</v>
      </c>
      <c r="BG417" s="545">
        <f t="shared" si="371"/>
        <v>0</v>
      </c>
      <c r="BH417" s="398">
        <f t="shared" si="357"/>
        <v>0</v>
      </c>
    </row>
    <row r="418" spans="1:62" s="595" customFormat="1" ht="12.75">
      <c r="A418" s="668" t="s">
        <v>978</v>
      </c>
      <c r="B418" s="640" t="s">
        <v>979</v>
      </c>
      <c r="C418" s="641">
        <v>35264</v>
      </c>
      <c r="D418" s="670" t="s">
        <v>123</v>
      </c>
      <c r="E418" s="671">
        <v>0</v>
      </c>
      <c r="F418" s="600">
        <v>640</v>
      </c>
      <c r="G418" s="586">
        <f t="shared" si="359"/>
        <v>0</v>
      </c>
      <c r="H418" s="600">
        <v>755.02</v>
      </c>
      <c r="I418" s="586">
        <f t="shared" si="360"/>
        <v>0</v>
      </c>
      <c r="J418" s="587">
        <f t="shared" si="361"/>
        <v>0</v>
      </c>
      <c r="K418" s="676"/>
      <c r="L418" s="673"/>
      <c r="M418" s="600">
        <v>640</v>
      </c>
      <c r="N418" s="586">
        <f t="shared" si="297"/>
        <v>0</v>
      </c>
      <c r="O418" s="600">
        <v>755.02</v>
      </c>
      <c r="P418" s="586">
        <f t="shared" si="298"/>
        <v>0</v>
      </c>
      <c r="Q418" s="587">
        <f t="shared" si="299"/>
        <v>0</v>
      </c>
      <c r="R418" s="673"/>
      <c r="S418" s="600">
        <v>640</v>
      </c>
      <c r="T418" s="586">
        <f t="shared" si="300"/>
        <v>0</v>
      </c>
      <c r="U418" s="600">
        <v>755.02</v>
      </c>
      <c r="V418" s="586">
        <f t="shared" si="301"/>
        <v>0</v>
      </c>
      <c r="W418" s="587">
        <f t="shared" si="302"/>
        <v>0</v>
      </c>
      <c r="X418" s="673"/>
      <c r="Y418" s="600">
        <v>640</v>
      </c>
      <c r="Z418" s="586">
        <f t="shared" si="303"/>
        <v>0</v>
      </c>
      <c r="AA418" s="600">
        <v>755.02</v>
      </c>
      <c r="AB418" s="586">
        <f t="shared" si="304"/>
        <v>0</v>
      </c>
      <c r="AC418" s="587">
        <f t="shared" si="305"/>
        <v>0</v>
      </c>
      <c r="AD418" s="673"/>
      <c r="AE418" s="600">
        <v>640</v>
      </c>
      <c r="AF418" s="586">
        <f t="shared" si="306"/>
        <v>0</v>
      </c>
      <c r="AG418" s="600">
        <v>755.02</v>
      </c>
      <c r="AH418" s="586">
        <f t="shared" si="307"/>
        <v>0</v>
      </c>
      <c r="AI418" s="587">
        <f t="shared" si="308"/>
        <v>0</v>
      </c>
      <c r="AJ418" s="674"/>
      <c r="AK418" s="603">
        <v>640</v>
      </c>
      <c r="AL418" s="591">
        <f t="shared" si="309"/>
        <v>0</v>
      </c>
      <c r="AM418" s="603">
        <v>755.02</v>
      </c>
      <c r="AN418" s="591">
        <f t="shared" si="310"/>
        <v>0</v>
      </c>
      <c r="AO418" s="592">
        <f t="shared" si="311"/>
        <v>0</v>
      </c>
      <c r="AP418" s="673"/>
      <c r="AQ418" s="600">
        <v>640</v>
      </c>
      <c r="AR418" s="586">
        <f t="shared" si="362"/>
        <v>0</v>
      </c>
      <c r="AS418" s="600">
        <v>755.02</v>
      </c>
      <c r="AT418" s="586">
        <f t="shared" si="363"/>
        <v>0</v>
      </c>
      <c r="AU418" s="587">
        <f t="shared" si="364"/>
        <v>0</v>
      </c>
      <c r="AV418" s="681"/>
      <c r="AW418" s="600">
        <v>640</v>
      </c>
      <c r="AX418" s="586">
        <f t="shared" si="365"/>
        <v>0</v>
      </c>
      <c r="AY418" s="600">
        <v>755.02</v>
      </c>
      <c r="AZ418" s="586">
        <f t="shared" si="366"/>
        <v>0</v>
      </c>
      <c r="BA418" s="587">
        <f t="shared" si="367"/>
        <v>0</v>
      </c>
      <c r="BB418" s="673"/>
      <c r="BC418" s="600">
        <v>640</v>
      </c>
      <c r="BD418" s="586">
        <f t="shared" si="369"/>
        <v>0</v>
      </c>
      <c r="BE418" s="600">
        <v>755.02</v>
      </c>
      <c r="BF418" s="586">
        <f t="shared" si="370"/>
        <v>0</v>
      </c>
      <c r="BG418" s="587">
        <f t="shared" si="371"/>
        <v>0</v>
      </c>
      <c r="BH418" s="398">
        <f t="shared" si="357"/>
        <v>0</v>
      </c>
    </row>
    <row r="419" spans="1:62" s="595" customFormat="1" ht="12.75">
      <c r="A419" s="668" t="s">
        <v>980</v>
      </c>
      <c r="B419" s="640" t="s">
        <v>981</v>
      </c>
      <c r="C419" s="641">
        <v>35524</v>
      </c>
      <c r="D419" s="670" t="s">
        <v>123</v>
      </c>
      <c r="E419" s="671">
        <v>0</v>
      </c>
      <c r="F419" s="600">
        <v>120</v>
      </c>
      <c r="G419" s="586">
        <f t="shared" si="359"/>
        <v>0</v>
      </c>
      <c r="H419" s="600">
        <v>406.01</v>
      </c>
      <c r="I419" s="586">
        <f t="shared" si="360"/>
        <v>0</v>
      </c>
      <c r="J419" s="587">
        <f t="shared" si="361"/>
        <v>0</v>
      </c>
      <c r="K419" s="676"/>
      <c r="L419" s="673"/>
      <c r="M419" s="600">
        <v>120</v>
      </c>
      <c r="N419" s="586">
        <f t="shared" si="297"/>
        <v>0</v>
      </c>
      <c r="O419" s="600">
        <v>406.01</v>
      </c>
      <c r="P419" s="586">
        <f t="shared" si="298"/>
        <v>0</v>
      </c>
      <c r="Q419" s="587">
        <f t="shared" si="299"/>
        <v>0</v>
      </c>
      <c r="R419" s="673"/>
      <c r="S419" s="600">
        <v>120</v>
      </c>
      <c r="T419" s="586">
        <f t="shared" si="300"/>
        <v>0</v>
      </c>
      <c r="U419" s="600">
        <v>406.01</v>
      </c>
      <c r="V419" s="586">
        <f t="shared" si="301"/>
        <v>0</v>
      </c>
      <c r="W419" s="587">
        <f t="shared" si="302"/>
        <v>0</v>
      </c>
      <c r="X419" s="673"/>
      <c r="Y419" s="600">
        <v>120</v>
      </c>
      <c r="Z419" s="586">
        <f t="shared" si="303"/>
        <v>0</v>
      </c>
      <c r="AA419" s="600">
        <v>406.01</v>
      </c>
      <c r="AB419" s="586">
        <f t="shared" si="304"/>
        <v>0</v>
      </c>
      <c r="AC419" s="587">
        <f t="shared" si="305"/>
        <v>0</v>
      </c>
      <c r="AD419" s="673"/>
      <c r="AE419" s="600">
        <v>120</v>
      </c>
      <c r="AF419" s="586">
        <f t="shared" si="306"/>
        <v>0</v>
      </c>
      <c r="AG419" s="600">
        <v>406.01</v>
      </c>
      <c r="AH419" s="586">
        <f t="shared" si="307"/>
        <v>0</v>
      </c>
      <c r="AI419" s="587">
        <f t="shared" si="308"/>
        <v>0</v>
      </c>
      <c r="AJ419" s="674"/>
      <c r="AK419" s="603">
        <v>120</v>
      </c>
      <c r="AL419" s="591">
        <f t="shared" si="309"/>
        <v>0</v>
      </c>
      <c r="AM419" s="603">
        <v>406.01</v>
      </c>
      <c r="AN419" s="591">
        <f t="shared" si="310"/>
        <v>0</v>
      </c>
      <c r="AO419" s="592">
        <f t="shared" si="311"/>
        <v>0</v>
      </c>
      <c r="AP419" s="673"/>
      <c r="AQ419" s="600">
        <v>120</v>
      </c>
      <c r="AR419" s="586">
        <f t="shared" si="362"/>
        <v>0</v>
      </c>
      <c r="AS419" s="600">
        <v>406.01</v>
      </c>
      <c r="AT419" s="586">
        <f t="shared" si="363"/>
        <v>0</v>
      </c>
      <c r="AU419" s="587">
        <f t="shared" si="364"/>
        <v>0</v>
      </c>
      <c r="AV419" s="681"/>
      <c r="AW419" s="600">
        <v>120</v>
      </c>
      <c r="AX419" s="586">
        <f t="shared" si="365"/>
        <v>0</v>
      </c>
      <c r="AY419" s="600">
        <v>406.01</v>
      </c>
      <c r="AZ419" s="586">
        <f t="shared" si="366"/>
        <v>0</v>
      </c>
      <c r="BA419" s="587">
        <f t="shared" si="367"/>
        <v>0</v>
      </c>
      <c r="BB419" s="673"/>
      <c r="BC419" s="600">
        <v>120</v>
      </c>
      <c r="BD419" s="586">
        <f t="shared" si="369"/>
        <v>0</v>
      </c>
      <c r="BE419" s="600">
        <v>406.01</v>
      </c>
      <c r="BF419" s="586">
        <f t="shared" si="370"/>
        <v>0</v>
      </c>
      <c r="BG419" s="587">
        <f t="shared" si="371"/>
        <v>0</v>
      </c>
      <c r="BH419" s="398">
        <f t="shared" si="357"/>
        <v>0</v>
      </c>
    </row>
    <row r="420" spans="1:62" s="275" customFormat="1" ht="12.75">
      <c r="A420" s="683" t="s">
        <v>982</v>
      </c>
      <c r="B420" s="648" t="s">
        <v>717</v>
      </c>
      <c r="C420" s="372" t="s">
        <v>718</v>
      </c>
      <c r="D420" s="559" t="s">
        <v>123</v>
      </c>
      <c r="E420" s="667">
        <v>144</v>
      </c>
      <c r="F420" s="344">
        <v>640</v>
      </c>
      <c r="G420" s="190">
        <f t="shared" si="359"/>
        <v>92160</v>
      </c>
      <c r="H420" s="344">
        <v>375</v>
      </c>
      <c r="I420" s="190">
        <f t="shared" si="360"/>
        <v>54000</v>
      </c>
      <c r="J420" s="345">
        <f t="shared" si="361"/>
        <v>146160</v>
      </c>
      <c r="K420" s="420"/>
      <c r="L420" s="435"/>
      <c r="M420" s="429">
        <v>640</v>
      </c>
      <c r="N420" s="431">
        <f t="shared" si="297"/>
        <v>0</v>
      </c>
      <c r="O420" s="429">
        <v>375</v>
      </c>
      <c r="P420" s="431">
        <f t="shared" si="298"/>
        <v>0</v>
      </c>
      <c r="Q420" s="432">
        <f t="shared" si="299"/>
        <v>0</v>
      </c>
      <c r="R420" s="452"/>
      <c r="S420" s="446">
        <v>640</v>
      </c>
      <c r="T420" s="448">
        <f t="shared" si="300"/>
        <v>0</v>
      </c>
      <c r="U420" s="446">
        <v>375</v>
      </c>
      <c r="V420" s="448">
        <f t="shared" si="301"/>
        <v>0</v>
      </c>
      <c r="W420" s="449">
        <f t="shared" si="302"/>
        <v>0</v>
      </c>
      <c r="X420" s="481"/>
      <c r="Y420" s="474">
        <v>640</v>
      </c>
      <c r="Z420" s="476">
        <f t="shared" si="303"/>
        <v>0</v>
      </c>
      <c r="AA420" s="474">
        <v>375</v>
      </c>
      <c r="AB420" s="476">
        <f t="shared" si="304"/>
        <v>0</v>
      </c>
      <c r="AC420" s="477">
        <f t="shared" si="305"/>
        <v>0</v>
      </c>
      <c r="AD420" s="500"/>
      <c r="AE420" s="491">
        <v>640</v>
      </c>
      <c r="AF420" s="493">
        <f t="shared" si="306"/>
        <v>0</v>
      </c>
      <c r="AG420" s="491">
        <v>375</v>
      </c>
      <c r="AH420" s="493">
        <f t="shared" si="307"/>
        <v>0</v>
      </c>
      <c r="AI420" s="494">
        <f t="shared" si="308"/>
        <v>0</v>
      </c>
      <c r="AJ420" s="532"/>
      <c r="AK420" s="525">
        <v>640</v>
      </c>
      <c r="AL420" s="527">
        <f t="shared" si="309"/>
        <v>0</v>
      </c>
      <c r="AM420" s="525">
        <v>375</v>
      </c>
      <c r="AN420" s="527">
        <f t="shared" si="310"/>
        <v>0</v>
      </c>
      <c r="AO420" s="528">
        <f t="shared" si="311"/>
        <v>0</v>
      </c>
      <c r="AP420" s="549"/>
      <c r="AQ420" s="344">
        <v>640</v>
      </c>
      <c r="AR420" s="190">
        <f t="shared" si="362"/>
        <v>0</v>
      </c>
      <c r="AS420" s="344">
        <v>375</v>
      </c>
      <c r="AT420" s="190">
        <f t="shared" si="363"/>
        <v>0</v>
      </c>
      <c r="AU420" s="345">
        <f t="shared" si="364"/>
        <v>0</v>
      </c>
      <c r="AV420" s="681"/>
      <c r="AW420" s="344">
        <v>640</v>
      </c>
      <c r="AX420" s="190">
        <f t="shared" si="365"/>
        <v>0</v>
      </c>
      <c r="AY420" s="344">
        <v>375</v>
      </c>
      <c r="AZ420" s="190">
        <f t="shared" si="366"/>
        <v>0</v>
      </c>
      <c r="BA420" s="345">
        <f t="shared" si="367"/>
        <v>0</v>
      </c>
      <c r="BB420" s="549">
        <v>144</v>
      </c>
      <c r="BC420" s="542">
        <v>640</v>
      </c>
      <c r="BD420" s="544">
        <f t="shared" si="369"/>
        <v>92160</v>
      </c>
      <c r="BE420" s="542">
        <v>375</v>
      </c>
      <c r="BF420" s="544">
        <f t="shared" si="370"/>
        <v>54000</v>
      </c>
      <c r="BG420" s="545">
        <f t="shared" si="371"/>
        <v>146160</v>
      </c>
      <c r="BH420" s="398">
        <f t="shared" si="357"/>
        <v>0</v>
      </c>
    </row>
    <row r="421" spans="1:62" s="275" customFormat="1" ht="12.75">
      <c r="A421" s="683" t="s">
        <v>983</v>
      </c>
      <c r="B421" s="648" t="s">
        <v>984</v>
      </c>
      <c r="C421" s="372">
        <v>35520</v>
      </c>
      <c r="D421" s="559" t="s">
        <v>123</v>
      </c>
      <c r="E421" s="667">
        <v>144</v>
      </c>
      <c r="F421" s="344">
        <v>120</v>
      </c>
      <c r="G421" s="190">
        <f t="shared" si="359"/>
        <v>17280</v>
      </c>
      <c r="H421" s="344">
        <v>158.91999999999999</v>
      </c>
      <c r="I421" s="190">
        <f t="shared" si="360"/>
        <v>22884.48</v>
      </c>
      <c r="J421" s="345">
        <f t="shared" si="361"/>
        <v>40164.479999999996</v>
      </c>
      <c r="K421" s="420"/>
      <c r="L421" s="435"/>
      <c r="M421" s="429">
        <v>120</v>
      </c>
      <c r="N421" s="431">
        <f t="shared" si="297"/>
        <v>0</v>
      </c>
      <c r="O421" s="429">
        <v>158.91999999999999</v>
      </c>
      <c r="P421" s="431">
        <f t="shared" si="298"/>
        <v>0</v>
      </c>
      <c r="Q421" s="432">
        <f t="shared" si="299"/>
        <v>0</v>
      </c>
      <c r="R421" s="452"/>
      <c r="S421" s="446">
        <v>120</v>
      </c>
      <c r="T421" s="448">
        <f t="shared" si="300"/>
        <v>0</v>
      </c>
      <c r="U421" s="446">
        <v>158.91999999999999</v>
      </c>
      <c r="V421" s="448">
        <f t="shared" si="301"/>
        <v>0</v>
      </c>
      <c r="W421" s="449">
        <f t="shared" si="302"/>
        <v>0</v>
      </c>
      <c r="X421" s="481"/>
      <c r="Y421" s="474">
        <v>120</v>
      </c>
      <c r="Z421" s="476">
        <f t="shared" si="303"/>
        <v>0</v>
      </c>
      <c r="AA421" s="474">
        <v>158.91999999999999</v>
      </c>
      <c r="AB421" s="476">
        <f t="shared" si="304"/>
        <v>0</v>
      </c>
      <c r="AC421" s="477">
        <f t="shared" si="305"/>
        <v>0</v>
      </c>
      <c r="AD421" s="500"/>
      <c r="AE421" s="491">
        <v>120</v>
      </c>
      <c r="AF421" s="493">
        <f t="shared" si="306"/>
        <v>0</v>
      </c>
      <c r="AG421" s="491">
        <v>158.91999999999999</v>
      </c>
      <c r="AH421" s="493">
        <f t="shared" si="307"/>
        <v>0</v>
      </c>
      <c r="AI421" s="494">
        <f t="shared" si="308"/>
        <v>0</v>
      </c>
      <c r="AJ421" s="532"/>
      <c r="AK421" s="525">
        <v>120</v>
      </c>
      <c r="AL421" s="527">
        <f t="shared" si="309"/>
        <v>0</v>
      </c>
      <c r="AM421" s="525">
        <v>158.91999999999999</v>
      </c>
      <c r="AN421" s="527">
        <f t="shared" si="310"/>
        <v>0</v>
      </c>
      <c r="AO421" s="528">
        <f t="shared" si="311"/>
        <v>0</v>
      </c>
      <c r="AP421" s="549"/>
      <c r="AQ421" s="344">
        <v>120</v>
      </c>
      <c r="AR421" s="190">
        <f t="shared" si="362"/>
        <v>0</v>
      </c>
      <c r="AS421" s="344">
        <v>158.91999999999999</v>
      </c>
      <c r="AT421" s="190">
        <f t="shared" si="363"/>
        <v>0</v>
      </c>
      <c r="AU421" s="345">
        <f t="shared" si="364"/>
        <v>0</v>
      </c>
      <c r="AV421" s="681"/>
      <c r="AW421" s="344">
        <v>120</v>
      </c>
      <c r="AX421" s="190">
        <f t="shared" si="365"/>
        <v>0</v>
      </c>
      <c r="AY421" s="344">
        <v>158.91999999999999</v>
      </c>
      <c r="AZ421" s="190">
        <f t="shared" si="366"/>
        <v>0</v>
      </c>
      <c r="BA421" s="345">
        <f t="shared" si="367"/>
        <v>0</v>
      </c>
      <c r="BB421" s="549">
        <v>144</v>
      </c>
      <c r="BC421" s="542">
        <v>120</v>
      </c>
      <c r="BD421" s="544">
        <f t="shared" si="369"/>
        <v>17280</v>
      </c>
      <c r="BE421" s="542">
        <v>158.91999999999999</v>
      </c>
      <c r="BF421" s="544">
        <f t="shared" si="370"/>
        <v>22884.48</v>
      </c>
      <c r="BG421" s="545">
        <f t="shared" si="371"/>
        <v>40164.479999999996</v>
      </c>
      <c r="BH421" s="398">
        <f t="shared" si="357"/>
        <v>0</v>
      </c>
    </row>
    <row r="422" spans="1:62" s="604" customFormat="1" ht="12.75">
      <c r="A422" s="596" t="s">
        <v>985</v>
      </c>
      <c r="B422" s="640" t="s">
        <v>986</v>
      </c>
      <c r="C422" s="641" t="s">
        <v>987</v>
      </c>
      <c r="D422" s="642" t="s">
        <v>110</v>
      </c>
      <c r="E422" s="643">
        <v>0</v>
      </c>
      <c r="F422" s="600">
        <v>270</v>
      </c>
      <c r="G422" s="644">
        <f t="shared" si="359"/>
        <v>0</v>
      </c>
      <c r="H422" s="600">
        <v>214.99</v>
      </c>
      <c r="I422" s="645">
        <f t="shared" si="360"/>
        <v>0</v>
      </c>
      <c r="J422" s="646">
        <f t="shared" si="361"/>
        <v>0</v>
      </c>
      <c r="K422" s="601"/>
      <c r="L422" s="599"/>
      <c r="M422" s="600">
        <v>270</v>
      </c>
      <c r="N422" s="586">
        <f t="shared" si="297"/>
        <v>0</v>
      </c>
      <c r="O422" s="600">
        <v>214.99</v>
      </c>
      <c r="P422" s="586">
        <f t="shared" si="298"/>
        <v>0</v>
      </c>
      <c r="Q422" s="587">
        <f t="shared" si="299"/>
        <v>0</v>
      </c>
      <c r="R422" s="599"/>
      <c r="S422" s="600">
        <v>270</v>
      </c>
      <c r="T422" s="586">
        <f t="shared" si="300"/>
        <v>0</v>
      </c>
      <c r="U422" s="600">
        <v>214.99</v>
      </c>
      <c r="V422" s="586">
        <f t="shared" si="301"/>
        <v>0</v>
      </c>
      <c r="W422" s="587">
        <f t="shared" si="302"/>
        <v>0</v>
      </c>
      <c r="X422" s="599"/>
      <c r="Y422" s="600">
        <v>270</v>
      </c>
      <c r="Z422" s="586">
        <f t="shared" si="303"/>
        <v>0</v>
      </c>
      <c r="AA422" s="600">
        <v>214.99</v>
      </c>
      <c r="AB422" s="586">
        <f t="shared" si="304"/>
        <v>0</v>
      </c>
      <c r="AC422" s="587">
        <f t="shared" si="305"/>
        <v>0</v>
      </c>
      <c r="AD422" s="599"/>
      <c r="AE422" s="600">
        <v>270</v>
      </c>
      <c r="AF422" s="586">
        <f t="shared" si="306"/>
        <v>0</v>
      </c>
      <c r="AG422" s="600">
        <v>214.99</v>
      </c>
      <c r="AH422" s="586">
        <f t="shared" si="307"/>
        <v>0</v>
      </c>
      <c r="AI422" s="587">
        <f t="shared" si="308"/>
        <v>0</v>
      </c>
      <c r="AJ422" s="602"/>
      <c r="AK422" s="603">
        <v>270</v>
      </c>
      <c r="AL422" s="591">
        <f t="shared" si="309"/>
        <v>0</v>
      </c>
      <c r="AM422" s="603">
        <v>214.99</v>
      </c>
      <c r="AN422" s="591">
        <f t="shared" si="310"/>
        <v>0</v>
      </c>
      <c r="AO422" s="592">
        <f t="shared" si="311"/>
        <v>0</v>
      </c>
      <c r="AP422" s="599"/>
      <c r="AQ422" s="600">
        <v>270</v>
      </c>
      <c r="AR422" s="644">
        <f t="shared" si="362"/>
        <v>0</v>
      </c>
      <c r="AS422" s="600">
        <v>214.99</v>
      </c>
      <c r="AT422" s="645">
        <f t="shared" si="363"/>
        <v>0</v>
      </c>
      <c r="AU422" s="646">
        <f t="shared" si="364"/>
        <v>0</v>
      </c>
      <c r="AV422" s="606"/>
      <c r="AW422" s="600">
        <v>270</v>
      </c>
      <c r="AX422" s="644">
        <f t="shared" si="365"/>
        <v>0</v>
      </c>
      <c r="AY422" s="600">
        <v>214.99</v>
      </c>
      <c r="AZ422" s="645">
        <f t="shared" si="366"/>
        <v>0</v>
      </c>
      <c r="BA422" s="646">
        <f t="shared" si="367"/>
        <v>0</v>
      </c>
      <c r="BB422" s="599"/>
      <c r="BC422" s="600">
        <v>270</v>
      </c>
      <c r="BD422" s="586">
        <f t="shared" si="369"/>
        <v>0</v>
      </c>
      <c r="BE422" s="600">
        <v>214.99</v>
      </c>
      <c r="BF422" s="586">
        <f t="shared" si="370"/>
        <v>0</v>
      </c>
      <c r="BG422" s="587">
        <f t="shared" si="371"/>
        <v>0</v>
      </c>
      <c r="BH422" s="398">
        <f t="shared" si="357"/>
        <v>0</v>
      </c>
      <c r="BJ422" s="595"/>
    </row>
    <row r="423" spans="1:62" s="254" customFormat="1" ht="12.75">
      <c r="A423" s="303" t="s">
        <v>988</v>
      </c>
      <c r="B423" s="281" t="s">
        <v>989</v>
      </c>
      <c r="C423" s="372" t="s">
        <v>990</v>
      </c>
      <c r="D423" s="272" t="s">
        <v>110</v>
      </c>
      <c r="E423" s="273">
        <v>36</v>
      </c>
      <c r="F423" s="344">
        <v>300</v>
      </c>
      <c r="G423" s="413">
        <f t="shared" si="359"/>
        <v>10800</v>
      </c>
      <c r="H423" s="344">
        <v>1673.52</v>
      </c>
      <c r="I423" s="414">
        <f t="shared" si="360"/>
        <v>60246.720000000001</v>
      </c>
      <c r="J423" s="415">
        <f t="shared" si="361"/>
        <v>71046.720000000001</v>
      </c>
      <c r="K423" s="406"/>
      <c r="L423" s="427"/>
      <c r="M423" s="429">
        <v>300</v>
      </c>
      <c r="N423" s="431">
        <f t="shared" si="297"/>
        <v>0</v>
      </c>
      <c r="O423" s="429">
        <v>1673.52</v>
      </c>
      <c r="P423" s="431">
        <f t="shared" si="298"/>
        <v>0</v>
      </c>
      <c r="Q423" s="432">
        <f t="shared" si="299"/>
        <v>0</v>
      </c>
      <c r="R423" s="444"/>
      <c r="S423" s="446">
        <v>300</v>
      </c>
      <c r="T423" s="448">
        <f t="shared" si="300"/>
        <v>0</v>
      </c>
      <c r="U423" s="446">
        <v>1673.52</v>
      </c>
      <c r="V423" s="448">
        <f t="shared" si="301"/>
        <v>0</v>
      </c>
      <c r="W423" s="449">
        <f t="shared" si="302"/>
        <v>0</v>
      </c>
      <c r="X423" s="472"/>
      <c r="Y423" s="474">
        <v>300</v>
      </c>
      <c r="Z423" s="476">
        <f t="shared" si="303"/>
        <v>0</v>
      </c>
      <c r="AA423" s="474">
        <v>1673.52</v>
      </c>
      <c r="AB423" s="476">
        <f t="shared" si="304"/>
        <v>0</v>
      </c>
      <c r="AC423" s="477">
        <f t="shared" si="305"/>
        <v>0</v>
      </c>
      <c r="AD423" s="489"/>
      <c r="AE423" s="491">
        <v>300</v>
      </c>
      <c r="AF423" s="493">
        <f t="shared" si="306"/>
        <v>0</v>
      </c>
      <c r="AG423" s="491">
        <v>1673.52</v>
      </c>
      <c r="AH423" s="493">
        <f t="shared" si="307"/>
        <v>0</v>
      </c>
      <c r="AI423" s="494">
        <f t="shared" si="308"/>
        <v>0</v>
      </c>
      <c r="AJ423" s="523"/>
      <c r="AK423" s="525">
        <v>300</v>
      </c>
      <c r="AL423" s="527">
        <f t="shared" si="309"/>
        <v>0</v>
      </c>
      <c r="AM423" s="525">
        <v>1673.52</v>
      </c>
      <c r="AN423" s="527">
        <f t="shared" si="310"/>
        <v>0</v>
      </c>
      <c r="AO423" s="528">
        <f t="shared" si="311"/>
        <v>0</v>
      </c>
      <c r="AP423" s="540"/>
      <c r="AQ423" s="344">
        <v>300</v>
      </c>
      <c r="AR423" s="413">
        <f t="shared" si="362"/>
        <v>0</v>
      </c>
      <c r="AS423" s="344">
        <v>1673.52</v>
      </c>
      <c r="AT423" s="414">
        <f t="shared" si="363"/>
        <v>0</v>
      </c>
      <c r="AU423" s="415">
        <f t="shared" si="364"/>
        <v>0</v>
      </c>
      <c r="AV423" s="606"/>
      <c r="AW423" s="344">
        <v>300</v>
      </c>
      <c r="AX423" s="413">
        <f t="shared" si="365"/>
        <v>0</v>
      </c>
      <c r="AY423" s="344">
        <v>1673.52</v>
      </c>
      <c r="AZ423" s="414">
        <f t="shared" si="366"/>
        <v>0</v>
      </c>
      <c r="BA423" s="415">
        <f t="shared" si="367"/>
        <v>0</v>
      </c>
      <c r="BB423" s="540">
        <v>36</v>
      </c>
      <c r="BC423" s="542">
        <v>300</v>
      </c>
      <c r="BD423" s="544">
        <f t="shared" si="369"/>
        <v>10800</v>
      </c>
      <c r="BE423" s="542">
        <v>1673.52</v>
      </c>
      <c r="BF423" s="544">
        <f t="shared" si="370"/>
        <v>60246.720000000001</v>
      </c>
      <c r="BG423" s="545">
        <f t="shared" si="371"/>
        <v>71046.720000000001</v>
      </c>
      <c r="BH423" s="398">
        <f t="shared" si="357"/>
        <v>0</v>
      </c>
      <c r="BJ423" s="275"/>
    </row>
    <row r="424" spans="1:62" s="700" customFormat="1" ht="12.75">
      <c r="A424" s="683" t="s">
        <v>991</v>
      </c>
      <c r="B424" s="648" t="s">
        <v>992</v>
      </c>
      <c r="C424" s="649" t="s">
        <v>993</v>
      </c>
      <c r="D424" s="650" t="s">
        <v>110</v>
      </c>
      <c r="E424" s="651">
        <v>205</v>
      </c>
      <c r="F424" s="691">
        <v>200</v>
      </c>
      <c r="G424" s="692">
        <f t="shared" si="359"/>
        <v>41000</v>
      </c>
      <c r="H424" s="691">
        <v>116.42</v>
      </c>
      <c r="I424" s="692">
        <f t="shared" si="360"/>
        <v>23866.1</v>
      </c>
      <c r="J424" s="693">
        <f t="shared" si="361"/>
        <v>64866.1</v>
      </c>
      <c r="K424" s="694"/>
      <c r="L424" s="695"/>
      <c r="M424" s="691">
        <v>200</v>
      </c>
      <c r="N424" s="692">
        <f t="shared" si="297"/>
        <v>0</v>
      </c>
      <c r="O424" s="691">
        <v>116.42</v>
      </c>
      <c r="P424" s="692">
        <f t="shared" si="298"/>
        <v>0</v>
      </c>
      <c r="Q424" s="693">
        <f t="shared" si="299"/>
        <v>0</v>
      </c>
      <c r="R424" s="695"/>
      <c r="S424" s="691">
        <v>200</v>
      </c>
      <c r="T424" s="692">
        <f t="shared" si="300"/>
        <v>0</v>
      </c>
      <c r="U424" s="691">
        <v>116.42</v>
      </c>
      <c r="V424" s="692">
        <f t="shared" si="301"/>
        <v>0</v>
      </c>
      <c r="W424" s="693">
        <f t="shared" si="302"/>
        <v>0</v>
      </c>
      <c r="X424" s="695"/>
      <c r="Y424" s="691">
        <v>200</v>
      </c>
      <c r="Z424" s="692">
        <f t="shared" si="303"/>
        <v>0</v>
      </c>
      <c r="AA424" s="691">
        <v>116.42</v>
      </c>
      <c r="AB424" s="692">
        <f t="shared" si="304"/>
        <v>0</v>
      </c>
      <c r="AC424" s="693">
        <f t="shared" si="305"/>
        <v>0</v>
      </c>
      <c r="AD424" s="695"/>
      <c r="AE424" s="691">
        <v>200</v>
      </c>
      <c r="AF424" s="692">
        <f t="shared" si="306"/>
        <v>0</v>
      </c>
      <c r="AG424" s="691">
        <v>116.42</v>
      </c>
      <c r="AH424" s="692">
        <f t="shared" si="307"/>
        <v>0</v>
      </c>
      <c r="AI424" s="693">
        <f t="shared" si="308"/>
        <v>0</v>
      </c>
      <c r="AJ424" s="696"/>
      <c r="AK424" s="697">
        <v>200</v>
      </c>
      <c r="AL424" s="698">
        <f t="shared" si="309"/>
        <v>0</v>
      </c>
      <c r="AM424" s="697">
        <v>116.42</v>
      </c>
      <c r="AN424" s="698">
        <f t="shared" si="310"/>
        <v>0</v>
      </c>
      <c r="AO424" s="699">
        <f t="shared" si="311"/>
        <v>0</v>
      </c>
      <c r="AP424" s="695"/>
      <c r="AQ424" s="691">
        <v>200</v>
      </c>
      <c r="AR424" s="692">
        <f t="shared" si="362"/>
        <v>0</v>
      </c>
      <c r="AS424" s="691">
        <v>116.42</v>
      </c>
      <c r="AT424" s="692">
        <f t="shared" si="363"/>
        <v>0</v>
      </c>
      <c r="AU424" s="693">
        <f t="shared" si="364"/>
        <v>0</v>
      </c>
      <c r="AV424" s="681"/>
      <c r="AW424" s="691">
        <v>200</v>
      </c>
      <c r="AX424" s="692">
        <f t="shared" si="365"/>
        <v>0</v>
      </c>
      <c r="AY424" s="691">
        <v>116.42</v>
      </c>
      <c r="AZ424" s="692">
        <f t="shared" si="366"/>
        <v>0</v>
      </c>
      <c r="BA424" s="693">
        <f t="shared" si="367"/>
        <v>0</v>
      </c>
      <c r="BB424" s="695">
        <v>205</v>
      </c>
      <c r="BC424" s="691">
        <v>200</v>
      </c>
      <c r="BD424" s="692">
        <f t="shared" si="369"/>
        <v>41000</v>
      </c>
      <c r="BE424" s="691">
        <v>116.42</v>
      </c>
      <c r="BF424" s="692">
        <f t="shared" si="370"/>
        <v>23866.1</v>
      </c>
      <c r="BG424" s="693">
        <f t="shared" si="371"/>
        <v>64866.1</v>
      </c>
      <c r="BH424" s="398">
        <f t="shared" si="357"/>
        <v>0</v>
      </c>
    </row>
    <row r="425" spans="1:62" s="595" customFormat="1" ht="12.75">
      <c r="A425" s="668" t="s">
        <v>994</v>
      </c>
      <c r="B425" s="640" t="s">
        <v>995</v>
      </c>
      <c r="C425" s="641" t="s">
        <v>996</v>
      </c>
      <c r="D425" s="670" t="s">
        <v>110</v>
      </c>
      <c r="E425" s="671">
        <v>0</v>
      </c>
      <c r="F425" s="600">
        <v>25</v>
      </c>
      <c r="G425" s="586">
        <f t="shared" si="359"/>
        <v>0</v>
      </c>
      <c r="H425" s="600">
        <v>78.5</v>
      </c>
      <c r="I425" s="586">
        <f t="shared" si="360"/>
        <v>0</v>
      </c>
      <c r="J425" s="587">
        <f t="shared" si="361"/>
        <v>0</v>
      </c>
      <c r="K425" s="676"/>
      <c r="L425" s="673"/>
      <c r="M425" s="600">
        <v>25</v>
      </c>
      <c r="N425" s="586">
        <f t="shared" si="297"/>
        <v>0</v>
      </c>
      <c r="O425" s="600">
        <v>78.5</v>
      </c>
      <c r="P425" s="586">
        <f t="shared" si="298"/>
        <v>0</v>
      </c>
      <c r="Q425" s="587">
        <f t="shared" si="299"/>
        <v>0</v>
      </c>
      <c r="R425" s="673"/>
      <c r="S425" s="600">
        <v>25</v>
      </c>
      <c r="T425" s="586">
        <f t="shared" si="300"/>
        <v>0</v>
      </c>
      <c r="U425" s="600">
        <v>78.5</v>
      </c>
      <c r="V425" s="586">
        <f t="shared" si="301"/>
        <v>0</v>
      </c>
      <c r="W425" s="587">
        <f t="shared" si="302"/>
        <v>0</v>
      </c>
      <c r="X425" s="673"/>
      <c r="Y425" s="600">
        <v>25</v>
      </c>
      <c r="Z425" s="586">
        <f t="shared" si="303"/>
        <v>0</v>
      </c>
      <c r="AA425" s="600">
        <v>78.5</v>
      </c>
      <c r="AB425" s="586">
        <f t="shared" si="304"/>
        <v>0</v>
      </c>
      <c r="AC425" s="587">
        <f t="shared" si="305"/>
        <v>0</v>
      </c>
      <c r="AD425" s="673"/>
      <c r="AE425" s="600">
        <v>25</v>
      </c>
      <c r="AF425" s="586">
        <f t="shared" si="306"/>
        <v>0</v>
      </c>
      <c r="AG425" s="600">
        <v>78.5</v>
      </c>
      <c r="AH425" s="586">
        <f t="shared" si="307"/>
        <v>0</v>
      </c>
      <c r="AI425" s="587">
        <f t="shared" si="308"/>
        <v>0</v>
      </c>
      <c r="AJ425" s="674"/>
      <c r="AK425" s="603">
        <v>25</v>
      </c>
      <c r="AL425" s="591">
        <f t="shared" si="309"/>
        <v>0</v>
      </c>
      <c r="AM425" s="603">
        <v>78.5</v>
      </c>
      <c r="AN425" s="591">
        <f t="shared" si="310"/>
        <v>0</v>
      </c>
      <c r="AO425" s="592">
        <f t="shared" si="311"/>
        <v>0</v>
      </c>
      <c r="AP425" s="673"/>
      <c r="AQ425" s="600">
        <v>25</v>
      </c>
      <c r="AR425" s="586">
        <f t="shared" si="362"/>
        <v>0</v>
      </c>
      <c r="AS425" s="600">
        <v>78.5</v>
      </c>
      <c r="AT425" s="586">
        <f t="shared" si="363"/>
        <v>0</v>
      </c>
      <c r="AU425" s="587">
        <f t="shared" si="364"/>
        <v>0</v>
      </c>
      <c r="AV425" s="681"/>
      <c r="AW425" s="600">
        <v>25</v>
      </c>
      <c r="AX425" s="586">
        <f t="shared" si="365"/>
        <v>0</v>
      </c>
      <c r="AY425" s="600">
        <v>78.5</v>
      </c>
      <c r="AZ425" s="586">
        <f t="shared" si="366"/>
        <v>0</v>
      </c>
      <c r="BA425" s="587">
        <f t="shared" si="367"/>
        <v>0</v>
      </c>
      <c r="BB425" s="673"/>
      <c r="BC425" s="600">
        <v>25</v>
      </c>
      <c r="BD425" s="586">
        <f t="shared" si="369"/>
        <v>0</v>
      </c>
      <c r="BE425" s="600">
        <v>78.5</v>
      </c>
      <c r="BF425" s="586">
        <f t="shared" si="370"/>
        <v>0</v>
      </c>
      <c r="BG425" s="587">
        <f t="shared" si="371"/>
        <v>0</v>
      </c>
      <c r="BH425" s="398">
        <f t="shared" si="357"/>
        <v>0</v>
      </c>
    </row>
    <row r="426" spans="1:62" s="275" customFormat="1" ht="12.75">
      <c r="A426" s="314" t="s">
        <v>997</v>
      </c>
      <c r="B426" s="281" t="s">
        <v>998</v>
      </c>
      <c r="C426" s="372" t="s">
        <v>999</v>
      </c>
      <c r="D426" s="559" t="s">
        <v>110</v>
      </c>
      <c r="E426" s="667">
        <v>16</v>
      </c>
      <c r="F426" s="344">
        <v>300</v>
      </c>
      <c r="G426" s="190">
        <f t="shared" si="359"/>
        <v>4800</v>
      </c>
      <c r="H426" s="344">
        <v>170.52</v>
      </c>
      <c r="I426" s="190">
        <f t="shared" si="360"/>
        <v>2728.32</v>
      </c>
      <c r="J426" s="345">
        <f t="shared" si="361"/>
        <v>7528.32</v>
      </c>
      <c r="K426" s="420"/>
      <c r="L426" s="435"/>
      <c r="M426" s="429">
        <v>300</v>
      </c>
      <c r="N426" s="431">
        <f t="shared" si="297"/>
        <v>0</v>
      </c>
      <c r="O426" s="429">
        <v>170.52</v>
      </c>
      <c r="P426" s="431">
        <f t="shared" si="298"/>
        <v>0</v>
      </c>
      <c r="Q426" s="432">
        <f t="shared" si="299"/>
        <v>0</v>
      </c>
      <c r="R426" s="452"/>
      <c r="S426" s="446">
        <v>300</v>
      </c>
      <c r="T426" s="448">
        <f t="shared" si="300"/>
        <v>0</v>
      </c>
      <c r="U426" s="446">
        <v>170.52</v>
      </c>
      <c r="V426" s="448">
        <f t="shared" si="301"/>
        <v>0</v>
      </c>
      <c r="W426" s="449">
        <f t="shared" si="302"/>
        <v>0</v>
      </c>
      <c r="X426" s="481"/>
      <c r="Y426" s="474">
        <v>300</v>
      </c>
      <c r="Z426" s="476">
        <f t="shared" si="303"/>
        <v>0</v>
      </c>
      <c r="AA426" s="474">
        <v>170.52</v>
      </c>
      <c r="AB426" s="476">
        <f t="shared" si="304"/>
        <v>0</v>
      </c>
      <c r="AC426" s="477">
        <f t="shared" si="305"/>
        <v>0</v>
      </c>
      <c r="AD426" s="500"/>
      <c r="AE426" s="491">
        <v>300</v>
      </c>
      <c r="AF426" s="493">
        <f t="shared" si="306"/>
        <v>0</v>
      </c>
      <c r="AG426" s="491">
        <v>170.52</v>
      </c>
      <c r="AH426" s="493">
        <f t="shared" si="307"/>
        <v>0</v>
      </c>
      <c r="AI426" s="494">
        <f t="shared" si="308"/>
        <v>0</v>
      </c>
      <c r="AJ426" s="532"/>
      <c r="AK426" s="525">
        <v>300</v>
      </c>
      <c r="AL426" s="527">
        <f t="shared" si="309"/>
        <v>0</v>
      </c>
      <c r="AM426" s="525">
        <v>170.52</v>
      </c>
      <c r="AN426" s="527">
        <f t="shared" si="310"/>
        <v>0</v>
      </c>
      <c r="AO426" s="528">
        <f t="shared" si="311"/>
        <v>0</v>
      </c>
      <c r="AP426" s="549"/>
      <c r="AQ426" s="344">
        <v>300</v>
      </c>
      <c r="AR426" s="190">
        <f t="shared" si="362"/>
        <v>0</v>
      </c>
      <c r="AS426" s="344">
        <v>170.52</v>
      </c>
      <c r="AT426" s="190">
        <f t="shared" si="363"/>
        <v>0</v>
      </c>
      <c r="AU426" s="345">
        <f t="shared" si="364"/>
        <v>0</v>
      </c>
      <c r="AV426" s="681"/>
      <c r="AW426" s="344">
        <v>300</v>
      </c>
      <c r="AX426" s="190">
        <f t="shared" si="365"/>
        <v>0</v>
      </c>
      <c r="AY426" s="344">
        <v>170.52</v>
      </c>
      <c r="AZ426" s="190">
        <f t="shared" si="366"/>
        <v>0</v>
      </c>
      <c r="BA426" s="345">
        <f t="shared" si="367"/>
        <v>0</v>
      </c>
      <c r="BB426" s="549">
        <v>16</v>
      </c>
      <c r="BC426" s="542">
        <v>300</v>
      </c>
      <c r="BD426" s="544">
        <f t="shared" si="369"/>
        <v>4800</v>
      </c>
      <c r="BE426" s="542">
        <v>170.52</v>
      </c>
      <c r="BF426" s="544">
        <f t="shared" si="370"/>
        <v>2728.32</v>
      </c>
      <c r="BG426" s="545">
        <f t="shared" si="371"/>
        <v>7528.32</v>
      </c>
      <c r="BH426" s="398">
        <f t="shared" si="357"/>
        <v>0</v>
      </c>
    </row>
    <row r="427" spans="1:62" s="275" customFormat="1" ht="12.75">
      <c r="A427" s="314" t="s">
        <v>1000</v>
      </c>
      <c r="B427" s="281" t="s">
        <v>1001</v>
      </c>
      <c r="C427" s="372" t="s">
        <v>1002</v>
      </c>
      <c r="D427" s="559" t="s">
        <v>110</v>
      </c>
      <c r="E427" s="667">
        <v>130</v>
      </c>
      <c r="F427" s="344">
        <v>0</v>
      </c>
      <c r="G427" s="190">
        <f t="shared" si="359"/>
        <v>0</v>
      </c>
      <c r="H427" s="344">
        <v>6.77</v>
      </c>
      <c r="I427" s="190">
        <f t="shared" si="360"/>
        <v>880.09999999999991</v>
      </c>
      <c r="J427" s="345">
        <f t="shared" si="361"/>
        <v>880.09999999999991</v>
      </c>
      <c r="K427" s="420"/>
      <c r="L427" s="435"/>
      <c r="M427" s="429">
        <v>0</v>
      </c>
      <c r="N427" s="431">
        <f t="shared" si="297"/>
        <v>0</v>
      </c>
      <c r="O427" s="429">
        <v>6.77</v>
      </c>
      <c r="P427" s="431">
        <f t="shared" si="298"/>
        <v>0</v>
      </c>
      <c r="Q427" s="432">
        <f t="shared" si="299"/>
        <v>0</v>
      </c>
      <c r="R427" s="452"/>
      <c r="S427" s="446">
        <v>0</v>
      </c>
      <c r="T427" s="448">
        <f t="shared" si="300"/>
        <v>0</v>
      </c>
      <c r="U427" s="446">
        <v>6.77</v>
      </c>
      <c r="V427" s="448">
        <f t="shared" si="301"/>
        <v>0</v>
      </c>
      <c r="W427" s="449">
        <f t="shared" si="302"/>
        <v>0</v>
      </c>
      <c r="X427" s="481"/>
      <c r="Y427" s="474">
        <v>0</v>
      </c>
      <c r="Z427" s="476">
        <f t="shared" si="303"/>
        <v>0</v>
      </c>
      <c r="AA427" s="474">
        <v>6.77</v>
      </c>
      <c r="AB427" s="476">
        <f t="shared" si="304"/>
        <v>0</v>
      </c>
      <c r="AC427" s="477">
        <f t="shared" si="305"/>
        <v>0</v>
      </c>
      <c r="AD427" s="500"/>
      <c r="AE427" s="491">
        <v>0</v>
      </c>
      <c r="AF427" s="493">
        <f t="shared" si="306"/>
        <v>0</v>
      </c>
      <c r="AG427" s="491">
        <v>6.77</v>
      </c>
      <c r="AH427" s="493">
        <f t="shared" si="307"/>
        <v>0</v>
      </c>
      <c r="AI427" s="494">
        <f t="shared" si="308"/>
        <v>0</v>
      </c>
      <c r="AJ427" s="532"/>
      <c r="AK427" s="525">
        <v>0</v>
      </c>
      <c r="AL427" s="527">
        <f t="shared" si="309"/>
        <v>0</v>
      </c>
      <c r="AM427" s="525">
        <v>6.77</v>
      </c>
      <c r="AN427" s="527">
        <f t="shared" si="310"/>
        <v>0</v>
      </c>
      <c r="AO427" s="528">
        <f t="shared" si="311"/>
        <v>0</v>
      </c>
      <c r="AP427" s="549"/>
      <c r="AQ427" s="344">
        <v>0</v>
      </c>
      <c r="AR427" s="190">
        <f t="shared" si="362"/>
        <v>0</v>
      </c>
      <c r="AS427" s="344">
        <v>6.77</v>
      </c>
      <c r="AT427" s="190">
        <f t="shared" si="363"/>
        <v>0</v>
      </c>
      <c r="AU427" s="345">
        <f t="shared" si="364"/>
        <v>0</v>
      </c>
      <c r="AV427" s="681"/>
      <c r="AW427" s="344">
        <v>0</v>
      </c>
      <c r="AX427" s="190">
        <f t="shared" si="365"/>
        <v>0</v>
      </c>
      <c r="AY427" s="344">
        <v>6.77</v>
      </c>
      <c r="AZ427" s="190">
        <f t="shared" si="366"/>
        <v>0</v>
      </c>
      <c r="BA427" s="345">
        <f t="shared" si="367"/>
        <v>0</v>
      </c>
      <c r="BB427" s="549">
        <v>130</v>
      </c>
      <c r="BC427" s="542">
        <v>0</v>
      </c>
      <c r="BD427" s="544">
        <f t="shared" si="369"/>
        <v>0</v>
      </c>
      <c r="BE427" s="542">
        <v>6.77</v>
      </c>
      <c r="BF427" s="544">
        <f t="shared" si="370"/>
        <v>880.09999999999991</v>
      </c>
      <c r="BG427" s="545">
        <f t="shared" si="371"/>
        <v>880.09999999999991</v>
      </c>
      <c r="BH427" s="398">
        <f t="shared" si="357"/>
        <v>0</v>
      </c>
    </row>
    <row r="428" spans="1:62" s="275" customFormat="1" ht="12.75">
      <c r="A428" s="314" t="s">
        <v>1003</v>
      </c>
      <c r="B428" s="281" t="s">
        <v>1004</v>
      </c>
      <c r="C428" s="372" t="s">
        <v>1005</v>
      </c>
      <c r="D428" s="559" t="s">
        <v>110</v>
      </c>
      <c r="E428" s="667">
        <v>130</v>
      </c>
      <c r="F428" s="344">
        <v>0</v>
      </c>
      <c r="G428" s="190">
        <f t="shared" si="359"/>
        <v>0</v>
      </c>
      <c r="H428" s="344">
        <v>3.06</v>
      </c>
      <c r="I428" s="190">
        <f t="shared" si="360"/>
        <v>397.8</v>
      </c>
      <c r="J428" s="345">
        <f t="shared" si="361"/>
        <v>397.8</v>
      </c>
      <c r="K428" s="420"/>
      <c r="L428" s="435"/>
      <c r="M428" s="429">
        <v>0</v>
      </c>
      <c r="N428" s="431">
        <f t="shared" si="297"/>
        <v>0</v>
      </c>
      <c r="O428" s="429">
        <v>3.06</v>
      </c>
      <c r="P428" s="431">
        <f t="shared" si="298"/>
        <v>0</v>
      </c>
      <c r="Q428" s="432">
        <f t="shared" si="299"/>
        <v>0</v>
      </c>
      <c r="R428" s="452"/>
      <c r="S428" s="446">
        <v>0</v>
      </c>
      <c r="T428" s="448">
        <f t="shared" si="300"/>
        <v>0</v>
      </c>
      <c r="U428" s="446">
        <v>3.06</v>
      </c>
      <c r="V428" s="448">
        <f t="shared" si="301"/>
        <v>0</v>
      </c>
      <c r="W428" s="449">
        <f t="shared" si="302"/>
        <v>0</v>
      </c>
      <c r="X428" s="481"/>
      <c r="Y428" s="474">
        <v>0</v>
      </c>
      <c r="Z428" s="476">
        <f t="shared" si="303"/>
        <v>0</v>
      </c>
      <c r="AA428" s="474">
        <v>3.06</v>
      </c>
      <c r="AB428" s="476">
        <f t="shared" si="304"/>
        <v>0</v>
      </c>
      <c r="AC428" s="477">
        <f t="shared" si="305"/>
        <v>0</v>
      </c>
      <c r="AD428" s="500"/>
      <c r="AE428" s="491">
        <v>0</v>
      </c>
      <c r="AF428" s="493">
        <f t="shared" si="306"/>
        <v>0</v>
      </c>
      <c r="AG428" s="491">
        <v>3.06</v>
      </c>
      <c r="AH428" s="493">
        <f t="shared" si="307"/>
        <v>0</v>
      </c>
      <c r="AI428" s="494">
        <f t="shared" si="308"/>
        <v>0</v>
      </c>
      <c r="AJ428" s="532"/>
      <c r="AK428" s="525">
        <v>0</v>
      </c>
      <c r="AL428" s="527">
        <f t="shared" si="309"/>
        <v>0</v>
      </c>
      <c r="AM428" s="525">
        <v>3.06</v>
      </c>
      <c r="AN428" s="527">
        <f t="shared" si="310"/>
        <v>0</v>
      </c>
      <c r="AO428" s="528">
        <f t="shared" si="311"/>
        <v>0</v>
      </c>
      <c r="AP428" s="549"/>
      <c r="AQ428" s="344">
        <v>0</v>
      </c>
      <c r="AR428" s="190">
        <f t="shared" si="362"/>
        <v>0</v>
      </c>
      <c r="AS428" s="344">
        <v>3.06</v>
      </c>
      <c r="AT428" s="190">
        <f t="shared" si="363"/>
        <v>0</v>
      </c>
      <c r="AU428" s="345">
        <f t="shared" si="364"/>
        <v>0</v>
      </c>
      <c r="AV428" s="681"/>
      <c r="AW428" s="344">
        <v>0</v>
      </c>
      <c r="AX428" s="190">
        <f t="shared" si="365"/>
        <v>0</v>
      </c>
      <c r="AY428" s="344">
        <v>3.06</v>
      </c>
      <c r="AZ428" s="190">
        <f t="shared" si="366"/>
        <v>0</v>
      </c>
      <c r="BA428" s="345">
        <f t="shared" si="367"/>
        <v>0</v>
      </c>
      <c r="BB428" s="549">
        <v>130</v>
      </c>
      <c r="BC428" s="542">
        <v>0</v>
      </c>
      <c r="BD428" s="544">
        <f t="shared" si="369"/>
        <v>0</v>
      </c>
      <c r="BE428" s="542">
        <v>3.06</v>
      </c>
      <c r="BF428" s="544">
        <f t="shared" si="370"/>
        <v>397.8</v>
      </c>
      <c r="BG428" s="545">
        <f t="shared" si="371"/>
        <v>397.8</v>
      </c>
      <c r="BH428" s="398">
        <f t="shared" si="357"/>
        <v>0</v>
      </c>
    </row>
    <row r="429" spans="1:62" s="595" customFormat="1" ht="12.75">
      <c r="A429" s="668" t="s">
        <v>1006</v>
      </c>
      <c r="B429" s="640" t="s">
        <v>1007</v>
      </c>
      <c r="C429" s="641" t="s">
        <v>1008</v>
      </c>
      <c r="D429" s="670" t="s">
        <v>110</v>
      </c>
      <c r="E429" s="671">
        <v>0</v>
      </c>
      <c r="F429" s="600">
        <v>300</v>
      </c>
      <c r="G429" s="586">
        <f t="shared" si="359"/>
        <v>0</v>
      </c>
      <c r="H429" s="600">
        <v>1577.76</v>
      </c>
      <c r="I429" s="586">
        <f t="shared" si="360"/>
        <v>0</v>
      </c>
      <c r="J429" s="587">
        <f t="shared" si="361"/>
        <v>0</v>
      </c>
      <c r="K429" s="676"/>
      <c r="L429" s="673"/>
      <c r="M429" s="600">
        <v>300</v>
      </c>
      <c r="N429" s="586">
        <f t="shared" si="297"/>
        <v>0</v>
      </c>
      <c r="O429" s="600">
        <v>1577.76</v>
      </c>
      <c r="P429" s="586">
        <f t="shared" si="298"/>
        <v>0</v>
      </c>
      <c r="Q429" s="587">
        <f t="shared" si="299"/>
        <v>0</v>
      </c>
      <c r="R429" s="673"/>
      <c r="S429" s="600">
        <v>300</v>
      </c>
      <c r="T429" s="586">
        <f t="shared" si="300"/>
        <v>0</v>
      </c>
      <c r="U429" s="600">
        <v>1577.76</v>
      </c>
      <c r="V429" s="586">
        <f t="shared" si="301"/>
        <v>0</v>
      </c>
      <c r="W429" s="587">
        <f t="shared" si="302"/>
        <v>0</v>
      </c>
      <c r="X429" s="673"/>
      <c r="Y429" s="600">
        <v>300</v>
      </c>
      <c r="Z429" s="586">
        <f t="shared" si="303"/>
        <v>0</v>
      </c>
      <c r="AA429" s="600">
        <v>1577.76</v>
      </c>
      <c r="AB429" s="586">
        <f t="shared" si="304"/>
        <v>0</v>
      </c>
      <c r="AC429" s="587">
        <f t="shared" si="305"/>
        <v>0</v>
      </c>
      <c r="AD429" s="673"/>
      <c r="AE429" s="600">
        <v>300</v>
      </c>
      <c r="AF429" s="586">
        <f t="shared" si="306"/>
        <v>0</v>
      </c>
      <c r="AG429" s="600">
        <v>1577.76</v>
      </c>
      <c r="AH429" s="586">
        <f t="shared" si="307"/>
        <v>0</v>
      </c>
      <c r="AI429" s="587">
        <f t="shared" si="308"/>
        <v>0</v>
      </c>
      <c r="AJ429" s="674"/>
      <c r="AK429" s="603">
        <v>300</v>
      </c>
      <c r="AL429" s="591">
        <f t="shared" si="309"/>
        <v>0</v>
      </c>
      <c r="AM429" s="603">
        <v>1577.76</v>
      </c>
      <c r="AN429" s="591">
        <f t="shared" si="310"/>
        <v>0</v>
      </c>
      <c r="AO429" s="592">
        <f t="shared" si="311"/>
        <v>0</v>
      </c>
      <c r="AP429" s="673"/>
      <c r="AQ429" s="600">
        <v>300</v>
      </c>
      <c r="AR429" s="586">
        <f t="shared" si="362"/>
        <v>0</v>
      </c>
      <c r="AS429" s="600">
        <v>1577.76</v>
      </c>
      <c r="AT429" s="586">
        <f t="shared" si="363"/>
        <v>0</v>
      </c>
      <c r="AU429" s="587">
        <f t="shared" si="364"/>
        <v>0</v>
      </c>
      <c r="AV429" s="681"/>
      <c r="AW429" s="600">
        <v>300</v>
      </c>
      <c r="AX429" s="586">
        <f t="shared" si="365"/>
        <v>0</v>
      </c>
      <c r="AY429" s="600">
        <v>1577.76</v>
      </c>
      <c r="AZ429" s="586">
        <f t="shared" si="366"/>
        <v>0</v>
      </c>
      <c r="BA429" s="587">
        <f t="shared" si="367"/>
        <v>0</v>
      </c>
      <c r="BB429" s="673"/>
      <c r="BC429" s="600">
        <v>300</v>
      </c>
      <c r="BD429" s="586">
        <f t="shared" si="369"/>
        <v>0</v>
      </c>
      <c r="BE429" s="600">
        <v>1577.76</v>
      </c>
      <c r="BF429" s="586">
        <f t="shared" si="370"/>
        <v>0</v>
      </c>
      <c r="BG429" s="587">
        <f t="shared" si="371"/>
        <v>0</v>
      </c>
      <c r="BH429" s="398">
        <f t="shared" si="357"/>
        <v>0</v>
      </c>
    </row>
    <row r="430" spans="1:62" s="275" customFormat="1" ht="25.5">
      <c r="A430" s="314" t="s">
        <v>1009</v>
      </c>
      <c r="B430" s="281" t="s">
        <v>1010</v>
      </c>
      <c r="C430" s="372" t="s">
        <v>1011</v>
      </c>
      <c r="D430" s="559" t="s">
        <v>110</v>
      </c>
      <c r="E430" s="667">
        <v>13</v>
      </c>
      <c r="F430" s="344">
        <v>800</v>
      </c>
      <c r="G430" s="190">
        <f t="shared" si="359"/>
        <v>10400</v>
      </c>
      <c r="H430" s="344">
        <v>1063.97</v>
      </c>
      <c r="I430" s="190">
        <f t="shared" si="360"/>
        <v>13831.61</v>
      </c>
      <c r="J430" s="345">
        <f t="shared" si="361"/>
        <v>24231.61</v>
      </c>
      <c r="K430" s="420"/>
      <c r="L430" s="435"/>
      <c r="M430" s="429">
        <v>800</v>
      </c>
      <c r="N430" s="431">
        <f t="shared" si="297"/>
        <v>0</v>
      </c>
      <c r="O430" s="429">
        <v>1063.97</v>
      </c>
      <c r="P430" s="431">
        <f t="shared" si="298"/>
        <v>0</v>
      </c>
      <c r="Q430" s="432">
        <f t="shared" si="299"/>
        <v>0</v>
      </c>
      <c r="R430" s="452"/>
      <c r="S430" s="446">
        <v>800</v>
      </c>
      <c r="T430" s="448">
        <f t="shared" si="300"/>
        <v>0</v>
      </c>
      <c r="U430" s="446">
        <v>1063.97</v>
      </c>
      <c r="V430" s="448">
        <f t="shared" si="301"/>
        <v>0</v>
      </c>
      <c r="W430" s="449">
        <f t="shared" si="302"/>
        <v>0</v>
      </c>
      <c r="X430" s="481"/>
      <c r="Y430" s="474">
        <v>800</v>
      </c>
      <c r="Z430" s="476">
        <f t="shared" si="303"/>
        <v>0</v>
      </c>
      <c r="AA430" s="474">
        <v>1063.97</v>
      </c>
      <c r="AB430" s="476">
        <f t="shared" si="304"/>
        <v>0</v>
      </c>
      <c r="AC430" s="477">
        <f t="shared" si="305"/>
        <v>0</v>
      </c>
      <c r="AD430" s="500"/>
      <c r="AE430" s="491">
        <v>800</v>
      </c>
      <c r="AF430" s="493">
        <f t="shared" si="306"/>
        <v>0</v>
      </c>
      <c r="AG430" s="491">
        <v>1063.97</v>
      </c>
      <c r="AH430" s="493">
        <f t="shared" si="307"/>
        <v>0</v>
      </c>
      <c r="AI430" s="494">
        <f t="shared" si="308"/>
        <v>0</v>
      </c>
      <c r="AJ430" s="532"/>
      <c r="AK430" s="525">
        <v>800</v>
      </c>
      <c r="AL430" s="527">
        <f t="shared" si="309"/>
        <v>0</v>
      </c>
      <c r="AM430" s="525">
        <v>1063.97</v>
      </c>
      <c r="AN430" s="527">
        <f t="shared" si="310"/>
        <v>0</v>
      </c>
      <c r="AO430" s="528">
        <f t="shared" si="311"/>
        <v>0</v>
      </c>
      <c r="AP430" s="549"/>
      <c r="AQ430" s="344">
        <v>800</v>
      </c>
      <c r="AR430" s="190">
        <f t="shared" si="362"/>
        <v>0</v>
      </c>
      <c r="AS430" s="344">
        <v>1063.97</v>
      </c>
      <c r="AT430" s="190">
        <f t="shared" si="363"/>
        <v>0</v>
      </c>
      <c r="AU430" s="345">
        <f t="shared" si="364"/>
        <v>0</v>
      </c>
      <c r="AV430" s="681"/>
      <c r="AW430" s="344">
        <v>800</v>
      </c>
      <c r="AX430" s="190">
        <f t="shared" si="365"/>
        <v>0</v>
      </c>
      <c r="AY430" s="344">
        <v>1063.97</v>
      </c>
      <c r="AZ430" s="190">
        <f t="shared" si="366"/>
        <v>0</v>
      </c>
      <c r="BA430" s="345">
        <f t="shared" si="367"/>
        <v>0</v>
      </c>
      <c r="BB430" s="549">
        <v>13</v>
      </c>
      <c r="BC430" s="542">
        <v>800</v>
      </c>
      <c r="BD430" s="544">
        <f t="shared" si="369"/>
        <v>10400</v>
      </c>
      <c r="BE430" s="542">
        <v>1063.97</v>
      </c>
      <c r="BF430" s="544">
        <f t="shared" si="370"/>
        <v>13831.61</v>
      </c>
      <c r="BG430" s="545">
        <f t="shared" si="371"/>
        <v>24231.61</v>
      </c>
      <c r="BH430" s="398">
        <f t="shared" si="357"/>
        <v>0</v>
      </c>
    </row>
    <row r="431" spans="1:62" s="275" customFormat="1" ht="12.75">
      <c r="A431" s="314" t="s">
        <v>1012</v>
      </c>
      <c r="B431" s="367" t="s">
        <v>388</v>
      </c>
      <c r="C431" s="187"/>
      <c r="D431" s="562" t="s">
        <v>117</v>
      </c>
      <c r="E431" s="234">
        <v>1</v>
      </c>
      <c r="F431" s="344">
        <v>0</v>
      </c>
      <c r="G431" s="190">
        <f t="shared" si="359"/>
        <v>0</v>
      </c>
      <c r="H431" s="344">
        <v>14000</v>
      </c>
      <c r="I431" s="190">
        <f>ROUND(E431*H431,2)</f>
        <v>14000</v>
      </c>
      <c r="J431" s="345">
        <f>G431+I431</f>
        <v>14000</v>
      </c>
      <c r="K431" s="420"/>
      <c r="L431" s="435"/>
      <c r="M431" s="429">
        <v>0</v>
      </c>
      <c r="N431" s="431">
        <f t="shared" si="297"/>
        <v>0</v>
      </c>
      <c r="O431" s="429">
        <v>14000</v>
      </c>
      <c r="P431" s="431">
        <f t="shared" si="298"/>
        <v>0</v>
      </c>
      <c r="Q431" s="432">
        <f t="shared" si="299"/>
        <v>0</v>
      </c>
      <c r="R431" s="452"/>
      <c r="S431" s="446">
        <v>0</v>
      </c>
      <c r="T431" s="448">
        <f t="shared" si="300"/>
        <v>0</v>
      </c>
      <c r="U431" s="446">
        <v>14000</v>
      </c>
      <c r="V431" s="448">
        <f t="shared" si="301"/>
        <v>0</v>
      </c>
      <c r="W431" s="449">
        <f t="shared" si="302"/>
        <v>0</v>
      </c>
      <c r="X431" s="481"/>
      <c r="Y431" s="474">
        <v>0</v>
      </c>
      <c r="Z431" s="476">
        <f t="shared" si="303"/>
        <v>0</v>
      </c>
      <c r="AA431" s="474">
        <v>14000</v>
      </c>
      <c r="AB431" s="476">
        <f t="shared" si="304"/>
        <v>0</v>
      </c>
      <c r="AC431" s="477">
        <f t="shared" si="305"/>
        <v>0</v>
      </c>
      <c r="AD431" s="500"/>
      <c r="AE431" s="491">
        <v>0</v>
      </c>
      <c r="AF431" s="493">
        <f t="shared" si="306"/>
        <v>0</v>
      </c>
      <c r="AG431" s="491">
        <v>14000</v>
      </c>
      <c r="AH431" s="493">
        <f t="shared" si="307"/>
        <v>0</v>
      </c>
      <c r="AI431" s="494">
        <f t="shared" si="308"/>
        <v>0</v>
      </c>
      <c r="AJ431" s="532"/>
      <c r="AK431" s="525">
        <v>0</v>
      </c>
      <c r="AL431" s="527">
        <f t="shared" si="309"/>
        <v>0</v>
      </c>
      <c r="AM431" s="525">
        <v>14000</v>
      </c>
      <c r="AN431" s="527">
        <f t="shared" si="310"/>
        <v>0</v>
      </c>
      <c r="AO431" s="528">
        <f t="shared" si="311"/>
        <v>0</v>
      </c>
      <c r="AP431" s="549"/>
      <c r="AQ431" s="344">
        <v>0</v>
      </c>
      <c r="AR431" s="190">
        <f t="shared" si="362"/>
        <v>0</v>
      </c>
      <c r="AS431" s="344">
        <v>14000</v>
      </c>
      <c r="AT431" s="190">
        <f>ROUND(AP431*AS431,2)</f>
        <v>0</v>
      </c>
      <c r="AU431" s="345">
        <f>AR431+AT431</f>
        <v>0</v>
      </c>
      <c r="AV431" s="681">
        <v>1</v>
      </c>
      <c r="AW431" s="344">
        <v>0</v>
      </c>
      <c r="AX431" s="190">
        <f t="shared" si="365"/>
        <v>0</v>
      </c>
      <c r="AY431" s="344">
        <v>14000</v>
      </c>
      <c r="AZ431" s="190">
        <f>ROUND(AV431*AY431,2)</f>
        <v>14000</v>
      </c>
      <c r="BA431" s="345">
        <f>AX431+AZ431</f>
        <v>14000</v>
      </c>
      <c r="BB431" s="549"/>
      <c r="BC431" s="542">
        <v>0</v>
      </c>
      <c r="BD431" s="544">
        <f t="shared" si="369"/>
        <v>0</v>
      </c>
      <c r="BE431" s="542">
        <v>14000</v>
      </c>
      <c r="BF431" s="544">
        <f t="shared" si="370"/>
        <v>0</v>
      </c>
      <c r="BG431" s="545">
        <f t="shared" si="371"/>
        <v>0</v>
      </c>
      <c r="BH431" s="398">
        <f t="shared" si="357"/>
        <v>0</v>
      </c>
    </row>
    <row r="432" spans="1:62" s="275" customFormat="1" ht="12.75">
      <c r="A432" s="314" t="s">
        <v>1013</v>
      </c>
      <c r="B432" s="367" t="s">
        <v>788</v>
      </c>
      <c r="C432" s="187"/>
      <c r="D432" s="562" t="s">
        <v>117</v>
      </c>
      <c r="E432" s="234">
        <v>1</v>
      </c>
      <c r="F432" s="344">
        <v>40800</v>
      </c>
      <c r="G432" s="190">
        <f t="shared" si="359"/>
        <v>40800</v>
      </c>
      <c r="H432" s="344">
        <v>0</v>
      </c>
      <c r="I432" s="190">
        <f>ROUND(E432*H432,2)</f>
        <v>0</v>
      </c>
      <c r="J432" s="345">
        <f>G432+I432</f>
        <v>40800</v>
      </c>
      <c r="K432" s="420"/>
      <c r="L432" s="435"/>
      <c r="M432" s="429">
        <v>40800</v>
      </c>
      <c r="N432" s="431">
        <f t="shared" si="297"/>
        <v>0</v>
      </c>
      <c r="O432" s="429">
        <v>0</v>
      </c>
      <c r="P432" s="431">
        <f t="shared" si="298"/>
        <v>0</v>
      </c>
      <c r="Q432" s="432">
        <f t="shared" si="299"/>
        <v>0</v>
      </c>
      <c r="R432" s="452"/>
      <c r="S432" s="446">
        <v>40800</v>
      </c>
      <c r="T432" s="448">
        <f t="shared" si="300"/>
        <v>0</v>
      </c>
      <c r="U432" s="446">
        <v>0</v>
      </c>
      <c r="V432" s="448">
        <f t="shared" si="301"/>
        <v>0</v>
      </c>
      <c r="W432" s="449">
        <f t="shared" si="302"/>
        <v>0</v>
      </c>
      <c r="X432" s="481"/>
      <c r="Y432" s="474">
        <v>40800</v>
      </c>
      <c r="Z432" s="476">
        <f t="shared" si="303"/>
        <v>0</v>
      </c>
      <c r="AA432" s="474">
        <v>0</v>
      </c>
      <c r="AB432" s="476">
        <f t="shared" si="304"/>
        <v>0</v>
      </c>
      <c r="AC432" s="477">
        <f t="shared" si="305"/>
        <v>0</v>
      </c>
      <c r="AD432" s="500"/>
      <c r="AE432" s="491">
        <v>40800</v>
      </c>
      <c r="AF432" s="493">
        <f t="shared" si="306"/>
        <v>0</v>
      </c>
      <c r="AG432" s="491">
        <v>0</v>
      </c>
      <c r="AH432" s="493">
        <f t="shared" si="307"/>
        <v>0</v>
      </c>
      <c r="AI432" s="494">
        <f t="shared" si="308"/>
        <v>0</v>
      </c>
      <c r="AJ432" s="532"/>
      <c r="AK432" s="525">
        <v>40800</v>
      </c>
      <c r="AL432" s="527">
        <f t="shared" si="309"/>
        <v>0</v>
      </c>
      <c r="AM432" s="525">
        <v>0</v>
      </c>
      <c r="AN432" s="527">
        <f t="shared" si="310"/>
        <v>0</v>
      </c>
      <c r="AO432" s="528">
        <f t="shared" si="311"/>
        <v>0</v>
      </c>
      <c r="AP432" s="549"/>
      <c r="AQ432" s="344">
        <v>40800</v>
      </c>
      <c r="AR432" s="190">
        <f t="shared" si="362"/>
        <v>0</v>
      </c>
      <c r="AS432" s="344">
        <v>0</v>
      </c>
      <c r="AT432" s="190">
        <f>ROUND(AP432*AS432,2)</f>
        <v>0</v>
      </c>
      <c r="AU432" s="345">
        <f>AR432+AT432</f>
        <v>0</v>
      </c>
      <c r="AV432" s="681">
        <v>1</v>
      </c>
      <c r="AW432" s="344">
        <v>40800</v>
      </c>
      <c r="AX432" s="190">
        <f t="shared" si="365"/>
        <v>40800</v>
      </c>
      <c r="AY432" s="344">
        <v>0</v>
      </c>
      <c r="AZ432" s="190">
        <f>ROUND(AV432*AY432,2)</f>
        <v>0</v>
      </c>
      <c r="BA432" s="345">
        <f>AX432+AZ432</f>
        <v>40800</v>
      </c>
      <c r="BB432" s="549"/>
      <c r="BC432" s="542">
        <v>40800</v>
      </c>
      <c r="BD432" s="544">
        <f t="shared" si="369"/>
        <v>0</v>
      </c>
      <c r="BE432" s="542">
        <v>0</v>
      </c>
      <c r="BF432" s="544">
        <f t="shared" si="370"/>
        <v>0</v>
      </c>
      <c r="BG432" s="545">
        <f t="shared" si="371"/>
        <v>0</v>
      </c>
      <c r="BH432" s="398">
        <f t="shared" si="357"/>
        <v>0</v>
      </c>
    </row>
    <row r="433" spans="1:62" s="275" customFormat="1" ht="12.75">
      <c r="A433" s="308"/>
      <c r="B433" s="366"/>
      <c r="C433" s="565"/>
      <c r="D433" s="562"/>
      <c r="E433" s="234"/>
      <c r="F433" s="344"/>
      <c r="G433" s="190"/>
      <c r="H433" s="344"/>
      <c r="I433" s="190"/>
      <c r="J433" s="345"/>
      <c r="K433" s="420"/>
      <c r="L433" s="435"/>
      <c r="M433" s="429"/>
      <c r="N433" s="431">
        <f t="shared" si="297"/>
        <v>0</v>
      </c>
      <c r="O433" s="429"/>
      <c r="P433" s="431">
        <f t="shared" si="298"/>
        <v>0</v>
      </c>
      <c r="Q433" s="432">
        <f t="shared" si="299"/>
        <v>0</v>
      </c>
      <c r="R433" s="452"/>
      <c r="S433" s="446"/>
      <c r="T433" s="448">
        <f t="shared" si="300"/>
        <v>0</v>
      </c>
      <c r="U433" s="446"/>
      <c r="V433" s="448">
        <f t="shared" si="301"/>
        <v>0</v>
      </c>
      <c r="W433" s="449">
        <f t="shared" si="302"/>
        <v>0</v>
      </c>
      <c r="X433" s="481"/>
      <c r="Y433" s="474"/>
      <c r="Z433" s="476">
        <f t="shared" si="303"/>
        <v>0</v>
      </c>
      <c r="AA433" s="474"/>
      <c r="AB433" s="476">
        <f t="shared" si="304"/>
        <v>0</v>
      </c>
      <c r="AC433" s="477">
        <f t="shared" si="305"/>
        <v>0</v>
      </c>
      <c r="AD433" s="500"/>
      <c r="AE433" s="491"/>
      <c r="AF433" s="493">
        <f t="shared" si="306"/>
        <v>0</v>
      </c>
      <c r="AG433" s="491"/>
      <c r="AH433" s="493">
        <f t="shared" si="307"/>
        <v>0</v>
      </c>
      <c r="AI433" s="494">
        <f t="shared" si="308"/>
        <v>0</v>
      </c>
      <c r="AJ433" s="532"/>
      <c r="AK433" s="525"/>
      <c r="AL433" s="527">
        <f t="shared" si="309"/>
        <v>0</v>
      </c>
      <c r="AM433" s="525"/>
      <c r="AN433" s="527">
        <f t="shared" si="310"/>
        <v>0</v>
      </c>
      <c r="AO433" s="528">
        <f t="shared" si="311"/>
        <v>0</v>
      </c>
      <c r="AP433" s="549"/>
      <c r="AQ433" s="344"/>
      <c r="AR433" s="190"/>
      <c r="AS433" s="344"/>
      <c r="AT433" s="190"/>
      <c r="AU433" s="345"/>
      <c r="AV433" s="681"/>
      <c r="AW433" s="344"/>
      <c r="AX433" s="190"/>
      <c r="AY433" s="344"/>
      <c r="AZ433" s="190"/>
      <c r="BA433" s="345"/>
      <c r="BB433" s="549"/>
      <c r="BC433" s="542"/>
      <c r="BD433" s="544">
        <f t="shared" si="369"/>
        <v>0</v>
      </c>
      <c r="BE433" s="542"/>
      <c r="BF433" s="544">
        <f t="shared" si="370"/>
        <v>0</v>
      </c>
      <c r="BG433" s="545">
        <f t="shared" si="371"/>
        <v>0</v>
      </c>
      <c r="BH433" s="398">
        <f t="shared" si="357"/>
        <v>0</v>
      </c>
    </row>
    <row r="434" spans="1:62" s="459" customFormat="1" ht="12.75">
      <c r="A434" s="313">
        <v>6</v>
      </c>
      <c r="B434" s="250" t="s">
        <v>363</v>
      </c>
      <c r="C434" s="251"/>
      <c r="D434" s="252"/>
      <c r="E434" s="253"/>
      <c r="F434" s="252"/>
      <c r="G434" s="252"/>
      <c r="H434" s="252"/>
      <c r="I434" s="252"/>
      <c r="J434" s="311">
        <f>SUM(J436:J474)</f>
        <v>920878.73</v>
      </c>
      <c r="K434" s="932"/>
      <c r="L434" s="461"/>
      <c r="M434" s="252"/>
      <c r="N434" s="463">
        <f t="shared" si="297"/>
        <v>0</v>
      </c>
      <c r="O434" s="252"/>
      <c r="P434" s="463">
        <f t="shared" si="298"/>
        <v>0</v>
      </c>
      <c r="Q434" s="462">
        <f t="shared" si="299"/>
        <v>0</v>
      </c>
      <c r="R434" s="461"/>
      <c r="S434" s="252"/>
      <c r="T434" s="463">
        <f t="shared" si="300"/>
        <v>0</v>
      </c>
      <c r="U434" s="252"/>
      <c r="V434" s="463">
        <f t="shared" si="301"/>
        <v>0</v>
      </c>
      <c r="W434" s="464">
        <f t="shared" si="302"/>
        <v>0</v>
      </c>
      <c r="X434" s="461"/>
      <c r="Y434" s="252"/>
      <c r="Z434" s="463">
        <f t="shared" si="303"/>
        <v>0</v>
      </c>
      <c r="AA434" s="252"/>
      <c r="AB434" s="463">
        <f t="shared" si="304"/>
        <v>0</v>
      </c>
      <c r="AC434" s="464">
        <f>SUM(AC436:AC472)</f>
        <v>200000</v>
      </c>
      <c r="AD434" s="461"/>
      <c r="AE434" s="252"/>
      <c r="AF434" s="463">
        <f t="shared" si="306"/>
        <v>0</v>
      </c>
      <c r="AG434" s="252"/>
      <c r="AH434" s="463">
        <f t="shared" si="307"/>
        <v>0</v>
      </c>
      <c r="AI434" s="462">
        <f t="shared" si="308"/>
        <v>0</v>
      </c>
      <c r="AJ434" s="574"/>
      <c r="AK434" s="930"/>
      <c r="AL434" s="931">
        <f t="shared" si="309"/>
        <v>0</v>
      </c>
      <c r="AM434" s="930"/>
      <c r="AN434" s="931">
        <f t="shared" si="310"/>
        <v>0</v>
      </c>
      <c r="AO434" s="462">
        <f>SUM(AO436:AO472)</f>
        <v>0</v>
      </c>
      <c r="AP434" s="461"/>
      <c r="AQ434" s="252"/>
      <c r="AR434" s="252"/>
      <c r="AS434" s="252"/>
      <c r="AT434" s="252"/>
      <c r="AU434" s="462">
        <f>SUM(AU436:AU474)</f>
        <v>0</v>
      </c>
      <c r="AV434" s="461"/>
      <c r="AW434" s="252"/>
      <c r="AX434" s="252"/>
      <c r="AY434" s="252"/>
      <c r="AZ434" s="252"/>
      <c r="BA434" s="462">
        <f>SUM(BA436:BA474)</f>
        <v>670478.73</v>
      </c>
      <c r="BB434" s="461"/>
      <c r="BC434" s="548"/>
      <c r="BD434" s="544">
        <f t="shared" si="369"/>
        <v>0</v>
      </c>
      <c r="BE434" s="548"/>
      <c r="BF434" s="544">
        <f t="shared" si="370"/>
        <v>0</v>
      </c>
      <c r="BG434" s="462">
        <f>SUM(BG436:BG474)</f>
        <v>50400</v>
      </c>
      <c r="BH434" s="398">
        <f t="shared" si="357"/>
        <v>0</v>
      </c>
      <c r="BJ434" s="460"/>
    </row>
    <row r="435" spans="1:62" s="275" customFormat="1" ht="12.75">
      <c r="A435" s="314"/>
      <c r="B435" s="366"/>
      <c r="C435" s="565"/>
      <c r="D435" s="562"/>
      <c r="E435" s="234"/>
      <c r="F435" s="344"/>
      <c r="G435" s="190"/>
      <c r="H435" s="344"/>
      <c r="I435" s="190"/>
      <c r="J435" s="345"/>
      <c r="K435" s="420"/>
      <c r="L435" s="435"/>
      <c r="M435" s="429"/>
      <c r="N435" s="431">
        <f t="shared" si="297"/>
        <v>0</v>
      </c>
      <c r="O435" s="429"/>
      <c r="P435" s="431">
        <f t="shared" si="298"/>
        <v>0</v>
      </c>
      <c r="Q435" s="432">
        <f t="shared" si="299"/>
        <v>0</v>
      </c>
      <c r="R435" s="452"/>
      <c r="S435" s="446"/>
      <c r="T435" s="448">
        <f t="shared" si="300"/>
        <v>0</v>
      </c>
      <c r="U435" s="446"/>
      <c r="V435" s="448">
        <f t="shared" si="301"/>
        <v>0</v>
      </c>
      <c r="W435" s="449">
        <f t="shared" si="302"/>
        <v>0</v>
      </c>
      <c r="X435" s="481"/>
      <c r="Y435" s="474"/>
      <c r="Z435" s="476">
        <f t="shared" si="303"/>
        <v>0</v>
      </c>
      <c r="AA435" s="474"/>
      <c r="AB435" s="476">
        <f t="shared" si="304"/>
        <v>0</v>
      </c>
      <c r="AC435" s="477">
        <f t="shared" si="305"/>
        <v>0</v>
      </c>
      <c r="AD435" s="500"/>
      <c r="AE435" s="491"/>
      <c r="AF435" s="493">
        <f t="shared" si="306"/>
        <v>0</v>
      </c>
      <c r="AG435" s="491"/>
      <c r="AH435" s="493">
        <f t="shared" si="307"/>
        <v>0</v>
      </c>
      <c r="AI435" s="494">
        <f t="shared" si="308"/>
        <v>0</v>
      </c>
      <c r="AJ435" s="532"/>
      <c r="AK435" s="525"/>
      <c r="AL435" s="527">
        <f t="shared" si="309"/>
        <v>0</v>
      </c>
      <c r="AM435" s="525"/>
      <c r="AN435" s="527">
        <f t="shared" si="310"/>
        <v>0</v>
      </c>
      <c r="AO435" s="528">
        <f t="shared" si="311"/>
        <v>0</v>
      </c>
      <c r="AP435" s="549"/>
      <c r="AQ435" s="344"/>
      <c r="AR435" s="190"/>
      <c r="AS435" s="344"/>
      <c r="AT435" s="190"/>
      <c r="AU435" s="345"/>
      <c r="AV435" s="681"/>
      <c r="AW435" s="344"/>
      <c r="AX435" s="190"/>
      <c r="AY435" s="344"/>
      <c r="AZ435" s="190"/>
      <c r="BA435" s="345"/>
      <c r="BB435" s="549"/>
      <c r="BC435" s="542"/>
      <c r="BD435" s="544">
        <f t="shared" si="369"/>
        <v>0</v>
      </c>
      <c r="BE435" s="542"/>
      <c r="BF435" s="544">
        <f t="shared" si="370"/>
        <v>0</v>
      </c>
      <c r="BG435" s="545">
        <f t="shared" ref="BG435:BG437" si="372">BD435+BF435</f>
        <v>0</v>
      </c>
      <c r="BH435" s="398">
        <f t="shared" si="357"/>
        <v>0</v>
      </c>
    </row>
    <row r="436" spans="1:62" s="275" customFormat="1" ht="12.75">
      <c r="A436" s="314" t="s">
        <v>1014</v>
      </c>
      <c r="B436" s="281" t="s">
        <v>1015</v>
      </c>
      <c r="C436" s="372" t="s">
        <v>1016</v>
      </c>
      <c r="D436" s="559" t="s">
        <v>110</v>
      </c>
      <c r="E436" s="560">
        <v>1</v>
      </c>
      <c r="F436" s="344">
        <v>5000</v>
      </c>
      <c r="G436" s="190">
        <f t="shared" ref="G436:G474" si="373">E436*F436</f>
        <v>5000</v>
      </c>
      <c r="H436" s="344">
        <v>44797.87</v>
      </c>
      <c r="I436" s="190">
        <f t="shared" ref="I436:I470" si="374">H436*E436</f>
        <v>44797.87</v>
      </c>
      <c r="J436" s="345">
        <f t="shared" ref="J436:J472" si="375">G436+I436</f>
        <v>49797.87</v>
      </c>
      <c r="K436" s="420"/>
      <c r="L436" s="435"/>
      <c r="M436" s="429">
        <v>5000</v>
      </c>
      <c r="N436" s="431">
        <f t="shared" si="297"/>
        <v>0</v>
      </c>
      <c r="O436" s="429">
        <v>44797.87</v>
      </c>
      <c r="P436" s="431">
        <f t="shared" si="298"/>
        <v>0</v>
      </c>
      <c r="Q436" s="432">
        <f t="shared" si="299"/>
        <v>0</v>
      </c>
      <c r="R436" s="452"/>
      <c r="S436" s="446">
        <v>5000</v>
      </c>
      <c r="T436" s="448">
        <f t="shared" si="300"/>
        <v>0</v>
      </c>
      <c r="U436" s="446">
        <v>44797.87</v>
      </c>
      <c r="V436" s="448">
        <f t="shared" si="301"/>
        <v>0</v>
      </c>
      <c r="W436" s="449">
        <f t="shared" si="302"/>
        <v>0</v>
      </c>
      <c r="X436" s="481"/>
      <c r="Y436" s="474">
        <v>5000</v>
      </c>
      <c r="Z436" s="476">
        <f t="shared" si="303"/>
        <v>0</v>
      </c>
      <c r="AA436" s="474">
        <v>44797.87</v>
      </c>
      <c r="AB436" s="476">
        <f t="shared" si="304"/>
        <v>0</v>
      </c>
      <c r="AC436" s="477">
        <f t="shared" si="305"/>
        <v>0</v>
      </c>
      <c r="AD436" s="500"/>
      <c r="AE436" s="491">
        <v>5000</v>
      </c>
      <c r="AF436" s="493">
        <f t="shared" si="306"/>
        <v>0</v>
      </c>
      <c r="AG436" s="491">
        <v>44797.87</v>
      </c>
      <c r="AH436" s="493">
        <f t="shared" si="307"/>
        <v>0</v>
      </c>
      <c r="AI436" s="494">
        <f t="shared" si="308"/>
        <v>0</v>
      </c>
      <c r="AJ436" s="532"/>
      <c r="AK436" s="525">
        <v>5000</v>
      </c>
      <c r="AL436" s="527">
        <f t="shared" si="309"/>
        <v>0</v>
      </c>
      <c r="AM436" s="525">
        <v>44797.87</v>
      </c>
      <c r="AN436" s="527">
        <f t="shared" si="310"/>
        <v>0</v>
      </c>
      <c r="AO436" s="528">
        <f t="shared" si="311"/>
        <v>0</v>
      </c>
      <c r="AP436" s="549"/>
      <c r="AQ436" s="344">
        <v>5000</v>
      </c>
      <c r="AR436" s="190">
        <f t="shared" ref="AR436:AR474" si="376">AP436*AQ436</f>
        <v>0</v>
      </c>
      <c r="AS436" s="344">
        <v>44797.87</v>
      </c>
      <c r="AT436" s="190">
        <f t="shared" ref="AT436:AT470" si="377">AS436*AP436</f>
        <v>0</v>
      </c>
      <c r="AU436" s="345">
        <f t="shared" ref="AU436:AU437" si="378">AR436+AT436</f>
        <v>0</v>
      </c>
      <c r="AV436" s="681">
        <v>1</v>
      </c>
      <c r="AW436" s="344">
        <v>5000</v>
      </c>
      <c r="AX436" s="190">
        <f t="shared" ref="AX436:AX474" si="379">AV436*AW436</f>
        <v>5000</v>
      </c>
      <c r="AY436" s="344">
        <v>44797.87</v>
      </c>
      <c r="AZ436" s="190">
        <f t="shared" ref="AZ436:AZ470" si="380">AY436*AV436</f>
        <v>44797.87</v>
      </c>
      <c r="BA436" s="345">
        <f t="shared" ref="BA436:BA437" si="381">AX436+AZ436</f>
        <v>49797.87</v>
      </c>
      <c r="BB436" s="549"/>
      <c r="BC436" s="542">
        <v>5000</v>
      </c>
      <c r="BD436" s="544">
        <f t="shared" si="369"/>
        <v>0</v>
      </c>
      <c r="BE436" s="542">
        <v>44797.87</v>
      </c>
      <c r="BF436" s="544">
        <f t="shared" si="370"/>
        <v>0</v>
      </c>
      <c r="BG436" s="545">
        <f t="shared" si="372"/>
        <v>0</v>
      </c>
      <c r="BH436" s="398">
        <f t="shared" si="357"/>
        <v>0</v>
      </c>
    </row>
    <row r="437" spans="1:62" s="604" customFormat="1" ht="25.5">
      <c r="A437" s="596" t="s">
        <v>1017</v>
      </c>
      <c r="B437" s="640" t="s">
        <v>1018</v>
      </c>
      <c r="C437" s="641" t="s">
        <v>1019</v>
      </c>
      <c r="D437" s="642" t="s">
        <v>123</v>
      </c>
      <c r="E437" s="643">
        <v>0</v>
      </c>
      <c r="F437" s="600">
        <v>124</v>
      </c>
      <c r="G437" s="644">
        <f t="shared" si="373"/>
        <v>0</v>
      </c>
      <c r="H437" s="600">
        <v>470</v>
      </c>
      <c r="I437" s="645">
        <f t="shared" si="374"/>
        <v>0</v>
      </c>
      <c r="J437" s="646">
        <f t="shared" si="375"/>
        <v>0</v>
      </c>
      <c r="K437" s="601"/>
      <c r="L437" s="599"/>
      <c r="M437" s="600">
        <v>124</v>
      </c>
      <c r="N437" s="586">
        <f t="shared" ref="N437:N524" si="382">L437*M437</f>
        <v>0</v>
      </c>
      <c r="O437" s="600">
        <v>470</v>
      </c>
      <c r="P437" s="586">
        <f t="shared" ref="P437:P524" si="383">L437*O437</f>
        <v>0</v>
      </c>
      <c r="Q437" s="587">
        <f t="shared" ref="Q437:Q524" si="384">N437+P437</f>
        <v>0</v>
      </c>
      <c r="R437" s="599"/>
      <c r="S437" s="600">
        <v>124</v>
      </c>
      <c r="T437" s="586">
        <f t="shared" ref="T437:T524" si="385">R437*S437</f>
        <v>0</v>
      </c>
      <c r="U437" s="600">
        <v>470</v>
      </c>
      <c r="V437" s="586">
        <f t="shared" ref="V437:V524" si="386">R437*U437</f>
        <v>0</v>
      </c>
      <c r="W437" s="587">
        <f t="shared" ref="W437:W524" si="387">T437+V437</f>
        <v>0</v>
      </c>
      <c r="X437" s="599"/>
      <c r="Y437" s="600">
        <v>124</v>
      </c>
      <c r="Z437" s="586">
        <f t="shared" ref="Z437:Z524" si="388">X437*Y437</f>
        <v>0</v>
      </c>
      <c r="AA437" s="600">
        <v>470</v>
      </c>
      <c r="AB437" s="586">
        <f t="shared" ref="AB437:AB524" si="389">X437*AA437</f>
        <v>0</v>
      </c>
      <c r="AC437" s="587">
        <f t="shared" ref="AC437:AC524" si="390">Z437+AB437</f>
        <v>0</v>
      </c>
      <c r="AD437" s="599"/>
      <c r="AE437" s="600">
        <v>124</v>
      </c>
      <c r="AF437" s="586">
        <f t="shared" ref="AF437:AF524" si="391">AD437*AE437</f>
        <v>0</v>
      </c>
      <c r="AG437" s="600">
        <v>470</v>
      </c>
      <c r="AH437" s="586">
        <f t="shared" ref="AH437:AH524" si="392">AD437*AG437</f>
        <v>0</v>
      </c>
      <c r="AI437" s="587">
        <f t="shared" ref="AI437:AI524" si="393">AF437+AH437</f>
        <v>0</v>
      </c>
      <c r="AJ437" s="602"/>
      <c r="AK437" s="603">
        <v>124</v>
      </c>
      <c r="AL437" s="591">
        <f t="shared" ref="AL437:AL524" si="394">AJ437*AK437</f>
        <v>0</v>
      </c>
      <c r="AM437" s="603">
        <v>470</v>
      </c>
      <c r="AN437" s="591">
        <f t="shared" ref="AN437:AN524" si="395">AJ437*AM437</f>
        <v>0</v>
      </c>
      <c r="AO437" s="592">
        <f t="shared" ref="AO437:AO524" si="396">AL437+AN437</f>
        <v>0</v>
      </c>
      <c r="AP437" s="599"/>
      <c r="AQ437" s="600">
        <v>124</v>
      </c>
      <c r="AR437" s="644">
        <f t="shared" si="376"/>
        <v>0</v>
      </c>
      <c r="AS437" s="600">
        <v>470</v>
      </c>
      <c r="AT437" s="645">
        <f t="shared" si="377"/>
        <v>0</v>
      </c>
      <c r="AU437" s="646">
        <f t="shared" si="378"/>
        <v>0</v>
      </c>
      <c r="AV437" s="606"/>
      <c r="AW437" s="600">
        <v>124</v>
      </c>
      <c r="AX437" s="644">
        <f t="shared" si="379"/>
        <v>0</v>
      </c>
      <c r="AY437" s="600">
        <v>470</v>
      </c>
      <c r="AZ437" s="645">
        <f t="shared" si="380"/>
        <v>0</v>
      </c>
      <c r="BA437" s="646">
        <f t="shared" si="381"/>
        <v>0</v>
      </c>
      <c r="BB437" s="599"/>
      <c r="BC437" s="600">
        <v>124</v>
      </c>
      <c r="BD437" s="586">
        <f t="shared" si="369"/>
        <v>0</v>
      </c>
      <c r="BE437" s="600">
        <v>470</v>
      </c>
      <c r="BF437" s="586">
        <f t="shared" si="370"/>
        <v>0</v>
      </c>
      <c r="BG437" s="587">
        <f t="shared" si="372"/>
        <v>0</v>
      </c>
      <c r="BH437" s="398">
        <f t="shared" si="357"/>
        <v>0</v>
      </c>
      <c r="BJ437" s="595"/>
    </row>
    <row r="438" spans="1:62" s="689" customFormat="1" ht="14.1" customHeight="1">
      <c r="A438" s="686"/>
      <c r="B438" s="664" t="s">
        <v>1100</v>
      </c>
      <c r="C438" s="394" t="s">
        <v>1193</v>
      </c>
      <c r="D438" s="688" t="s">
        <v>123</v>
      </c>
      <c r="E438" s="688">
        <v>185</v>
      </c>
      <c r="F438" s="661">
        <v>124</v>
      </c>
      <c r="G438" s="396">
        <f t="shared" si="373"/>
        <v>22940</v>
      </c>
      <c r="H438" s="661">
        <v>86.52</v>
      </c>
      <c r="I438" s="396">
        <f t="shared" si="374"/>
        <v>16006.199999999999</v>
      </c>
      <c r="J438" s="396">
        <f>G438+I438</f>
        <v>38946.199999999997</v>
      </c>
      <c r="K438" s="661"/>
      <c r="AQ438" s="661">
        <v>124</v>
      </c>
      <c r="AR438" s="396">
        <f t="shared" si="376"/>
        <v>0</v>
      </c>
      <c r="AS438" s="661">
        <v>86.52</v>
      </c>
      <c r="AT438" s="396">
        <f t="shared" si="377"/>
        <v>0</v>
      </c>
      <c r="AU438" s="396">
        <f>AR438+AT438</f>
        <v>0</v>
      </c>
      <c r="AV438" s="627">
        <v>185</v>
      </c>
      <c r="AW438" s="661">
        <v>124</v>
      </c>
      <c r="AX438" s="396">
        <f t="shared" si="379"/>
        <v>22940</v>
      </c>
      <c r="AY438" s="661">
        <v>86.52</v>
      </c>
      <c r="AZ438" s="396">
        <f t="shared" si="380"/>
        <v>16006.199999999999</v>
      </c>
      <c r="BA438" s="396">
        <f>AX438+AZ438</f>
        <v>38946.199999999997</v>
      </c>
      <c r="BB438" s="627"/>
      <c r="BC438" s="661">
        <v>124</v>
      </c>
      <c r="BD438" s="396">
        <f t="shared" si="369"/>
        <v>0</v>
      </c>
      <c r="BE438" s="661">
        <v>86.52</v>
      </c>
      <c r="BF438" s="396">
        <f t="shared" ref="BF438" si="397">BE438*BB438</f>
        <v>0</v>
      </c>
      <c r="BG438" s="396">
        <f>BD438+BF438</f>
        <v>0</v>
      </c>
      <c r="BH438" s="398">
        <f t="shared" si="357"/>
        <v>0</v>
      </c>
    </row>
    <row r="439" spans="1:62" s="718" customFormat="1" ht="25.5">
      <c r="A439" s="647" t="s">
        <v>1020</v>
      </c>
      <c r="B439" s="648" t="s">
        <v>796</v>
      </c>
      <c r="C439" s="649" t="s">
        <v>1021</v>
      </c>
      <c r="D439" s="650" t="s">
        <v>123</v>
      </c>
      <c r="E439" s="637">
        <v>170</v>
      </c>
      <c r="F439" s="691">
        <v>124</v>
      </c>
      <c r="G439" s="713">
        <f t="shared" si="373"/>
        <v>21080</v>
      </c>
      <c r="H439" s="691">
        <v>142</v>
      </c>
      <c r="I439" s="714">
        <f t="shared" si="374"/>
        <v>24140</v>
      </c>
      <c r="J439" s="715">
        <f t="shared" si="375"/>
        <v>45220</v>
      </c>
      <c r="K439" s="716"/>
      <c r="L439" s="622"/>
      <c r="M439" s="691">
        <v>124</v>
      </c>
      <c r="N439" s="692">
        <f t="shared" si="382"/>
        <v>0</v>
      </c>
      <c r="O439" s="691">
        <v>142</v>
      </c>
      <c r="P439" s="692">
        <f t="shared" si="383"/>
        <v>0</v>
      </c>
      <c r="Q439" s="693">
        <f t="shared" si="384"/>
        <v>0</v>
      </c>
      <c r="R439" s="622"/>
      <c r="S439" s="691">
        <v>124</v>
      </c>
      <c r="T439" s="692">
        <f t="shared" si="385"/>
        <v>0</v>
      </c>
      <c r="U439" s="691">
        <v>142</v>
      </c>
      <c r="V439" s="692">
        <f t="shared" si="386"/>
        <v>0</v>
      </c>
      <c r="W439" s="693">
        <f t="shared" si="387"/>
        <v>0</v>
      </c>
      <c r="X439" s="622"/>
      <c r="Y439" s="691">
        <v>124</v>
      </c>
      <c r="Z439" s="692">
        <f t="shared" si="388"/>
        <v>0</v>
      </c>
      <c r="AA439" s="691">
        <v>142</v>
      </c>
      <c r="AB439" s="692">
        <f t="shared" si="389"/>
        <v>0</v>
      </c>
      <c r="AC439" s="693">
        <f t="shared" si="390"/>
        <v>0</v>
      </c>
      <c r="AD439" s="622"/>
      <c r="AE439" s="691">
        <v>124</v>
      </c>
      <c r="AF439" s="692">
        <f t="shared" si="391"/>
        <v>0</v>
      </c>
      <c r="AG439" s="691">
        <v>142</v>
      </c>
      <c r="AH439" s="692">
        <f t="shared" si="392"/>
        <v>0</v>
      </c>
      <c r="AI439" s="693">
        <f t="shared" si="393"/>
        <v>0</v>
      </c>
      <c r="AJ439" s="717"/>
      <c r="AK439" s="697">
        <v>124</v>
      </c>
      <c r="AL439" s="698">
        <f t="shared" si="394"/>
        <v>0</v>
      </c>
      <c r="AM439" s="697">
        <v>142</v>
      </c>
      <c r="AN439" s="698">
        <f t="shared" si="395"/>
        <v>0</v>
      </c>
      <c r="AO439" s="699">
        <f t="shared" si="396"/>
        <v>0</v>
      </c>
      <c r="AP439" s="622"/>
      <c r="AQ439" s="691">
        <v>124</v>
      </c>
      <c r="AR439" s="713">
        <f t="shared" si="376"/>
        <v>0</v>
      </c>
      <c r="AS439" s="691">
        <v>142</v>
      </c>
      <c r="AT439" s="714">
        <f t="shared" si="377"/>
        <v>0</v>
      </c>
      <c r="AU439" s="715">
        <f t="shared" ref="AU439" si="398">AR439+AT439</f>
        <v>0</v>
      </c>
      <c r="AV439" s="606">
        <v>170</v>
      </c>
      <c r="AW439" s="691">
        <v>124</v>
      </c>
      <c r="AX439" s="713">
        <f t="shared" si="379"/>
        <v>21080</v>
      </c>
      <c r="AY439" s="691">
        <v>142</v>
      </c>
      <c r="AZ439" s="714">
        <f t="shared" si="380"/>
        <v>24140</v>
      </c>
      <c r="BA439" s="715">
        <f t="shared" ref="BA439" si="399">AX439+AZ439</f>
        <v>45220</v>
      </c>
      <c r="BB439" s="622"/>
      <c r="BC439" s="691">
        <v>124</v>
      </c>
      <c r="BD439" s="692">
        <f t="shared" ref="BD439:BD449" si="400">BB439*BC439</f>
        <v>0</v>
      </c>
      <c r="BE439" s="691">
        <v>142</v>
      </c>
      <c r="BF439" s="692">
        <f t="shared" ref="BF439:BF449" si="401">BB439*BE439</f>
        <v>0</v>
      </c>
      <c r="BG439" s="693">
        <f t="shared" ref="BG439:BG449" si="402">BD439+BF439</f>
        <v>0</v>
      </c>
      <c r="BH439" s="398">
        <f t="shared" si="357"/>
        <v>0</v>
      </c>
      <c r="BJ439" s="700"/>
    </row>
    <row r="440" spans="1:62" s="718" customFormat="1" ht="25.5">
      <c r="A440" s="647" t="s">
        <v>1022</v>
      </c>
      <c r="B440" s="648" t="s">
        <v>796</v>
      </c>
      <c r="C440" s="649" t="s">
        <v>1023</v>
      </c>
      <c r="D440" s="650" t="s">
        <v>123</v>
      </c>
      <c r="E440" s="637">
        <v>650</v>
      </c>
      <c r="F440" s="691">
        <v>124</v>
      </c>
      <c r="G440" s="713">
        <f t="shared" si="373"/>
        <v>80600</v>
      </c>
      <c r="H440" s="691">
        <v>92.52</v>
      </c>
      <c r="I440" s="714">
        <f t="shared" si="374"/>
        <v>60138</v>
      </c>
      <c r="J440" s="715">
        <f>G440+I440</f>
        <v>140738</v>
      </c>
      <c r="K440" s="716"/>
      <c r="L440" s="622"/>
      <c r="M440" s="691">
        <v>124</v>
      </c>
      <c r="N440" s="692">
        <f t="shared" si="382"/>
        <v>0</v>
      </c>
      <c r="O440" s="691">
        <v>92.52</v>
      </c>
      <c r="P440" s="692">
        <f t="shared" si="383"/>
        <v>0</v>
      </c>
      <c r="Q440" s="693">
        <f t="shared" si="384"/>
        <v>0</v>
      </c>
      <c r="R440" s="622"/>
      <c r="S440" s="691">
        <v>124</v>
      </c>
      <c r="T440" s="692">
        <f t="shared" si="385"/>
        <v>0</v>
      </c>
      <c r="U440" s="691">
        <v>92.52</v>
      </c>
      <c r="V440" s="692">
        <f t="shared" si="386"/>
        <v>0</v>
      </c>
      <c r="W440" s="693">
        <f t="shared" si="387"/>
        <v>0</v>
      </c>
      <c r="X440" s="622"/>
      <c r="Y440" s="691">
        <v>124</v>
      </c>
      <c r="Z440" s="692">
        <f t="shared" si="388"/>
        <v>0</v>
      </c>
      <c r="AA440" s="691">
        <v>92.52</v>
      </c>
      <c r="AB440" s="692">
        <f t="shared" si="389"/>
        <v>0</v>
      </c>
      <c r="AC440" s="693">
        <f t="shared" si="390"/>
        <v>0</v>
      </c>
      <c r="AD440" s="622"/>
      <c r="AE440" s="691">
        <v>124</v>
      </c>
      <c r="AF440" s="692">
        <f t="shared" si="391"/>
        <v>0</v>
      </c>
      <c r="AG440" s="691">
        <v>92.52</v>
      </c>
      <c r="AH440" s="692">
        <f t="shared" si="392"/>
        <v>0</v>
      </c>
      <c r="AI440" s="693">
        <f t="shared" si="393"/>
        <v>0</v>
      </c>
      <c r="AJ440" s="717"/>
      <c r="AK440" s="697">
        <v>124</v>
      </c>
      <c r="AL440" s="698">
        <f t="shared" si="394"/>
        <v>0</v>
      </c>
      <c r="AM440" s="697">
        <v>92.52</v>
      </c>
      <c r="AN440" s="698">
        <f t="shared" si="395"/>
        <v>0</v>
      </c>
      <c r="AO440" s="699">
        <f t="shared" si="396"/>
        <v>0</v>
      </c>
      <c r="AP440" s="622"/>
      <c r="AQ440" s="691">
        <v>124</v>
      </c>
      <c r="AR440" s="713">
        <f t="shared" si="376"/>
        <v>0</v>
      </c>
      <c r="AS440" s="691">
        <v>92.52</v>
      </c>
      <c r="AT440" s="714">
        <f t="shared" si="377"/>
        <v>0</v>
      </c>
      <c r="AU440" s="715">
        <f>AR440+AT440</f>
        <v>0</v>
      </c>
      <c r="AV440" s="606">
        <v>650</v>
      </c>
      <c r="AW440" s="691">
        <v>124</v>
      </c>
      <c r="AX440" s="713">
        <f t="shared" si="379"/>
        <v>80600</v>
      </c>
      <c r="AY440" s="691">
        <v>92.52</v>
      </c>
      <c r="AZ440" s="714">
        <f t="shared" si="380"/>
        <v>60138</v>
      </c>
      <c r="BA440" s="715">
        <f>AX440+AZ440</f>
        <v>140738</v>
      </c>
      <c r="BB440" s="622"/>
      <c r="BC440" s="691">
        <v>124</v>
      </c>
      <c r="BD440" s="692">
        <f t="shared" si="400"/>
        <v>0</v>
      </c>
      <c r="BE440" s="691">
        <v>92.52</v>
      </c>
      <c r="BF440" s="692">
        <f t="shared" si="401"/>
        <v>0</v>
      </c>
      <c r="BG440" s="693">
        <f t="shared" si="402"/>
        <v>0</v>
      </c>
      <c r="BH440" s="398">
        <f t="shared" si="357"/>
        <v>0</v>
      </c>
      <c r="BJ440" s="700"/>
    </row>
    <row r="441" spans="1:62" s="718" customFormat="1" ht="25.5">
      <c r="A441" s="647" t="s">
        <v>1024</v>
      </c>
      <c r="B441" s="648" t="s">
        <v>796</v>
      </c>
      <c r="C441" s="649" t="s">
        <v>785</v>
      </c>
      <c r="D441" s="650" t="s">
        <v>123</v>
      </c>
      <c r="E441" s="637">
        <v>140</v>
      </c>
      <c r="F441" s="691">
        <v>124</v>
      </c>
      <c r="G441" s="713">
        <f t="shared" si="373"/>
        <v>17360</v>
      </c>
      <c r="H441" s="691">
        <v>101.52</v>
      </c>
      <c r="I441" s="714">
        <f t="shared" si="374"/>
        <v>14212.8</v>
      </c>
      <c r="J441" s="715">
        <f t="shared" si="375"/>
        <v>31572.799999999999</v>
      </c>
      <c r="K441" s="716"/>
      <c r="L441" s="622"/>
      <c r="M441" s="691">
        <v>124</v>
      </c>
      <c r="N441" s="692">
        <f t="shared" si="382"/>
        <v>0</v>
      </c>
      <c r="O441" s="691">
        <v>101.52</v>
      </c>
      <c r="P441" s="692">
        <f t="shared" si="383"/>
        <v>0</v>
      </c>
      <c r="Q441" s="693">
        <f t="shared" si="384"/>
        <v>0</v>
      </c>
      <c r="R441" s="622"/>
      <c r="S441" s="691">
        <v>124</v>
      </c>
      <c r="T441" s="692">
        <f t="shared" si="385"/>
        <v>0</v>
      </c>
      <c r="U441" s="691">
        <v>101.52</v>
      </c>
      <c r="V441" s="692">
        <f t="shared" si="386"/>
        <v>0</v>
      </c>
      <c r="W441" s="693">
        <f t="shared" si="387"/>
        <v>0</v>
      </c>
      <c r="X441" s="622"/>
      <c r="Y441" s="691">
        <v>124</v>
      </c>
      <c r="Z441" s="692">
        <f t="shared" si="388"/>
        <v>0</v>
      </c>
      <c r="AA441" s="691">
        <v>101.52</v>
      </c>
      <c r="AB441" s="692">
        <f t="shared" si="389"/>
        <v>0</v>
      </c>
      <c r="AC441" s="693">
        <f t="shared" si="390"/>
        <v>0</v>
      </c>
      <c r="AD441" s="622"/>
      <c r="AE441" s="691">
        <v>124</v>
      </c>
      <c r="AF441" s="692">
        <f t="shared" si="391"/>
        <v>0</v>
      </c>
      <c r="AG441" s="691">
        <v>101.52</v>
      </c>
      <c r="AH441" s="692">
        <f t="shared" si="392"/>
        <v>0</v>
      </c>
      <c r="AI441" s="693">
        <f t="shared" si="393"/>
        <v>0</v>
      </c>
      <c r="AJ441" s="717"/>
      <c r="AK441" s="697">
        <v>124</v>
      </c>
      <c r="AL441" s="698">
        <f t="shared" si="394"/>
        <v>0</v>
      </c>
      <c r="AM441" s="697">
        <v>101.52</v>
      </c>
      <c r="AN441" s="698">
        <f t="shared" si="395"/>
        <v>0</v>
      </c>
      <c r="AO441" s="699">
        <f t="shared" si="396"/>
        <v>0</v>
      </c>
      <c r="AP441" s="622"/>
      <c r="AQ441" s="691">
        <v>124</v>
      </c>
      <c r="AR441" s="713">
        <f t="shared" si="376"/>
        <v>0</v>
      </c>
      <c r="AS441" s="691">
        <v>101.52</v>
      </c>
      <c r="AT441" s="714">
        <f t="shared" si="377"/>
        <v>0</v>
      </c>
      <c r="AU441" s="715">
        <f t="shared" ref="AU441:AU445" si="403">AR441+AT441</f>
        <v>0</v>
      </c>
      <c r="AV441" s="606">
        <v>140</v>
      </c>
      <c r="AW441" s="691">
        <v>124</v>
      </c>
      <c r="AX441" s="713">
        <f t="shared" si="379"/>
        <v>17360</v>
      </c>
      <c r="AY441" s="691">
        <v>101.52</v>
      </c>
      <c r="AZ441" s="714">
        <f t="shared" si="380"/>
        <v>14212.8</v>
      </c>
      <c r="BA441" s="715">
        <f t="shared" ref="BA441:BA445" si="404">AX441+AZ441</f>
        <v>31572.799999999999</v>
      </c>
      <c r="BB441" s="622"/>
      <c r="BC441" s="691">
        <v>124</v>
      </c>
      <c r="BD441" s="692">
        <f t="shared" si="400"/>
        <v>0</v>
      </c>
      <c r="BE441" s="691">
        <v>101.52</v>
      </c>
      <c r="BF441" s="692">
        <f t="shared" si="401"/>
        <v>0</v>
      </c>
      <c r="BG441" s="693">
        <f t="shared" si="402"/>
        <v>0</v>
      </c>
      <c r="BH441" s="398">
        <f t="shared" si="357"/>
        <v>0</v>
      </c>
      <c r="BJ441" s="700"/>
    </row>
    <row r="442" spans="1:62" s="718" customFormat="1" ht="25.5">
      <c r="A442" s="647" t="s">
        <v>364</v>
      </c>
      <c r="B442" s="648" t="s">
        <v>1025</v>
      </c>
      <c r="C442" s="649" t="s">
        <v>366</v>
      </c>
      <c r="D442" s="650" t="s">
        <v>110</v>
      </c>
      <c r="E442" s="637">
        <v>77</v>
      </c>
      <c r="F442" s="691">
        <v>2000</v>
      </c>
      <c r="G442" s="713">
        <f t="shared" si="373"/>
        <v>154000</v>
      </c>
      <c r="H442" s="691">
        <v>0</v>
      </c>
      <c r="I442" s="714">
        <f t="shared" si="374"/>
        <v>0</v>
      </c>
      <c r="J442" s="715">
        <f t="shared" si="375"/>
        <v>154000</v>
      </c>
      <c r="K442" s="716" t="s">
        <v>977</v>
      </c>
      <c r="L442" s="622"/>
      <c r="M442" s="691">
        <v>2000</v>
      </c>
      <c r="N442" s="692">
        <f t="shared" si="382"/>
        <v>0</v>
      </c>
      <c r="O442" s="691">
        <v>0</v>
      </c>
      <c r="P442" s="692">
        <f t="shared" si="383"/>
        <v>0</v>
      </c>
      <c r="Q442" s="693">
        <f t="shared" si="384"/>
        <v>0</v>
      </c>
      <c r="R442" s="622"/>
      <c r="S442" s="691">
        <v>2000</v>
      </c>
      <c r="T442" s="692">
        <f t="shared" si="385"/>
        <v>0</v>
      </c>
      <c r="U442" s="691">
        <v>0</v>
      </c>
      <c r="V442" s="692">
        <f t="shared" si="386"/>
        <v>0</v>
      </c>
      <c r="W442" s="693">
        <f t="shared" si="387"/>
        <v>0</v>
      </c>
      <c r="X442" s="622">
        <v>60</v>
      </c>
      <c r="Y442" s="691">
        <v>2000</v>
      </c>
      <c r="Z442" s="692">
        <f t="shared" si="388"/>
        <v>120000</v>
      </c>
      <c r="AA442" s="691">
        <v>0</v>
      </c>
      <c r="AB442" s="692">
        <f t="shared" si="389"/>
        <v>0</v>
      </c>
      <c r="AC442" s="693">
        <f t="shared" si="390"/>
        <v>120000</v>
      </c>
      <c r="AD442" s="622"/>
      <c r="AE442" s="691">
        <v>2000</v>
      </c>
      <c r="AF442" s="692">
        <f t="shared" si="391"/>
        <v>0</v>
      </c>
      <c r="AG442" s="691">
        <v>0</v>
      </c>
      <c r="AH442" s="692">
        <f t="shared" si="392"/>
        <v>0</v>
      </c>
      <c r="AI442" s="693">
        <f t="shared" si="393"/>
        <v>0</v>
      </c>
      <c r="AJ442" s="717"/>
      <c r="AK442" s="697">
        <v>2000</v>
      </c>
      <c r="AL442" s="698">
        <f t="shared" si="394"/>
        <v>0</v>
      </c>
      <c r="AM442" s="697">
        <v>0</v>
      </c>
      <c r="AN442" s="698">
        <f t="shared" si="395"/>
        <v>0</v>
      </c>
      <c r="AO442" s="699">
        <f t="shared" si="396"/>
        <v>0</v>
      </c>
      <c r="AP442" s="622"/>
      <c r="AQ442" s="691">
        <v>2000</v>
      </c>
      <c r="AR442" s="713">
        <f t="shared" si="376"/>
        <v>0</v>
      </c>
      <c r="AS442" s="691">
        <v>0</v>
      </c>
      <c r="AT442" s="714">
        <f t="shared" si="377"/>
        <v>0</v>
      </c>
      <c r="AU442" s="715">
        <f t="shared" si="403"/>
        <v>0</v>
      </c>
      <c r="AV442" s="606">
        <v>17</v>
      </c>
      <c r="AW442" s="691">
        <v>2000</v>
      </c>
      <c r="AX442" s="713">
        <f t="shared" si="379"/>
        <v>34000</v>
      </c>
      <c r="AY442" s="691">
        <v>0</v>
      </c>
      <c r="AZ442" s="714">
        <f t="shared" si="380"/>
        <v>0</v>
      </c>
      <c r="BA442" s="715">
        <f t="shared" si="404"/>
        <v>34000</v>
      </c>
      <c r="BB442" s="622"/>
      <c r="BC442" s="691">
        <v>2000</v>
      </c>
      <c r="BD442" s="692">
        <f t="shared" si="400"/>
        <v>0</v>
      </c>
      <c r="BE442" s="691">
        <v>0</v>
      </c>
      <c r="BF442" s="692">
        <f t="shared" si="401"/>
        <v>0</v>
      </c>
      <c r="BG442" s="693">
        <f t="shared" si="402"/>
        <v>0</v>
      </c>
      <c r="BH442" s="398">
        <f t="shared" si="357"/>
        <v>0</v>
      </c>
      <c r="BJ442" s="700"/>
    </row>
    <row r="443" spans="1:62" s="718" customFormat="1" ht="25.5">
      <c r="A443" s="647" t="s">
        <v>367</v>
      </c>
      <c r="B443" s="648" t="s">
        <v>368</v>
      </c>
      <c r="C443" s="649" t="s">
        <v>369</v>
      </c>
      <c r="D443" s="650" t="s">
        <v>110</v>
      </c>
      <c r="E443" s="637">
        <v>14</v>
      </c>
      <c r="F443" s="691">
        <v>2000</v>
      </c>
      <c r="G443" s="713">
        <f t="shared" si="373"/>
        <v>28000</v>
      </c>
      <c r="H443" s="691">
        <v>0</v>
      </c>
      <c r="I443" s="714">
        <f t="shared" si="374"/>
        <v>0</v>
      </c>
      <c r="J443" s="715">
        <f t="shared" si="375"/>
        <v>28000</v>
      </c>
      <c r="K443" s="716" t="s">
        <v>977</v>
      </c>
      <c r="L443" s="622"/>
      <c r="M443" s="691">
        <v>2000</v>
      </c>
      <c r="N443" s="692">
        <f t="shared" si="382"/>
        <v>0</v>
      </c>
      <c r="O443" s="691">
        <v>0</v>
      </c>
      <c r="P443" s="692">
        <f t="shared" si="383"/>
        <v>0</v>
      </c>
      <c r="Q443" s="693">
        <f t="shared" si="384"/>
        <v>0</v>
      </c>
      <c r="R443" s="622"/>
      <c r="S443" s="691">
        <v>2000</v>
      </c>
      <c r="T443" s="692">
        <f t="shared" si="385"/>
        <v>0</v>
      </c>
      <c r="U443" s="691">
        <v>0</v>
      </c>
      <c r="V443" s="692">
        <f t="shared" si="386"/>
        <v>0</v>
      </c>
      <c r="W443" s="693">
        <f t="shared" si="387"/>
        <v>0</v>
      </c>
      <c r="X443" s="622">
        <v>10</v>
      </c>
      <c r="Y443" s="691">
        <v>2000</v>
      </c>
      <c r="Z443" s="692">
        <f t="shared" si="388"/>
        <v>20000</v>
      </c>
      <c r="AA443" s="691">
        <v>0</v>
      </c>
      <c r="AB443" s="692">
        <f t="shared" si="389"/>
        <v>0</v>
      </c>
      <c r="AC443" s="693">
        <f t="shared" si="390"/>
        <v>20000</v>
      </c>
      <c r="AD443" s="622"/>
      <c r="AE443" s="691">
        <v>2000</v>
      </c>
      <c r="AF443" s="692">
        <f t="shared" si="391"/>
        <v>0</v>
      </c>
      <c r="AG443" s="691">
        <v>0</v>
      </c>
      <c r="AH443" s="692">
        <f t="shared" si="392"/>
        <v>0</v>
      </c>
      <c r="AI443" s="693">
        <f t="shared" si="393"/>
        <v>0</v>
      </c>
      <c r="AJ443" s="717"/>
      <c r="AK443" s="697">
        <v>2000</v>
      </c>
      <c r="AL443" s="698">
        <f t="shared" si="394"/>
        <v>0</v>
      </c>
      <c r="AM443" s="697">
        <v>0</v>
      </c>
      <c r="AN443" s="698">
        <f t="shared" si="395"/>
        <v>0</v>
      </c>
      <c r="AO443" s="699">
        <f t="shared" si="396"/>
        <v>0</v>
      </c>
      <c r="AP443" s="622"/>
      <c r="AQ443" s="691">
        <v>2000</v>
      </c>
      <c r="AR443" s="713">
        <f t="shared" si="376"/>
        <v>0</v>
      </c>
      <c r="AS443" s="691">
        <v>0</v>
      </c>
      <c r="AT443" s="714">
        <f t="shared" si="377"/>
        <v>0</v>
      </c>
      <c r="AU443" s="715">
        <f t="shared" si="403"/>
        <v>0</v>
      </c>
      <c r="AV443" s="606">
        <v>4</v>
      </c>
      <c r="AW443" s="691">
        <v>2000</v>
      </c>
      <c r="AX443" s="713">
        <f t="shared" si="379"/>
        <v>8000</v>
      </c>
      <c r="AY443" s="691">
        <v>0</v>
      </c>
      <c r="AZ443" s="714">
        <f t="shared" si="380"/>
        <v>0</v>
      </c>
      <c r="BA443" s="715">
        <f t="shared" si="404"/>
        <v>8000</v>
      </c>
      <c r="BB443" s="622"/>
      <c r="BC443" s="691">
        <v>2000</v>
      </c>
      <c r="BD443" s="692">
        <f t="shared" si="400"/>
        <v>0</v>
      </c>
      <c r="BE443" s="691">
        <v>0</v>
      </c>
      <c r="BF443" s="692">
        <f t="shared" si="401"/>
        <v>0</v>
      </c>
      <c r="BG443" s="693">
        <f t="shared" si="402"/>
        <v>0</v>
      </c>
      <c r="BH443" s="398">
        <f t="shared" si="357"/>
        <v>0</v>
      </c>
      <c r="BJ443" s="700"/>
    </row>
    <row r="444" spans="1:62" s="718" customFormat="1" ht="25.5">
      <c r="A444" s="647" t="s">
        <v>370</v>
      </c>
      <c r="B444" s="648" t="s">
        <v>1026</v>
      </c>
      <c r="C444" s="649" t="s">
        <v>372</v>
      </c>
      <c r="D444" s="650" t="s">
        <v>110</v>
      </c>
      <c r="E444" s="637">
        <v>42</v>
      </c>
      <c r="F444" s="691">
        <v>2000</v>
      </c>
      <c r="G444" s="713">
        <f t="shared" si="373"/>
        <v>84000</v>
      </c>
      <c r="H444" s="691">
        <v>0</v>
      </c>
      <c r="I444" s="714">
        <f t="shared" si="374"/>
        <v>0</v>
      </c>
      <c r="J444" s="715">
        <f t="shared" si="375"/>
        <v>84000</v>
      </c>
      <c r="K444" s="716" t="s">
        <v>977</v>
      </c>
      <c r="L444" s="622"/>
      <c r="M444" s="691">
        <v>2000</v>
      </c>
      <c r="N444" s="692">
        <f t="shared" si="382"/>
        <v>0</v>
      </c>
      <c r="O444" s="691">
        <v>0</v>
      </c>
      <c r="P444" s="692">
        <f t="shared" si="383"/>
        <v>0</v>
      </c>
      <c r="Q444" s="693">
        <f t="shared" si="384"/>
        <v>0</v>
      </c>
      <c r="R444" s="622"/>
      <c r="S444" s="691">
        <v>2000</v>
      </c>
      <c r="T444" s="692">
        <f t="shared" si="385"/>
        <v>0</v>
      </c>
      <c r="U444" s="691">
        <v>0</v>
      </c>
      <c r="V444" s="692">
        <f t="shared" si="386"/>
        <v>0</v>
      </c>
      <c r="W444" s="693">
        <f t="shared" si="387"/>
        <v>0</v>
      </c>
      <c r="X444" s="622">
        <v>30</v>
      </c>
      <c r="Y444" s="691">
        <v>2000</v>
      </c>
      <c r="Z444" s="692">
        <f t="shared" si="388"/>
        <v>60000</v>
      </c>
      <c r="AA444" s="691">
        <v>0</v>
      </c>
      <c r="AB444" s="692">
        <f t="shared" si="389"/>
        <v>0</v>
      </c>
      <c r="AC444" s="693">
        <f t="shared" si="390"/>
        <v>60000</v>
      </c>
      <c r="AD444" s="622"/>
      <c r="AE444" s="691">
        <v>2000</v>
      </c>
      <c r="AF444" s="692">
        <f t="shared" si="391"/>
        <v>0</v>
      </c>
      <c r="AG444" s="691">
        <v>0</v>
      </c>
      <c r="AH444" s="692">
        <f t="shared" si="392"/>
        <v>0</v>
      </c>
      <c r="AI444" s="693">
        <f t="shared" si="393"/>
        <v>0</v>
      </c>
      <c r="AJ444" s="717"/>
      <c r="AK444" s="697">
        <v>2000</v>
      </c>
      <c r="AL444" s="698">
        <f t="shared" si="394"/>
        <v>0</v>
      </c>
      <c r="AM444" s="697">
        <v>0</v>
      </c>
      <c r="AN444" s="698">
        <f t="shared" si="395"/>
        <v>0</v>
      </c>
      <c r="AO444" s="699">
        <f t="shared" si="396"/>
        <v>0</v>
      </c>
      <c r="AP444" s="622"/>
      <c r="AQ444" s="691">
        <v>2000</v>
      </c>
      <c r="AR444" s="713">
        <f t="shared" si="376"/>
        <v>0</v>
      </c>
      <c r="AS444" s="691">
        <v>0</v>
      </c>
      <c r="AT444" s="714">
        <f t="shared" si="377"/>
        <v>0</v>
      </c>
      <c r="AU444" s="715">
        <f t="shared" si="403"/>
        <v>0</v>
      </c>
      <c r="AV444" s="606">
        <v>12</v>
      </c>
      <c r="AW444" s="691">
        <v>2000</v>
      </c>
      <c r="AX444" s="713">
        <f t="shared" si="379"/>
        <v>24000</v>
      </c>
      <c r="AY444" s="691">
        <v>0</v>
      </c>
      <c r="AZ444" s="714">
        <f t="shared" si="380"/>
        <v>0</v>
      </c>
      <c r="BA444" s="715">
        <f t="shared" si="404"/>
        <v>24000</v>
      </c>
      <c r="BB444" s="622"/>
      <c r="BC444" s="691">
        <v>2000</v>
      </c>
      <c r="BD444" s="692">
        <f t="shared" si="400"/>
        <v>0</v>
      </c>
      <c r="BE444" s="691">
        <v>0</v>
      </c>
      <c r="BF444" s="692">
        <f t="shared" si="401"/>
        <v>0</v>
      </c>
      <c r="BG444" s="693">
        <f t="shared" si="402"/>
        <v>0</v>
      </c>
      <c r="BH444" s="398">
        <f t="shared" si="357"/>
        <v>0</v>
      </c>
      <c r="BJ444" s="700"/>
    </row>
    <row r="445" spans="1:62" s="718" customFormat="1" ht="25.5">
      <c r="A445" s="647" t="s">
        <v>1027</v>
      </c>
      <c r="B445" s="648" t="s">
        <v>1028</v>
      </c>
      <c r="C445" s="649" t="s">
        <v>1029</v>
      </c>
      <c r="D445" s="650" t="s">
        <v>110</v>
      </c>
      <c r="E445" s="651">
        <v>3</v>
      </c>
      <c r="F445" s="691">
        <v>2000</v>
      </c>
      <c r="G445" s="713">
        <f t="shared" si="373"/>
        <v>6000</v>
      </c>
      <c r="H445" s="691">
        <v>0</v>
      </c>
      <c r="I445" s="714">
        <f t="shared" si="374"/>
        <v>0</v>
      </c>
      <c r="J445" s="715">
        <f t="shared" si="375"/>
        <v>6000</v>
      </c>
      <c r="K445" s="716" t="s">
        <v>977</v>
      </c>
      <c r="L445" s="622"/>
      <c r="M445" s="691">
        <v>2000</v>
      </c>
      <c r="N445" s="692">
        <f t="shared" si="382"/>
        <v>0</v>
      </c>
      <c r="O445" s="691">
        <v>0</v>
      </c>
      <c r="P445" s="692">
        <f t="shared" si="383"/>
        <v>0</v>
      </c>
      <c r="Q445" s="693">
        <f t="shared" si="384"/>
        <v>0</v>
      </c>
      <c r="R445" s="622"/>
      <c r="S445" s="691">
        <v>2000</v>
      </c>
      <c r="T445" s="692">
        <f t="shared" si="385"/>
        <v>0</v>
      </c>
      <c r="U445" s="691">
        <v>0</v>
      </c>
      <c r="V445" s="692">
        <f t="shared" si="386"/>
        <v>0</v>
      </c>
      <c r="W445" s="693">
        <f t="shared" si="387"/>
        <v>0</v>
      </c>
      <c r="X445" s="622"/>
      <c r="Y445" s="691">
        <v>2000</v>
      </c>
      <c r="Z445" s="692">
        <f t="shared" si="388"/>
        <v>0</v>
      </c>
      <c r="AA445" s="691">
        <v>0</v>
      </c>
      <c r="AB445" s="692">
        <f t="shared" si="389"/>
        <v>0</v>
      </c>
      <c r="AC445" s="693">
        <f t="shared" si="390"/>
        <v>0</v>
      </c>
      <c r="AD445" s="622"/>
      <c r="AE445" s="691">
        <v>2000</v>
      </c>
      <c r="AF445" s="692">
        <f t="shared" si="391"/>
        <v>0</v>
      </c>
      <c r="AG445" s="691">
        <v>0</v>
      </c>
      <c r="AH445" s="692">
        <f t="shared" si="392"/>
        <v>0</v>
      </c>
      <c r="AI445" s="693">
        <f t="shared" si="393"/>
        <v>0</v>
      </c>
      <c r="AJ445" s="717"/>
      <c r="AK445" s="697">
        <v>2000</v>
      </c>
      <c r="AL445" s="698">
        <f t="shared" si="394"/>
        <v>0</v>
      </c>
      <c r="AM445" s="697">
        <v>0</v>
      </c>
      <c r="AN445" s="698">
        <f t="shared" si="395"/>
        <v>0</v>
      </c>
      <c r="AO445" s="699">
        <f t="shared" si="396"/>
        <v>0</v>
      </c>
      <c r="AP445" s="622"/>
      <c r="AQ445" s="691">
        <v>2000</v>
      </c>
      <c r="AR445" s="713">
        <f t="shared" si="376"/>
        <v>0</v>
      </c>
      <c r="AS445" s="691">
        <v>0</v>
      </c>
      <c r="AT445" s="714">
        <f t="shared" si="377"/>
        <v>0</v>
      </c>
      <c r="AU445" s="715">
        <f t="shared" si="403"/>
        <v>0</v>
      </c>
      <c r="AV445" s="606">
        <v>3</v>
      </c>
      <c r="AW445" s="691">
        <v>2000</v>
      </c>
      <c r="AX445" s="713">
        <f t="shared" si="379"/>
        <v>6000</v>
      </c>
      <c r="AY445" s="691">
        <v>0</v>
      </c>
      <c r="AZ445" s="714">
        <f t="shared" si="380"/>
        <v>0</v>
      </c>
      <c r="BA445" s="715">
        <f t="shared" si="404"/>
        <v>6000</v>
      </c>
      <c r="BB445" s="622"/>
      <c r="BC445" s="691">
        <v>2000</v>
      </c>
      <c r="BD445" s="692">
        <f t="shared" si="400"/>
        <v>0</v>
      </c>
      <c r="BE445" s="691">
        <v>0</v>
      </c>
      <c r="BF445" s="692">
        <f t="shared" si="401"/>
        <v>0</v>
      </c>
      <c r="BG445" s="693">
        <f t="shared" si="402"/>
        <v>0</v>
      </c>
      <c r="BH445" s="398">
        <f t="shared" si="357"/>
        <v>0</v>
      </c>
      <c r="BJ445" s="700"/>
    </row>
    <row r="446" spans="1:62" s="595" customFormat="1" ht="12.75">
      <c r="A446" s="668" t="s">
        <v>1030</v>
      </c>
      <c r="B446" s="640" t="s">
        <v>1031</v>
      </c>
      <c r="C446" s="641"/>
      <c r="D446" s="670" t="s">
        <v>110</v>
      </c>
      <c r="E446" s="671">
        <v>0</v>
      </c>
      <c r="F446" s="600">
        <v>2000</v>
      </c>
      <c r="G446" s="586">
        <f t="shared" si="373"/>
        <v>0</v>
      </c>
      <c r="H446" s="600">
        <v>3448.92</v>
      </c>
      <c r="I446" s="586">
        <f t="shared" si="374"/>
        <v>0</v>
      </c>
      <c r="J446" s="587">
        <f>G446+I446</f>
        <v>0</v>
      </c>
      <c r="K446" s="676"/>
      <c r="L446" s="673"/>
      <c r="M446" s="600">
        <v>2000</v>
      </c>
      <c r="N446" s="586">
        <f t="shared" si="382"/>
        <v>0</v>
      </c>
      <c r="O446" s="600">
        <v>3448.92</v>
      </c>
      <c r="P446" s="586">
        <f t="shared" si="383"/>
        <v>0</v>
      </c>
      <c r="Q446" s="587">
        <f t="shared" si="384"/>
        <v>0</v>
      </c>
      <c r="R446" s="673"/>
      <c r="S446" s="600">
        <v>2000</v>
      </c>
      <c r="T446" s="586">
        <f t="shared" si="385"/>
        <v>0</v>
      </c>
      <c r="U446" s="600">
        <v>3448.92</v>
      </c>
      <c r="V446" s="586">
        <f t="shared" si="386"/>
        <v>0</v>
      </c>
      <c r="W446" s="587">
        <f t="shared" si="387"/>
        <v>0</v>
      </c>
      <c r="X446" s="673"/>
      <c r="Y446" s="600">
        <v>2000</v>
      </c>
      <c r="Z446" s="586">
        <f t="shared" si="388"/>
        <v>0</v>
      </c>
      <c r="AA446" s="600">
        <v>3448.92</v>
      </c>
      <c r="AB446" s="586">
        <f t="shared" si="389"/>
        <v>0</v>
      </c>
      <c r="AC446" s="587">
        <f t="shared" si="390"/>
        <v>0</v>
      </c>
      <c r="AD446" s="673"/>
      <c r="AE446" s="600">
        <v>2000</v>
      </c>
      <c r="AF446" s="586">
        <f t="shared" si="391"/>
        <v>0</v>
      </c>
      <c r="AG446" s="600">
        <v>3448.92</v>
      </c>
      <c r="AH446" s="586">
        <f t="shared" si="392"/>
        <v>0</v>
      </c>
      <c r="AI446" s="587">
        <f t="shared" si="393"/>
        <v>0</v>
      </c>
      <c r="AJ446" s="674"/>
      <c r="AK446" s="603">
        <v>2000</v>
      </c>
      <c r="AL446" s="591">
        <f t="shared" si="394"/>
        <v>0</v>
      </c>
      <c r="AM446" s="603">
        <v>3448.92</v>
      </c>
      <c r="AN446" s="591">
        <f t="shared" si="395"/>
        <v>0</v>
      </c>
      <c r="AO446" s="592">
        <f t="shared" si="396"/>
        <v>0</v>
      </c>
      <c r="AP446" s="673"/>
      <c r="AQ446" s="600">
        <v>2000</v>
      </c>
      <c r="AR446" s="586">
        <f t="shared" si="376"/>
        <v>0</v>
      </c>
      <c r="AS446" s="600">
        <v>3448.92</v>
      </c>
      <c r="AT446" s="586">
        <f t="shared" si="377"/>
        <v>0</v>
      </c>
      <c r="AU446" s="587">
        <f>AR446+AT446</f>
        <v>0</v>
      </c>
      <c r="AV446" s="681"/>
      <c r="AW446" s="600">
        <v>2000</v>
      </c>
      <c r="AX446" s="586">
        <f t="shared" si="379"/>
        <v>0</v>
      </c>
      <c r="AY446" s="600">
        <v>3448.92</v>
      </c>
      <c r="AZ446" s="586">
        <f t="shared" si="380"/>
        <v>0</v>
      </c>
      <c r="BA446" s="587">
        <f>AX446+AZ446</f>
        <v>0</v>
      </c>
      <c r="BB446" s="673"/>
      <c r="BC446" s="600">
        <v>2000</v>
      </c>
      <c r="BD446" s="586">
        <f t="shared" si="400"/>
        <v>0</v>
      </c>
      <c r="BE446" s="600">
        <v>3448.92</v>
      </c>
      <c r="BF446" s="586">
        <f t="shared" si="401"/>
        <v>0</v>
      </c>
      <c r="BG446" s="587">
        <f t="shared" si="402"/>
        <v>0</v>
      </c>
      <c r="BH446" s="398">
        <f t="shared" si="357"/>
        <v>0</v>
      </c>
    </row>
    <row r="447" spans="1:62" s="595" customFormat="1" ht="12.75">
      <c r="A447" s="668" t="s">
        <v>1032</v>
      </c>
      <c r="B447" s="640" t="s">
        <v>1033</v>
      </c>
      <c r="C447" s="641"/>
      <c r="D447" s="670" t="s">
        <v>110</v>
      </c>
      <c r="E447" s="671">
        <v>0</v>
      </c>
      <c r="F447" s="600">
        <v>2000</v>
      </c>
      <c r="G447" s="586">
        <f t="shared" si="373"/>
        <v>0</v>
      </c>
      <c r="H447" s="600">
        <v>4934.88</v>
      </c>
      <c r="I447" s="586">
        <f t="shared" si="374"/>
        <v>0</v>
      </c>
      <c r="J447" s="587">
        <f>G447+I447</f>
        <v>0</v>
      </c>
      <c r="K447" s="676"/>
      <c r="L447" s="673"/>
      <c r="M447" s="600">
        <v>2000</v>
      </c>
      <c r="N447" s="586">
        <f t="shared" si="382"/>
        <v>0</v>
      </c>
      <c r="O447" s="600">
        <v>4934.88</v>
      </c>
      <c r="P447" s="586">
        <f t="shared" si="383"/>
        <v>0</v>
      </c>
      <c r="Q447" s="587">
        <f t="shared" si="384"/>
        <v>0</v>
      </c>
      <c r="R447" s="673"/>
      <c r="S447" s="600">
        <v>2000</v>
      </c>
      <c r="T447" s="586">
        <f t="shared" si="385"/>
        <v>0</v>
      </c>
      <c r="U447" s="600">
        <v>4934.88</v>
      </c>
      <c r="V447" s="586">
        <f t="shared" si="386"/>
        <v>0</v>
      </c>
      <c r="W447" s="587">
        <f t="shared" si="387"/>
        <v>0</v>
      </c>
      <c r="X447" s="673"/>
      <c r="Y447" s="600">
        <v>2000</v>
      </c>
      <c r="Z447" s="586">
        <f t="shared" si="388"/>
        <v>0</v>
      </c>
      <c r="AA447" s="600">
        <v>4934.88</v>
      </c>
      <c r="AB447" s="586">
        <f t="shared" si="389"/>
        <v>0</v>
      </c>
      <c r="AC447" s="587">
        <f t="shared" si="390"/>
        <v>0</v>
      </c>
      <c r="AD447" s="673"/>
      <c r="AE447" s="600">
        <v>2000</v>
      </c>
      <c r="AF447" s="586">
        <f t="shared" si="391"/>
        <v>0</v>
      </c>
      <c r="AG447" s="600">
        <v>4934.88</v>
      </c>
      <c r="AH447" s="586">
        <f t="shared" si="392"/>
        <v>0</v>
      </c>
      <c r="AI447" s="587">
        <f t="shared" si="393"/>
        <v>0</v>
      </c>
      <c r="AJ447" s="674"/>
      <c r="AK447" s="603">
        <v>2000</v>
      </c>
      <c r="AL447" s="591">
        <f t="shared" si="394"/>
        <v>0</v>
      </c>
      <c r="AM447" s="603">
        <v>4934.88</v>
      </c>
      <c r="AN447" s="591">
        <f t="shared" si="395"/>
        <v>0</v>
      </c>
      <c r="AO447" s="592">
        <f t="shared" si="396"/>
        <v>0</v>
      </c>
      <c r="AP447" s="673"/>
      <c r="AQ447" s="600">
        <v>2000</v>
      </c>
      <c r="AR447" s="586">
        <f t="shared" si="376"/>
        <v>0</v>
      </c>
      <c r="AS447" s="600">
        <v>4934.88</v>
      </c>
      <c r="AT447" s="586">
        <f t="shared" si="377"/>
        <v>0</v>
      </c>
      <c r="AU447" s="587">
        <f>AR447+AT447</f>
        <v>0</v>
      </c>
      <c r="AV447" s="681"/>
      <c r="AW447" s="600">
        <v>2000</v>
      </c>
      <c r="AX447" s="586">
        <f t="shared" si="379"/>
        <v>0</v>
      </c>
      <c r="AY447" s="600">
        <v>4934.88</v>
      </c>
      <c r="AZ447" s="586">
        <f t="shared" si="380"/>
        <v>0</v>
      </c>
      <c r="BA447" s="587">
        <f>AX447+AZ447</f>
        <v>0</v>
      </c>
      <c r="BB447" s="673"/>
      <c r="BC447" s="600">
        <v>2000</v>
      </c>
      <c r="BD447" s="586">
        <f t="shared" si="400"/>
        <v>0</v>
      </c>
      <c r="BE447" s="600">
        <v>4934.88</v>
      </c>
      <c r="BF447" s="586">
        <f t="shared" si="401"/>
        <v>0</v>
      </c>
      <c r="BG447" s="587">
        <f t="shared" si="402"/>
        <v>0</v>
      </c>
      <c r="BH447" s="398">
        <f t="shared" si="357"/>
        <v>0</v>
      </c>
    </row>
    <row r="448" spans="1:62" s="700" customFormat="1" ht="25.5">
      <c r="A448" s="683" t="s">
        <v>1034</v>
      </c>
      <c r="B448" s="648" t="s">
        <v>1035</v>
      </c>
      <c r="C448" s="649"/>
      <c r="D448" s="690" t="s">
        <v>110</v>
      </c>
      <c r="E448" s="667">
        <v>2</v>
      </c>
      <c r="F448" s="691">
        <v>500</v>
      </c>
      <c r="G448" s="692">
        <f t="shared" si="373"/>
        <v>1000</v>
      </c>
      <c r="H448" s="691">
        <v>482</v>
      </c>
      <c r="I448" s="692">
        <f t="shared" si="374"/>
        <v>964</v>
      </c>
      <c r="J448" s="693">
        <f t="shared" si="375"/>
        <v>1964</v>
      </c>
      <c r="K448" s="694"/>
      <c r="L448" s="695"/>
      <c r="M448" s="691">
        <v>500</v>
      </c>
      <c r="N448" s="692">
        <f t="shared" si="382"/>
        <v>0</v>
      </c>
      <c r="O448" s="691">
        <v>482</v>
      </c>
      <c r="P448" s="692">
        <f t="shared" si="383"/>
        <v>0</v>
      </c>
      <c r="Q448" s="693">
        <f t="shared" si="384"/>
        <v>0</v>
      </c>
      <c r="R448" s="695"/>
      <c r="S448" s="691">
        <v>500</v>
      </c>
      <c r="T448" s="692">
        <f t="shared" si="385"/>
        <v>0</v>
      </c>
      <c r="U448" s="691">
        <v>482</v>
      </c>
      <c r="V448" s="692">
        <f t="shared" si="386"/>
        <v>0</v>
      </c>
      <c r="W448" s="693">
        <f t="shared" si="387"/>
        <v>0</v>
      </c>
      <c r="X448" s="695"/>
      <c r="Y448" s="691">
        <v>500</v>
      </c>
      <c r="Z448" s="692">
        <f t="shared" si="388"/>
        <v>0</v>
      </c>
      <c r="AA448" s="691">
        <v>482</v>
      </c>
      <c r="AB448" s="692">
        <f t="shared" si="389"/>
        <v>0</v>
      </c>
      <c r="AC448" s="693">
        <f t="shared" si="390"/>
        <v>0</v>
      </c>
      <c r="AD448" s="695"/>
      <c r="AE448" s="691">
        <v>500</v>
      </c>
      <c r="AF448" s="692">
        <f t="shared" si="391"/>
        <v>0</v>
      </c>
      <c r="AG448" s="691">
        <v>482</v>
      </c>
      <c r="AH448" s="692">
        <f t="shared" si="392"/>
        <v>0</v>
      </c>
      <c r="AI448" s="693">
        <f t="shared" si="393"/>
        <v>0</v>
      </c>
      <c r="AJ448" s="696"/>
      <c r="AK448" s="697">
        <v>500</v>
      </c>
      <c r="AL448" s="698">
        <f t="shared" si="394"/>
        <v>0</v>
      </c>
      <c r="AM448" s="697">
        <v>482</v>
      </c>
      <c r="AN448" s="698">
        <f t="shared" si="395"/>
        <v>0</v>
      </c>
      <c r="AO448" s="699">
        <f t="shared" si="396"/>
        <v>0</v>
      </c>
      <c r="AP448" s="695"/>
      <c r="AQ448" s="691">
        <v>500</v>
      </c>
      <c r="AR448" s="692">
        <f t="shared" si="376"/>
        <v>0</v>
      </c>
      <c r="AS448" s="691">
        <v>482</v>
      </c>
      <c r="AT448" s="692">
        <f t="shared" si="377"/>
        <v>0</v>
      </c>
      <c r="AU448" s="693">
        <f t="shared" ref="AU448:AU469" si="405">AR448+AT448</f>
        <v>0</v>
      </c>
      <c r="AV448" s="681">
        <v>2</v>
      </c>
      <c r="AW448" s="691">
        <v>500</v>
      </c>
      <c r="AX448" s="692">
        <f t="shared" si="379"/>
        <v>1000</v>
      </c>
      <c r="AY448" s="691">
        <v>482</v>
      </c>
      <c r="AZ448" s="692">
        <f t="shared" si="380"/>
        <v>964</v>
      </c>
      <c r="BA448" s="693">
        <f t="shared" ref="BA448:BA469" si="406">AX448+AZ448</f>
        <v>1964</v>
      </c>
      <c r="BB448" s="695"/>
      <c r="BC448" s="691">
        <v>500</v>
      </c>
      <c r="BD448" s="692">
        <f t="shared" si="400"/>
        <v>0</v>
      </c>
      <c r="BE448" s="691">
        <v>482</v>
      </c>
      <c r="BF448" s="692">
        <f t="shared" si="401"/>
        <v>0</v>
      </c>
      <c r="BG448" s="693">
        <f t="shared" si="402"/>
        <v>0</v>
      </c>
      <c r="BH448" s="398">
        <f t="shared" si="357"/>
        <v>0</v>
      </c>
    </row>
    <row r="449" spans="1:62" s="595" customFormat="1" ht="25.5">
      <c r="A449" s="668" t="s">
        <v>1036</v>
      </c>
      <c r="B449" s="640" t="s">
        <v>1037</v>
      </c>
      <c r="C449" s="641"/>
      <c r="D449" s="670" t="s">
        <v>110</v>
      </c>
      <c r="E449" s="671">
        <v>0</v>
      </c>
      <c r="F449" s="600">
        <v>500</v>
      </c>
      <c r="G449" s="586">
        <f t="shared" si="373"/>
        <v>0</v>
      </c>
      <c r="H449" s="600">
        <v>372</v>
      </c>
      <c r="I449" s="586">
        <f t="shared" si="374"/>
        <v>0</v>
      </c>
      <c r="J449" s="587">
        <f t="shared" si="375"/>
        <v>0</v>
      </c>
      <c r="K449" s="676"/>
      <c r="L449" s="673"/>
      <c r="M449" s="600">
        <v>500</v>
      </c>
      <c r="N449" s="586">
        <f t="shared" si="382"/>
        <v>0</v>
      </c>
      <c r="O449" s="600">
        <v>372</v>
      </c>
      <c r="P449" s="586">
        <f t="shared" si="383"/>
        <v>0</v>
      </c>
      <c r="Q449" s="587">
        <f t="shared" si="384"/>
        <v>0</v>
      </c>
      <c r="R449" s="673"/>
      <c r="S449" s="600">
        <v>500</v>
      </c>
      <c r="T449" s="586">
        <f t="shared" si="385"/>
        <v>0</v>
      </c>
      <c r="U449" s="600">
        <v>372</v>
      </c>
      <c r="V449" s="586">
        <f t="shared" si="386"/>
        <v>0</v>
      </c>
      <c r="W449" s="587">
        <f t="shared" si="387"/>
        <v>0</v>
      </c>
      <c r="X449" s="673"/>
      <c r="Y449" s="600">
        <v>500</v>
      </c>
      <c r="Z449" s="586">
        <f t="shared" si="388"/>
        <v>0</v>
      </c>
      <c r="AA449" s="600">
        <v>372</v>
      </c>
      <c r="AB449" s="586">
        <f t="shared" si="389"/>
        <v>0</v>
      </c>
      <c r="AC449" s="587">
        <f t="shared" si="390"/>
        <v>0</v>
      </c>
      <c r="AD449" s="673"/>
      <c r="AE449" s="600">
        <v>500</v>
      </c>
      <c r="AF449" s="586">
        <f t="shared" si="391"/>
        <v>0</v>
      </c>
      <c r="AG449" s="600">
        <v>372</v>
      </c>
      <c r="AH449" s="586">
        <f t="shared" si="392"/>
        <v>0</v>
      </c>
      <c r="AI449" s="587">
        <f t="shared" si="393"/>
        <v>0</v>
      </c>
      <c r="AJ449" s="674"/>
      <c r="AK449" s="603">
        <v>500</v>
      </c>
      <c r="AL449" s="591">
        <f t="shared" si="394"/>
        <v>0</v>
      </c>
      <c r="AM449" s="603">
        <v>372</v>
      </c>
      <c r="AN449" s="591">
        <f t="shared" si="395"/>
        <v>0</v>
      </c>
      <c r="AO449" s="592">
        <f t="shared" si="396"/>
        <v>0</v>
      </c>
      <c r="AP449" s="673"/>
      <c r="AQ449" s="600">
        <v>500</v>
      </c>
      <c r="AR449" s="586">
        <f t="shared" si="376"/>
        <v>0</v>
      </c>
      <c r="AS449" s="600">
        <v>372</v>
      </c>
      <c r="AT449" s="586">
        <f t="shared" si="377"/>
        <v>0</v>
      </c>
      <c r="AU449" s="587">
        <f t="shared" si="405"/>
        <v>0</v>
      </c>
      <c r="AV449" s="681"/>
      <c r="AW449" s="600">
        <v>500</v>
      </c>
      <c r="AX449" s="586">
        <f t="shared" si="379"/>
        <v>0</v>
      </c>
      <c r="AY449" s="600">
        <v>372</v>
      </c>
      <c r="AZ449" s="586">
        <f t="shared" si="380"/>
        <v>0</v>
      </c>
      <c r="BA449" s="587">
        <f t="shared" si="406"/>
        <v>0</v>
      </c>
      <c r="BB449" s="673"/>
      <c r="BC449" s="600">
        <v>500</v>
      </c>
      <c r="BD449" s="586">
        <f t="shared" si="400"/>
        <v>0</v>
      </c>
      <c r="BE449" s="600">
        <v>372</v>
      </c>
      <c r="BF449" s="586">
        <f t="shared" si="401"/>
        <v>0</v>
      </c>
      <c r="BG449" s="587">
        <f t="shared" si="402"/>
        <v>0</v>
      </c>
      <c r="BH449" s="398">
        <f t="shared" si="357"/>
        <v>0</v>
      </c>
    </row>
    <row r="450" spans="1:62" s="689" customFormat="1" ht="23.45" customHeight="1">
      <c r="A450" s="686"/>
      <c r="B450" s="658" t="s">
        <v>1467</v>
      </c>
      <c r="C450" s="659"/>
      <c r="D450" s="659" t="s">
        <v>110</v>
      </c>
      <c r="E450" s="712">
        <v>20</v>
      </c>
      <c r="F450" s="661">
        <v>500</v>
      </c>
      <c r="G450" s="396">
        <f t="shared" si="373"/>
        <v>10000</v>
      </c>
      <c r="H450" s="661">
        <v>482</v>
      </c>
      <c r="I450" s="396">
        <f t="shared" si="374"/>
        <v>9640</v>
      </c>
      <c r="J450" s="396">
        <f t="shared" si="375"/>
        <v>19640</v>
      </c>
      <c r="K450" s="627"/>
      <c r="L450" s="627"/>
      <c r="M450" s="627"/>
      <c r="N450" s="627"/>
      <c r="O450" s="627"/>
      <c r="P450" s="627"/>
      <c r="Q450" s="627"/>
      <c r="R450" s="627"/>
      <c r="S450" s="627"/>
      <c r="T450" s="627"/>
      <c r="U450" s="627"/>
      <c r="V450" s="627"/>
      <c r="W450" s="627"/>
      <c r="X450" s="627"/>
      <c r="Y450" s="627"/>
      <c r="Z450" s="627"/>
      <c r="AA450" s="627"/>
      <c r="AB450" s="627"/>
      <c r="AC450" s="627"/>
      <c r="AD450" s="627"/>
      <c r="AE450" s="627"/>
      <c r="AF450" s="627"/>
      <c r="AG450" s="627"/>
      <c r="AH450" s="627"/>
      <c r="AI450" s="627"/>
      <c r="AJ450" s="627"/>
      <c r="AK450" s="627"/>
      <c r="AL450" s="627"/>
      <c r="AM450" s="627"/>
      <c r="AN450" s="627"/>
      <c r="AO450" s="627"/>
      <c r="AP450" s="627"/>
      <c r="AQ450" s="661">
        <v>500</v>
      </c>
      <c r="AR450" s="396">
        <f t="shared" si="376"/>
        <v>0</v>
      </c>
      <c r="AS450" s="661">
        <v>482</v>
      </c>
      <c r="AT450" s="396">
        <f t="shared" si="377"/>
        <v>0</v>
      </c>
      <c r="AU450" s="396">
        <f t="shared" si="405"/>
        <v>0</v>
      </c>
      <c r="AV450" s="627">
        <v>20</v>
      </c>
      <c r="AW450" s="661">
        <v>500</v>
      </c>
      <c r="AX450" s="396">
        <f t="shared" si="379"/>
        <v>10000</v>
      </c>
      <c r="AY450" s="661">
        <v>482</v>
      </c>
      <c r="AZ450" s="396">
        <f t="shared" si="380"/>
        <v>9640</v>
      </c>
      <c r="BA450" s="396">
        <f t="shared" si="406"/>
        <v>19640</v>
      </c>
      <c r="BB450" s="627"/>
      <c r="BC450" s="627"/>
      <c r="BD450" s="627"/>
      <c r="BE450" s="627"/>
      <c r="BF450" s="627"/>
      <c r="BG450" s="627"/>
      <c r="BH450" s="398">
        <f t="shared" si="357"/>
        <v>0</v>
      </c>
    </row>
    <row r="451" spans="1:62" s="700" customFormat="1" ht="25.5">
      <c r="A451" s="683" t="s">
        <v>1038</v>
      </c>
      <c r="B451" s="648" t="s">
        <v>1039</v>
      </c>
      <c r="C451" s="649" t="s">
        <v>1040</v>
      </c>
      <c r="D451" s="690" t="s">
        <v>110</v>
      </c>
      <c r="E451" s="667">
        <v>4</v>
      </c>
      <c r="F451" s="691">
        <v>500</v>
      </c>
      <c r="G451" s="692">
        <f t="shared" si="373"/>
        <v>2000</v>
      </c>
      <c r="H451" s="691">
        <v>243</v>
      </c>
      <c r="I451" s="692">
        <f t="shared" si="374"/>
        <v>972</v>
      </c>
      <c r="J451" s="693">
        <f t="shared" si="375"/>
        <v>2972</v>
      </c>
      <c r="K451" s="694"/>
      <c r="L451" s="695"/>
      <c r="M451" s="691">
        <v>500</v>
      </c>
      <c r="N451" s="692">
        <f t="shared" si="382"/>
        <v>0</v>
      </c>
      <c r="O451" s="691">
        <v>243</v>
      </c>
      <c r="P451" s="692">
        <f t="shared" si="383"/>
        <v>0</v>
      </c>
      <c r="Q451" s="693">
        <f t="shared" si="384"/>
        <v>0</v>
      </c>
      <c r="R451" s="695"/>
      <c r="S451" s="691">
        <v>500</v>
      </c>
      <c r="T451" s="692">
        <f t="shared" si="385"/>
        <v>0</v>
      </c>
      <c r="U451" s="691">
        <v>243</v>
      </c>
      <c r="V451" s="692">
        <f t="shared" si="386"/>
        <v>0</v>
      </c>
      <c r="W451" s="693">
        <f t="shared" si="387"/>
        <v>0</v>
      </c>
      <c r="X451" s="695"/>
      <c r="Y451" s="691">
        <v>500</v>
      </c>
      <c r="Z451" s="692">
        <f t="shared" si="388"/>
        <v>0</v>
      </c>
      <c r="AA451" s="691">
        <v>243</v>
      </c>
      <c r="AB451" s="692">
        <f t="shared" si="389"/>
        <v>0</v>
      </c>
      <c r="AC451" s="693">
        <f t="shared" si="390"/>
        <v>0</v>
      </c>
      <c r="AD451" s="695"/>
      <c r="AE451" s="691">
        <v>500</v>
      </c>
      <c r="AF451" s="692">
        <f t="shared" si="391"/>
        <v>0</v>
      </c>
      <c r="AG451" s="691">
        <v>243</v>
      </c>
      <c r="AH451" s="692">
        <f t="shared" si="392"/>
        <v>0</v>
      </c>
      <c r="AI451" s="693">
        <f t="shared" si="393"/>
        <v>0</v>
      </c>
      <c r="AJ451" s="696"/>
      <c r="AK451" s="697">
        <v>500</v>
      </c>
      <c r="AL451" s="698">
        <f t="shared" si="394"/>
        <v>0</v>
      </c>
      <c r="AM451" s="697">
        <v>243</v>
      </c>
      <c r="AN451" s="698">
        <f t="shared" si="395"/>
        <v>0</v>
      </c>
      <c r="AO451" s="699">
        <f t="shared" si="396"/>
        <v>0</v>
      </c>
      <c r="AP451" s="695"/>
      <c r="AQ451" s="691">
        <v>500</v>
      </c>
      <c r="AR451" s="692">
        <f t="shared" si="376"/>
        <v>0</v>
      </c>
      <c r="AS451" s="691">
        <v>243</v>
      </c>
      <c r="AT451" s="692">
        <f t="shared" si="377"/>
        <v>0</v>
      </c>
      <c r="AU451" s="693">
        <f t="shared" si="405"/>
        <v>0</v>
      </c>
      <c r="AV451" s="681">
        <v>4</v>
      </c>
      <c r="AW451" s="691">
        <v>500</v>
      </c>
      <c r="AX451" s="692">
        <f t="shared" si="379"/>
        <v>2000</v>
      </c>
      <c r="AY451" s="691">
        <v>243</v>
      </c>
      <c r="AZ451" s="692">
        <f t="shared" si="380"/>
        <v>972</v>
      </c>
      <c r="BA451" s="693">
        <f t="shared" si="406"/>
        <v>2972</v>
      </c>
      <c r="BB451" s="695"/>
      <c r="BC451" s="691">
        <v>500</v>
      </c>
      <c r="BD451" s="692">
        <f t="shared" ref="BD451:BD457" si="407">BB451*BC451</f>
        <v>0</v>
      </c>
      <c r="BE451" s="691">
        <v>243</v>
      </c>
      <c r="BF451" s="692">
        <f t="shared" ref="BF451:BF457" si="408">BB451*BE451</f>
        <v>0</v>
      </c>
      <c r="BG451" s="693">
        <f t="shared" ref="BG451:BG457" si="409">BD451+BF451</f>
        <v>0</v>
      </c>
      <c r="BH451" s="398">
        <f t="shared" si="357"/>
        <v>0</v>
      </c>
    </row>
    <row r="452" spans="1:62" s="700" customFormat="1" ht="25.5">
      <c r="A452" s="683" t="s">
        <v>1041</v>
      </c>
      <c r="B452" s="648" t="s">
        <v>1042</v>
      </c>
      <c r="C452" s="649" t="s">
        <v>1043</v>
      </c>
      <c r="D452" s="690" t="s">
        <v>110</v>
      </c>
      <c r="E452" s="719">
        <v>4</v>
      </c>
      <c r="F452" s="691">
        <v>500</v>
      </c>
      <c r="G452" s="692">
        <f t="shared" si="373"/>
        <v>2000</v>
      </c>
      <c r="H452" s="691">
        <v>485</v>
      </c>
      <c r="I452" s="692">
        <f t="shared" si="374"/>
        <v>1940</v>
      </c>
      <c r="J452" s="693">
        <f t="shared" si="375"/>
        <v>3940</v>
      </c>
      <c r="K452" s="694"/>
      <c r="L452" s="695"/>
      <c r="M452" s="691">
        <v>500</v>
      </c>
      <c r="N452" s="692">
        <f t="shared" si="382"/>
        <v>0</v>
      </c>
      <c r="O452" s="691">
        <v>485</v>
      </c>
      <c r="P452" s="692">
        <f t="shared" si="383"/>
        <v>0</v>
      </c>
      <c r="Q452" s="693">
        <f t="shared" si="384"/>
        <v>0</v>
      </c>
      <c r="R452" s="695"/>
      <c r="S452" s="691">
        <v>500</v>
      </c>
      <c r="T452" s="692">
        <f t="shared" si="385"/>
        <v>0</v>
      </c>
      <c r="U452" s="691">
        <v>485</v>
      </c>
      <c r="V452" s="692">
        <f t="shared" si="386"/>
        <v>0</v>
      </c>
      <c r="W452" s="693">
        <f t="shared" si="387"/>
        <v>0</v>
      </c>
      <c r="X452" s="695"/>
      <c r="Y452" s="691">
        <v>500</v>
      </c>
      <c r="Z452" s="692">
        <f t="shared" si="388"/>
        <v>0</v>
      </c>
      <c r="AA452" s="691">
        <v>485</v>
      </c>
      <c r="AB452" s="692">
        <f t="shared" si="389"/>
        <v>0</v>
      </c>
      <c r="AC452" s="693">
        <f t="shared" si="390"/>
        <v>0</v>
      </c>
      <c r="AD452" s="695"/>
      <c r="AE452" s="691">
        <v>500</v>
      </c>
      <c r="AF452" s="692">
        <f t="shared" si="391"/>
        <v>0</v>
      </c>
      <c r="AG452" s="691">
        <v>485</v>
      </c>
      <c r="AH452" s="692">
        <f t="shared" si="392"/>
        <v>0</v>
      </c>
      <c r="AI452" s="693">
        <f t="shared" si="393"/>
        <v>0</v>
      </c>
      <c r="AJ452" s="696"/>
      <c r="AK452" s="697">
        <v>500</v>
      </c>
      <c r="AL452" s="698">
        <f t="shared" si="394"/>
        <v>0</v>
      </c>
      <c r="AM452" s="697">
        <v>485</v>
      </c>
      <c r="AN452" s="698">
        <f t="shared" si="395"/>
        <v>0</v>
      </c>
      <c r="AO452" s="699">
        <f t="shared" si="396"/>
        <v>0</v>
      </c>
      <c r="AP452" s="695"/>
      <c r="AQ452" s="691">
        <v>500</v>
      </c>
      <c r="AR452" s="692">
        <f t="shared" si="376"/>
        <v>0</v>
      </c>
      <c r="AS452" s="691">
        <v>485</v>
      </c>
      <c r="AT452" s="692">
        <f t="shared" si="377"/>
        <v>0</v>
      </c>
      <c r="AU452" s="693">
        <f t="shared" si="405"/>
        <v>0</v>
      </c>
      <c r="AV452" s="681">
        <v>4</v>
      </c>
      <c r="AW452" s="691">
        <v>500</v>
      </c>
      <c r="AX452" s="692">
        <f t="shared" si="379"/>
        <v>2000</v>
      </c>
      <c r="AY452" s="691">
        <v>485</v>
      </c>
      <c r="AZ452" s="692">
        <f t="shared" si="380"/>
        <v>1940</v>
      </c>
      <c r="BA452" s="693">
        <f t="shared" si="406"/>
        <v>3940</v>
      </c>
      <c r="BB452" s="695"/>
      <c r="BC452" s="691">
        <v>500</v>
      </c>
      <c r="BD452" s="692">
        <f t="shared" si="407"/>
        <v>0</v>
      </c>
      <c r="BE452" s="691">
        <v>485</v>
      </c>
      <c r="BF452" s="692">
        <f t="shared" si="408"/>
        <v>0</v>
      </c>
      <c r="BG452" s="693">
        <f t="shared" si="409"/>
        <v>0</v>
      </c>
      <c r="BH452" s="398">
        <f t="shared" si="357"/>
        <v>0</v>
      </c>
    </row>
    <row r="453" spans="1:62" s="718" customFormat="1" ht="12.75">
      <c r="A453" s="647" t="s">
        <v>1044</v>
      </c>
      <c r="B453" s="648" t="s">
        <v>1045</v>
      </c>
      <c r="C453" s="649" t="s">
        <v>1046</v>
      </c>
      <c r="D453" s="650" t="s">
        <v>110</v>
      </c>
      <c r="E453" s="637">
        <v>38</v>
      </c>
      <c r="F453" s="691">
        <v>500</v>
      </c>
      <c r="G453" s="713">
        <f t="shared" si="373"/>
        <v>19000</v>
      </c>
      <c r="H453" s="691">
        <v>590</v>
      </c>
      <c r="I453" s="714">
        <f t="shared" si="374"/>
        <v>22420</v>
      </c>
      <c r="J453" s="715">
        <f t="shared" si="375"/>
        <v>41420</v>
      </c>
      <c r="K453" s="716"/>
      <c r="L453" s="622"/>
      <c r="M453" s="691">
        <v>500</v>
      </c>
      <c r="N453" s="692">
        <f t="shared" si="382"/>
        <v>0</v>
      </c>
      <c r="O453" s="691">
        <v>590</v>
      </c>
      <c r="P453" s="692">
        <f t="shared" si="383"/>
        <v>0</v>
      </c>
      <c r="Q453" s="693">
        <f t="shared" si="384"/>
        <v>0</v>
      </c>
      <c r="R453" s="622"/>
      <c r="S453" s="691">
        <v>500</v>
      </c>
      <c r="T453" s="692">
        <f t="shared" si="385"/>
        <v>0</v>
      </c>
      <c r="U453" s="691">
        <v>590</v>
      </c>
      <c r="V453" s="692">
        <f t="shared" si="386"/>
        <v>0</v>
      </c>
      <c r="W453" s="693">
        <f t="shared" si="387"/>
        <v>0</v>
      </c>
      <c r="X453" s="622"/>
      <c r="Y453" s="691">
        <v>500</v>
      </c>
      <c r="Z453" s="692">
        <f t="shared" si="388"/>
        <v>0</v>
      </c>
      <c r="AA453" s="691">
        <v>590</v>
      </c>
      <c r="AB453" s="692">
        <f t="shared" si="389"/>
        <v>0</v>
      </c>
      <c r="AC453" s="693">
        <f t="shared" si="390"/>
        <v>0</v>
      </c>
      <c r="AD453" s="622"/>
      <c r="AE453" s="691">
        <v>500</v>
      </c>
      <c r="AF453" s="692">
        <f t="shared" si="391"/>
        <v>0</v>
      </c>
      <c r="AG453" s="691">
        <v>590</v>
      </c>
      <c r="AH453" s="692">
        <f t="shared" si="392"/>
        <v>0</v>
      </c>
      <c r="AI453" s="693">
        <f t="shared" si="393"/>
        <v>0</v>
      </c>
      <c r="AJ453" s="717"/>
      <c r="AK453" s="697">
        <v>500</v>
      </c>
      <c r="AL453" s="698">
        <f t="shared" si="394"/>
        <v>0</v>
      </c>
      <c r="AM453" s="697">
        <v>590</v>
      </c>
      <c r="AN453" s="698">
        <f t="shared" si="395"/>
        <v>0</v>
      </c>
      <c r="AO453" s="699">
        <f t="shared" si="396"/>
        <v>0</v>
      </c>
      <c r="AP453" s="622"/>
      <c r="AQ453" s="691">
        <v>500</v>
      </c>
      <c r="AR453" s="713">
        <f t="shared" si="376"/>
        <v>0</v>
      </c>
      <c r="AS453" s="691">
        <v>590</v>
      </c>
      <c r="AT453" s="714">
        <f t="shared" si="377"/>
        <v>0</v>
      </c>
      <c r="AU453" s="715">
        <f t="shared" si="405"/>
        <v>0</v>
      </c>
      <c r="AV453" s="606">
        <v>38</v>
      </c>
      <c r="AW453" s="691">
        <v>500</v>
      </c>
      <c r="AX453" s="713">
        <f t="shared" si="379"/>
        <v>19000</v>
      </c>
      <c r="AY453" s="691">
        <v>590</v>
      </c>
      <c r="AZ453" s="714">
        <f t="shared" si="380"/>
        <v>22420</v>
      </c>
      <c r="BA453" s="715">
        <f t="shared" si="406"/>
        <v>41420</v>
      </c>
      <c r="BB453" s="622"/>
      <c r="BC453" s="691">
        <v>500</v>
      </c>
      <c r="BD453" s="692">
        <f t="shared" si="407"/>
        <v>0</v>
      </c>
      <c r="BE453" s="691">
        <v>590</v>
      </c>
      <c r="BF453" s="692">
        <f t="shared" si="408"/>
        <v>0</v>
      </c>
      <c r="BG453" s="693">
        <f t="shared" si="409"/>
        <v>0</v>
      </c>
      <c r="BH453" s="398">
        <f t="shared" si="357"/>
        <v>0</v>
      </c>
      <c r="BJ453" s="700"/>
    </row>
    <row r="454" spans="1:62" s="700" customFormat="1" ht="12.75">
      <c r="A454" s="683" t="s">
        <v>1047</v>
      </c>
      <c r="B454" s="648" t="s">
        <v>1048</v>
      </c>
      <c r="C454" s="649" t="s">
        <v>1049</v>
      </c>
      <c r="D454" s="690" t="s">
        <v>110</v>
      </c>
      <c r="E454" s="667">
        <v>8</v>
      </c>
      <c r="F454" s="691">
        <v>200</v>
      </c>
      <c r="G454" s="692">
        <f t="shared" si="373"/>
        <v>1600</v>
      </c>
      <c r="H454" s="691">
        <v>338</v>
      </c>
      <c r="I454" s="692">
        <f t="shared" si="374"/>
        <v>2704</v>
      </c>
      <c r="J454" s="693">
        <f t="shared" si="375"/>
        <v>4304</v>
      </c>
      <c r="K454" s="694"/>
      <c r="L454" s="695"/>
      <c r="M454" s="691">
        <v>200</v>
      </c>
      <c r="N454" s="692">
        <f t="shared" si="382"/>
        <v>0</v>
      </c>
      <c r="O454" s="691">
        <v>338</v>
      </c>
      <c r="P454" s="692">
        <f t="shared" si="383"/>
        <v>0</v>
      </c>
      <c r="Q454" s="693">
        <f t="shared" si="384"/>
        <v>0</v>
      </c>
      <c r="R454" s="695"/>
      <c r="S454" s="691">
        <v>200</v>
      </c>
      <c r="T454" s="692">
        <f t="shared" si="385"/>
        <v>0</v>
      </c>
      <c r="U454" s="691">
        <v>338</v>
      </c>
      <c r="V454" s="692">
        <f t="shared" si="386"/>
        <v>0</v>
      </c>
      <c r="W454" s="693">
        <f t="shared" si="387"/>
        <v>0</v>
      </c>
      <c r="X454" s="695"/>
      <c r="Y454" s="691">
        <v>200</v>
      </c>
      <c r="Z454" s="692">
        <f t="shared" si="388"/>
        <v>0</v>
      </c>
      <c r="AA454" s="691">
        <v>338</v>
      </c>
      <c r="AB454" s="692">
        <f t="shared" si="389"/>
        <v>0</v>
      </c>
      <c r="AC454" s="693">
        <f t="shared" si="390"/>
        <v>0</v>
      </c>
      <c r="AD454" s="695"/>
      <c r="AE454" s="691">
        <v>200</v>
      </c>
      <c r="AF454" s="692">
        <f t="shared" si="391"/>
        <v>0</v>
      </c>
      <c r="AG454" s="691">
        <v>338</v>
      </c>
      <c r="AH454" s="692">
        <f t="shared" si="392"/>
        <v>0</v>
      </c>
      <c r="AI454" s="693">
        <f t="shared" si="393"/>
        <v>0</v>
      </c>
      <c r="AJ454" s="696"/>
      <c r="AK454" s="697">
        <v>200</v>
      </c>
      <c r="AL454" s="698">
        <f t="shared" si="394"/>
        <v>0</v>
      </c>
      <c r="AM454" s="697">
        <v>338</v>
      </c>
      <c r="AN454" s="698">
        <f t="shared" si="395"/>
        <v>0</v>
      </c>
      <c r="AO454" s="699">
        <f t="shared" si="396"/>
        <v>0</v>
      </c>
      <c r="AP454" s="695"/>
      <c r="AQ454" s="691">
        <v>200</v>
      </c>
      <c r="AR454" s="692">
        <f t="shared" si="376"/>
        <v>0</v>
      </c>
      <c r="AS454" s="691">
        <v>338</v>
      </c>
      <c r="AT454" s="692">
        <f t="shared" si="377"/>
        <v>0</v>
      </c>
      <c r="AU454" s="693">
        <f t="shared" si="405"/>
        <v>0</v>
      </c>
      <c r="AV454" s="681">
        <v>8</v>
      </c>
      <c r="AW454" s="691">
        <v>200</v>
      </c>
      <c r="AX454" s="692">
        <f t="shared" si="379"/>
        <v>1600</v>
      </c>
      <c r="AY454" s="691">
        <v>338</v>
      </c>
      <c r="AZ454" s="692">
        <f t="shared" si="380"/>
        <v>2704</v>
      </c>
      <c r="BA454" s="693">
        <f t="shared" si="406"/>
        <v>4304</v>
      </c>
      <c r="BB454" s="695"/>
      <c r="BC454" s="691">
        <v>200</v>
      </c>
      <c r="BD454" s="692">
        <f t="shared" si="407"/>
        <v>0</v>
      </c>
      <c r="BE454" s="691">
        <v>338</v>
      </c>
      <c r="BF454" s="692">
        <f t="shared" si="408"/>
        <v>0</v>
      </c>
      <c r="BG454" s="693">
        <f t="shared" si="409"/>
        <v>0</v>
      </c>
      <c r="BH454" s="398">
        <f t="shared" si="357"/>
        <v>0</v>
      </c>
    </row>
    <row r="455" spans="1:62" s="275" customFormat="1" ht="12.75">
      <c r="A455" s="314" t="s">
        <v>1050</v>
      </c>
      <c r="B455" s="281" t="s">
        <v>903</v>
      </c>
      <c r="C455" s="372" t="s">
        <v>904</v>
      </c>
      <c r="D455" s="559" t="s">
        <v>123</v>
      </c>
      <c r="E455" s="667">
        <v>39</v>
      </c>
      <c r="F455" s="344">
        <v>640</v>
      </c>
      <c r="G455" s="190">
        <f t="shared" si="373"/>
        <v>24960</v>
      </c>
      <c r="H455" s="344">
        <v>538</v>
      </c>
      <c r="I455" s="190">
        <f t="shared" si="374"/>
        <v>20982</v>
      </c>
      <c r="J455" s="345">
        <f t="shared" si="375"/>
        <v>45942</v>
      </c>
      <c r="K455" s="420"/>
      <c r="L455" s="435"/>
      <c r="M455" s="429">
        <v>640</v>
      </c>
      <c r="N455" s="431">
        <f t="shared" si="382"/>
        <v>0</v>
      </c>
      <c r="O455" s="429">
        <v>538</v>
      </c>
      <c r="P455" s="431">
        <f t="shared" si="383"/>
        <v>0</v>
      </c>
      <c r="Q455" s="432">
        <f t="shared" si="384"/>
        <v>0</v>
      </c>
      <c r="R455" s="452"/>
      <c r="S455" s="446">
        <v>640</v>
      </c>
      <c r="T455" s="448">
        <f t="shared" si="385"/>
        <v>0</v>
      </c>
      <c r="U455" s="446">
        <v>538</v>
      </c>
      <c r="V455" s="448">
        <f t="shared" si="386"/>
        <v>0</v>
      </c>
      <c r="W455" s="449">
        <f t="shared" si="387"/>
        <v>0</v>
      </c>
      <c r="X455" s="481"/>
      <c r="Y455" s="474">
        <v>640</v>
      </c>
      <c r="Z455" s="476">
        <f t="shared" si="388"/>
        <v>0</v>
      </c>
      <c r="AA455" s="474">
        <v>538</v>
      </c>
      <c r="AB455" s="476">
        <f t="shared" si="389"/>
        <v>0</v>
      </c>
      <c r="AC455" s="477">
        <f t="shared" si="390"/>
        <v>0</v>
      </c>
      <c r="AD455" s="500"/>
      <c r="AE455" s="491">
        <v>640</v>
      </c>
      <c r="AF455" s="493">
        <f t="shared" si="391"/>
        <v>0</v>
      </c>
      <c r="AG455" s="491">
        <v>538</v>
      </c>
      <c r="AH455" s="493">
        <f t="shared" si="392"/>
        <v>0</v>
      </c>
      <c r="AI455" s="494">
        <f t="shared" si="393"/>
        <v>0</v>
      </c>
      <c r="AJ455" s="532"/>
      <c r="AK455" s="525">
        <v>640</v>
      </c>
      <c r="AL455" s="527">
        <f t="shared" si="394"/>
        <v>0</v>
      </c>
      <c r="AM455" s="525">
        <v>538</v>
      </c>
      <c r="AN455" s="527">
        <f t="shared" si="395"/>
        <v>0</v>
      </c>
      <c r="AO455" s="528">
        <f t="shared" si="396"/>
        <v>0</v>
      </c>
      <c r="AP455" s="549"/>
      <c r="AQ455" s="344">
        <v>640</v>
      </c>
      <c r="AR455" s="190">
        <f t="shared" si="376"/>
        <v>0</v>
      </c>
      <c r="AS455" s="344">
        <v>538</v>
      </c>
      <c r="AT455" s="190">
        <f t="shared" si="377"/>
        <v>0</v>
      </c>
      <c r="AU455" s="345">
        <f t="shared" si="405"/>
        <v>0</v>
      </c>
      <c r="AV455" s="681">
        <v>39</v>
      </c>
      <c r="AW455" s="344">
        <v>640</v>
      </c>
      <c r="AX455" s="190">
        <f t="shared" si="379"/>
        <v>24960</v>
      </c>
      <c r="AY455" s="344">
        <v>538</v>
      </c>
      <c r="AZ455" s="190">
        <f t="shared" si="380"/>
        <v>20982</v>
      </c>
      <c r="BA455" s="345">
        <f t="shared" si="406"/>
        <v>45942</v>
      </c>
      <c r="BB455" s="549"/>
      <c r="BC455" s="542">
        <v>640</v>
      </c>
      <c r="BD455" s="544">
        <f t="shared" si="407"/>
        <v>0</v>
      </c>
      <c r="BE455" s="542">
        <v>538</v>
      </c>
      <c r="BF455" s="544">
        <f t="shared" si="408"/>
        <v>0</v>
      </c>
      <c r="BG455" s="545">
        <f t="shared" si="409"/>
        <v>0</v>
      </c>
      <c r="BH455" s="398">
        <f t="shared" si="357"/>
        <v>0</v>
      </c>
    </row>
    <row r="456" spans="1:62" s="718" customFormat="1" ht="12.75">
      <c r="A456" s="647" t="s">
        <v>1051</v>
      </c>
      <c r="B456" s="648" t="s">
        <v>2078</v>
      </c>
      <c r="C456" s="649">
        <v>91920</v>
      </c>
      <c r="D456" s="650" t="s">
        <v>123</v>
      </c>
      <c r="E456" s="637">
        <v>940</v>
      </c>
      <c r="F456" s="691">
        <v>35</v>
      </c>
      <c r="G456" s="713">
        <f t="shared" si="373"/>
        <v>32900</v>
      </c>
      <c r="H456" s="691">
        <v>21.6</v>
      </c>
      <c r="I456" s="714">
        <f t="shared" si="374"/>
        <v>20304</v>
      </c>
      <c r="J456" s="715">
        <f t="shared" si="375"/>
        <v>53204</v>
      </c>
      <c r="K456" s="716"/>
      <c r="L456" s="622"/>
      <c r="M456" s="691">
        <v>35</v>
      </c>
      <c r="N456" s="692">
        <f t="shared" si="382"/>
        <v>0</v>
      </c>
      <c r="O456" s="691">
        <v>21.6</v>
      </c>
      <c r="P456" s="692">
        <f t="shared" si="383"/>
        <v>0</v>
      </c>
      <c r="Q456" s="693">
        <f t="shared" si="384"/>
        <v>0</v>
      </c>
      <c r="R456" s="622"/>
      <c r="S456" s="691">
        <v>35</v>
      </c>
      <c r="T456" s="692">
        <f t="shared" si="385"/>
        <v>0</v>
      </c>
      <c r="U456" s="691">
        <v>21.6</v>
      </c>
      <c r="V456" s="692">
        <f t="shared" si="386"/>
        <v>0</v>
      </c>
      <c r="W456" s="693">
        <f t="shared" si="387"/>
        <v>0</v>
      </c>
      <c r="X456" s="622"/>
      <c r="Y456" s="691">
        <v>35</v>
      </c>
      <c r="Z456" s="692">
        <f t="shared" si="388"/>
        <v>0</v>
      </c>
      <c r="AA456" s="691">
        <v>21.6</v>
      </c>
      <c r="AB456" s="692">
        <f t="shared" si="389"/>
        <v>0</v>
      </c>
      <c r="AC456" s="693">
        <f t="shared" si="390"/>
        <v>0</v>
      </c>
      <c r="AD456" s="622"/>
      <c r="AE456" s="691">
        <v>35</v>
      </c>
      <c r="AF456" s="692">
        <f t="shared" si="391"/>
        <v>0</v>
      </c>
      <c r="AG456" s="691">
        <v>21.6</v>
      </c>
      <c r="AH456" s="692">
        <f t="shared" si="392"/>
        <v>0</v>
      </c>
      <c r="AI456" s="693">
        <f t="shared" si="393"/>
        <v>0</v>
      </c>
      <c r="AJ456" s="717"/>
      <c r="AK456" s="697">
        <v>35</v>
      </c>
      <c r="AL456" s="698">
        <f t="shared" si="394"/>
        <v>0</v>
      </c>
      <c r="AM456" s="697">
        <v>21.6</v>
      </c>
      <c r="AN456" s="698">
        <f t="shared" si="395"/>
        <v>0</v>
      </c>
      <c r="AO456" s="699">
        <f t="shared" si="396"/>
        <v>0</v>
      </c>
      <c r="AP456" s="622"/>
      <c r="AQ456" s="691">
        <v>35</v>
      </c>
      <c r="AR456" s="713">
        <f t="shared" si="376"/>
        <v>0</v>
      </c>
      <c r="AS456" s="691">
        <v>21.6</v>
      </c>
      <c r="AT456" s="714">
        <f t="shared" si="377"/>
        <v>0</v>
      </c>
      <c r="AU456" s="715">
        <f t="shared" si="405"/>
        <v>0</v>
      </c>
      <c r="AV456" s="606">
        <v>940</v>
      </c>
      <c r="AW456" s="691">
        <v>35</v>
      </c>
      <c r="AX456" s="713">
        <f t="shared" si="379"/>
        <v>32900</v>
      </c>
      <c r="AY456" s="691">
        <v>21.6</v>
      </c>
      <c r="AZ456" s="714">
        <f t="shared" si="380"/>
        <v>20304</v>
      </c>
      <c r="BA456" s="715">
        <f t="shared" si="406"/>
        <v>53204</v>
      </c>
      <c r="BB456" s="622"/>
      <c r="BC456" s="691">
        <v>35</v>
      </c>
      <c r="BD456" s="692">
        <f t="shared" si="407"/>
        <v>0</v>
      </c>
      <c r="BE456" s="691">
        <v>21.6</v>
      </c>
      <c r="BF456" s="692">
        <f t="shared" si="408"/>
        <v>0</v>
      </c>
      <c r="BG456" s="693">
        <f t="shared" si="409"/>
        <v>0</v>
      </c>
      <c r="BH456" s="398">
        <f t="shared" si="357"/>
        <v>0</v>
      </c>
      <c r="BJ456" s="700"/>
    </row>
    <row r="457" spans="1:62" s="595" customFormat="1" ht="12.75">
      <c r="A457" s="668" t="s">
        <v>1053</v>
      </c>
      <c r="B457" s="640" t="s">
        <v>1054</v>
      </c>
      <c r="C457" s="641"/>
      <c r="D457" s="642" t="s">
        <v>110</v>
      </c>
      <c r="E457" s="643">
        <v>0</v>
      </c>
      <c r="F457" s="600">
        <v>200</v>
      </c>
      <c r="G457" s="644">
        <f t="shared" si="373"/>
        <v>0</v>
      </c>
      <c r="H457" s="600">
        <v>16.559999999999999</v>
      </c>
      <c r="I457" s="645">
        <f t="shared" si="374"/>
        <v>0</v>
      </c>
      <c r="J457" s="646">
        <f t="shared" si="375"/>
        <v>0</v>
      </c>
      <c r="K457" s="676"/>
      <c r="L457" s="673"/>
      <c r="M457" s="600">
        <v>200</v>
      </c>
      <c r="N457" s="586">
        <f t="shared" si="382"/>
        <v>0</v>
      </c>
      <c r="O457" s="600">
        <v>16.559999999999999</v>
      </c>
      <c r="P457" s="586">
        <f t="shared" si="383"/>
        <v>0</v>
      </c>
      <c r="Q457" s="587">
        <f t="shared" si="384"/>
        <v>0</v>
      </c>
      <c r="R457" s="673"/>
      <c r="S457" s="600">
        <v>200</v>
      </c>
      <c r="T457" s="586">
        <f t="shared" si="385"/>
        <v>0</v>
      </c>
      <c r="U457" s="600">
        <v>16.559999999999999</v>
      </c>
      <c r="V457" s="586">
        <f t="shared" si="386"/>
        <v>0</v>
      </c>
      <c r="W457" s="587">
        <f t="shared" si="387"/>
        <v>0</v>
      </c>
      <c r="X457" s="673"/>
      <c r="Y457" s="600">
        <v>200</v>
      </c>
      <c r="Z457" s="586">
        <f t="shared" si="388"/>
        <v>0</v>
      </c>
      <c r="AA457" s="600">
        <v>16.559999999999999</v>
      </c>
      <c r="AB457" s="586">
        <f t="shared" si="389"/>
        <v>0</v>
      </c>
      <c r="AC457" s="587">
        <f t="shared" si="390"/>
        <v>0</v>
      </c>
      <c r="AD457" s="673"/>
      <c r="AE457" s="600">
        <v>200</v>
      </c>
      <c r="AF457" s="586">
        <f t="shared" si="391"/>
        <v>0</v>
      </c>
      <c r="AG457" s="600">
        <v>16.559999999999999</v>
      </c>
      <c r="AH457" s="586">
        <f t="shared" si="392"/>
        <v>0</v>
      </c>
      <c r="AI457" s="587">
        <f t="shared" si="393"/>
        <v>0</v>
      </c>
      <c r="AJ457" s="674"/>
      <c r="AK457" s="603">
        <v>200</v>
      </c>
      <c r="AL457" s="591">
        <f t="shared" si="394"/>
        <v>0</v>
      </c>
      <c r="AM457" s="603">
        <v>16.559999999999999</v>
      </c>
      <c r="AN457" s="591">
        <f t="shared" si="395"/>
        <v>0</v>
      </c>
      <c r="AO457" s="592">
        <f t="shared" si="396"/>
        <v>0</v>
      </c>
      <c r="AP457" s="673"/>
      <c r="AQ457" s="600">
        <v>200</v>
      </c>
      <c r="AR457" s="644">
        <f t="shared" si="376"/>
        <v>0</v>
      </c>
      <c r="AS457" s="600">
        <v>16.559999999999999</v>
      </c>
      <c r="AT457" s="645">
        <f t="shared" si="377"/>
        <v>0</v>
      </c>
      <c r="AU457" s="646">
        <f t="shared" si="405"/>
        <v>0</v>
      </c>
      <c r="AV457" s="681"/>
      <c r="AW457" s="600">
        <v>200</v>
      </c>
      <c r="AX457" s="644">
        <f t="shared" si="379"/>
        <v>0</v>
      </c>
      <c r="AY457" s="600">
        <v>16.559999999999999</v>
      </c>
      <c r="AZ457" s="645">
        <f t="shared" si="380"/>
        <v>0</v>
      </c>
      <c r="BA457" s="646">
        <f t="shared" si="406"/>
        <v>0</v>
      </c>
      <c r="BB457" s="673"/>
      <c r="BC457" s="600">
        <v>200</v>
      </c>
      <c r="BD457" s="586">
        <f t="shared" si="407"/>
        <v>0</v>
      </c>
      <c r="BE457" s="600">
        <v>16.559999999999999</v>
      </c>
      <c r="BF457" s="586">
        <f t="shared" si="408"/>
        <v>0</v>
      </c>
      <c r="BG457" s="586">
        <f t="shared" si="409"/>
        <v>0</v>
      </c>
      <c r="BH457" s="898">
        <f t="shared" si="357"/>
        <v>0</v>
      </c>
    </row>
    <row r="458" spans="1:62" s="689" customFormat="1" ht="14.1" customHeight="1">
      <c r="A458" s="686"/>
      <c r="B458" s="664" t="s">
        <v>1468</v>
      </c>
      <c r="C458" s="659" t="s">
        <v>910</v>
      </c>
      <c r="D458" s="659" t="s">
        <v>123</v>
      </c>
      <c r="E458" s="627">
        <v>39</v>
      </c>
      <c r="F458" s="661">
        <v>150</v>
      </c>
      <c r="G458" s="396">
        <f t="shared" si="373"/>
        <v>5850</v>
      </c>
      <c r="H458" s="661">
        <v>209.22</v>
      </c>
      <c r="I458" s="396">
        <f t="shared" si="374"/>
        <v>8159.58</v>
      </c>
      <c r="J458" s="396">
        <f t="shared" si="375"/>
        <v>14009.58</v>
      </c>
      <c r="K458" s="661"/>
      <c r="AQ458" s="661">
        <v>150</v>
      </c>
      <c r="AR458" s="396">
        <f t="shared" si="376"/>
        <v>0</v>
      </c>
      <c r="AS458" s="661">
        <v>209.22</v>
      </c>
      <c r="AT458" s="396">
        <f t="shared" si="377"/>
        <v>0</v>
      </c>
      <c r="AU458" s="396">
        <f t="shared" si="405"/>
        <v>0</v>
      </c>
      <c r="AV458" s="627">
        <v>39</v>
      </c>
      <c r="AW458" s="661">
        <v>150</v>
      </c>
      <c r="AX458" s="396">
        <f t="shared" si="379"/>
        <v>5850</v>
      </c>
      <c r="AY458" s="661">
        <v>209.22</v>
      </c>
      <c r="AZ458" s="396">
        <f t="shared" si="380"/>
        <v>8159.58</v>
      </c>
      <c r="BA458" s="396">
        <f t="shared" si="406"/>
        <v>14009.58</v>
      </c>
      <c r="BB458" s="627"/>
      <c r="BC458" s="661"/>
      <c r="BD458" s="661"/>
      <c r="BE458" s="661"/>
      <c r="BF458" s="661"/>
      <c r="BG458" s="661"/>
      <c r="BH458" s="898">
        <f t="shared" si="357"/>
        <v>0</v>
      </c>
    </row>
    <row r="459" spans="1:62" s="275" customFormat="1" ht="12.75">
      <c r="A459" s="314" t="s">
        <v>1055</v>
      </c>
      <c r="B459" s="281" t="s">
        <v>989</v>
      </c>
      <c r="C459" s="372" t="s">
        <v>990</v>
      </c>
      <c r="D459" s="272" t="s">
        <v>110</v>
      </c>
      <c r="E459" s="637">
        <v>2</v>
      </c>
      <c r="F459" s="344">
        <v>300</v>
      </c>
      <c r="G459" s="413">
        <f t="shared" si="373"/>
        <v>600</v>
      </c>
      <c r="H459" s="344">
        <v>1673.52</v>
      </c>
      <c r="I459" s="414">
        <f t="shared" si="374"/>
        <v>3347.04</v>
      </c>
      <c r="J459" s="415">
        <f t="shared" si="375"/>
        <v>3947.04</v>
      </c>
      <c r="K459" s="420"/>
      <c r="L459" s="435"/>
      <c r="M459" s="429">
        <v>300</v>
      </c>
      <c r="N459" s="431">
        <f t="shared" si="382"/>
        <v>0</v>
      </c>
      <c r="O459" s="429">
        <v>1673.52</v>
      </c>
      <c r="P459" s="431">
        <f t="shared" si="383"/>
        <v>0</v>
      </c>
      <c r="Q459" s="432">
        <f t="shared" si="384"/>
        <v>0</v>
      </c>
      <c r="R459" s="452"/>
      <c r="S459" s="446">
        <v>300</v>
      </c>
      <c r="T459" s="448">
        <f t="shared" si="385"/>
        <v>0</v>
      </c>
      <c r="U459" s="446">
        <v>1673.52</v>
      </c>
      <c r="V459" s="448">
        <f t="shared" si="386"/>
        <v>0</v>
      </c>
      <c r="W459" s="449">
        <f t="shared" si="387"/>
        <v>0</v>
      </c>
      <c r="X459" s="481"/>
      <c r="Y459" s="474">
        <v>300</v>
      </c>
      <c r="Z459" s="476">
        <f t="shared" si="388"/>
        <v>0</v>
      </c>
      <c r="AA459" s="474">
        <v>1673.52</v>
      </c>
      <c r="AB459" s="476">
        <f t="shared" si="389"/>
        <v>0</v>
      </c>
      <c r="AC459" s="477">
        <f t="shared" si="390"/>
        <v>0</v>
      </c>
      <c r="AD459" s="500"/>
      <c r="AE459" s="491">
        <v>300</v>
      </c>
      <c r="AF459" s="493">
        <f t="shared" si="391"/>
        <v>0</v>
      </c>
      <c r="AG459" s="491">
        <v>1673.52</v>
      </c>
      <c r="AH459" s="493">
        <f t="shared" si="392"/>
        <v>0</v>
      </c>
      <c r="AI459" s="494">
        <f t="shared" si="393"/>
        <v>0</v>
      </c>
      <c r="AJ459" s="532"/>
      <c r="AK459" s="525">
        <v>300</v>
      </c>
      <c r="AL459" s="527">
        <f t="shared" si="394"/>
        <v>0</v>
      </c>
      <c r="AM459" s="525">
        <v>1673.52</v>
      </c>
      <c r="AN459" s="527">
        <f t="shared" si="395"/>
        <v>0</v>
      </c>
      <c r="AO459" s="528">
        <f t="shared" si="396"/>
        <v>0</v>
      </c>
      <c r="AP459" s="549"/>
      <c r="AQ459" s="344">
        <v>300</v>
      </c>
      <c r="AR459" s="413">
        <f t="shared" si="376"/>
        <v>0</v>
      </c>
      <c r="AS459" s="344">
        <v>1673.52</v>
      </c>
      <c r="AT459" s="414">
        <f t="shared" si="377"/>
        <v>0</v>
      </c>
      <c r="AU459" s="415">
        <f t="shared" si="405"/>
        <v>0</v>
      </c>
      <c r="AV459" s="681">
        <v>2</v>
      </c>
      <c r="AW459" s="344">
        <v>300</v>
      </c>
      <c r="AX459" s="413">
        <f t="shared" si="379"/>
        <v>600</v>
      </c>
      <c r="AY459" s="344">
        <v>1673.52</v>
      </c>
      <c r="AZ459" s="414">
        <f t="shared" si="380"/>
        <v>3347.04</v>
      </c>
      <c r="BA459" s="415">
        <f t="shared" si="406"/>
        <v>3947.04</v>
      </c>
      <c r="BB459" s="549"/>
      <c r="BC459" s="542">
        <v>300</v>
      </c>
      <c r="BD459" s="544">
        <f t="shared" ref="BD459:BD472" si="410">BB459*BC459</f>
        <v>0</v>
      </c>
      <c r="BE459" s="542">
        <v>1673.52</v>
      </c>
      <c r="BF459" s="544">
        <f t="shared" ref="BF459:BF472" si="411">BB459*BE459</f>
        <v>0</v>
      </c>
      <c r="BG459" s="545">
        <f t="shared" ref="BG459:BG472" si="412">BD459+BF459</f>
        <v>0</v>
      </c>
      <c r="BH459" s="398">
        <f t="shared" si="357"/>
        <v>0</v>
      </c>
    </row>
    <row r="460" spans="1:62" s="275" customFormat="1" ht="12.75">
      <c r="A460" s="314" t="s">
        <v>1056</v>
      </c>
      <c r="B460" s="281" t="s">
        <v>998</v>
      </c>
      <c r="C460" s="372" t="s">
        <v>999</v>
      </c>
      <c r="D460" s="272" t="s">
        <v>110</v>
      </c>
      <c r="E460" s="273">
        <v>7</v>
      </c>
      <c r="F460" s="344">
        <v>300</v>
      </c>
      <c r="G460" s="413">
        <f t="shared" si="373"/>
        <v>2100</v>
      </c>
      <c r="H460" s="344">
        <v>149.84</v>
      </c>
      <c r="I460" s="414">
        <f t="shared" si="374"/>
        <v>1048.8800000000001</v>
      </c>
      <c r="J460" s="415">
        <f t="shared" si="375"/>
        <v>3148.88</v>
      </c>
      <c r="K460" s="420"/>
      <c r="L460" s="435"/>
      <c r="M460" s="429">
        <v>300</v>
      </c>
      <c r="N460" s="431">
        <f t="shared" si="382"/>
        <v>0</v>
      </c>
      <c r="O460" s="429">
        <v>149.84</v>
      </c>
      <c r="P460" s="431">
        <f t="shared" si="383"/>
        <v>0</v>
      </c>
      <c r="Q460" s="432">
        <f t="shared" si="384"/>
        <v>0</v>
      </c>
      <c r="R460" s="452"/>
      <c r="S460" s="446">
        <v>300</v>
      </c>
      <c r="T460" s="448">
        <f t="shared" si="385"/>
        <v>0</v>
      </c>
      <c r="U460" s="446">
        <v>149.84</v>
      </c>
      <c r="V460" s="448">
        <f t="shared" si="386"/>
        <v>0</v>
      </c>
      <c r="W460" s="449">
        <f t="shared" si="387"/>
        <v>0</v>
      </c>
      <c r="X460" s="481"/>
      <c r="Y460" s="474">
        <v>300</v>
      </c>
      <c r="Z460" s="476">
        <f t="shared" si="388"/>
        <v>0</v>
      </c>
      <c r="AA460" s="474">
        <v>149.84</v>
      </c>
      <c r="AB460" s="476">
        <f t="shared" si="389"/>
        <v>0</v>
      </c>
      <c r="AC460" s="477">
        <f t="shared" si="390"/>
        <v>0</v>
      </c>
      <c r="AD460" s="500"/>
      <c r="AE460" s="491">
        <v>300</v>
      </c>
      <c r="AF460" s="493">
        <f t="shared" si="391"/>
        <v>0</v>
      </c>
      <c r="AG460" s="491">
        <v>149.84</v>
      </c>
      <c r="AH460" s="493">
        <f t="shared" si="392"/>
        <v>0</v>
      </c>
      <c r="AI460" s="494">
        <f t="shared" si="393"/>
        <v>0</v>
      </c>
      <c r="AJ460" s="532"/>
      <c r="AK460" s="525">
        <v>300</v>
      </c>
      <c r="AL460" s="527">
        <f t="shared" si="394"/>
        <v>0</v>
      </c>
      <c r="AM460" s="525">
        <v>149.84</v>
      </c>
      <c r="AN460" s="527">
        <f t="shared" si="395"/>
        <v>0</v>
      </c>
      <c r="AO460" s="528">
        <f t="shared" si="396"/>
        <v>0</v>
      </c>
      <c r="AP460" s="549"/>
      <c r="AQ460" s="344">
        <v>300</v>
      </c>
      <c r="AR460" s="413">
        <f t="shared" si="376"/>
        <v>0</v>
      </c>
      <c r="AS460" s="344">
        <v>149.84</v>
      </c>
      <c r="AT460" s="414">
        <f t="shared" si="377"/>
        <v>0</v>
      </c>
      <c r="AU460" s="415">
        <f t="shared" si="405"/>
        <v>0</v>
      </c>
      <c r="AV460" s="681">
        <v>7</v>
      </c>
      <c r="AW460" s="344">
        <v>300</v>
      </c>
      <c r="AX460" s="413">
        <f t="shared" si="379"/>
        <v>2100</v>
      </c>
      <c r="AY460" s="344">
        <v>149.84</v>
      </c>
      <c r="AZ460" s="414">
        <f t="shared" si="380"/>
        <v>1048.8800000000001</v>
      </c>
      <c r="BA460" s="415">
        <f t="shared" si="406"/>
        <v>3148.88</v>
      </c>
      <c r="BB460" s="549"/>
      <c r="BC460" s="542">
        <v>300</v>
      </c>
      <c r="BD460" s="544">
        <f t="shared" si="410"/>
        <v>0</v>
      </c>
      <c r="BE460" s="542">
        <v>149.84</v>
      </c>
      <c r="BF460" s="544">
        <f t="shared" si="411"/>
        <v>0</v>
      </c>
      <c r="BG460" s="545">
        <f t="shared" si="412"/>
        <v>0</v>
      </c>
      <c r="BH460" s="398">
        <f t="shared" si="357"/>
        <v>0</v>
      </c>
    </row>
    <row r="461" spans="1:62" s="275" customFormat="1" ht="12.75">
      <c r="A461" s="314" t="s">
        <v>1057</v>
      </c>
      <c r="B461" s="281" t="s">
        <v>1001</v>
      </c>
      <c r="C461" s="372" t="s">
        <v>1002</v>
      </c>
      <c r="D461" s="272" t="s">
        <v>110</v>
      </c>
      <c r="E461" s="637">
        <v>72</v>
      </c>
      <c r="F461" s="344">
        <v>0</v>
      </c>
      <c r="G461" s="413">
        <f t="shared" si="373"/>
        <v>0</v>
      </c>
      <c r="H461" s="344">
        <v>4.4800000000000004</v>
      </c>
      <c r="I461" s="414">
        <f t="shared" si="374"/>
        <v>322.56000000000006</v>
      </c>
      <c r="J461" s="415">
        <f t="shared" si="375"/>
        <v>322.56000000000006</v>
      </c>
      <c r="K461" s="420"/>
      <c r="L461" s="435"/>
      <c r="M461" s="429">
        <v>0</v>
      </c>
      <c r="N461" s="431">
        <f t="shared" si="382"/>
        <v>0</v>
      </c>
      <c r="O461" s="429">
        <v>4.4800000000000004</v>
      </c>
      <c r="P461" s="431">
        <f t="shared" si="383"/>
        <v>0</v>
      </c>
      <c r="Q461" s="432">
        <f t="shared" si="384"/>
        <v>0</v>
      </c>
      <c r="R461" s="452"/>
      <c r="S461" s="446">
        <v>0</v>
      </c>
      <c r="T461" s="448">
        <f t="shared" si="385"/>
        <v>0</v>
      </c>
      <c r="U461" s="446">
        <v>4.4800000000000004</v>
      </c>
      <c r="V461" s="448">
        <f t="shared" si="386"/>
        <v>0</v>
      </c>
      <c r="W461" s="449">
        <f t="shared" si="387"/>
        <v>0</v>
      </c>
      <c r="X461" s="481"/>
      <c r="Y461" s="474">
        <v>0</v>
      </c>
      <c r="Z461" s="476">
        <f t="shared" si="388"/>
        <v>0</v>
      </c>
      <c r="AA461" s="474">
        <v>4.4800000000000004</v>
      </c>
      <c r="AB461" s="476">
        <f t="shared" si="389"/>
        <v>0</v>
      </c>
      <c r="AC461" s="477">
        <f t="shared" si="390"/>
        <v>0</v>
      </c>
      <c r="AD461" s="500"/>
      <c r="AE461" s="491">
        <v>0</v>
      </c>
      <c r="AF461" s="493">
        <f t="shared" si="391"/>
        <v>0</v>
      </c>
      <c r="AG461" s="491">
        <v>4.4800000000000004</v>
      </c>
      <c r="AH461" s="493">
        <f t="shared" si="392"/>
        <v>0</v>
      </c>
      <c r="AI461" s="494">
        <f t="shared" si="393"/>
        <v>0</v>
      </c>
      <c r="AJ461" s="532"/>
      <c r="AK461" s="525">
        <v>0</v>
      </c>
      <c r="AL461" s="527">
        <f t="shared" si="394"/>
        <v>0</v>
      </c>
      <c r="AM461" s="525">
        <v>4.4800000000000004</v>
      </c>
      <c r="AN461" s="527">
        <f t="shared" si="395"/>
        <v>0</v>
      </c>
      <c r="AO461" s="528">
        <f t="shared" si="396"/>
        <v>0</v>
      </c>
      <c r="AP461" s="549"/>
      <c r="AQ461" s="344">
        <v>0</v>
      </c>
      <c r="AR461" s="413">
        <f t="shared" si="376"/>
        <v>0</v>
      </c>
      <c r="AS461" s="344">
        <v>4.4800000000000004</v>
      </c>
      <c r="AT461" s="414">
        <f t="shared" si="377"/>
        <v>0</v>
      </c>
      <c r="AU461" s="415">
        <f t="shared" si="405"/>
        <v>0</v>
      </c>
      <c r="AV461" s="681">
        <v>72</v>
      </c>
      <c r="AW461" s="344">
        <v>0</v>
      </c>
      <c r="AX461" s="413">
        <f t="shared" si="379"/>
        <v>0</v>
      </c>
      <c r="AY461" s="344">
        <v>4.4800000000000004</v>
      </c>
      <c r="AZ461" s="414">
        <f t="shared" si="380"/>
        <v>322.56000000000006</v>
      </c>
      <c r="BA461" s="415">
        <f t="shared" si="406"/>
        <v>322.56000000000006</v>
      </c>
      <c r="BB461" s="549"/>
      <c r="BC461" s="542">
        <v>0</v>
      </c>
      <c r="BD461" s="544">
        <f t="shared" si="410"/>
        <v>0</v>
      </c>
      <c r="BE461" s="542">
        <v>4.4800000000000004</v>
      </c>
      <c r="BF461" s="544">
        <f t="shared" si="411"/>
        <v>0</v>
      </c>
      <c r="BG461" s="545">
        <f t="shared" si="412"/>
        <v>0</v>
      </c>
      <c r="BH461" s="398">
        <f t="shared" si="357"/>
        <v>0</v>
      </c>
    </row>
    <row r="462" spans="1:62" s="275" customFormat="1" ht="12.75">
      <c r="A462" s="314" t="s">
        <v>1058</v>
      </c>
      <c r="B462" s="281" t="s">
        <v>1004</v>
      </c>
      <c r="C462" s="372" t="s">
        <v>1005</v>
      </c>
      <c r="D462" s="272" t="s">
        <v>110</v>
      </c>
      <c r="E462" s="637">
        <v>72</v>
      </c>
      <c r="F462" s="344">
        <v>0</v>
      </c>
      <c r="G462" s="413">
        <f t="shared" si="373"/>
        <v>0</v>
      </c>
      <c r="H462" s="344">
        <v>3.06</v>
      </c>
      <c r="I462" s="414">
        <f t="shared" si="374"/>
        <v>220.32</v>
      </c>
      <c r="J462" s="415">
        <f t="shared" si="375"/>
        <v>220.32</v>
      </c>
      <c r="K462" s="420"/>
      <c r="L462" s="435"/>
      <c r="M462" s="429">
        <v>0</v>
      </c>
      <c r="N462" s="431">
        <f t="shared" si="382"/>
        <v>0</v>
      </c>
      <c r="O462" s="429">
        <v>3.06</v>
      </c>
      <c r="P462" s="431">
        <f t="shared" si="383"/>
        <v>0</v>
      </c>
      <c r="Q462" s="432">
        <f t="shared" si="384"/>
        <v>0</v>
      </c>
      <c r="R462" s="452"/>
      <c r="S462" s="446">
        <v>0</v>
      </c>
      <c r="T462" s="448">
        <f t="shared" si="385"/>
        <v>0</v>
      </c>
      <c r="U462" s="446">
        <v>3.06</v>
      </c>
      <c r="V462" s="448">
        <f t="shared" si="386"/>
        <v>0</v>
      </c>
      <c r="W462" s="449">
        <f t="shared" si="387"/>
        <v>0</v>
      </c>
      <c r="X462" s="481"/>
      <c r="Y462" s="474">
        <v>0</v>
      </c>
      <c r="Z462" s="476">
        <f t="shared" si="388"/>
        <v>0</v>
      </c>
      <c r="AA462" s="474">
        <v>3.06</v>
      </c>
      <c r="AB462" s="476">
        <f t="shared" si="389"/>
        <v>0</v>
      </c>
      <c r="AC462" s="477">
        <f t="shared" si="390"/>
        <v>0</v>
      </c>
      <c r="AD462" s="500"/>
      <c r="AE462" s="491">
        <v>0</v>
      </c>
      <c r="AF462" s="493">
        <f t="shared" si="391"/>
        <v>0</v>
      </c>
      <c r="AG462" s="491">
        <v>3.06</v>
      </c>
      <c r="AH462" s="493">
        <f t="shared" si="392"/>
        <v>0</v>
      </c>
      <c r="AI462" s="494">
        <f t="shared" si="393"/>
        <v>0</v>
      </c>
      <c r="AJ462" s="532"/>
      <c r="AK462" s="525">
        <v>0</v>
      </c>
      <c r="AL462" s="527">
        <f t="shared" si="394"/>
        <v>0</v>
      </c>
      <c r="AM462" s="525">
        <v>3.06</v>
      </c>
      <c r="AN462" s="527">
        <f t="shared" si="395"/>
        <v>0</v>
      </c>
      <c r="AO462" s="528">
        <f t="shared" si="396"/>
        <v>0</v>
      </c>
      <c r="AP462" s="549"/>
      <c r="AQ462" s="344">
        <v>0</v>
      </c>
      <c r="AR462" s="413">
        <f t="shared" si="376"/>
        <v>0</v>
      </c>
      <c r="AS462" s="344">
        <v>3.06</v>
      </c>
      <c r="AT462" s="414">
        <f t="shared" si="377"/>
        <v>0</v>
      </c>
      <c r="AU462" s="415">
        <f t="shared" si="405"/>
        <v>0</v>
      </c>
      <c r="AV462" s="681">
        <v>72</v>
      </c>
      <c r="AW462" s="344">
        <v>0</v>
      </c>
      <c r="AX462" s="413">
        <f t="shared" si="379"/>
        <v>0</v>
      </c>
      <c r="AY462" s="344">
        <v>3.06</v>
      </c>
      <c r="AZ462" s="414">
        <f t="shared" si="380"/>
        <v>220.32</v>
      </c>
      <c r="BA462" s="415">
        <f t="shared" si="406"/>
        <v>220.32</v>
      </c>
      <c r="BB462" s="549"/>
      <c r="BC462" s="542">
        <v>0</v>
      </c>
      <c r="BD462" s="544">
        <f t="shared" si="410"/>
        <v>0</v>
      </c>
      <c r="BE462" s="542">
        <v>3.06</v>
      </c>
      <c r="BF462" s="544">
        <f t="shared" si="411"/>
        <v>0</v>
      </c>
      <c r="BG462" s="545">
        <f t="shared" si="412"/>
        <v>0</v>
      </c>
      <c r="BH462" s="398">
        <f t="shared" si="357"/>
        <v>0</v>
      </c>
    </row>
    <row r="463" spans="1:62" s="275" customFormat="1" ht="12.75">
      <c r="A463" s="314" t="s">
        <v>1059</v>
      </c>
      <c r="B463" s="281" t="s">
        <v>995</v>
      </c>
      <c r="C463" s="372" t="s">
        <v>1060</v>
      </c>
      <c r="D463" s="272" t="s">
        <v>110</v>
      </c>
      <c r="E463" s="273">
        <v>52</v>
      </c>
      <c r="F463" s="344">
        <v>25</v>
      </c>
      <c r="G463" s="413">
        <f t="shared" si="373"/>
        <v>1300</v>
      </c>
      <c r="H463" s="344">
        <v>78.5</v>
      </c>
      <c r="I463" s="414">
        <f t="shared" si="374"/>
        <v>4082</v>
      </c>
      <c r="J463" s="415">
        <f t="shared" si="375"/>
        <v>5382</v>
      </c>
      <c r="K463" s="420"/>
      <c r="L463" s="435"/>
      <c r="M463" s="429">
        <v>25</v>
      </c>
      <c r="N463" s="431">
        <f t="shared" si="382"/>
        <v>0</v>
      </c>
      <c r="O463" s="429">
        <v>78.5</v>
      </c>
      <c r="P463" s="431">
        <f t="shared" si="383"/>
        <v>0</v>
      </c>
      <c r="Q463" s="432">
        <f t="shared" si="384"/>
        <v>0</v>
      </c>
      <c r="R463" s="452"/>
      <c r="S463" s="446">
        <v>25</v>
      </c>
      <c r="T463" s="448">
        <f t="shared" si="385"/>
        <v>0</v>
      </c>
      <c r="U463" s="446">
        <v>78.5</v>
      </c>
      <c r="V463" s="448">
        <f t="shared" si="386"/>
        <v>0</v>
      </c>
      <c r="W463" s="449">
        <f t="shared" si="387"/>
        <v>0</v>
      </c>
      <c r="X463" s="481"/>
      <c r="Y463" s="474">
        <v>25</v>
      </c>
      <c r="Z463" s="476">
        <f t="shared" si="388"/>
        <v>0</v>
      </c>
      <c r="AA463" s="474">
        <v>78.5</v>
      </c>
      <c r="AB463" s="476">
        <f t="shared" si="389"/>
        <v>0</v>
      </c>
      <c r="AC463" s="477">
        <f t="shared" si="390"/>
        <v>0</v>
      </c>
      <c r="AD463" s="500"/>
      <c r="AE463" s="491">
        <v>25</v>
      </c>
      <c r="AF463" s="493">
        <f t="shared" si="391"/>
        <v>0</v>
      </c>
      <c r="AG463" s="491">
        <v>78.5</v>
      </c>
      <c r="AH463" s="493">
        <f t="shared" si="392"/>
        <v>0</v>
      </c>
      <c r="AI463" s="494">
        <f t="shared" si="393"/>
        <v>0</v>
      </c>
      <c r="AJ463" s="532"/>
      <c r="AK463" s="525">
        <v>25</v>
      </c>
      <c r="AL463" s="527">
        <f t="shared" si="394"/>
        <v>0</v>
      </c>
      <c r="AM463" s="525">
        <v>78.5</v>
      </c>
      <c r="AN463" s="527">
        <f t="shared" si="395"/>
        <v>0</v>
      </c>
      <c r="AO463" s="528">
        <f t="shared" si="396"/>
        <v>0</v>
      </c>
      <c r="AP463" s="549"/>
      <c r="AQ463" s="344">
        <v>25</v>
      </c>
      <c r="AR463" s="413">
        <f t="shared" si="376"/>
        <v>0</v>
      </c>
      <c r="AS463" s="344">
        <v>78.5</v>
      </c>
      <c r="AT463" s="414">
        <f t="shared" si="377"/>
        <v>0</v>
      </c>
      <c r="AU463" s="415">
        <f t="shared" si="405"/>
        <v>0</v>
      </c>
      <c r="AV463" s="681">
        <v>52</v>
      </c>
      <c r="AW463" s="344">
        <v>25</v>
      </c>
      <c r="AX463" s="413">
        <f t="shared" si="379"/>
        <v>1300</v>
      </c>
      <c r="AY463" s="344">
        <v>78.5</v>
      </c>
      <c r="AZ463" s="414">
        <f t="shared" si="380"/>
        <v>4082</v>
      </c>
      <c r="BA463" s="415">
        <f t="shared" si="406"/>
        <v>5382</v>
      </c>
      <c r="BB463" s="549"/>
      <c r="BC463" s="542">
        <v>25</v>
      </c>
      <c r="BD463" s="544">
        <f t="shared" si="410"/>
        <v>0</v>
      </c>
      <c r="BE463" s="542">
        <v>78.5</v>
      </c>
      <c r="BF463" s="544">
        <f t="shared" si="411"/>
        <v>0</v>
      </c>
      <c r="BG463" s="545">
        <f t="shared" si="412"/>
        <v>0</v>
      </c>
      <c r="BH463" s="398">
        <f t="shared" ref="BH463:BH526" si="413">E463-L463-R463-X463-AD463-AJ463-AP463-AV463-BB463</f>
        <v>0</v>
      </c>
    </row>
    <row r="464" spans="1:62" s="275" customFormat="1" ht="12.75">
      <c r="A464" s="314" t="s">
        <v>1061</v>
      </c>
      <c r="B464" s="281" t="s">
        <v>1062</v>
      </c>
      <c r="C464" s="372" t="s">
        <v>1063</v>
      </c>
      <c r="D464" s="272" t="s">
        <v>110</v>
      </c>
      <c r="E464" s="273">
        <v>62</v>
      </c>
      <c r="F464" s="344">
        <v>0</v>
      </c>
      <c r="G464" s="413">
        <f t="shared" si="373"/>
        <v>0</v>
      </c>
      <c r="H464" s="344">
        <v>4.99</v>
      </c>
      <c r="I464" s="414">
        <f t="shared" si="374"/>
        <v>309.38</v>
      </c>
      <c r="J464" s="415">
        <f t="shared" si="375"/>
        <v>309.38</v>
      </c>
      <c r="K464" s="420"/>
      <c r="L464" s="435"/>
      <c r="M464" s="429">
        <v>0</v>
      </c>
      <c r="N464" s="431">
        <f t="shared" si="382"/>
        <v>0</v>
      </c>
      <c r="O464" s="429">
        <v>4.99</v>
      </c>
      <c r="P464" s="431">
        <f t="shared" si="383"/>
        <v>0</v>
      </c>
      <c r="Q464" s="432">
        <f t="shared" si="384"/>
        <v>0</v>
      </c>
      <c r="R464" s="452"/>
      <c r="S464" s="446">
        <v>0</v>
      </c>
      <c r="T464" s="448">
        <f t="shared" si="385"/>
        <v>0</v>
      </c>
      <c r="U464" s="446">
        <v>4.99</v>
      </c>
      <c r="V464" s="448">
        <f t="shared" si="386"/>
        <v>0</v>
      </c>
      <c r="W464" s="449">
        <f t="shared" si="387"/>
        <v>0</v>
      </c>
      <c r="X464" s="481"/>
      <c r="Y464" s="474">
        <v>0</v>
      </c>
      <c r="Z464" s="476">
        <f t="shared" si="388"/>
        <v>0</v>
      </c>
      <c r="AA464" s="474">
        <v>4.99</v>
      </c>
      <c r="AB464" s="476">
        <f t="shared" si="389"/>
        <v>0</v>
      </c>
      <c r="AC464" s="477">
        <f t="shared" si="390"/>
        <v>0</v>
      </c>
      <c r="AD464" s="500"/>
      <c r="AE464" s="491">
        <v>0</v>
      </c>
      <c r="AF464" s="493">
        <f t="shared" si="391"/>
        <v>0</v>
      </c>
      <c r="AG464" s="491">
        <v>4.99</v>
      </c>
      <c r="AH464" s="493">
        <f t="shared" si="392"/>
        <v>0</v>
      </c>
      <c r="AI464" s="494">
        <f t="shared" si="393"/>
        <v>0</v>
      </c>
      <c r="AJ464" s="532"/>
      <c r="AK464" s="525">
        <v>0</v>
      </c>
      <c r="AL464" s="527">
        <f t="shared" si="394"/>
        <v>0</v>
      </c>
      <c r="AM464" s="525">
        <v>4.99</v>
      </c>
      <c r="AN464" s="527">
        <f t="shared" si="395"/>
        <v>0</v>
      </c>
      <c r="AO464" s="528">
        <f t="shared" si="396"/>
        <v>0</v>
      </c>
      <c r="AP464" s="549"/>
      <c r="AQ464" s="344">
        <v>0</v>
      </c>
      <c r="AR464" s="413">
        <f t="shared" si="376"/>
        <v>0</v>
      </c>
      <c r="AS464" s="344">
        <v>4.99</v>
      </c>
      <c r="AT464" s="414">
        <f t="shared" si="377"/>
        <v>0</v>
      </c>
      <c r="AU464" s="415">
        <f t="shared" si="405"/>
        <v>0</v>
      </c>
      <c r="AV464" s="681">
        <v>62</v>
      </c>
      <c r="AW464" s="344">
        <v>0</v>
      </c>
      <c r="AX464" s="413">
        <f t="shared" si="379"/>
        <v>0</v>
      </c>
      <c r="AY464" s="344">
        <v>4.99</v>
      </c>
      <c r="AZ464" s="414">
        <f t="shared" si="380"/>
        <v>309.38</v>
      </c>
      <c r="BA464" s="415">
        <f t="shared" si="406"/>
        <v>309.38</v>
      </c>
      <c r="BB464" s="549"/>
      <c r="BC464" s="542">
        <v>0</v>
      </c>
      <c r="BD464" s="544">
        <f t="shared" si="410"/>
        <v>0</v>
      </c>
      <c r="BE464" s="542">
        <v>4.99</v>
      </c>
      <c r="BF464" s="544">
        <f t="shared" si="411"/>
        <v>0</v>
      </c>
      <c r="BG464" s="545">
        <f t="shared" si="412"/>
        <v>0</v>
      </c>
      <c r="BH464" s="398">
        <f t="shared" si="413"/>
        <v>0</v>
      </c>
    </row>
    <row r="465" spans="1:62" s="275" customFormat="1" ht="12.75">
      <c r="A465" s="314" t="s">
        <v>1064</v>
      </c>
      <c r="B465" s="281" t="s">
        <v>1065</v>
      </c>
      <c r="C465" s="372" t="s">
        <v>1066</v>
      </c>
      <c r="D465" s="272" t="s">
        <v>110</v>
      </c>
      <c r="E465" s="273">
        <v>62</v>
      </c>
      <c r="F465" s="344">
        <v>0</v>
      </c>
      <c r="G465" s="413">
        <f t="shared" si="373"/>
        <v>0</v>
      </c>
      <c r="H465" s="344">
        <v>2.27</v>
      </c>
      <c r="I465" s="414">
        <f t="shared" si="374"/>
        <v>140.74</v>
      </c>
      <c r="J465" s="415">
        <f t="shared" si="375"/>
        <v>140.74</v>
      </c>
      <c r="K465" s="420"/>
      <c r="L465" s="435"/>
      <c r="M465" s="429">
        <v>0</v>
      </c>
      <c r="N465" s="431">
        <f t="shared" si="382"/>
        <v>0</v>
      </c>
      <c r="O465" s="429">
        <v>2.27</v>
      </c>
      <c r="P465" s="431">
        <f t="shared" si="383"/>
        <v>0</v>
      </c>
      <c r="Q465" s="432">
        <f t="shared" si="384"/>
        <v>0</v>
      </c>
      <c r="R465" s="452"/>
      <c r="S465" s="446">
        <v>0</v>
      </c>
      <c r="T465" s="448">
        <f t="shared" si="385"/>
        <v>0</v>
      </c>
      <c r="U465" s="446">
        <v>2.27</v>
      </c>
      <c r="V465" s="448">
        <f t="shared" si="386"/>
        <v>0</v>
      </c>
      <c r="W465" s="449">
        <f t="shared" si="387"/>
        <v>0</v>
      </c>
      <c r="X465" s="481"/>
      <c r="Y465" s="474">
        <v>0</v>
      </c>
      <c r="Z465" s="476">
        <f t="shared" si="388"/>
        <v>0</v>
      </c>
      <c r="AA465" s="474">
        <v>2.27</v>
      </c>
      <c r="AB465" s="476">
        <f t="shared" si="389"/>
        <v>0</v>
      </c>
      <c r="AC465" s="477">
        <f t="shared" si="390"/>
        <v>0</v>
      </c>
      <c r="AD465" s="500"/>
      <c r="AE465" s="491">
        <v>0</v>
      </c>
      <c r="AF465" s="493">
        <f t="shared" si="391"/>
        <v>0</v>
      </c>
      <c r="AG465" s="491">
        <v>2.27</v>
      </c>
      <c r="AH465" s="493">
        <f t="shared" si="392"/>
        <v>0</v>
      </c>
      <c r="AI465" s="494">
        <f t="shared" si="393"/>
        <v>0</v>
      </c>
      <c r="AJ465" s="532"/>
      <c r="AK465" s="525">
        <v>0</v>
      </c>
      <c r="AL465" s="527">
        <f t="shared" si="394"/>
        <v>0</v>
      </c>
      <c r="AM465" s="525">
        <v>2.27</v>
      </c>
      <c r="AN465" s="527">
        <f t="shared" si="395"/>
        <v>0</v>
      </c>
      <c r="AO465" s="528">
        <f t="shared" si="396"/>
        <v>0</v>
      </c>
      <c r="AP465" s="549"/>
      <c r="AQ465" s="344">
        <v>0</v>
      </c>
      <c r="AR465" s="413">
        <f t="shared" si="376"/>
        <v>0</v>
      </c>
      <c r="AS465" s="344">
        <v>2.27</v>
      </c>
      <c r="AT465" s="414">
        <f t="shared" si="377"/>
        <v>0</v>
      </c>
      <c r="AU465" s="415">
        <f t="shared" si="405"/>
        <v>0</v>
      </c>
      <c r="AV465" s="681">
        <v>62</v>
      </c>
      <c r="AW465" s="344">
        <v>0</v>
      </c>
      <c r="AX465" s="413">
        <f t="shared" si="379"/>
        <v>0</v>
      </c>
      <c r="AY465" s="344">
        <v>2.27</v>
      </c>
      <c r="AZ465" s="414">
        <f t="shared" si="380"/>
        <v>140.74</v>
      </c>
      <c r="BA465" s="415">
        <f t="shared" si="406"/>
        <v>140.74</v>
      </c>
      <c r="BB465" s="549"/>
      <c r="BC465" s="542">
        <v>0</v>
      </c>
      <c r="BD465" s="544">
        <f t="shared" si="410"/>
        <v>0</v>
      </c>
      <c r="BE465" s="542">
        <v>2.27</v>
      </c>
      <c r="BF465" s="544">
        <f t="shared" si="411"/>
        <v>0</v>
      </c>
      <c r="BG465" s="545">
        <f t="shared" si="412"/>
        <v>0</v>
      </c>
      <c r="BH465" s="398">
        <f t="shared" si="413"/>
        <v>0</v>
      </c>
    </row>
    <row r="466" spans="1:62" s="275" customFormat="1" ht="12.75">
      <c r="A466" s="314" t="s">
        <v>1067</v>
      </c>
      <c r="B466" s="281" t="s">
        <v>1068</v>
      </c>
      <c r="C466" s="372" t="s">
        <v>1069</v>
      </c>
      <c r="D466" s="272" t="s">
        <v>110</v>
      </c>
      <c r="E466" s="273">
        <v>62</v>
      </c>
      <c r="F466" s="344">
        <v>0</v>
      </c>
      <c r="G466" s="413">
        <f t="shared" si="373"/>
        <v>0</v>
      </c>
      <c r="H466" s="344">
        <v>1.54</v>
      </c>
      <c r="I466" s="414">
        <f t="shared" si="374"/>
        <v>95.48</v>
      </c>
      <c r="J466" s="415">
        <f t="shared" si="375"/>
        <v>95.48</v>
      </c>
      <c r="K466" s="420"/>
      <c r="L466" s="435"/>
      <c r="M466" s="429">
        <v>0</v>
      </c>
      <c r="N466" s="431">
        <f t="shared" si="382"/>
        <v>0</v>
      </c>
      <c r="O466" s="429">
        <v>1.54</v>
      </c>
      <c r="P466" s="431">
        <f t="shared" si="383"/>
        <v>0</v>
      </c>
      <c r="Q466" s="432">
        <f t="shared" si="384"/>
        <v>0</v>
      </c>
      <c r="R466" s="452"/>
      <c r="S466" s="446">
        <v>0</v>
      </c>
      <c r="T466" s="448">
        <f t="shared" si="385"/>
        <v>0</v>
      </c>
      <c r="U466" s="446">
        <v>1.54</v>
      </c>
      <c r="V466" s="448">
        <f t="shared" si="386"/>
        <v>0</v>
      </c>
      <c r="W466" s="449">
        <f t="shared" si="387"/>
        <v>0</v>
      </c>
      <c r="X466" s="481"/>
      <c r="Y466" s="474">
        <v>0</v>
      </c>
      <c r="Z466" s="476">
        <f t="shared" si="388"/>
        <v>0</v>
      </c>
      <c r="AA466" s="474">
        <v>1.54</v>
      </c>
      <c r="AB466" s="476">
        <f t="shared" si="389"/>
        <v>0</v>
      </c>
      <c r="AC466" s="477">
        <f t="shared" si="390"/>
        <v>0</v>
      </c>
      <c r="AD466" s="500"/>
      <c r="AE466" s="491">
        <v>0</v>
      </c>
      <c r="AF466" s="493">
        <f t="shared" si="391"/>
        <v>0</v>
      </c>
      <c r="AG466" s="491">
        <v>1.54</v>
      </c>
      <c r="AH466" s="493">
        <f t="shared" si="392"/>
        <v>0</v>
      </c>
      <c r="AI466" s="494">
        <f t="shared" si="393"/>
        <v>0</v>
      </c>
      <c r="AJ466" s="532"/>
      <c r="AK466" s="525">
        <v>0</v>
      </c>
      <c r="AL466" s="527">
        <f t="shared" si="394"/>
        <v>0</v>
      </c>
      <c r="AM466" s="525">
        <v>1.54</v>
      </c>
      <c r="AN466" s="527">
        <f t="shared" si="395"/>
        <v>0</v>
      </c>
      <c r="AO466" s="528">
        <f t="shared" si="396"/>
        <v>0</v>
      </c>
      <c r="AP466" s="549"/>
      <c r="AQ466" s="344">
        <v>0</v>
      </c>
      <c r="AR466" s="413">
        <f t="shared" si="376"/>
        <v>0</v>
      </c>
      <c r="AS466" s="344">
        <v>1.54</v>
      </c>
      <c r="AT466" s="414">
        <f t="shared" si="377"/>
        <v>0</v>
      </c>
      <c r="AU466" s="415">
        <f t="shared" si="405"/>
        <v>0</v>
      </c>
      <c r="AV466" s="681">
        <v>62</v>
      </c>
      <c r="AW466" s="344">
        <v>0</v>
      </c>
      <c r="AX466" s="413">
        <f t="shared" si="379"/>
        <v>0</v>
      </c>
      <c r="AY466" s="344">
        <v>1.54</v>
      </c>
      <c r="AZ466" s="414">
        <f t="shared" si="380"/>
        <v>95.48</v>
      </c>
      <c r="BA466" s="415">
        <f t="shared" si="406"/>
        <v>95.48</v>
      </c>
      <c r="BB466" s="549"/>
      <c r="BC466" s="542">
        <v>0</v>
      </c>
      <c r="BD466" s="544">
        <f t="shared" si="410"/>
        <v>0</v>
      </c>
      <c r="BE466" s="542">
        <v>1.54</v>
      </c>
      <c r="BF466" s="544">
        <f t="shared" si="411"/>
        <v>0</v>
      </c>
      <c r="BG466" s="545">
        <f t="shared" si="412"/>
        <v>0</v>
      </c>
      <c r="BH466" s="398">
        <f t="shared" si="413"/>
        <v>0</v>
      </c>
    </row>
    <row r="467" spans="1:62" s="275" customFormat="1" ht="12.75">
      <c r="A467" s="314" t="s">
        <v>1070</v>
      </c>
      <c r="B467" s="281" t="s">
        <v>992</v>
      </c>
      <c r="C467" s="372" t="s">
        <v>993</v>
      </c>
      <c r="D467" s="272" t="s">
        <v>110</v>
      </c>
      <c r="E467" s="273">
        <v>54</v>
      </c>
      <c r="F467" s="344">
        <v>200</v>
      </c>
      <c r="G467" s="413">
        <f t="shared" si="373"/>
        <v>10800</v>
      </c>
      <c r="H467" s="344">
        <v>116.42</v>
      </c>
      <c r="I467" s="414">
        <f t="shared" si="374"/>
        <v>6286.68</v>
      </c>
      <c r="J467" s="415">
        <f t="shared" si="375"/>
        <v>17086.68</v>
      </c>
      <c r="K467" s="420"/>
      <c r="L467" s="435"/>
      <c r="M467" s="429">
        <v>200</v>
      </c>
      <c r="N467" s="431">
        <f t="shared" si="382"/>
        <v>0</v>
      </c>
      <c r="O467" s="429">
        <v>116.42</v>
      </c>
      <c r="P467" s="431">
        <f t="shared" si="383"/>
        <v>0</v>
      </c>
      <c r="Q467" s="432">
        <f t="shared" si="384"/>
        <v>0</v>
      </c>
      <c r="R467" s="452"/>
      <c r="S467" s="446">
        <v>200</v>
      </c>
      <c r="T467" s="448">
        <f t="shared" si="385"/>
        <v>0</v>
      </c>
      <c r="U467" s="446">
        <v>116.42</v>
      </c>
      <c r="V467" s="448">
        <f t="shared" si="386"/>
        <v>0</v>
      </c>
      <c r="W467" s="449">
        <f t="shared" si="387"/>
        <v>0</v>
      </c>
      <c r="X467" s="481"/>
      <c r="Y467" s="474">
        <v>200</v>
      </c>
      <c r="Z467" s="476">
        <f t="shared" si="388"/>
        <v>0</v>
      </c>
      <c r="AA467" s="474">
        <v>116.42</v>
      </c>
      <c r="AB467" s="476">
        <f t="shared" si="389"/>
        <v>0</v>
      </c>
      <c r="AC467" s="477">
        <f t="shared" si="390"/>
        <v>0</v>
      </c>
      <c r="AD467" s="500"/>
      <c r="AE467" s="491">
        <v>200</v>
      </c>
      <c r="AF467" s="493">
        <f t="shared" si="391"/>
        <v>0</v>
      </c>
      <c r="AG467" s="491">
        <v>116.42</v>
      </c>
      <c r="AH467" s="493">
        <f t="shared" si="392"/>
        <v>0</v>
      </c>
      <c r="AI467" s="494">
        <f t="shared" si="393"/>
        <v>0</v>
      </c>
      <c r="AJ467" s="532"/>
      <c r="AK467" s="525">
        <v>200</v>
      </c>
      <c r="AL467" s="527">
        <f t="shared" si="394"/>
        <v>0</v>
      </c>
      <c r="AM467" s="525">
        <v>116.42</v>
      </c>
      <c r="AN467" s="527">
        <f t="shared" si="395"/>
        <v>0</v>
      </c>
      <c r="AO467" s="528">
        <f t="shared" si="396"/>
        <v>0</v>
      </c>
      <c r="AP467" s="549"/>
      <c r="AQ467" s="344">
        <v>200</v>
      </c>
      <c r="AR467" s="413">
        <f t="shared" si="376"/>
        <v>0</v>
      </c>
      <c r="AS467" s="344">
        <v>116.42</v>
      </c>
      <c r="AT467" s="414">
        <f t="shared" si="377"/>
        <v>0</v>
      </c>
      <c r="AU467" s="415">
        <f t="shared" si="405"/>
        <v>0</v>
      </c>
      <c r="AV467" s="681">
        <v>54</v>
      </c>
      <c r="AW467" s="344">
        <v>200</v>
      </c>
      <c r="AX467" s="413">
        <f t="shared" si="379"/>
        <v>10800</v>
      </c>
      <c r="AY467" s="344">
        <v>116.42</v>
      </c>
      <c r="AZ467" s="414">
        <f t="shared" si="380"/>
        <v>6286.68</v>
      </c>
      <c r="BA467" s="415">
        <f t="shared" si="406"/>
        <v>17086.68</v>
      </c>
      <c r="BB467" s="549"/>
      <c r="BC467" s="542">
        <v>200</v>
      </c>
      <c r="BD467" s="544">
        <f t="shared" si="410"/>
        <v>0</v>
      </c>
      <c r="BE467" s="542">
        <v>116.42</v>
      </c>
      <c r="BF467" s="544">
        <f t="shared" si="411"/>
        <v>0</v>
      </c>
      <c r="BG467" s="545">
        <f t="shared" si="412"/>
        <v>0</v>
      </c>
      <c r="BH467" s="398">
        <f t="shared" si="413"/>
        <v>0</v>
      </c>
    </row>
    <row r="468" spans="1:62" s="275" customFormat="1" ht="12.75">
      <c r="A468" s="314" t="s">
        <v>1071</v>
      </c>
      <c r="B468" s="367" t="s">
        <v>931</v>
      </c>
      <c r="C468" s="372" t="s">
        <v>932</v>
      </c>
      <c r="D468" s="559" t="s">
        <v>110</v>
      </c>
      <c r="E468" s="637">
        <v>1408</v>
      </c>
      <c r="F468" s="344">
        <v>10</v>
      </c>
      <c r="G468" s="413">
        <f t="shared" si="373"/>
        <v>14080</v>
      </c>
      <c r="H468" s="344">
        <v>24.4</v>
      </c>
      <c r="I468" s="414">
        <f t="shared" si="374"/>
        <v>34355.199999999997</v>
      </c>
      <c r="J468" s="415">
        <f t="shared" si="375"/>
        <v>48435.199999999997</v>
      </c>
      <c r="K468" s="420"/>
      <c r="L468" s="435"/>
      <c r="M468" s="429">
        <v>10</v>
      </c>
      <c r="N468" s="431">
        <f t="shared" si="382"/>
        <v>0</v>
      </c>
      <c r="O468" s="429">
        <v>24.4</v>
      </c>
      <c r="P468" s="431">
        <f t="shared" si="383"/>
        <v>0</v>
      </c>
      <c r="Q468" s="432">
        <f t="shared" si="384"/>
        <v>0</v>
      </c>
      <c r="R468" s="452"/>
      <c r="S468" s="446">
        <v>10</v>
      </c>
      <c r="T468" s="448">
        <f t="shared" si="385"/>
        <v>0</v>
      </c>
      <c r="U468" s="446">
        <v>24.4</v>
      </c>
      <c r="V468" s="448">
        <f t="shared" si="386"/>
        <v>0</v>
      </c>
      <c r="W468" s="449">
        <f t="shared" si="387"/>
        <v>0</v>
      </c>
      <c r="X468" s="481"/>
      <c r="Y468" s="474">
        <v>10</v>
      </c>
      <c r="Z468" s="476">
        <f t="shared" si="388"/>
        <v>0</v>
      </c>
      <c r="AA468" s="474">
        <v>24.4</v>
      </c>
      <c r="AB468" s="476">
        <f t="shared" si="389"/>
        <v>0</v>
      </c>
      <c r="AC468" s="477">
        <f t="shared" si="390"/>
        <v>0</v>
      </c>
      <c r="AD468" s="500"/>
      <c r="AE468" s="491">
        <v>10</v>
      </c>
      <c r="AF468" s="493">
        <f t="shared" si="391"/>
        <v>0</v>
      </c>
      <c r="AG468" s="491">
        <v>24.4</v>
      </c>
      <c r="AH468" s="493">
        <f t="shared" si="392"/>
        <v>0</v>
      </c>
      <c r="AI468" s="494">
        <f t="shared" si="393"/>
        <v>0</v>
      </c>
      <c r="AJ468" s="532"/>
      <c r="AK468" s="525">
        <v>10</v>
      </c>
      <c r="AL468" s="527">
        <f t="shared" si="394"/>
        <v>0</v>
      </c>
      <c r="AM468" s="525">
        <v>24.4</v>
      </c>
      <c r="AN468" s="527">
        <f t="shared" si="395"/>
        <v>0</v>
      </c>
      <c r="AO468" s="528">
        <f t="shared" si="396"/>
        <v>0</v>
      </c>
      <c r="AP468" s="549"/>
      <c r="AQ468" s="344">
        <v>10</v>
      </c>
      <c r="AR468" s="413">
        <f t="shared" si="376"/>
        <v>0</v>
      </c>
      <c r="AS468" s="344">
        <v>24.4</v>
      </c>
      <c r="AT468" s="414">
        <f t="shared" si="377"/>
        <v>0</v>
      </c>
      <c r="AU468" s="415">
        <f t="shared" si="405"/>
        <v>0</v>
      </c>
      <c r="AV468" s="681">
        <v>1408</v>
      </c>
      <c r="AW468" s="344">
        <v>10</v>
      </c>
      <c r="AX468" s="413">
        <f t="shared" si="379"/>
        <v>14080</v>
      </c>
      <c r="AY468" s="344">
        <v>24.4</v>
      </c>
      <c r="AZ468" s="414">
        <f t="shared" si="380"/>
        <v>34355.199999999997</v>
      </c>
      <c r="BA468" s="415">
        <f t="shared" si="406"/>
        <v>48435.199999999997</v>
      </c>
      <c r="BB468" s="549"/>
      <c r="BC468" s="542">
        <v>10</v>
      </c>
      <c r="BD468" s="544">
        <f t="shared" si="410"/>
        <v>0</v>
      </c>
      <c r="BE468" s="542">
        <v>24.4</v>
      </c>
      <c r="BF468" s="544">
        <f t="shared" si="411"/>
        <v>0</v>
      </c>
      <c r="BG468" s="545">
        <f t="shared" si="412"/>
        <v>0</v>
      </c>
      <c r="BH468" s="398">
        <f t="shared" si="413"/>
        <v>0</v>
      </c>
    </row>
    <row r="469" spans="1:62" s="604" customFormat="1" ht="12.75">
      <c r="A469" s="596" t="s">
        <v>1072</v>
      </c>
      <c r="B469" s="640" t="s">
        <v>1073</v>
      </c>
      <c r="C469" s="641" t="s">
        <v>1074</v>
      </c>
      <c r="D469" s="642" t="s">
        <v>123</v>
      </c>
      <c r="E469" s="643">
        <v>0</v>
      </c>
      <c r="F469" s="600">
        <v>300</v>
      </c>
      <c r="G469" s="644">
        <f t="shared" si="373"/>
        <v>0</v>
      </c>
      <c r="H469" s="600">
        <v>125.2</v>
      </c>
      <c r="I469" s="645">
        <f t="shared" si="374"/>
        <v>0</v>
      </c>
      <c r="J469" s="646">
        <f t="shared" si="375"/>
        <v>0</v>
      </c>
      <c r="K469" s="601"/>
      <c r="L469" s="599"/>
      <c r="M469" s="600">
        <v>300</v>
      </c>
      <c r="N469" s="586">
        <f t="shared" si="382"/>
        <v>0</v>
      </c>
      <c r="O469" s="600">
        <v>125.2</v>
      </c>
      <c r="P469" s="586">
        <f t="shared" si="383"/>
        <v>0</v>
      </c>
      <c r="Q469" s="587">
        <f t="shared" si="384"/>
        <v>0</v>
      </c>
      <c r="R469" s="599"/>
      <c r="S469" s="600">
        <v>300</v>
      </c>
      <c r="T469" s="586">
        <f t="shared" si="385"/>
        <v>0</v>
      </c>
      <c r="U469" s="600">
        <v>125.2</v>
      </c>
      <c r="V469" s="586">
        <f t="shared" si="386"/>
        <v>0</v>
      </c>
      <c r="W469" s="587">
        <f t="shared" si="387"/>
        <v>0</v>
      </c>
      <c r="X469" s="599"/>
      <c r="Y469" s="600">
        <v>300</v>
      </c>
      <c r="Z469" s="586">
        <f t="shared" si="388"/>
        <v>0</v>
      </c>
      <c r="AA469" s="600">
        <v>125.2</v>
      </c>
      <c r="AB469" s="586">
        <f t="shared" si="389"/>
        <v>0</v>
      </c>
      <c r="AC469" s="587">
        <f t="shared" si="390"/>
        <v>0</v>
      </c>
      <c r="AD469" s="599"/>
      <c r="AE469" s="600">
        <v>300</v>
      </c>
      <c r="AF469" s="586">
        <f t="shared" si="391"/>
        <v>0</v>
      </c>
      <c r="AG469" s="600">
        <v>125.2</v>
      </c>
      <c r="AH469" s="586">
        <f t="shared" si="392"/>
        <v>0</v>
      </c>
      <c r="AI469" s="587">
        <f t="shared" si="393"/>
        <v>0</v>
      </c>
      <c r="AJ469" s="602"/>
      <c r="AK469" s="603">
        <v>300</v>
      </c>
      <c r="AL469" s="591">
        <f t="shared" si="394"/>
        <v>0</v>
      </c>
      <c r="AM469" s="603">
        <v>125.2</v>
      </c>
      <c r="AN469" s="591">
        <f t="shared" si="395"/>
        <v>0</v>
      </c>
      <c r="AO469" s="592">
        <f t="shared" si="396"/>
        <v>0</v>
      </c>
      <c r="AP469" s="599"/>
      <c r="AQ469" s="600">
        <v>300</v>
      </c>
      <c r="AR469" s="644">
        <f t="shared" si="376"/>
        <v>0</v>
      </c>
      <c r="AS469" s="600">
        <v>125.2</v>
      </c>
      <c r="AT469" s="645">
        <f t="shared" si="377"/>
        <v>0</v>
      </c>
      <c r="AU469" s="646">
        <f t="shared" si="405"/>
        <v>0</v>
      </c>
      <c r="AV469" s="606"/>
      <c r="AW469" s="600">
        <v>300</v>
      </c>
      <c r="AX469" s="644">
        <f t="shared" si="379"/>
        <v>0</v>
      </c>
      <c r="AY469" s="600">
        <v>125.2</v>
      </c>
      <c r="AZ469" s="645">
        <f t="shared" si="380"/>
        <v>0</v>
      </c>
      <c r="BA469" s="646">
        <f t="shared" si="406"/>
        <v>0</v>
      </c>
      <c r="BB469" s="599"/>
      <c r="BC469" s="600">
        <v>300</v>
      </c>
      <c r="BD469" s="586">
        <f t="shared" si="410"/>
        <v>0</v>
      </c>
      <c r="BE469" s="600">
        <v>125.2</v>
      </c>
      <c r="BF469" s="586">
        <f t="shared" si="411"/>
        <v>0</v>
      </c>
      <c r="BG469" s="587">
        <f t="shared" si="412"/>
        <v>0</v>
      </c>
      <c r="BH469" s="398">
        <f t="shared" si="413"/>
        <v>0</v>
      </c>
      <c r="BJ469" s="595"/>
    </row>
    <row r="470" spans="1:62" s="275" customFormat="1" ht="12.75">
      <c r="A470" s="314" t="s">
        <v>1075</v>
      </c>
      <c r="B470" s="281" t="s">
        <v>763</v>
      </c>
      <c r="C470" s="372" t="s">
        <v>764</v>
      </c>
      <c r="D470" s="559" t="s">
        <v>110</v>
      </c>
      <c r="E470" s="667">
        <v>400</v>
      </c>
      <c r="F470" s="344">
        <v>0</v>
      </c>
      <c r="G470" s="190">
        <f t="shared" si="373"/>
        <v>0</v>
      </c>
      <c r="H470" s="344">
        <v>2.6</v>
      </c>
      <c r="I470" s="190">
        <f t="shared" si="374"/>
        <v>1040</v>
      </c>
      <c r="J470" s="345">
        <f>G470+I470</f>
        <v>1040</v>
      </c>
      <c r="K470" s="420"/>
      <c r="L470" s="435"/>
      <c r="M470" s="429">
        <v>0</v>
      </c>
      <c r="N470" s="431">
        <f t="shared" si="382"/>
        <v>0</v>
      </c>
      <c r="O470" s="429">
        <v>2.6</v>
      </c>
      <c r="P470" s="431">
        <f t="shared" si="383"/>
        <v>0</v>
      </c>
      <c r="Q470" s="432">
        <f t="shared" si="384"/>
        <v>0</v>
      </c>
      <c r="R470" s="452"/>
      <c r="S470" s="446">
        <v>0</v>
      </c>
      <c r="T470" s="448">
        <f t="shared" si="385"/>
        <v>0</v>
      </c>
      <c r="U470" s="446">
        <v>2.6</v>
      </c>
      <c r="V470" s="448">
        <f t="shared" si="386"/>
        <v>0</v>
      </c>
      <c r="W470" s="449">
        <f t="shared" si="387"/>
        <v>0</v>
      </c>
      <c r="X470" s="481"/>
      <c r="Y470" s="474">
        <v>0</v>
      </c>
      <c r="Z470" s="476">
        <f t="shared" si="388"/>
        <v>0</v>
      </c>
      <c r="AA470" s="474">
        <v>2.6</v>
      </c>
      <c r="AB470" s="476">
        <f t="shared" si="389"/>
        <v>0</v>
      </c>
      <c r="AC470" s="477">
        <f t="shared" si="390"/>
        <v>0</v>
      </c>
      <c r="AD470" s="500"/>
      <c r="AE470" s="491">
        <v>0</v>
      </c>
      <c r="AF470" s="493">
        <f t="shared" si="391"/>
        <v>0</v>
      </c>
      <c r="AG470" s="491">
        <v>2.6</v>
      </c>
      <c r="AH470" s="493">
        <f t="shared" si="392"/>
        <v>0</v>
      </c>
      <c r="AI470" s="494">
        <f t="shared" si="393"/>
        <v>0</v>
      </c>
      <c r="AJ470" s="532"/>
      <c r="AK470" s="525">
        <v>0</v>
      </c>
      <c r="AL470" s="527">
        <f t="shared" si="394"/>
        <v>0</v>
      </c>
      <c r="AM470" s="525">
        <v>2.6</v>
      </c>
      <c r="AN470" s="527">
        <f t="shared" si="395"/>
        <v>0</v>
      </c>
      <c r="AO470" s="528">
        <f t="shared" si="396"/>
        <v>0</v>
      </c>
      <c r="AP470" s="549"/>
      <c r="AQ470" s="344">
        <v>0</v>
      </c>
      <c r="AR470" s="190">
        <f t="shared" si="376"/>
        <v>0</v>
      </c>
      <c r="AS470" s="344">
        <v>2.6</v>
      </c>
      <c r="AT470" s="190">
        <f t="shared" si="377"/>
        <v>0</v>
      </c>
      <c r="AU470" s="345">
        <f>AR470+AT470</f>
        <v>0</v>
      </c>
      <c r="AV470" s="681">
        <v>400</v>
      </c>
      <c r="AW470" s="344">
        <v>0</v>
      </c>
      <c r="AX470" s="190">
        <f t="shared" si="379"/>
        <v>0</v>
      </c>
      <c r="AY470" s="344">
        <v>2.6</v>
      </c>
      <c r="AZ470" s="190">
        <f t="shared" si="380"/>
        <v>1040</v>
      </c>
      <c r="BA470" s="345">
        <f>AX470+AZ470</f>
        <v>1040</v>
      </c>
      <c r="BB470" s="549"/>
      <c r="BC470" s="542">
        <v>0</v>
      </c>
      <c r="BD470" s="544">
        <f t="shared" si="410"/>
        <v>0</v>
      </c>
      <c r="BE470" s="542">
        <v>2.6</v>
      </c>
      <c r="BF470" s="544">
        <f t="shared" si="411"/>
        <v>0</v>
      </c>
      <c r="BG470" s="544">
        <f t="shared" si="412"/>
        <v>0</v>
      </c>
      <c r="BH470" s="898">
        <f t="shared" si="413"/>
        <v>0</v>
      </c>
    </row>
    <row r="471" spans="1:62" s="275" customFormat="1" ht="12.75">
      <c r="A471" s="314" t="s">
        <v>1076</v>
      </c>
      <c r="B471" s="367" t="s">
        <v>388</v>
      </c>
      <c r="C471" s="187"/>
      <c r="D471" s="562" t="s">
        <v>117</v>
      </c>
      <c r="E471" s="234">
        <v>1</v>
      </c>
      <c r="F471" s="344">
        <v>0</v>
      </c>
      <c r="G471" s="190">
        <f t="shared" si="373"/>
        <v>0</v>
      </c>
      <c r="H471" s="344">
        <v>14000</v>
      </c>
      <c r="I471" s="190">
        <f>ROUND(E471*H471,2)</f>
        <v>14000</v>
      </c>
      <c r="J471" s="345">
        <f t="shared" si="375"/>
        <v>14000</v>
      </c>
      <c r="K471" s="420"/>
      <c r="L471" s="435"/>
      <c r="M471" s="429">
        <v>0</v>
      </c>
      <c r="N471" s="431">
        <f t="shared" si="382"/>
        <v>0</v>
      </c>
      <c r="O471" s="429">
        <v>14000</v>
      </c>
      <c r="P471" s="431">
        <f t="shared" si="383"/>
        <v>0</v>
      </c>
      <c r="Q471" s="432">
        <f t="shared" si="384"/>
        <v>0</v>
      </c>
      <c r="R471" s="452"/>
      <c r="S471" s="446">
        <v>0</v>
      </c>
      <c r="T471" s="448">
        <f t="shared" si="385"/>
        <v>0</v>
      </c>
      <c r="U471" s="446">
        <v>14000</v>
      </c>
      <c r="V471" s="448">
        <f t="shared" si="386"/>
        <v>0</v>
      </c>
      <c r="W471" s="449">
        <f t="shared" si="387"/>
        <v>0</v>
      </c>
      <c r="X471" s="481"/>
      <c r="Y471" s="474">
        <v>0</v>
      </c>
      <c r="Z471" s="476">
        <f t="shared" si="388"/>
        <v>0</v>
      </c>
      <c r="AA471" s="474">
        <v>14000</v>
      </c>
      <c r="AB471" s="476">
        <f t="shared" si="389"/>
        <v>0</v>
      </c>
      <c r="AC471" s="477">
        <f t="shared" si="390"/>
        <v>0</v>
      </c>
      <c r="AD471" s="500"/>
      <c r="AE471" s="491">
        <v>0</v>
      </c>
      <c r="AF471" s="493">
        <f t="shared" si="391"/>
        <v>0</v>
      </c>
      <c r="AG471" s="491">
        <v>14000</v>
      </c>
      <c r="AH471" s="493">
        <f t="shared" si="392"/>
        <v>0</v>
      </c>
      <c r="AI471" s="494">
        <f t="shared" si="393"/>
        <v>0</v>
      </c>
      <c r="AJ471" s="532"/>
      <c r="AK471" s="525">
        <v>0</v>
      </c>
      <c r="AL471" s="527">
        <f t="shared" si="394"/>
        <v>0</v>
      </c>
      <c r="AM471" s="525">
        <v>14000</v>
      </c>
      <c r="AN471" s="527">
        <f t="shared" si="395"/>
        <v>0</v>
      </c>
      <c r="AO471" s="528">
        <f t="shared" si="396"/>
        <v>0</v>
      </c>
      <c r="AP471" s="549"/>
      <c r="AQ471" s="344">
        <v>0</v>
      </c>
      <c r="AR471" s="190">
        <f t="shared" si="376"/>
        <v>0</v>
      </c>
      <c r="AS471" s="344">
        <v>14000</v>
      </c>
      <c r="AT471" s="190">
        <f>ROUND(AP471*AS471,2)</f>
        <v>0</v>
      </c>
      <c r="AU471" s="345">
        <f t="shared" ref="AU471:AU472" si="414">AR471+AT471</f>
        <v>0</v>
      </c>
      <c r="AV471" s="681">
        <v>1</v>
      </c>
      <c r="AW471" s="344">
        <v>0</v>
      </c>
      <c r="AX471" s="190">
        <f t="shared" si="379"/>
        <v>0</v>
      </c>
      <c r="AY471" s="344">
        <v>14000</v>
      </c>
      <c r="AZ471" s="190">
        <f>ROUND(AV471*AY471,2)</f>
        <v>14000</v>
      </c>
      <c r="BA471" s="345">
        <f t="shared" ref="BA471:BA472" si="415">AX471+AZ471</f>
        <v>14000</v>
      </c>
      <c r="BB471" s="549"/>
      <c r="BC471" s="542">
        <v>0</v>
      </c>
      <c r="BD471" s="544">
        <f t="shared" si="410"/>
        <v>0</v>
      </c>
      <c r="BE471" s="542">
        <v>14000</v>
      </c>
      <c r="BF471" s="544">
        <f t="shared" si="411"/>
        <v>0</v>
      </c>
      <c r="BG471" s="544">
        <f t="shared" si="412"/>
        <v>0</v>
      </c>
      <c r="BH471" s="898">
        <f t="shared" si="413"/>
        <v>0</v>
      </c>
    </row>
    <row r="472" spans="1:62" s="275" customFormat="1" ht="12.75">
      <c r="A472" s="314" t="s">
        <v>1077</v>
      </c>
      <c r="B472" s="367" t="s">
        <v>788</v>
      </c>
      <c r="C472" s="187"/>
      <c r="D472" s="562" t="s">
        <v>117</v>
      </c>
      <c r="E472" s="234">
        <v>1</v>
      </c>
      <c r="F472" s="344">
        <v>50400</v>
      </c>
      <c r="G472" s="190">
        <f t="shared" si="373"/>
        <v>50400</v>
      </c>
      <c r="H472" s="344">
        <v>0</v>
      </c>
      <c r="I472" s="190">
        <f>ROUND(E472*H472,2)</f>
        <v>0</v>
      </c>
      <c r="J472" s="345">
        <f t="shared" si="375"/>
        <v>50400</v>
      </c>
      <c r="K472" s="420"/>
      <c r="L472" s="435"/>
      <c r="M472" s="429">
        <v>50400</v>
      </c>
      <c r="N472" s="431">
        <f t="shared" si="382"/>
        <v>0</v>
      </c>
      <c r="O472" s="429">
        <v>0</v>
      </c>
      <c r="P472" s="431">
        <f t="shared" si="383"/>
        <v>0</v>
      </c>
      <c r="Q472" s="432">
        <f t="shared" si="384"/>
        <v>0</v>
      </c>
      <c r="R472" s="452"/>
      <c r="S472" s="446">
        <v>50400</v>
      </c>
      <c r="T472" s="448">
        <f t="shared" si="385"/>
        <v>0</v>
      </c>
      <c r="U472" s="446">
        <v>0</v>
      </c>
      <c r="V472" s="448">
        <f t="shared" si="386"/>
        <v>0</v>
      </c>
      <c r="W472" s="449">
        <f t="shared" si="387"/>
        <v>0</v>
      </c>
      <c r="X472" s="481"/>
      <c r="Y472" s="474">
        <v>50400</v>
      </c>
      <c r="Z472" s="476">
        <f t="shared" si="388"/>
        <v>0</v>
      </c>
      <c r="AA472" s="474">
        <v>0</v>
      </c>
      <c r="AB472" s="476">
        <f t="shared" si="389"/>
        <v>0</v>
      </c>
      <c r="AC472" s="477">
        <f t="shared" si="390"/>
        <v>0</v>
      </c>
      <c r="AD472" s="500"/>
      <c r="AE472" s="491">
        <v>50400</v>
      </c>
      <c r="AF472" s="493">
        <f t="shared" si="391"/>
        <v>0</v>
      </c>
      <c r="AG472" s="491">
        <v>0</v>
      </c>
      <c r="AH472" s="493">
        <f t="shared" si="392"/>
        <v>0</v>
      </c>
      <c r="AI472" s="494">
        <f t="shared" si="393"/>
        <v>0</v>
      </c>
      <c r="AJ472" s="532"/>
      <c r="AK472" s="525">
        <v>50400</v>
      </c>
      <c r="AL472" s="527">
        <f t="shared" si="394"/>
        <v>0</v>
      </c>
      <c r="AM472" s="525">
        <v>0</v>
      </c>
      <c r="AN472" s="527">
        <f t="shared" si="395"/>
        <v>0</v>
      </c>
      <c r="AO472" s="528">
        <f t="shared" si="396"/>
        <v>0</v>
      </c>
      <c r="AP472" s="549"/>
      <c r="AQ472" s="344">
        <v>50400</v>
      </c>
      <c r="AR472" s="190">
        <f t="shared" si="376"/>
        <v>0</v>
      </c>
      <c r="AS472" s="344">
        <v>0</v>
      </c>
      <c r="AT472" s="190">
        <f>ROUND(AP472*AS472,2)</f>
        <v>0</v>
      </c>
      <c r="AU472" s="345">
        <f t="shared" si="414"/>
        <v>0</v>
      </c>
      <c r="AV472" s="681"/>
      <c r="AW472" s="344">
        <v>50400</v>
      </c>
      <c r="AX472" s="190">
        <f t="shared" si="379"/>
        <v>0</v>
      </c>
      <c r="AY472" s="344">
        <v>0</v>
      </c>
      <c r="AZ472" s="190">
        <f>ROUND(AV472*AY472,2)</f>
        <v>0</v>
      </c>
      <c r="BA472" s="345">
        <f t="shared" si="415"/>
        <v>0</v>
      </c>
      <c r="BB472" s="549">
        <v>1</v>
      </c>
      <c r="BC472" s="542">
        <v>50400</v>
      </c>
      <c r="BD472" s="544">
        <f t="shared" si="410"/>
        <v>50400</v>
      </c>
      <c r="BE472" s="542">
        <v>0</v>
      </c>
      <c r="BF472" s="544">
        <f t="shared" si="411"/>
        <v>0</v>
      </c>
      <c r="BG472" s="544">
        <f t="shared" si="412"/>
        <v>50400</v>
      </c>
      <c r="BH472" s="898">
        <f t="shared" si="413"/>
        <v>0</v>
      </c>
    </row>
    <row r="473" spans="1:62" s="623" customFormat="1" ht="14.1" customHeight="1">
      <c r="A473" s="686"/>
      <c r="B473" s="629" t="s">
        <v>769</v>
      </c>
      <c r="C473" s="659" t="s">
        <v>770</v>
      </c>
      <c r="D473" s="660" t="s">
        <v>110</v>
      </c>
      <c r="E473" s="660">
        <v>400</v>
      </c>
      <c r="F473" s="661">
        <v>5</v>
      </c>
      <c r="G473" s="662">
        <f t="shared" si="373"/>
        <v>2000</v>
      </c>
      <c r="H473" s="661">
        <v>1.82</v>
      </c>
      <c r="I473" s="663">
        <f t="shared" ref="I473:I474" si="416">H473*E473</f>
        <v>728</v>
      </c>
      <c r="J473" s="662">
        <f>G473+I473</f>
        <v>2728</v>
      </c>
      <c r="K473" s="625"/>
      <c r="AQ473" s="661">
        <v>5</v>
      </c>
      <c r="AR473" s="662">
        <f t="shared" si="376"/>
        <v>0</v>
      </c>
      <c r="AS473" s="661">
        <v>1.82</v>
      </c>
      <c r="AT473" s="663">
        <f t="shared" ref="AT473:AT474" si="417">AS473*AP473</f>
        <v>0</v>
      </c>
      <c r="AU473" s="662">
        <f>AR473+AT473</f>
        <v>0</v>
      </c>
      <c r="AV473" s="626">
        <v>400</v>
      </c>
      <c r="AW473" s="661">
        <v>5</v>
      </c>
      <c r="AX473" s="662">
        <f t="shared" si="379"/>
        <v>2000</v>
      </c>
      <c r="AY473" s="661">
        <v>1.82</v>
      </c>
      <c r="AZ473" s="663">
        <f t="shared" ref="AZ473:AZ474" si="418">AY473*AV473</f>
        <v>728</v>
      </c>
      <c r="BA473" s="662">
        <f>AX473+AZ473</f>
        <v>2728</v>
      </c>
      <c r="BB473" s="873"/>
      <c r="BC473" s="171"/>
      <c r="BD473" s="171"/>
      <c r="BE473" s="171"/>
      <c r="BF473" s="171"/>
      <c r="BG473" s="171"/>
      <c r="BH473" s="898">
        <f t="shared" si="413"/>
        <v>0</v>
      </c>
    </row>
    <row r="474" spans="1:62" s="623" customFormat="1" ht="14.1" customHeight="1">
      <c r="A474" s="686"/>
      <c r="B474" s="629" t="s">
        <v>766</v>
      </c>
      <c r="C474" s="659" t="s">
        <v>767</v>
      </c>
      <c r="D474" s="660" t="s">
        <v>110</v>
      </c>
      <c r="E474" s="660">
        <v>400</v>
      </c>
      <c r="F474" s="661">
        <v>5</v>
      </c>
      <c r="G474" s="662">
        <f t="shared" si="373"/>
        <v>2000</v>
      </c>
      <c r="H474" s="661">
        <v>14.88</v>
      </c>
      <c r="I474" s="663">
        <f t="shared" si="416"/>
        <v>5952</v>
      </c>
      <c r="J474" s="662">
        <f>G474+I474</f>
        <v>7952</v>
      </c>
      <c r="K474" s="625"/>
      <c r="AQ474" s="661">
        <v>5</v>
      </c>
      <c r="AR474" s="662">
        <f t="shared" si="376"/>
        <v>0</v>
      </c>
      <c r="AS474" s="661">
        <v>14.88</v>
      </c>
      <c r="AT474" s="663">
        <f t="shared" si="417"/>
        <v>0</v>
      </c>
      <c r="AU474" s="662">
        <f>AR474+AT474</f>
        <v>0</v>
      </c>
      <c r="AV474" s="626">
        <v>400</v>
      </c>
      <c r="AW474" s="661">
        <v>5</v>
      </c>
      <c r="AX474" s="662">
        <f t="shared" si="379"/>
        <v>2000</v>
      </c>
      <c r="AY474" s="661">
        <v>14.88</v>
      </c>
      <c r="AZ474" s="663">
        <f t="shared" si="418"/>
        <v>5952</v>
      </c>
      <c r="BA474" s="662">
        <f>AX474+AZ474</f>
        <v>7952</v>
      </c>
      <c r="BB474" s="873"/>
      <c r="BC474" s="171"/>
      <c r="BD474" s="171"/>
      <c r="BE474" s="171"/>
      <c r="BF474" s="171"/>
      <c r="BG474" s="171"/>
      <c r="BH474" s="898">
        <f t="shared" si="413"/>
        <v>0</v>
      </c>
    </row>
    <row r="475" spans="1:62" s="275" customFormat="1" ht="12.75">
      <c r="A475" s="314"/>
      <c r="B475" s="366"/>
      <c r="C475" s="187"/>
      <c r="D475" s="562"/>
      <c r="E475" s="234"/>
      <c r="F475" s="344"/>
      <c r="G475" s="190"/>
      <c r="H475" s="344"/>
      <c r="I475" s="190"/>
      <c r="J475" s="345"/>
      <c r="K475" s="420"/>
      <c r="L475" s="435"/>
      <c r="M475" s="429"/>
      <c r="N475" s="431">
        <f t="shared" si="382"/>
        <v>0</v>
      </c>
      <c r="O475" s="429"/>
      <c r="P475" s="431">
        <f t="shared" si="383"/>
        <v>0</v>
      </c>
      <c r="Q475" s="432">
        <f t="shared" si="384"/>
        <v>0</v>
      </c>
      <c r="R475" s="452"/>
      <c r="S475" s="446"/>
      <c r="T475" s="448">
        <f t="shared" si="385"/>
        <v>0</v>
      </c>
      <c r="U475" s="446"/>
      <c r="V475" s="448">
        <f t="shared" si="386"/>
        <v>0</v>
      </c>
      <c r="W475" s="449">
        <f t="shared" si="387"/>
        <v>0</v>
      </c>
      <c r="X475" s="481"/>
      <c r="Y475" s="474"/>
      <c r="Z475" s="476">
        <f t="shared" si="388"/>
        <v>0</v>
      </c>
      <c r="AA475" s="474"/>
      <c r="AB475" s="476">
        <f t="shared" si="389"/>
        <v>0</v>
      </c>
      <c r="AC475" s="477">
        <f t="shared" si="390"/>
        <v>0</v>
      </c>
      <c r="AD475" s="500"/>
      <c r="AE475" s="491"/>
      <c r="AF475" s="493">
        <f t="shared" si="391"/>
        <v>0</v>
      </c>
      <c r="AG475" s="491"/>
      <c r="AH475" s="493">
        <f t="shared" si="392"/>
        <v>0</v>
      </c>
      <c r="AI475" s="494">
        <f t="shared" si="393"/>
        <v>0</v>
      </c>
      <c r="AJ475" s="532"/>
      <c r="AK475" s="525"/>
      <c r="AL475" s="527">
        <f t="shared" si="394"/>
        <v>0</v>
      </c>
      <c r="AM475" s="525"/>
      <c r="AN475" s="527">
        <f t="shared" si="395"/>
        <v>0</v>
      </c>
      <c r="AO475" s="528">
        <f t="shared" si="396"/>
        <v>0</v>
      </c>
      <c r="AP475" s="549"/>
      <c r="AQ475" s="344"/>
      <c r="AR475" s="190"/>
      <c r="AS475" s="344"/>
      <c r="AT475" s="190"/>
      <c r="AU475" s="345"/>
      <c r="AV475" s="681"/>
      <c r="AW475" s="344"/>
      <c r="AX475" s="190"/>
      <c r="AY475" s="344"/>
      <c r="AZ475" s="190"/>
      <c r="BA475" s="345"/>
      <c r="BB475" s="549"/>
      <c r="BC475" s="542"/>
      <c r="BD475" s="544">
        <f t="shared" ref="BD475:BD490" si="419">BB475*BC475</f>
        <v>0</v>
      </c>
      <c r="BE475" s="542"/>
      <c r="BF475" s="544">
        <f t="shared" ref="BF475:BF486" si="420">BB475*BE475</f>
        <v>0</v>
      </c>
      <c r="BG475" s="544">
        <f t="shared" ref="BG475" si="421">BD475+BF475</f>
        <v>0</v>
      </c>
      <c r="BH475" s="898">
        <f t="shared" si="413"/>
        <v>0</v>
      </c>
    </row>
    <row r="476" spans="1:62" s="459" customFormat="1" ht="12.75">
      <c r="A476" s="313">
        <v>7</v>
      </c>
      <c r="B476" s="250" t="s">
        <v>1078</v>
      </c>
      <c r="C476" s="251"/>
      <c r="D476" s="252"/>
      <c r="E476" s="253"/>
      <c r="F476" s="252"/>
      <c r="G476" s="252"/>
      <c r="H476" s="252"/>
      <c r="I476" s="252"/>
      <c r="J476" s="311">
        <f>SUM(J478:J519)</f>
        <v>1120472.2959999996</v>
      </c>
      <c r="K476" s="932"/>
      <c r="L476" s="461"/>
      <c r="M476" s="252"/>
      <c r="N476" s="463">
        <f t="shared" si="382"/>
        <v>0</v>
      </c>
      <c r="O476" s="252"/>
      <c r="P476" s="463">
        <f t="shared" si="383"/>
        <v>0</v>
      </c>
      <c r="Q476" s="462">
        <f>SUM(Q478:Q507)</f>
        <v>0</v>
      </c>
      <c r="R476" s="461"/>
      <c r="S476" s="252"/>
      <c r="T476" s="463">
        <f t="shared" si="385"/>
        <v>0</v>
      </c>
      <c r="U476" s="252"/>
      <c r="V476" s="463">
        <f t="shared" si="386"/>
        <v>0</v>
      </c>
      <c r="W476" s="464">
        <f t="shared" si="387"/>
        <v>0</v>
      </c>
      <c r="X476" s="461"/>
      <c r="Y476" s="252"/>
      <c r="Z476" s="463">
        <f t="shared" si="388"/>
        <v>0</v>
      </c>
      <c r="AA476" s="252"/>
      <c r="AB476" s="463">
        <f t="shared" si="389"/>
        <v>0</v>
      </c>
      <c r="AC476" s="462">
        <f t="shared" si="390"/>
        <v>0</v>
      </c>
      <c r="AD476" s="461"/>
      <c r="AE476" s="252"/>
      <c r="AF476" s="463">
        <f t="shared" si="391"/>
        <v>0</v>
      </c>
      <c r="AG476" s="252"/>
      <c r="AH476" s="463">
        <f t="shared" si="392"/>
        <v>0</v>
      </c>
      <c r="AI476" s="462">
        <f t="shared" si="393"/>
        <v>0</v>
      </c>
      <c r="AJ476" s="574"/>
      <c r="AK476" s="930"/>
      <c r="AL476" s="931">
        <f t="shared" si="394"/>
        <v>0</v>
      </c>
      <c r="AM476" s="930"/>
      <c r="AN476" s="931">
        <f t="shared" si="395"/>
        <v>0</v>
      </c>
      <c r="AO476" s="464">
        <f>SUM(AO478:AO507)</f>
        <v>89521.7</v>
      </c>
      <c r="AP476" s="461"/>
      <c r="AQ476" s="252"/>
      <c r="AR476" s="252"/>
      <c r="AS476" s="252"/>
      <c r="AT476" s="252"/>
      <c r="AU476" s="464">
        <f>SUM(AU478:AU519)</f>
        <v>0</v>
      </c>
      <c r="AV476" s="461"/>
      <c r="AW476" s="252"/>
      <c r="AX476" s="252"/>
      <c r="AY476" s="252"/>
      <c r="AZ476" s="252"/>
      <c r="BA476" s="464">
        <f>SUM(BA478:BA519)</f>
        <v>1020389.5560000002</v>
      </c>
      <c r="BB476" s="461"/>
      <c r="BC476" s="548"/>
      <c r="BD476" s="544">
        <f t="shared" si="419"/>
        <v>0</v>
      </c>
      <c r="BE476" s="548"/>
      <c r="BF476" s="544">
        <f t="shared" si="420"/>
        <v>0</v>
      </c>
      <c r="BG476" s="464">
        <f>SUM(BG478:BG519)</f>
        <v>10561.04</v>
      </c>
      <c r="BH476" s="898">
        <f t="shared" si="413"/>
        <v>0</v>
      </c>
      <c r="BJ476" s="460"/>
    </row>
    <row r="477" spans="1:62" s="275" customFormat="1" ht="12.75">
      <c r="A477" s="314"/>
      <c r="B477" s="366"/>
      <c r="C477" s="565"/>
      <c r="D477" s="562"/>
      <c r="E477" s="234"/>
      <c r="F477" s="344"/>
      <c r="G477" s="190"/>
      <c r="H477" s="344"/>
      <c r="I477" s="190"/>
      <c r="J477" s="345"/>
      <c r="K477" s="420"/>
      <c r="L477" s="435"/>
      <c r="M477" s="429"/>
      <c r="N477" s="431">
        <f t="shared" si="382"/>
        <v>0</v>
      </c>
      <c r="O477" s="429"/>
      <c r="P477" s="431">
        <f t="shared" si="383"/>
        <v>0</v>
      </c>
      <c r="Q477" s="432">
        <f t="shared" si="384"/>
        <v>0</v>
      </c>
      <c r="R477" s="452"/>
      <c r="S477" s="446"/>
      <c r="T477" s="448">
        <f t="shared" si="385"/>
        <v>0</v>
      </c>
      <c r="U477" s="446"/>
      <c r="V477" s="448">
        <f t="shared" si="386"/>
        <v>0</v>
      </c>
      <c r="W477" s="449">
        <f t="shared" si="387"/>
        <v>0</v>
      </c>
      <c r="X477" s="481"/>
      <c r="Y477" s="474"/>
      <c r="Z477" s="476">
        <f t="shared" si="388"/>
        <v>0</v>
      </c>
      <c r="AA477" s="474"/>
      <c r="AB477" s="476">
        <f t="shared" si="389"/>
        <v>0</v>
      </c>
      <c r="AC477" s="477">
        <f t="shared" si="390"/>
        <v>0</v>
      </c>
      <c r="AD477" s="500"/>
      <c r="AE477" s="491"/>
      <c r="AF477" s="493">
        <f t="shared" si="391"/>
        <v>0</v>
      </c>
      <c r="AG477" s="491"/>
      <c r="AH477" s="493">
        <f t="shared" si="392"/>
        <v>0</v>
      </c>
      <c r="AI477" s="494">
        <f t="shared" si="393"/>
        <v>0</v>
      </c>
      <c r="AJ477" s="532"/>
      <c r="AK477" s="525"/>
      <c r="AL477" s="527">
        <f t="shared" si="394"/>
        <v>0</v>
      </c>
      <c r="AM477" s="525"/>
      <c r="AN477" s="527">
        <f t="shared" si="395"/>
        <v>0</v>
      </c>
      <c r="AO477" s="528">
        <f t="shared" si="396"/>
        <v>0</v>
      </c>
      <c r="AP477" s="549"/>
      <c r="AQ477" s="344"/>
      <c r="AR477" s="190"/>
      <c r="AS477" s="344"/>
      <c r="AT477" s="190"/>
      <c r="AU477" s="345"/>
      <c r="AV477" s="681"/>
      <c r="AW477" s="344"/>
      <c r="AX477" s="190"/>
      <c r="AY477" s="344"/>
      <c r="AZ477" s="190"/>
      <c r="BA477" s="345"/>
      <c r="BB477" s="549"/>
      <c r="BC477" s="542"/>
      <c r="BD477" s="544">
        <f t="shared" si="419"/>
        <v>0</v>
      </c>
      <c r="BE477" s="542"/>
      <c r="BF477" s="544">
        <f t="shared" si="420"/>
        <v>0</v>
      </c>
      <c r="BG477" s="544">
        <f t="shared" ref="BG477:BG490" si="422">BD477+BF477</f>
        <v>0</v>
      </c>
      <c r="BH477" s="898">
        <f t="shared" si="413"/>
        <v>0</v>
      </c>
    </row>
    <row r="478" spans="1:62" s="275" customFormat="1" ht="15" customHeight="1">
      <c r="A478" s="677" t="s">
        <v>1079</v>
      </c>
      <c r="B478" s="281" t="s">
        <v>1080</v>
      </c>
      <c r="C478" s="372" t="s">
        <v>1081</v>
      </c>
      <c r="D478" s="559" t="s">
        <v>110</v>
      </c>
      <c r="E478" s="560">
        <v>1</v>
      </c>
      <c r="F478" s="344">
        <v>5000</v>
      </c>
      <c r="G478" s="190">
        <f t="shared" ref="G478:G519" si="423">E478*F478</f>
        <v>5000</v>
      </c>
      <c r="H478" s="344">
        <v>37189.699999999997</v>
      </c>
      <c r="I478" s="190">
        <f t="shared" ref="I478:I505" si="424">H478*E478</f>
        <v>37189.699999999997</v>
      </c>
      <c r="J478" s="345">
        <f t="shared" ref="J478:J500" si="425">G478+I478</f>
        <v>42189.7</v>
      </c>
      <c r="K478" s="420"/>
      <c r="L478" s="435"/>
      <c r="M478" s="429">
        <v>5000</v>
      </c>
      <c r="N478" s="431">
        <f t="shared" si="382"/>
        <v>0</v>
      </c>
      <c r="O478" s="429">
        <v>37189.699999999997</v>
      </c>
      <c r="P478" s="431">
        <f t="shared" si="383"/>
        <v>0</v>
      </c>
      <c r="Q478" s="432">
        <f t="shared" si="384"/>
        <v>0</v>
      </c>
      <c r="R478" s="452"/>
      <c r="S478" s="446">
        <v>5000</v>
      </c>
      <c r="T478" s="448">
        <f t="shared" si="385"/>
        <v>0</v>
      </c>
      <c r="U478" s="446">
        <v>37189.699999999997</v>
      </c>
      <c r="V478" s="448">
        <f t="shared" si="386"/>
        <v>0</v>
      </c>
      <c r="W478" s="449">
        <f t="shared" si="387"/>
        <v>0</v>
      </c>
      <c r="X478" s="481"/>
      <c r="Y478" s="474">
        <v>5000</v>
      </c>
      <c r="Z478" s="476">
        <f t="shared" si="388"/>
        <v>0</v>
      </c>
      <c r="AA478" s="474">
        <v>37189.699999999997</v>
      </c>
      <c r="AB478" s="476">
        <f t="shared" si="389"/>
        <v>0</v>
      </c>
      <c r="AC478" s="477">
        <f t="shared" si="390"/>
        <v>0</v>
      </c>
      <c r="AD478" s="500"/>
      <c r="AE478" s="491">
        <v>5000</v>
      </c>
      <c r="AF478" s="493">
        <f t="shared" si="391"/>
        <v>0</v>
      </c>
      <c r="AG478" s="491">
        <v>37189.699999999997</v>
      </c>
      <c r="AH478" s="493">
        <f t="shared" si="392"/>
        <v>0</v>
      </c>
      <c r="AI478" s="494">
        <f t="shared" si="393"/>
        <v>0</v>
      </c>
      <c r="AJ478" s="532">
        <v>1</v>
      </c>
      <c r="AK478" s="525">
        <v>5000</v>
      </c>
      <c r="AL478" s="527">
        <f t="shared" si="394"/>
        <v>5000</v>
      </c>
      <c r="AM478" s="525">
        <v>37189.699999999997</v>
      </c>
      <c r="AN478" s="527">
        <f t="shared" si="395"/>
        <v>37189.699999999997</v>
      </c>
      <c r="AO478" s="528">
        <f t="shared" si="396"/>
        <v>42189.7</v>
      </c>
      <c r="AP478" s="549"/>
      <c r="AQ478" s="344">
        <v>5000</v>
      </c>
      <c r="AR478" s="190">
        <f t="shared" ref="AR478:AR519" si="426">AP478*AQ478</f>
        <v>0</v>
      </c>
      <c r="AS478" s="344">
        <v>37189.699999999997</v>
      </c>
      <c r="AT478" s="190">
        <f t="shared" ref="AT478:AT505" si="427">AS478*AP478</f>
        <v>0</v>
      </c>
      <c r="AU478" s="345">
        <f t="shared" ref="AU478:AU494" si="428">AR478+AT478</f>
        <v>0</v>
      </c>
      <c r="AV478" s="681"/>
      <c r="AW478" s="344">
        <v>5000</v>
      </c>
      <c r="AX478" s="190">
        <f t="shared" ref="AX478:AX519" si="429">AV478*AW478</f>
        <v>0</v>
      </c>
      <c r="AY478" s="344">
        <v>37189.699999999997</v>
      </c>
      <c r="AZ478" s="190">
        <f t="shared" ref="AZ478:AZ505" si="430">AY478*AV478</f>
        <v>0</v>
      </c>
      <c r="BA478" s="345">
        <f t="shared" ref="BA478:BA494" si="431">AX478+AZ478</f>
        <v>0</v>
      </c>
      <c r="BB478" s="549"/>
      <c r="BC478" s="542">
        <v>5000</v>
      </c>
      <c r="BD478" s="544">
        <f t="shared" si="419"/>
        <v>0</v>
      </c>
      <c r="BE478" s="542">
        <v>37189.699999999997</v>
      </c>
      <c r="BF478" s="544">
        <f t="shared" si="420"/>
        <v>0</v>
      </c>
      <c r="BG478" s="544">
        <f t="shared" si="422"/>
        <v>0</v>
      </c>
      <c r="BH478" s="898">
        <f t="shared" si="413"/>
        <v>0</v>
      </c>
    </row>
    <row r="479" spans="1:62" s="254" customFormat="1" ht="25.5">
      <c r="A479" s="605" t="s">
        <v>1082</v>
      </c>
      <c r="B479" s="281" t="s">
        <v>1018</v>
      </c>
      <c r="C479" s="372" t="s">
        <v>1083</v>
      </c>
      <c r="D479" s="272" t="s">
        <v>123</v>
      </c>
      <c r="E479" s="720">
        <v>2.5</v>
      </c>
      <c r="F479" s="344">
        <v>142</v>
      </c>
      <c r="G479" s="413">
        <f t="shared" si="423"/>
        <v>355</v>
      </c>
      <c r="H479" s="344">
        <v>1392</v>
      </c>
      <c r="I479" s="414">
        <f t="shared" si="424"/>
        <v>3480</v>
      </c>
      <c r="J479" s="415">
        <f t="shared" si="425"/>
        <v>3835</v>
      </c>
      <c r="K479" s="406"/>
      <c r="L479" s="427"/>
      <c r="M479" s="429">
        <v>142</v>
      </c>
      <c r="N479" s="431">
        <f t="shared" si="382"/>
        <v>0</v>
      </c>
      <c r="O479" s="429">
        <v>1392</v>
      </c>
      <c r="P479" s="431">
        <f t="shared" si="383"/>
        <v>0</v>
      </c>
      <c r="Q479" s="432">
        <f t="shared" si="384"/>
        <v>0</v>
      </c>
      <c r="R479" s="444"/>
      <c r="S479" s="446">
        <v>142</v>
      </c>
      <c r="T479" s="448">
        <f t="shared" si="385"/>
        <v>0</v>
      </c>
      <c r="U479" s="446">
        <v>1392</v>
      </c>
      <c r="V479" s="448">
        <f t="shared" si="386"/>
        <v>0</v>
      </c>
      <c r="W479" s="449">
        <f t="shared" si="387"/>
        <v>0</v>
      </c>
      <c r="X479" s="472"/>
      <c r="Y479" s="474">
        <v>142</v>
      </c>
      <c r="Z479" s="476">
        <f t="shared" si="388"/>
        <v>0</v>
      </c>
      <c r="AA479" s="474">
        <v>1392</v>
      </c>
      <c r="AB479" s="476">
        <f t="shared" si="389"/>
        <v>0</v>
      </c>
      <c r="AC479" s="477">
        <f t="shared" si="390"/>
        <v>0</v>
      </c>
      <c r="AD479" s="489"/>
      <c r="AE479" s="491">
        <v>142</v>
      </c>
      <c r="AF479" s="493">
        <f t="shared" si="391"/>
        <v>0</v>
      </c>
      <c r="AG479" s="491">
        <v>1392</v>
      </c>
      <c r="AH479" s="493">
        <f t="shared" si="392"/>
        <v>0</v>
      </c>
      <c r="AI479" s="494">
        <f t="shared" si="393"/>
        <v>0</v>
      </c>
      <c r="AJ479" s="523">
        <v>10</v>
      </c>
      <c r="AK479" s="525">
        <v>142</v>
      </c>
      <c r="AL479" s="527">
        <f t="shared" si="394"/>
        <v>1420</v>
      </c>
      <c r="AM479" s="525">
        <v>1392</v>
      </c>
      <c r="AN479" s="527">
        <f t="shared" si="395"/>
        <v>13920</v>
      </c>
      <c r="AO479" s="528">
        <f t="shared" si="396"/>
        <v>15340</v>
      </c>
      <c r="AP479" s="540"/>
      <c r="AQ479" s="344">
        <v>142</v>
      </c>
      <c r="AR479" s="413">
        <f t="shared" si="426"/>
        <v>0</v>
      </c>
      <c r="AS479" s="344">
        <v>1392</v>
      </c>
      <c r="AT479" s="414">
        <f t="shared" si="427"/>
        <v>0</v>
      </c>
      <c r="AU479" s="415">
        <f t="shared" si="428"/>
        <v>0</v>
      </c>
      <c r="AV479" s="606">
        <v>-7.5</v>
      </c>
      <c r="AW479" s="344">
        <v>142</v>
      </c>
      <c r="AX479" s="413">
        <f t="shared" si="429"/>
        <v>-1065</v>
      </c>
      <c r="AY479" s="344">
        <v>1392</v>
      </c>
      <c r="AZ479" s="414">
        <f t="shared" si="430"/>
        <v>-10440</v>
      </c>
      <c r="BA479" s="415">
        <f t="shared" si="431"/>
        <v>-11505</v>
      </c>
      <c r="BB479" s="540"/>
      <c r="BC479" s="542">
        <v>142</v>
      </c>
      <c r="BD479" s="544">
        <f t="shared" si="419"/>
        <v>0</v>
      </c>
      <c r="BE479" s="542">
        <v>1392</v>
      </c>
      <c r="BF479" s="544">
        <f t="shared" si="420"/>
        <v>0</v>
      </c>
      <c r="BG479" s="544">
        <f t="shared" si="422"/>
        <v>0</v>
      </c>
      <c r="BH479" s="898">
        <f t="shared" si="413"/>
        <v>0</v>
      </c>
      <c r="BJ479" s="275"/>
    </row>
    <row r="480" spans="1:62" s="254" customFormat="1" ht="25.5">
      <c r="A480" s="605" t="s">
        <v>1084</v>
      </c>
      <c r="B480" s="281" t="s">
        <v>1018</v>
      </c>
      <c r="C480" s="372" t="s">
        <v>1085</v>
      </c>
      <c r="D480" s="272" t="s">
        <v>123</v>
      </c>
      <c r="E480" s="637">
        <v>79</v>
      </c>
      <c r="F480" s="344">
        <v>124</v>
      </c>
      <c r="G480" s="413">
        <f t="shared" si="423"/>
        <v>9796</v>
      </c>
      <c r="H480" s="344">
        <v>248</v>
      </c>
      <c r="I480" s="414">
        <f t="shared" si="424"/>
        <v>19592</v>
      </c>
      <c r="J480" s="415">
        <f t="shared" si="425"/>
        <v>29388</v>
      </c>
      <c r="K480" s="406"/>
      <c r="L480" s="427"/>
      <c r="M480" s="429">
        <v>124</v>
      </c>
      <c r="N480" s="431">
        <f t="shared" si="382"/>
        <v>0</v>
      </c>
      <c r="O480" s="429">
        <v>248</v>
      </c>
      <c r="P480" s="431">
        <f t="shared" si="383"/>
        <v>0</v>
      </c>
      <c r="Q480" s="432">
        <f t="shared" si="384"/>
        <v>0</v>
      </c>
      <c r="R480" s="444"/>
      <c r="S480" s="446">
        <v>124</v>
      </c>
      <c r="T480" s="448">
        <f t="shared" si="385"/>
        <v>0</v>
      </c>
      <c r="U480" s="446">
        <v>248</v>
      </c>
      <c r="V480" s="448">
        <f t="shared" si="386"/>
        <v>0</v>
      </c>
      <c r="W480" s="449">
        <f t="shared" si="387"/>
        <v>0</v>
      </c>
      <c r="X480" s="472"/>
      <c r="Y480" s="474">
        <v>124</v>
      </c>
      <c r="Z480" s="476">
        <f t="shared" si="388"/>
        <v>0</v>
      </c>
      <c r="AA480" s="474">
        <v>248</v>
      </c>
      <c r="AB480" s="476">
        <f t="shared" si="389"/>
        <v>0</v>
      </c>
      <c r="AC480" s="477">
        <f t="shared" si="390"/>
        <v>0</v>
      </c>
      <c r="AD480" s="489"/>
      <c r="AE480" s="491">
        <v>124</v>
      </c>
      <c r="AF480" s="493">
        <f t="shared" si="391"/>
        <v>0</v>
      </c>
      <c r="AG480" s="491">
        <v>248</v>
      </c>
      <c r="AH480" s="493">
        <f t="shared" si="392"/>
        <v>0</v>
      </c>
      <c r="AI480" s="494">
        <f t="shared" si="393"/>
        <v>0</v>
      </c>
      <c r="AJ480" s="523">
        <v>15</v>
      </c>
      <c r="AK480" s="525">
        <v>124</v>
      </c>
      <c r="AL480" s="527">
        <f t="shared" si="394"/>
        <v>1860</v>
      </c>
      <c r="AM480" s="525">
        <v>248</v>
      </c>
      <c r="AN480" s="527">
        <f t="shared" si="395"/>
        <v>3720</v>
      </c>
      <c r="AO480" s="528">
        <f t="shared" si="396"/>
        <v>5580</v>
      </c>
      <c r="AP480" s="540"/>
      <c r="AQ480" s="344">
        <v>124</v>
      </c>
      <c r="AR480" s="413">
        <f t="shared" si="426"/>
        <v>0</v>
      </c>
      <c r="AS480" s="344">
        <v>248</v>
      </c>
      <c r="AT480" s="414">
        <f t="shared" si="427"/>
        <v>0</v>
      </c>
      <c r="AU480" s="415">
        <f t="shared" si="428"/>
        <v>0</v>
      </c>
      <c r="AV480" s="606">
        <v>64</v>
      </c>
      <c r="AW480" s="344">
        <v>124</v>
      </c>
      <c r="AX480" s="413">
        <f t="shared" si="429"/>
        <v>7936</v>
      </c>
      <c r="AY480" s="344">
        <v>248</v>
      </c>
      <c r="AZ480" s="414">
        <f t="shared" si="430"/>
        <v>15872</v>
      </c>
      <c r="BA480" s="415">
        <f t="shared" si="431"/>
        <v>23808</v>
      </c>
      <c r="BB480" s="540"/>
      <c r="BC480" s="542">
        <v>124</v>
      </c>
      <c r="BD480" s="544">
        <f t="shared" si="419"/>
        <v>0</v>
      </c>
      <c r="BE480" s="542">
        <v>248</v>
      </c>
      <c r="BF480" s="544">
        <f t="shared" si="420"/>
        <v>0</v>
      </c>
      <c r="BG480" s="544">
        <f t="shared" si="422"/>
        <v>0</v>
      </c>
      <c r="BH480" s="898">
        <f t="shared" si="413"/>
        <v>0</v>
      </c>
      <c r="BJ480" s="275"/>
    </row>
    <row r="481" spans="1:62" s="254" customFormat="1" ht="25.5">
      <c r="A481" s="605" t="s">
        <v>1086</v>
      </c>
      <c r="B481" s="281" t="s">
        <v>796</v>
      </c>
      <c r="C481" s="372" t="s">
        <v>1087</v>
      </c>
      <c r="D481" s="272" t="s">
        <v>123</v>
      </c>
      <c r="E481" s="637">
        <v>41</v>
      </c>
      <c r="F481" s="344">
        <v>124</v>
      </c>
      <c r="G481" s="413">
        <f t="shared" si="423"/>
        <v>5084</v>
      </c>
      <c r="H481" s="344">
        <v>334</v>
      </c>
      <c r="I481" s="414">
        <f t="shared" si="424"/>
        <v>13694</v>
      </c>
      <c r="J481" s="415">
        <f t="shared" si="425"/>
        <v>18778</v>
      </c>
      <c r="K481" s="406"/>
      <c r="L481" s="427"/>
      <c r="M481" s="429">
        <v>124</v>
      </c>
      <c r="N481" s="431">
        <f t="shared" si="382"/>
        <v>0</v>
      </c>
      <c r="O481" s="429">
        <v>334</v>
      </c>
      <c r="P481" s="431">
        <f t="shared" si="383"/>
        <v>0</v>
      </c>
      <c r="Q481" s="432">
        <f t="shared" si="384"/>
        <v>0</v>
      </c>
      <c r="R481" s="444"/>
      <c r="S481" s="446">
        <v>124</v>
      </c>
      <c r="T481" s="448">
        <f t="shared" si="385"/>
        <v>0</v>
      </c>
      <c r="U481" s="446">
        <v>334</v>
      </c>
      <c r="V481" s="448">
        <f t="shared" si="386"/>
        <v>0</v>
      </c>
      <c r="W481" s="449">
        <f t="shared" si="387"/>
        <v>0</v>
      </c>
      <c r="X481" s="472"/>
      <c r="Y481" s="474">
        <v>124</v>
      </c>
      <c r="Z481" s="476">
        <f t="shared" si="388"/>
        <v>0</v>
      </c>
      <c r="AA481" s="474">
        <v>334</v>
      </c>
      <c r="AB481" s="476">
        <f t="shared" si="389"/>
        <v>0</v>
      </c>
      <c r="AC481" s="477">
        <f t="shared" si="390"/>
        <v>0</v>
      </c>
      <c r="AD481" s="489"/>
      <c r="AE481" s="491">
        <v>124</v>
      </c>
      <c r="AF481" s="493">
        <f t="shared" si="391"/>
        <v>0</v>
      </c>
      <c r="AG481" s="491">
        <v>334</v>
      </c>
      <c r="AH481" s="493">
        <f t="shared" si="392"/>
        <v>0</v>
      </c>
      <c r="AI481" s="494">
        <f t="shared" si="393"/>
        <v>0</v>
      </c>
      <c r="AJ481" s="523">
        <v>30</v>
      </c>
      <c r="AK481" s="525">
        <v>124</v>
      </c>
      <c r="AL481" s="527">
        <f t="shared" si="394"/>
        <v>3720</v>
      </c>
      <c r="AM481" s="525">
        <v>334</v>
      </c>
      <c r="AN481" s="527">
        <f t="shared" si="395"/>
        <v>10020</v>
      </c>
      <c r="AO481" s="528">
        <f t="shared" si="396"/>
        <v>13740</v>
      </c>
      <c r="AP481" s="540"/>
      <c r="AQ481" s="344">
        <v>124</v>
      </c>
      <c r="AR481" s="413">
        <f t="shared" si="426"/>
        <v>0</v>
      </c>
      <c r="AS481" s="344">
        <v>334</v>
      </c>
      <c r="AT481" s="414">
        <f t="shared" si="427"/>
        <v>0</v>
      </c>
      <c r="AU481" s="415">
        <f t="shared" si="428"/>
        <v>0</v>
      </c>
      <c r="AV481" s="606">
        <v>11</v>
      </c>
      <c r="AW481" s="344">
        <v>124</v>
      </c>
      <c r="AX481" s="413">
        <f t="shared" si="429"/>
        <v>1364</v>
      </c>
      <c r="AY481" s="344">
        <v>334</v>
      </c>
      <c r="AZ481" s="414">
        <f t="shared" si="430"/>
        <v>3674</v>
      </c>
      <c r="BA481" s="415">
        <f t="shared" si="431"/>
        <v>5038</v>
      </c>
      <c r="BB481" s="540"/>
      <c r="BC481" s="542">
        <v>124</v>
      </c>
      <c r="BD481" s="544">
        <f t="shared" si="419"/>
        <v>0</v>
      </c>
      <c r="BE481" s="542">
        <v>334</v>
      </c>
      <c r="BF481" s="544">
        <f t="shared" si="420"/>
        <v>0</v>
      </c>
      <c r="BG481" s="544">
        <f t="shared" si="422"/>
        <v>0</v>
      </c>
      <c r="BH481" s="898">
        <f t="shared" si="413"/>
        <v>0</v>
      </c>
      <c r="BJ481" s="275"/>
    </row>
    <row r="482" spans="1:62" s="254" customFormat="1" ht="25.5">
      <c r="A482" s="605" t="s">
        <v>1088</v>
      </c>
      <c r="B482" s="281" t="s">
        <v>796</v>
      </c>
      <c r="C482" s="372" t="s">
        <v>1021</v>
      </c>
      <c r="D482" s="272" t="s">
        <v>123</v>
      </c>
      <c r="E482" s="637">
        <v>50</v>
      </c>
      <c r="F482" s="344">
        <v>124</v>
      </c>
      <c r="G482" s="413">
        <f t="shared" si="423"/>
        <v>6200</v>
      </c>
      <c r="H482" s="344">
        <v>142</v>
      </c>
      <c r="I482" s="414">
        <f t="shared" si="424"/>
        <v>7100</v>
      </c>
      <c r="J482" s="415">
        <f t="shared" si="425"/>
        <v>13300</v>
      </c>
      <c r="K482" s="406"/>
      <c r="L482" s="427"/>
      <c r="M482" s="429">
        <v>124</v>
      </c>
      <c r="N482" s="431">
        <f t="shared" si="382"/>
        <v>0</v>
      </c>
      <c r="O482" s="429">
        <v>142</v>
      </c>
      <c r="P482" s="431">
        <f t="shared" si="383"/>
        <v>0</v>
      </c>
      <c r="Q482" s="432">
        <f t="shared" si="384"/>
        <v>0</v>
      </c>
      <c r="R482" s="444"/>
      <c r="S482" s="446">
        <v>124</v>
      </c>
      <c r="T482" s="448">
        <f t="shared" si="385"/>
        <v>0</v>
      </c>
      <c r="U482" s="446">
        <v>142</v>
      </c>
      <c r="V482" s="448">
        <f t="shared" si="386"/>
        <v>0</v>
      </c>
      <c r="W482" s="449">
        <f t="shared" si="387"/>
        <v>0</v>
      </c>
      <c r="X482" s="472"/>
      <c r="Y482" s="474">
        <v>124</v>
      </c>
      <c r="Z482" s="476">
        <f t="shared" si="388"/>
        <v>0</v>
      </c>
      <c r="AA482" s="474">
        <v>142</v>
      </c>
      <c r="AB482" s="476">
        <f t="shared" si="389"/>
        <v>0</v>
      </c>
      <c r="AC482" s="477">
        <f t="shared" si="390"/>
        <v>0</v>
      </c>
      <c r="AD482" s="489"/>
      <c r="AE482" s="491">
        <v>124</v>
      </c>
      <c r="AF482" s="493">
        <f t="shared" si="391"/>
        <v>0</v>
      </c>
      <c r="AG482" s="491">
        <v>142</v>
      </c>
      <c r="AH482" s="493">
        <f t="shared" si="392"/>
        <v>0</v>
      </c>
      <c r="AI482" s="494">
        <f t="shared" si="393"/>
        <v>0</v>
      </c>
      <c r="AJ482" s="523"/>
      <c r="AK482" s="525">
        <v>124</v>
      </c>
      <c r="AL482" s="527">
        <f t="shared" si="394"/>
        <v>0</v>
      </c>
      <c r="AM482" s="525">
        <v>142</v>
      </c>
      <c r="AN482" s="527">
        <f t="shared" si="395"/>
        <v>0</v>
      </c>
      <c r="AO482" s="528">
        <f t="shared" si="396"/>
        <v>0</v>
      </c>
      <c r="AP482" s="540"/>
      <c r="AQ482" s="344">
        <v>124</v>
      </c>
      <c r="AR482" s="413">
        <f t="shared" si="426"/>
        <v>0</v>
      </c>
      <c r="AS482" s="344">
        <v>142</v>
      </c>
      <c r="AT482" s="414">
        <f t="shared" si="427"/>
        <v>0</v>
      </c>
      <c r="AU482" s="415">
        <f t="shared" si="428"/>
        <v>0</v>
      </c>
      <c r="AV482" s="606">
        <v>50</v>
      </c>
      <c r="AW482" s="344">
        <v>124</v>
      </c>
      <c r="AX482" s="413">
        <f t="shared" si="429"/>
        <v>6200</v>
      </c>
      <c r="AY482" s="344">
        <v>142</v>
      </c>
      <c r="AZ482" s="414">
        <f t="shared" si="430"/>
        <v>7100</v>
      </c>
      <c r="BA482" s="415">
        <f t="shared" si="431"/>
        <v>13300</v>
      </c>
      <c r="BB482" s="540"/>
      <c r="BC482" s="542">
        <v>124</v>
      </c>
      <c r="BD482" s="544">
        <f t="shared" si="419"/>
        <v>0</v>
      </c>
      <c r="BE482" s="542">
        <v>142</v>
      </c>
      <c r="BF482" s="544">
        <f t="shared" si="420"/>
        <v>0</v>
      </c>
      <c r="BG482" s="544">
        <f t="shared" si="422"/>
        <v>0</v>
      </c>
      <c r="BH482" s="898">
        <f t="shared" si="413"/>
        <v>0</v>
      </c>
      <c r="BJ482" s="275"/>
    </row>
    <row r="483" spans="1:62" s="604" customFormat="1" ht="25.5">
      <c r="A483" s="596" t="s">
        <v>1089</v>
      </c>
      <c r="B483" s="640" t="s">
        <v>775</v>
      </c>
      <c r="C483" s="641" t="s">
        <v>1090</v>
      </c>
      <c r="D483" s="642" t="s">
        <v>123</v>
      </c>
      <c r="E483" s="643"/>
      <c r="F483" s="600">
        <v>124</v>
      </c>
      <c r="G483" s="644">
        <f t="shared" si="423"/>
        <v>0</v>
      </c>
      <c r="H483" s="600">
        <v>82.94</v>
      </c>
      <c r="I483" s="645">
        <f t="shared" si="424"/>
        <v>0</v>
      </c>
      <c r="J483" s="646">
        <f t="shared" si="425"/>
        <v>0</v>
      </c>
      <c r="K483" s="601"/>
      <c r="L483" s="599"/>
      <c r="M483" s="600">
        <v>124</v>
      </c>
      <c r="N483" s="586">
        <f t="shared" si="382"/>
        <v>0</v>
      </c>
      <c r="O483" s="600">
        <v>82.94</v>
      </c>
      <c r="P483" s="586">
        <f t="shared" si="383"/>
        <v>0</v>
      </c>
      <c r="Q483" s="587">
        <f t="shared" si="384"/>
        <v>0</v>
      </c>
      <c r="R483" s="599"/>
      <c r="S483" s="600">
        <v>124</v>
      </c>
      <c r="T483" s="586">
        <f t="shared" si="385"/>
        <v>0</v>
      </c>
      <c r="U483" s="600">
        <v>82.94</v>
      </c>
      <c r="V483" s="586">
        <f t="shared" si="386"/>
        <v>0</v>
      </c>
      <c r="W483" s="587">
        <f t="shared" si="387"/>
        <v>0</v>
      </c>
      <c r="X483" s="599"/>
      <c r="Y483" s="600">
        <v>124</v>
      </c>
      <c r="Z483" s="586">
        <f t="shared" si="388"/>
        <v>0</v>
      </c>
      <c r="AA483" s="600">
        <v>82.94</v>
      </c>
      <c r="AB483" s="586">
        <f t="shared" si="389"/>
        <v>0</v>
      </c>
      <c r="AC483" s="587">
        <f t="shared" si="390"/>
        <v>0</v>
      </c>
      <c r="AD483" s="599"/>
      <c r="AE483" s="600">
        <v>124</v>
      </c>
      <c r="AF483" s="586">
        <f t="shared" si="391"/>
        <v>0</v>
      </c>
      <c r="AG483" s="600">
        <v>82.94</v>
      </c>
      <c r="AH483" s="586">
        <f t="shared" si="392"/>
        <v>0</v>
      </c>
      <c r="AI483" s="587">
        <f t="shared" si="393"/>
        <v>0</v>
      </c>
      <c r="AJ483" s="602"/>
      <c r="AK483" s="603">
        <v>124</v>
      </c>
      <c r="AL483" s="591">
        <f t="shared" si="394"/>
        <v>0</v>
      </c>
      <c r="AM483" s="603">
        <v>82.94</v>
      </c>
      <c r="AN483" s="591">
        <f t="shared" si="395"/>
        <v>0</v>
      </c>
      <c r="AO483" s="592">
        <f t="shared" si="396"/>
        <v>0</v>
      </c>
      <c r="AP483" s="599"/>
      <c r="AQ483" s="600">
        <v>124</v>
      </c>
      <c r="AR483" s="644">
        <f t="shared" si="426"/>
        <v>0</v>
      </c>
      <c r="AS483" s="600">
        <v>82.94</v>
      </c>
      <c r="AT483" s="645">
        <f t="shared" si="427"/>
        <v>0</v>
      </c>
      <c r="AU483" s="646">
        <f t="shared" si="428"/>
        <v>0</v>
      </c>
      <c r="AV483" s="606"/>
      <c r="AW483" s="600">
        <v>124</v>
      </c>
      <c r="AX483" s="644">
        <f t="shared" si="429"/>
        <v>0</v>
      </c>
      <c r="AY483" s="600">
        <v>82.94</v>
      </c>
      <c r="AZ483" s="645">
        <f t="shared" si="430"/>
        <v>0</v>
      </c>
      <c r="BA483" s="646">
        <f t="shared" si="431"/>
        <v>0</v>
      </c>
      <c r="BB483" s="599"/>
      <c r="BC483" s="600">
        <v>124</v>
      </c>
      <c r="BD483" s="586">
        <f t="shared" si="419"/>
        <v>0</v>
      </c>
      <c r="BE483" s="600">
        <v>82.94</v>
      </c>
      <c r="BF483" s="586">
        <f t="shared" si="420"/>
        <v>0</v>
      </c>
      <c r="BG483" s="586">
        <f t="shared" si="422"/>
        <v>0</v>
      </c>
      <c r="BH483" s="898">
        <f t="shared" si="413"/>
        <v>0</v>
      </c>
      <c r="BJ483" s="595"/>
    </row>
    <row r="484" spans="1:62" s="595" customFormat="1" ht="12.75">
      <c r="A484" s="668" t="s">
        <v>1091</v>
      </c>
      <c r="B484" s="640" t="s">
        <v>903</v>
      </c>
      <c r="C484" s="641">
        <v>35262</v>
      </c>
      <c r="D484" s="670" t="s">
        <v>123</v>
      </c>
      <c r="E484" s="671"/>
      <c r="F484" s="600">
        <v>640</v>
      </c>
      <c r="G484" s="586">
        <f t="shared" si="423"/>
        <v>0</v>
      </c>
      <c r="H484" s="600">
        <v>538</v>
      </c>
      <c r="I484" s="586">
        <f t="shared" si="424"/>
        <v>0</v>
      </c>
      <c r="J484" s="587">
        <f t="shared" si="425"/>
        <v>0</v>
      </c>
      <c r="K484" s="676"/>
      <c r="L484" s="673"/>
      <c r="M484" s="600">
        <v>640</v>
      </c>
      <c r="N484" s="586">
        <f t="shared" si="382"/>
        <v>0</v>
      </c>
      <c r="O484" s="600">
        <v>538</v>
      </c>
      <c r="P484" s="586">
        <f t="shared" si="383"/>
        <v>0</v>
      </c>
      <c r="Q484" s="587">
        <f t="shared" si="384"/>
        <v>0</v>
      </c>
      <c r="R484" s="673"/>
      <c r="S484" s="600">
        <v>640</v>
      </c>
      <c r="T484" s="586">
        <f t="shared" si="385"/>
        <v>0</v>
      </c>
      <c r="U484" s="600">
        <v>538</v>
      </c>
      <c r="V484" s="586">
        <f t="shared" si="386"/>
        <v>0</v>
      </c>
      <c r="W484" s="587">
        <f t="shared" si="387"/>
        <v>0</v>
      </c>
      <c r="X484" s="673"/>
      <c r="Y484" s="600">
        <v>640</v>
      </c>
      <c r="Z484" s="586">
        <f t="shared" si="388"/>
        <v>0</v>
      </c>
      <c r="AA484" s="600">
        <v>538</v>
      </c>
      <c r="AB484" s="586">
        <f t="shared" si="389"/>
        <v>0</v>
      </c>
      <c r="AC484" s="587">
        <f t="shared" si="390"/>
        <v>0</v>
      </c>
      <c r="AD484" s="673"/>
      <c r="AE484" s="600">
        <v>640</v>
      </c>
      <c r="AF484" s="586">
        <f t="shared" si="391"/>
        <v>0</v>
      </c>
      <c r="AG484" s="600">
        <v>538</v>
      </c>
      <c r="AH484" s="586">
        <f t="shared" si="392"/>
        <v>0</v>
      </c>
      <c r="AI484" s="587">
        <f t="shared" si="393"/>
        <v>0</v>
      </c>
      <c r="AJ484" s="674"/>
      <c r="AK484" s="603">
        <v>640</v>
      </c>
      <c r="AL484" s="591">
        <f t="shared" si="394"/>
        <v>0</v>
      </c>
      <c r="AM484" s="603">
        <v>538</v>
      </c>
      <c r="AN484" s="591">
        <f t="shared" si="395"/>
        <v>0</v>
      </c>
      <c r="AO484" s="592">
        <f t="shared" si="396"/>
        <v>0</v>
      </c>
      <c r="AP484" s="673"/>
      <c r="AQ484" s="600">
        <v>640</v>
      </c>
      <c r="AR484" s="586">
        <f t="shared" si="426"/>
        <v>0</v>
      </c>
      <c r="AS484" s="600">
        <v>538</v>
      </c>
      <c r="AT484" s="586">
        <f t="shared" si="427"/>
        <v>0</v>
      </c>
      <c r="AU484" s="587">
        <f t="shared" si="428"/>
        <v>0</v>
      </c>
      <c r="AV484" s="681"/>
      <c r="AW484" s="600">
        <v>640</v>
      </c>
      <c r="AX484" s="586">
        <f t="shared" si="429"/>
        <v>0</v>
      </c>
      <c r="AY484" s="600">
        <v>538</v>
      </c>
      <c r="AZ484" s="586">
        <f t="shared" si="430"/>
        <v>0</v>
      </c>
      <c r="BA484" s="587">
        <f t="shared" si="431"/>
        <v>0</v>
      </c>
      <c r="BB484" s="673"/>
      <c r="BC484" s="600">
        <v>640</v>
      </c>
      <c r="BD484" s="586">
        <f t="shared" si="419"/>
        <v>0</v>
      </c>
      <c r="BE484" s="600">
        <v>538</v>
      </c>
      <c r="BF484" s="586">
        <f t="shared" si="420"/>
        <v>0</v>
      </c>
      <c r="BG484" s="586">
        <f t="shared" si="422"/>
        <v>0</v>
      </c>
      <c r="BH484" s="898">
        <f t="shared" si="413"/>
        <v>0</v>
      </c>
    </row>
    <row r="485" spans="1:62" s="595" customFormat="1" ht="12.75">
      <c r="A485" s="668" t="s">
        <v>1092</v>
      </c>
      <c r="B485" s="640" t="s">
        <v>1093</v>
      </c>
      <c r="C485" s="641">
        <v>35522</v>
      </c>
      <c r="D485" s="670" t="s">
        <v>123</v>
      </c>
      <c r="E485" s="671"/>
      <c r="F485" s="600">
        <v>120</v>
      </c>
      <c r="G485" s="586">
        <f t="shared" si="423"/>
        <v>0</v>
      </c>
      <c r="H485" s="600">
        <v>209.22</v>
      </c>
      <c r="I485" s="586">
        <f t="shared" si="424"/>
        <v>0</v>
      </c>
      <c r="J485" s="587">
        <f t="shared" si="425"/>
        <v>0</v>
      </c>
      <c r="K485" s="676"/>
      <c r="L485" s="673"/>
      <c r="M485" s="600">
        <v>120</v>
      </c>
      <c r="N485" s="586">
        <f t="shared" si="382"/>
        <v>0</v>
      </c>
      <c r="O485" s="600">
        <v>209.22</v>
      </c>
      <c r="P485" s="586">
        <f t="shared" si="383"/>
        <v>0</v>
      </c>
      <c r="Q485" s="587">
        <f t="shared" si="384"/>
        <v>0</v>
      </c>
      <c r="R485" s="673"/>
      <c r="S485" s="600">
        <v>120</v>
      </c>
      <c r="T485" s="586">
        <f t="shared" si="385"/>
        <v>0</v>
      </c>
      <c r="U485" s="600">
        <v>209.22</v>
      </c>
      <c r="V485" s="586">
        <f t="shared" si="386"/>
        <v>0</v>
      </c>
      <c r="W485" s="587">
        <f t="shared" si="387"/>
        <v>0</v>
      </c>
      <c r="X485" s="673"/>
      <c r="Y485" s="600">
        <v>120</v>
      </c>
      <c r="Z485" s="586">
        <f t="shared" si="388"/>
        <v>0</v>
      </c>
      <c r="AA485" s="600">
        <v>209.22</v>
      </c>
      <c r="AB485" s="586">
        <f t="shared" si="389"/>
        <v>0</v>
      </c>
      <c r="AC485" s="587">
        <f t="shared" si="390"/>
        <v>0</v>
      </c>
      <c r="AD485" s="673"/>
      <c r="AE485" s="600">
        <v>120</v>
      </c>
      <c r="AF485" s="586">
        <f t="shared" si="391"/>
        <v>0</v>
      </c>
      <c r="AG485" s="600">
        <v>209.22</v>
      </c>
      <c r="AH485" s="586">
        <f t="shared" si="392"/>
        <v>0</v>
      </c>
      <c r="AI485" s="587">
        <f t="shared" si="393"/>
        <v>0</v>
      </c>
      <c r="AJ485" s="674"/>
      <c r="AK485" s="603">
        <v>120</v>
      </c>
      <c r="AL485" s="591">
        <f t="shared" si="394"/>
        <v>0</v>
      </c>
      <c r="AM485" s="603">
        <v>209.22</v>
      </c>
      <c r="AN485" s="591">
        <f t="shared" si="395"/>
        <v>0</v>
      </c>
      <c r="AO485" s="592">
        <f t="shared" si="396"/>
        <v>0</v>
      </c>
      <c r="AP485" s="673"/>
      <c r="AQ485" s="600">
        <v>120</v>
      </c>
      <c r="AR485" s="586">
        <f t="shared" si="426"/>
        <v>0</v>
      </c>
      <c r="AS485" s="600">
        <v>209.22</v>
      </c>
      <c r="AT485" s="586">
        <f t="shared" si="427"/>
        <v>0</v>
      </c>
      <c r="AU485" s="587">
        <f t="shared" si="428"/>
        <v>0</v>
      </c>
      <c r="AV485" s="681"/>
      <c r="AW485" s="600">
        <v>120</v>
      </c>
      <c r="AX485" s="586">
        <f t="shared" si="429"/>
        <v>0</v>
      </c>
      <c r="AY485" s="600">
        <v>209.22</v>
      </c>
      <c r="AZ485" s="586">
        <f t="shared" si="430"/>
        <v>0</v>
      </c>
      <c r="BA485" s="587">
        <f t="shared" si="431"/>
        <v>0</v>
      </c>
      <c r="BB485" s="673"/>
      <c r="BC485" s="600">
        <v>120</v>
      </c>
      <c r="BD485" s="586">
        <f t="shared" si="419"/>
        <v>0</v>
      </c>
      <c r="BE485" s="600">
        <v>209.22</v>
      </c>
      <c r="BF485" s="586">
        <f t="shared" si="420"/>
        <v>0</v>
      </c>
      <c r="BG485" s="586">
        <f t="shared" si="422"/>
        <v>0</v>
      </c>
      <c r="BH485" s="898">
        <f t="shared" si="413"/>
        <v>0</v>
      </c>
    </row>
    <row r="486" spans="1:62" s="595" customFormat="1" ht="12.75">
      <c r="A486" s="668" t="s">
        <v>1094</v>
      </c>
      <c r="B486" s="640" t="s">
        <v>995</v>
      </c>
      <c r="C486" s="641" t="s">
        <v>996</v>
      </c>
      <c r="D486" s="670" t="s">
        <v>110</v>
      </c>
      <c r="E486" s="671"/>
      <c r="F486" s="600">
        <v>0</v>
      </c>
      <c r="G486" s="586">
        <f t="shared" si="423"/>
        <v>0</v>
      </c>
      <c r="H486" s="600">
        <v>56.92</v>
      </c>
      <c r="I486" s="586">
        <f t="shared" si="424"/>
        <v>0</v>
      </c>
      <c r="J486" s="587">
        <f t="shared" si="425"/>
        <v>0</v>
      </c>
      <c r="K486" s="676"/>
      <c r="L486" s="673"/>
      <c r="M486" s="600">
        <v>0</v>
      </c>
      <c r="N486" s="586">
        <f t="shared" si="382"/>
        <v>0</v>
      </c>
      <c r="O486" s="600">
        <v>56.92</v>
      </c>
      <c r="P486" s="586">
        <f t="shared" si="383"/>
        <v>0</v>
      </c>
      <c r="Q486" s="587">
        <f t="shared" si="384"/>
        <v>0</v>
      </c>
      <c r="R486" s="673"/>
      <c r="S486" s="600">
        <v>0</v>
      </c>
      <c r="T486" s="586">
        <f t="shared" si="385"/>
        <v>0</v>
      </c>
      <c r="U486" s="600">
        <v>56.92</v>
      </c>
      <c r="V486" s="586">
        <f t="shared" si="386"/>
        <v>0</v>
      </c>
      <c r="W486" s="587">
        <f t="shared" si="387"/>
        <v>0</v>
      </c>
      <c r="X486" s="673"/>
      <c r="Y486" s="600">
        <v>0</v>
      </c>
      <c r="Z486" s="586">
        <f t="shared" si="388"/>
        <v>0</v>
      </c>
      <c r="AA486" s="600">
        <v>56.92</v>
      </c>
      <c r="AB486" s="586">
        <f t="shared" si="389"/>
        <v>0</v>
      </c>
      <c r="AC486" s="587">
        <f t="shared" si="390"/>
        <v>0</v>
      </c>
      <c r="AD486" s="673"/>
      <c r="AE486" s="600">
        <v>0</v>
      </c>
      <c r="AF486" s="586">
        <f t="shared" si="391"/>
        <v>0</v>
      </c>
      <c r="AG486" s="600">
        <v>56.92</v>
      </c>
      <c r="AH486" s="586">
        <f t="shared" si="392"/>
        <v>0</v>
      </c>
      <c r="AI486" s="587">
        <f t="shared" si="393"/>
        <v>0</v>
      </c>
      <c r="AJ486" s="674"/>
      <c r="AK486" s="603">
        <v>0</v>
      </c>
      <c r="AL486" s="591">
        <f t="shared" si="394"/>
        <v>0</v>
      </c>
      <c r="AM486" s="603">
        <v>56.92</v>
      </c>
      <c r="AN486" s="591">
        <f t="shared" si="395"/>
        <v>0</v>
      </c>
      <c r="AO486" s="592">
        <f t="shared" si="396"/>
        <v>0</v>
      </c>
      <c r="AP486" s="673"/>
      <c r="AQ486" s="600">
        <v>0</v>
      </c>
      <c r="AR486" s="586">
        <f t="shared" si="426"/>
        <v>0</v>
      </c>
      <c r="AS486" s="600">
        <v>56.92</v>
      </c>
      <c r="AT486" s="586">
        <f t="shared" si="427"/>
        <v>0</v>
      </c>
      <c r="AU486" s="587">
        <f t="shared" si="428"/>
        <v>0</v>
      </c>
      <c r="AV486" s="681"/>
      <c r="AW486" s="600">
        <v>0</v>
      </c>
      <c r="AX486" s="586">
        <f t="shared" si="429"/>
        <v>0</v>
      </c>
      <c r="AY486" s="600">
        <v>56.92</v>
      </c>
      <c r="AZ486" s="586">
        <f t="shared" si="430"/>
        <v>0</v>
      </c>
      <c r="BA486" s="587">
        <f t="shared" si="431"/>
        <v>0</v>
      </c>
      <c r="BB486" s="673"/>
      <c r="BC486" s="600">
        <v>0</v>
      </c>
      <c r="BD486" s="586">
        <f t="shared" si="419"/>
        <v>0</v>
      </c>
      <c r="BE486" s="600">
        <v>56.92</v>
      </c>
      <c r="BF486" s="586">
        <f t="shared" si="420"/>
        <v>0</v>
      </c>
      <c r="BG486" s="586">
        <f t="shared" si="422"/>
        <v>0</v>
      </c>
      <c r="BH486" s="898">
        <f t="shared" si="413"/>
        <v>0</v>
      </c>
    </row>
    <row r="487" spans="1:62" s="689" customFormat="1" ht="14.1" customHeight="1">
      <c r="A487" s="686"/>
      <c r="B487" s="664" t="s">
        <v>1132</v>
      </c>
      <c r="C487" s="394" t="s">
        <v>1469</v>
      </c>
      <c r="D487" s="688" t="s">
        <v>110</v>
      </c>
      <c r="E487" s="688">
        <v>1</v>
      </c>
      <c r="F487" s="661">
        <v>5000</v>
      </c>
      <c r="G487" s="396">
        <f t="shared" si="423"/>
        <v>5000</v>
      </c>
      <c r="H487" s="661">
        <v>47351.3</v>
      </c>
      <c r="I487" s="396">
        <f t="shared" si="424"/>
        <v>47351.3</v>
      </c>
      <c r="J487" s="396">
        <f t="shared" si="425"/>
        <v>52351.3</v>
      </c>
      <c r="K487" s="661"/>
      <c r="AQ487" s="661">
        <v>5000</v>
      </c>
      <c r="AR487" s="396">
        <f t="shared" si="426"/>
        <v>0</v>
      </c>
      <c r="AS487" s="661">
        <v>47351.3</v>
      </c>
      <c r="AT487" s="396">
        <f t="shared" si="427"/>
        <v>0</v>
      </c>
      <c r="AU487" s="396">
        <f t="shared" si="428"/>
        <v>0</v>
      </c>
      <c r="AV487" s="627">
        <v>1</v>
      </c>
      <c r="AW487" s="661">
        <v>5000</v>
      </c>
      <c r="AX487" s="396">
        <f t="shared" si="429"/>
        <v>5000</v>
      </c>
      <c r="AY487" s="661">
        <v>47351.3</v>
      </c>
      <c r="AZ487" s="396">
        <f t="shared" si="430"/>
        <v>47351.3</v>
      </c>
      <c r="BA487" s="396">
        <f t="shared" si="431"/>
        <v>52351.3</v>
      </c>
      <c r="BB487" s="627"/>
      <c r="BC487" s="661">
        <v>5000</v>
      </c>
      <c r="BD487" s="396">
        <f t="shared" si="419"/>
        <v>0</v>
      </c>
      <c r="BE487" s="661">
        <v>47351.3</v>
      </c>
      <c r="BF487" s="396">
        <f t="shared" ref="BF487:BF490" si="432">BE487*BB487</f>
        <v>0</v>
      </c>
      <c r="BG487" s="396">
        <f t="shared" si="422"/>
        <v>0</v>
      </c>
      <c r="BH487" s="898">
        <f t="shared" si="413"/>
        <v>0</v>
      </c>
    </row>
    <row r="488" spans="1:62" s="689" customFormat="1" ht="13.5" customHeight="1">
      <c r="A488" s="686"/>
      <c r="B488" s="664" t="s">
        <v>1132</v>
      </c>
      <c r="C488" s="394" t="s">
        <v>1470</v>
      </c>
      <c r="D488" s="688" t="s">
        <v>110</v>
      </c>
      <c r="E488" s="688">
        <v>1</v>
      </c>
      <c r="F488" s="661">
        <v>5000</v>
      </c>
      <c r="G488" s="396">
        <f t="shared" si="423"/>
        <v>5000</v>
      </c>
      <c r="H488" s="661">
        <v>74892.3</v>
      </c>
      <c r="I488" s="396">
        <f t="shared" si="424"/>
        <v>74892.3</v>
      </c>
      <c r="J488" s="396">
        <f t="shared" si="425"/>
        <v>79892.3</v>
      </c>
      <c r="K488" s="661"/>
      <c r="AQ488" s="661">
        <v>5000</v>
      </c>
      <c r="AR488" s="396">
        <f t="shared" si="426"/>
        <v>0</v>
      </c>
      <c r="AS488" s="661">
        <v>74892.3</v>
      </c>
      <c r="AT488" s="396">
        <f t="shared" si="427"/>
        <v>0</v>
      </c>
      <c r="AU488" s="396">
        <f t="shared" si="428"/>
        <v>0</v>
      </c>
      <c r="AV488" s="627">
        <v>1</v>
      </c>
      <c r="AW488" s="661">
        <v>5000</v>
      </c>
      <c r="AX488" s="396">
        <f t="shared" si="429"/>
        <v>5000</v>
      </c>
      <c r="AY488" s="661">
        <v>74892.3</v>
      </c>
      <c r="AZ488" s="396">
        <f t="shared" si="430"/>
        <v>74892.3</v>
      </c>
      <c r="BA488" s="396">
        <f t="shared" si="431"/>
        <v>79892.3</v>
      </c>
      <c r="BB488" s="627"/>
      <c r="BC488" s="661">
        <v>5000</v>
      </c>
      <c r="BD488" s="396">
        <f t="shared" si="419"/>
        <v>0</v>
      </c>
      <c r="BE488" s="661">
        <v>74892.3</v>
      </c>
      <c r="BF488" s="396">
        <f t="shared" si="432"/>
        <v>0</v>
      </c>
      <c r="BG488" s="396">
        <f t="shared" si="422"/>
        <v>0</v>
      </c>
      <c r="BH488" s="898">
        <f t="shared" si="413"/>
        <v>0</v>
      </c>
    </row>
    <row r="489" spans="1:62" s="689" customFormat="1" ht="14.1" customHeight="1">
      <c r="A489" s="686"/>
      <c r="B489" s="658" t="s">
        <v>989</v>
      </c>
      <c r="C489" s="659" t="s">
        <v>990</v>
      </c>
      <c r="D489" s="660" t="s">
        <v>110</v>
      </c>
      <c r="E489" s="660">
        <v>3</v>
      </c>
      <c r="F489" s="661">
        <v>300</v>
      </c>
      <c r="G489" s="662">
        <f t="shared" si="423"/>
        <v>900</v>
      </c>
      <c r="H489" s="661">
        <v>1673.52</v>
      </c>
      <c r="I489" s="663">
        <f t="shared" si="424"/>
        <v>5020.5599999999995</v>
      </c>
      <c r="J489" s="662">
        <f t="shared" si="425"/>
        <v>5920.5599999999995</v>
      </c>
      <c r="K489" s="661"/>
      <c r="AQ489" s="661">
        <v>300</v>
      </c>
      <c r="AR489" s="662">
        <f t="shared" si="426"/>
        <v>0</v>
      </c>
      <c r="AS489" s="661">
        <v>1673.52</v>
      </c>
      <c r="AT489" s="663">
        <f t="shared" si="427"/>
        <v>0</v>
      </c>
      <c r="AU489" s="662">
        <f t="shared" si="428"/>
        <v>0</v>
      </c>
      <c r="AV489" s="627"/>
      <c r="AW489" s="661">
        <v>300</v>
      </c>
      <c r="AX489" s="662">
        <f t="shared" si="429"/>
        <v>0</v>
      </c>
      <c r="AY489" s="661">
        <v>1673.52</v>
      </c>
      <c r="AZ489" s="663">
        <f t="shared" si="430"/>
        <v>0</v>
      </c>
      <c r="BA489" s="662">
        <f t="shared" si="431"/>
        <v>0</v>
      </c>
      <c r="BB489" s="627">
        <v>3</v>
      </c>
      <c r="BC489" s="661">
        <v>300</v>
      </c>
      <c r="BD489" s="662">
        <f t="shared" si="419"/>
        <v>900</v>
      </c>
      <c r="BE489" s="661">
        <v>1673.52</v>
      </c>
      <c r="BF489" s="663">
        <f t="shared" si="432"/>
        <v>5020.5599999999995</v>
      </c>
      <c r="BG489" s="662">
        <f t="shared" si="422"/>
        <v>5920.5599999999995</v>
      </c>
      <c r="BH489" s="898">
        <f t="shared" si="413"/>
        <v>0</v>
      </c>
    </row>
    <row r="490" spans="1:62" s="689" customFormat="1" ht="14.1" customHeight="1">
      <c r="A490" s="686"/>
      <c r="B490" s="664" t="s">
        <v>796</v>
      </c>
      <c r="C490" s="659" t="s">
        <v>1471</v>
      </c>
      <c r="D490" s="659" t="s">
        <v>123</v>
      </c>
      <c r="E490" s="712">
        <v>11</v>
      </c>
      <c r="F490" s="661">
        <v>124</v>
      </c>
      <c r="G490" s="396">
        <f t="shared" si="423"/>
        <v>1364</v>
      </c>
      <c r="H490" s="661">
        <v>436</v>
      </c>
      <c r="I490" s="396">
        <f t="shared" si="424"/>
        <v>4796</v>
      </c>
      <c r="J490" s="396">
        <f t="shared" si="425"/>
        <v>6160</v>
      </c>
      <c r="K490" s="661"/>
      <c r="AQ490" s="661">
        <v>124</v>
      </c>
      <c r="AR490" s="396">
        <f t="shared" si="426"/>
        <v>0</v>
      </c>
      <c r="AS490" s="661">
        <v>436</v>
      </c>
      <c r="AT490" s="396">
        <f t="shared" si="427"/>
        <v>0</v>
      </c>
      <c r="AU490" s="396">
        <f t="shared" si="428"/>
        <v>0</v>
      </c>
      <c r="AV490" s="627">
        <v>11</v>
      </c>
      <c r="AW490" s="661">
        <v>124</v>
      </c>
      <c r="AX490" s="396">
        <f t="shared" si="429"/>
        <v>1364</v>
      </c>
      <c r="AY490" s="661">
        <v>436</v>
      </c>
      <c r="AZ490" s="396">
        <f t="shared" si="430"/>
        <v>4796</v>
      </c>
      <c r="BA490" s="396">
        <f t="shared" si="431"/>
        <v>6160</v>
      </c>
      <c r="BB490" s="627"/>
      <c r="BC490" s="661">
        <v>124</v>
      </c>
      <c r="BD490" s="396">
        <f t="shared" si="419"/>
        <v>0</v>
      </c>
      <c r="BE490" s="661">
        <v>436</v>
      </c>
      <c r="BF490" s="396">
        <f t="shared" si="432"/>
        <v>0</v>
      </c>
      <c r="BG490" s="396">
        <f t="shared" si="422"/>
        <v>0</v>
      </c>
      <c r="BH490" s="898">
        <f t="shared" si="413"/>
        <v>0</v>
      </c>
    </row>
    <row r="491" spans="1:62" s="275" customFormat="1" ht="12.75">
      <c r="A491" s="683" t="s">
        <v>1095</v>
      </c>
      <c r="B491" s="281" t="s">
        <v>998</v>
      </c>
      <c r="C491" s="372" t="s">
        <v>999</v>
      </c>
      <c r="D491" s="559" t="s">
        <v>110</v>
      </c>
      <c r="E491" s="667">
        <v>5.5</v>
      </c>
      <c r="F491" s="344">
        <v>300</v>
      </c>
      <c r="G491" s="190">
        <f t="shared" si="423"/>
        <v>1650</v>
      </c>
      <c r="H491" s="344">
        <v>170.52</v>
      </c>
      <c r="I491" s="190">
        <f t="shared" si="424"/>
        <v>937.86</v>
      </c>
      <c r="J491" s="345">
        <f t="shared" si="425"/>
        <v>2587.86</v>
      </c>
      <c r="K491" s="420"/>
      <c r="L491" s="435"/>
      <c r="M491" s="429">
        <v>300</v>
      </c>
      <c r="N491" s="431">
        <f t="shared" si="382"/>
        <v>0</v>
      </c>
      <c r="O491" s="429">
        <v>170.52</v>
      </c>
      <c r="P491" s="431">
        <f t="shared" si="383"/>
        <v>0</v>
      </c>
      <c r="Q491" s="432">
        <f t="shared" si="384"/>
        <v>0</v>
      </c>
      <c r="R491" s="452"/>
      <c r="S491" s="446">
        <v>300</v>
      </c>
      <c r="T491" s="448">
        <f t="shared" si="385"/>
        <v>0</v>
      </c>
      <c r="U491" s="446">
        <v>170.52</v>
      </c>
      <c r="V491" s="448">
        <f t="shared" si="386"/>
        <v>0</v>
      </c>
      <c r="W491" s="449">
        <f t="shared" si="387"/>
        <v>0</v>
      </c>
      <c r="X491" s="481"/>
      <c r="Y491" s="474">
        <v>300</v>
      </c>
      <c r="Z491" s="476">
        <f t="shared" si="388"/>
        <v>0</v>
      </c>
      <c r="AA491" s="474">
        <v>170.52</v>
      </c>
      <c r="AB491" s="476">
        <f t="shared" si="389"/>
        <v>0</v>
      </c>
      <c r="AC491" s="477">
        <f t="shared" si="390"/>
        <v>0</v>
      </c>
      <c r="AD491" s="500"/>
      <c r="AE491" s="491">
        <v>300</v>
      </c>
      <c r="AF491" s="493">
        <f t="shared" si="391"/>
        <v>0</v>
      </c>
      <c r="AG491" s="491">
        <v>170.52</v>
      </c>
      <c r="AH491" s="493">
        <f t="shared" si="392"/>
        <v>0</v>
      </c>
      <c r="AI491" s="494">
        <f t="shared" si="393"/>
        <v>0</v>
      </c>
      <c r="AJ491" s="532"/>
      <c r="AK491" s="525">
        <v>300</v>
      </c>
      <c r="AL491" s="527">
        <f t="shared" si="394"/>
        <v>0</v>
      </c>
      <c r="AM491" s="525">
        <v>170.52</v>
      </c>
      <c r="AN491" s="527">
        <f t="shared" si="395"/>
        <v>0</v>
      </c>
      <c r="AO491" s="528">
        <f t="shared" si="396"/>
        <v>0</v>
      </c>
      <c r="AP491" s="549"/>
      <c r="AQ491" s="344">
        <v>300</v>
      </c>
      <c r="AR491" s="190">
        <f t="shared" si="426"/>
        <v>0</v>
      </c>
      <c r="AS491" s="344">
        <v>170.52</v>
      </c>
      <c r="AT491" s="190">
        <f t="shared" si="427"/>
        <v>0</v>
      </c>
      <c r="AU491" s="345">
        <f t="shared" si="428"/>
        <v>0</v>
      </c>
      <c r="AV491" s="681">
        <v>3.5</v>
      </c>
      <c r="AW491" s="344">
        <v>300</v>
      </c>
      <c r="AX491" s="190">
        <f t="shared" si="429"/>
        <v>1050</v>
      </c>
      <c r="AY491" s="344">
        <v>170.52</v>
      </c>
      <c r="AZ491" s="190">
        <f t="shared" si="430"/>
        <v>596.82000000000005</v>
      </c>
      <c r="BA491" s="345">
        <f t="shared" si="431"/>
        <v>1646.8200000000002</v>
      </c>
      <c r="BB491" s="549">
        <v>2</v>
      </c>
      <c r="BC491" s="542">
        <v>300</v>
      </c>
      <c r="BD491" s="544">
        <f t="shared" ref="BD491:BD496" si="433">BB491*BC491</f>
        <v>600</v>
      </c>
      <c r="BE491" s="542">
        <v>170.52</v>
      </c>
      <c r="BF491" s="544">
        <f t="shared" ref="BF491:BF496" si="434">BB491*BE491</f>
        <v>341.04</v>
      </c>
      <c r="BG491" s="544">
        <f t="shared" ref="BG491:BG496" si="435">BD491+BF491</f>
        <v>941.04</v>
      </c>
      <c r="BH491" s="898">
        <f t="shared" si="413"/>
        <v>0</v>
      </c>
    </row>
    <row r="492" spans="1:62" s="275" customFormat="1" ht="12.75">
      <c r="A492" s="683" t="s">
        <v>1096</v>
      </c>
      <c r="B492" s="281" t="s">
        <v>1001</v>
      </c>
      <c r="C492" s="372" t="s">
        <v>1002</v>
      </c>
      <c r="D492" s="559" t="s">
        <v>110</v>
      </c>
      <c r="E492" s="667">
        <v>102</v>
      </c>
      <c r="F492" s="344">
        <v>0</v>
      </c>
      <c r="G492" s="190">
        <f t="shared" si="423"/>
        <v>0</v>
      </c>
      <c r="H492" s="344">
        <v>6.77</v>
      </c>
      <c r="I492" s="190">
        <f t="shared" si="424"/>
        <v>690.54</v>
      </c>
      <c r="J492" s="345">
        <f t="shared" si="425"/>
        <v>690.54</v>
      </c>
      <c r="K492" s="420"/>
      <c r="L492" s="435"/>
      <c r="M492" s="429">
        <v>0</v>
      </c>
      <c r="N492" s="431">
        <f t="shared" si="382"/>
        <v>0</v>
      </c>
      <c r="O492" s="429">
        <v>6.77</v>
      </c>
      <c r="P492" s="431">
        <f t="shared" si="383"/>
        <v>0</v>
      </c>
      <c r="Q492" s="432">
        <f t="shared" si="384"/>
        <v>0</v>
      </c>
      <c r="R492" s="452"/>
      <c r="S492" s="446">
        <v>0</v>
      </c>
      <c r="T492" s="448">
        <f t="shared" si="385"/>
        <v>0</v>
      </c>
      <c r="U492" s="446">
        <v>6.77</v>
      </c>
      <c r="V492" s="448">
        <f t="shared" si="386"/>
        <v>0</v>
      </c>
      <c r="W492" s="449">
        <f t="shared" si="387"/>
        <v>0</v>
      </c>
      <c r="X492" s="481"/>
      <c r="Y492" s="474">
        <v>0</v>
      </c>
      <c r="Z492" s="476">
        <f t="shared" si="388"/>
        <v>0</v>
      </c>
      <c r="AA492" s="474">
        <v>6.77</v>
      </c>
      <c r="AB492" s="476">
        <f t="shared" si="389"/>
        <v>0</v>
      </c>
      <c r="AC492" s="477">
        <f t="shared" si="390"/>
        <v>0</v>
      </c>
      <c r="AD492" s="500"/>
      <c r="AE492" s="491">
        <v>0</v>
      </c>
      <c r="AF492" s="493">
        <f t="shared" si="391"/>
        <v>0</v>
      </c>
      <c r="AG492" s="491">
        <v>6.77</v>
      </c>
      <c r="AH492" s="493">
        <f t="shared" si="392"/>
        <v>0</v>
      </c>
      <c r="AI492" s="494">
        <f t="shared" si="393"/>
        <v>0</v>
      </c>
      <c r="AJ492" s="532"/>
      <c r="AK492" s="525">
        <v>0</v>
      </c>
      <c r="AL492" s="527">
        <f t="shared" si="394"/>
        <v>0</v>
      </c>
      <c r="AM492" s="525">
        <v>6.77</v>
      </c>
      <c r="AN492" s="527">
        <f t="shared" si="395"/>
        <v>0</v>
      </c>
      <c r="AO492" s="528">
        <f t="shared" si="396"/>
        <v>0</v>
      </c>
      <c r="AP492" s="549"/>
      <c r="AQ492" s="344">
        <v>0</v>
      </c>
      <c r="AR492" s="190">
        <f t="shared" si="426"/>
        <v>0</v>
      </c>
      <c r="AS492" s="344">
        <v>6.77</v>
      </c>
      <c r="AT492" s="190">
        <f t="shared" si="427"/>
        <v>0</v>
      </c>
      <c r="AU492" s="345">
        <f t="shared" si="428"/>
        <v>0</v>
      </c>
      <c r="AV492" s="681">
        <v>54</v>
      </c>
      <c r="AW492" s="344">
        <v>0</v>
      </c>
      <c r="AX492" s="190">
        <f t="shared" si="429"/>
        <v>0</v>
      </c>
      <c r="AY492" s="344">
        <v>6.77</v>
      </c>
      <c r="AZ492" s="190">
        <f t="shared" si="430"/>
        <v>365.58</v>
      </c>
      <c r="BA492" s="345">
        <f t="shared" si="431"/>
        <v>365.58</v>
      </c>
      <c r="BB492" s="549">
        <v>48</v>
      </c>
      <c r="BC492" s="542">
        <v>0</v>
      </c>
      <c r="BD492" s="544">
        <f t="shared" si="433"/>
        <v>0</v>
      </c>
      <c r="BE492" s="542">
        <v>6.77</v>
      </c>
      <c r="BF492" s="544">
        <f t="shared" si="434"/>
        <v>324.95999999999998</v>
      </c>
      <c r="BG492" s="544">
        <f t="shared" si="435"/>
        <v>324.95999999999998</v>
      </c>
      <c r="BH492" s="898">
        <f t="shared" si="413"/>
        <v>0</v>
      </c>
    </row>
    <row r="493" spans="1:62" s="275" customFormat="1" ht="12.75">
      <c r="A493" s="683" t="s">
        <v>1097</v>
      </c>
      <c r="B493" s="281" t="s">
        <v>1004</v>
      </c>
      <c r="C493" s="372" t="s">
        <v>1005</v>
      </c>
      <c r="D493" s="559" t="s">
        <v>110</v>
      </c>
      <c r="E493" s="667">
        <v>52</v>
      </c>
      <c r="F493" s="344">
        <v>0</v>
      </c>
      <c r="G493" s="190">
        <f t="shared" si="423"/>
        <v>0</v>
      </c>
      <c r="H493" s="344">
        <v>3.07</v>
      </c>
      <c r="I493" s="190">
        <f t="shared" si="424"/>
        <v>159.63999999999999</v>
      </c>
      <c r="J493" s="345">
        <f t="shared" si="425"/>
        <v>159.63999999999999</v>
      </c>
      <c r="K493" s="420"/>
      <c r="L493" s="435"/>
      <c r="M493" s="429">
        <v>0</v>
      </c>
      <c r="N493" s="431">
        <f t="shared" si="382"/>
        <v>0</v>
      </c>
      <c r="O493" s="429">
        <v>3.07</v>
      </c>
      <c r="P493" s="431">
        <f t="shared" si="383"/>
        <v>0</v>
      </c>
      <c r="Q493" s="432">
        <f t="shared" si="384"/>
        <v>0</v>
      </c>
      <c r="R493" s="452"/>
      <c r="S493" s="446">
        <v>0</v>
      </c>
      <c r="T493" s="448">
        <f t="shared" si="385"/>
        <v>0</v>
      </c>
      <c r="U493" s="446">
        <v>3.07</v>
      </c>
      <c r="V493" s="448">
        <f t="shared" si="386"/>
        <v>0</v>
      </c>
      <c r="W493" s="449">
        <f t="shared" si="387"/>
        <v>0</v>
      </c>
      <c r="X493" s="481"/>
      <c r="Y493" s="474">
        <v>0</v>
      </c>
      <c r="Z493" s="476">
        <f t="shared" si="388"/>
        <v>0</v>
      </c>
      <c r="AA493" s="474">
        <v>3.07</v>
      </c>
      <c r="AB493" s="476">
        <f t="shared" si="389"/>
        <v>0</v>
      </c>
      <c r="AC493" s="477">
        <f t="shared" si="390"/>
        <v>0</v>
      </c>
      <c r="AD493" s="500"/>
      <c r="AE493" s="491">
        <v>0</v>
      </c>
      <c r="AF493" s="493">
        <f t="shared" si="391"/>
        <v>0</v>
      </c>
      <c r="AG493" s="491">
        <v>3.07</v>
      </c>
      <c r="AH493" s="493">
        <f t="shared" si="392"/>
        <v>0</v>
      </c>
      <c r="AI493" s="494">
        <f t="shared" si="393"/>
        <v>0</v>
      </c>
      <c r="AJ493" s="532"/>
      <c r="AK493" s="525">
        <v>0</v>
      </c>
      <c r="AL493" s="527">
        <f t="shared" si="394"/>
        <v>0</v>
      </c>
      <c r="AM493" s="525">
        <v>3.07</v>
      </c>
      <c r="AN493" s="527">
        <f t="shared" si="395"/>
        <v>0</v>
      </c>
      <c r="AO493" s="528">
        <f t="shared" si="396"/>
        <v>0</v>
      </c>
      <c r="AP493" s="549"/>
      <c r="AQ493" s="344">
        <v>0</v>
      </c>
      <c r="AR493" s="190">
        <f t="shared" si="426"/>
        <v>0</v>
      </c>
      <c r="AS493" s="344">
        <v>3.07</v>
      </c>
      <c r="AT493" s="190">
        <f t="shared" si="427"/>
        <v>0</v>
      </c>
      <c r="AU493" s="345">
        <f t="shared" si="428"/>
        <v>0</v>
      </c>
      <c r="AV493" s="681">
        <v>28</v>
      </c>
      <c r="AW493" s="344">
        <v>0</v>
      </c>
      <c r="AX493" s="190">
        <f t="shared" si="429"/>
        <v>0</v>
      </c>
      <c r="AY493" s="344">
        <v>3.07</v>
      </c>
      <c r="AZ493" s="190">
        <f t="shared" si="430"/>
        <v>85.96</v>
      </c>
      <c r="BA493" s="345">
        <f t="shared" si="431"/>
        <v>85.96</v>
      </c>
      <c r="BB493" s="549">
        <v>24</v>
      </c>
      <c r="BC493" s="542">
        <v>0</v>
      </c>
      <c r="BD493" s="544">
        <f t="shared" si="433"/>
        <v>0</v>
      </c>
      <c r="BE493" s="542">
        <v>3.07</v>
      </c>
      <c r="BF493" s="544">
        <f t="shared" si="434"/>
        <v>73.679999999999993</v>
      </c>
      <c r="BG493" s="544">
        <f t="shared" si="435"/>
        <v>73.679999999999993</v>
      </c>
      <c r="BH493" s="898">
        <f t="shared" si="413"/>
        <v>0</v>
      </c>
    </row>
    <row r="494" spans="1:62" s="595" customFormat="1" ht="12.75">
      <c r="A494" s="668" t="s">
        <v>1098</v>
      </c>
      <c r="B494" s="640" t="s">
        <v>1007</v>
      </c>
      <c r="C494" s="641" t="s">
        <v>1008</v>
      </c>
      <c r="D494" s="670" t="s">
        <v>110</v>
      </c>
      <c r="E494" s="671"/>
      <c r="F494" s="600">
        <v>300</v>
      </c>
      <c r="G494" s="586">
        <f t="shared" si="423"/>
        <v>0</v>
      </c>
      <c r="H494" s="600">
        <v>1577.76</v>
      </c>
      <c r="I494" s="586">
        <f t="shared" si="424"/>
        <v>0</v>
      </c>
      <c r="J494" s="587">
        <f t="shared" si="425"/>
        <v>0</v>
      </c>
      <c r="K494" s="676"/>
      <c r="L494" s="673"/>
      <c r="M494" s="600">
        <v>300</v>
      </c>
      <c r="N494" s="586">
        <f t="shared" si="382"/>
        <v>0</v>
      </c>
      <c r="O494" s="600">
        <v>1577.76</v>
      </c>
      <c r="P494" s="586">
        <f t="shared" si="383"/>
        <v>0</v>
      </c>
      <c r="Q494" s="587">
        <f t="shared" si="384"/>
        <v>0</v>
      </c>
      <c r="R494" s="673"/>
      <c r="S494" s="600">
        <v>300</v>
      </c>
      <c r="T494" s="586">
        <f t="shared" si="385"/>
        <v>0</v>
      </c>
      <c r="U494" s="600">
        <v>1577.76</v>
      </c>
      <c r="V494" s="586">
        <f t="shared" si="386"/>
        <v>0</v>
      </c>
      <c r="W494" s="587">
        <f t="shared" si="387"/>
        <v>0</v>
      </c>
      <c r="X494" s="673"/>
      <c r="Y494" s="600">
        <v>300</v>
      </c>
      <c r="Z494" s="586">
        <f t="shared" si="388"/>
        <v>0</v>
      </c>
      <c r="AA494" s="600">
        <v>1577.76</v>
      </c>
      <c r="AB494" s="586">
        <f t="shared" si="389"/>
        <v>0</v>
      </c>
      <c r="AC494" s="587">
        <f t="shared" si="390"/>
        <v>0</v>
      </c>
      <c r="AD494" s="673"/>
      <c r="AE494" s="600">
        <v>300</v>
      </c>
      <c r="AF494" s="586">
        <f t="shared" si="391"/>
        <v>0</v>
      </c>
      <c r="AG494" s="600">
        <v>1577.76</v>
      </c>
      <c r="AH494" s="586">
        <f t="shared" si="392"/>
        <v>0</v>
      </c>
      <c r="AI494" s="587">
        <f t="shared" si="393"/>
        <v>0</v>
      </c>
      <c r="AJ494" s="674"/>
      <c r="AK494" s="603">
        <v>300</v>
      </c>
      <c r="AL494" s="591">
        <f t="shared" si="394"/>
        <v>0</v>
      </c>
      <c r="AM494" s="603">
        <v>1577.76</v>
      </c>
      <c r="AN494" s="591">
        <f t="shared" si="395"/>
        <v>0</v>
      </c>
      <c r="AO494" s="592">
        <f t="shared" si="396"/>
        <v>0</v>
      </c>
      <c r="AP494" s="673"/>
      <c r="AQ494" s="600">
        <v>300</v>
      </c>
      <c r="AR494" s="586">
        <f t="shared" si="426"/>
        <v>0</v>
      </c>
      <c r="AS494" s="600">
        <v>1577.76</v>
      </c>
      <c r="AT494" s="586">
        <f t="shared" si="427"/>
        <v>0</v>
      </c>
      <c r="AU494" s="587">
        <f t="shared" si="428"/>
        <v>0</v>
      </c>
      <c r="AV494" s="681"/>
      <c r="AW494" s="600">
        <v>300</v>
      </c>
      <c r="AX494" s="586">
        <f t="shared" si="429"/>
        <v>0</v>
      </c>
      <c r="AY494" s="600">
        <v>1577.76</v>
      </c>
      <c r="AZ494" s="586">
        <f t="shared" si="430"/>
        <v>0</v>
      </c>
      <c r="BA494" s="587">
        <f t="shared" si="431"/>
        <v>0</v>
      </c>
      <c r="BB494" s="673"/>
      <c r="BC494" s="600">
        <v>300</v>
      </c>
      <c r="BD494" s="586">
        <f t="shared" si="433"/>
        <v>0</v>
      </c>
      <c r="BE494" s="600">
        <v>1577.76</v>
      </c>
      <c r="BF494" s="586">
        <f t="shared" si="434"/>
        <v>0</v>
      </c>
      <c r="BG494" s="586">
        <f t="shared" si="435"/>
        <v>0</v>
      </c>
      <c r="BH494" s="898">
        <f t="shared" si="413"/>
        <v>0</v>
      </c>
    </row>
    <row r="495" spans="1:62" s="595" customFormat="1" ht="25.5">
      <c r="A495" s="668" t="s">
        <v>1099</v>
      </c>
      <c r="B495" s="640" t="s">
        <v>1100</v>
      </c>
      <c r="C495" s="641" t="s">
        <v>1101</v>
      </c>
      <c r="D495" s="670" t="s">
        <v>123</v>
      </c>
      <c r="E495" s="671"/>
      <c r="F495" s="600">
        <v>124</v>
      </c>
      <c r="G495" s="586">
        <f t="shared" si="423"/>
        <v>0</v>
      </c>
      <c r="H495" s="600">
        <v>204</v>
      </c>
      <c r="I495" s="586">
        <f t="shared" si="424"/>
        <v>0</v>
      </c>
      <c r="J495" s="587">
        <f>G495+I495</f>
        <v>0</v>
      </c>
      <c r="K495" s="676"/>
      <c r="L495" s="673"/>
      <c r="M495" s="600">
        <v>124</v>
      </c>
      <c r="N495" s="586">
        <f t="shared" si="382"/>
        <v>0</v>
      </c>
      <c r="O495" s="600">
        <v>204</v>
      </c>
      <c r="P495" s="586">
        <f t="shared" si="383"/>
        <v>0</v>
      </c>
      <c r="Q495" s="587">
        <f t="shared" si="384"/>
        <v>0</v>
      </c>
      <c r="R495" s="673"/>
      <c r="S495" s="600">
        <v>124</v>
      </c>
      <c r="T495" s="586">
        <f t="shared" si="385"/>
        <v>0</v>
      </c>
      <c r="U495" s="600">
        <v>204</v>
      </c>
      <c r="V495" s="586">
        <f t="shared" si="386"/>
        <v>0</v>
      </c>
      <c r="W495" s="587">
        <f t="shared" si="387"/>
        <v>0</v>
      </c>
      <c r="X495" s="673"/>
      <c r="Y495" s="600">
        <v>124</v>
      </c>
      <c r="Z495" s="586">
        <f t="shared" si="388"/>
        <v>0</v>
      </c>
      <c r="AA495" s="600">
        <v>204</v>
      </c>
      <c r="AB495" s="586">
        <f t="shared" si="389"/>
        <v>0</v>
      </c>
      <c r="AC495" s="587">
        <f t="shared" si="390"/>
        <v>0</v>
      </c>
      <c r="AD495" s="673"/>
      <c r="AE495" s="600">
        <v>124</v>
      </c>
      <c r="AF495" s="586">
        <f t="shared" si="391"/>
        <v>0</v>
      </c>
      <c r="AG495" s="600">
        <v>204</v>
      </c>
      <c r="AH495" s="586">
        <f t="shared" si="392"/>
        <v>0</v>
      </c>
      <c r="AI495" s="587">
        <f t="shared" si="393"/>
        <v>0</v>
      </c>
      <c r="AJ495" s="674"/>
      <c r="AK495" s="603">
        <v>124</v>
      </c>
      <c r="AL495" s="591">
        <f t="shared" si="394"/>
        <v>0</v>
      </c>
      <c r="AM495" s="603">
        <v>204</v>
      </c>
      <c r="AN495" s="591">
        <f t="shared" si="395"/>
        <v>0</v>
      </c>
      <c r="AO495" s="592">
        <f t="shared" si="396"/>
        <v>0</v>
      </c>
      <c r="AP495" s="673"/>
      <c r="AQ495" s="600">
        <v>124</v>
      </c>
      <c r="AR495" s="586">
        <f t="shared" si="426"/>
        <v>0</v>
      </c>
      <c r="AS495" s="600">
        <v>204</v>
      </c>
      <c r="AT495" s="586">
        <f t="shared" si="427"/>
        <v>0</v>
      </c>
      <c r="AU495" s="587">
        <f>AR495+AT495</f>
        <v>0</v>
      </c>
      <c r="AV495" s="681"/>
      <c r="AW495" s="600">
        <v>124</v>
      </c>
      <c r="AX495" s="586">
        <f t="shared" si="429"/>
        <v>0</v>
      </c>
      <c r="AY495" s="600">
        <v>204</v>
      </c>
      <c r="AZ495" s="586">
        <f t="shared" si="430"/>
        <v>0</v>
      </c>
      <c r="BA495" s="587">
        <f>AX495+AZ495</f>
        <v>0</v>
      </c>
      <c r="BB495" s="673"/>
      <c r="BC495" s="600">
        <v>124</v>
      </c>
      <c r="BD495" s="586">
        <f t="shared" si="433"/>
        <v>0</v>
      </c>
      <c r="BE495" s="600">
        <v>204</v>
      </c>
      <c r="BF495" s="586">
        <f t="shared" si="434"/>
        <v>0</v>
      </c>
      <c r="BG495" s="586">
        <f t="shared" si="435"/>
        <v>0</v>
      </c>
      <c r="BH495" s="898">
        <f t="shared" si="413"/>
        <v>0</v>
      </c>
    </row>
    <row r="496" spans="1:62" s="595" customFormat="1" ht="25.5">
      <c r="A496" s="668" t="s">
        <v>1102</v>
      </c>
      <c r="B496" s="640" t="s">
        <v>1103</v>
      </c>
      <c r="C496" s="641" t="s">
        <v>1104</v>
      </c>
      <c r="D496" s="670" t="s">
        <v>110</v>
      </c>
      <c r="E496" s="671"/>
      <c r="F496" s="600">
        <v>100.8</v>
      </c>
      <c r="G496" s="586">
        <f t="shared" si="423"/>
        <v>0</v>
      </c>
      <c r="H496" s="600">
        <v>47.64</v>
      </c>
      <c r="I496" s="586">
        <f t="shared" si="424"/>
        <v>0</v>
      </c>
      <c r="J496" s="587">
        <f>G496+I496</f>
        <v>0</v>
      </c>
      <c r="K496" s="676"/>
      <c r="L496" s="673"/>
      <c r="M496" s="600">
        <v>100.8</v>
      </c>
      <c r="N496" s="586">
        <f t="shared" si="382"/>
        <v>0</v>
      </c>
      <c r="O496" s="600">
        <v>47.64</v>
      </c>
      <c r="P496" s="586">
        <f t="shared" si="383"/>
        <v>0</v>
      </c>
      <c r="Q496" s="587">
        <f t="shared" si="384"/>
        <v>0</v>
      </c>
      <c r="R496" s="673"/>
      <c r="S496" s="600">
        <v>100.8</v>
      </c>
      <c r="T496" s="586">
        <f t="shared" si="385"/>
        <v>0</v>
      </c>
      <c r="U496" s="600">
        <v>47.64</v>
      </c>
      <c r="V496" s="586">
        <f t="shared" si="386"/>
        <v>0</v>
      </c>
      <c r="W496" s="587">
        <f t="shared" si="387"/>
        <v>0</v>
      </c>
      <c r="X496" s="673"/>
      <c r="Y496" s="600">
        <v>100.8</v>
      </c>
      <c r="Z496" s="586">
        <f t="shared" si="388"/>
        <v>0</v>
      </c>
      <c r="AA496" s="600">
        <v>47.64</v>
      </c>
      <c r="AB496" s="586">
        <f t="shared" si="389"/>
        <v>0</v>
      </c>
      <c r="AC496" s="587">
        <f t="shared" si="390"/>
        <v>0</v>
      </c>
      <c r="AD496" s="673"/>
      <c r="AE496" s="600">
        <v>100.8</v>
      </c>
      <c r="AF496" s="586">
        <f t="shared" si="391"/>
        <v>0</v>
      </c>
      <c r="AG496" s="600">
        <v>47.64</v>
      </c>
      <c r="AH496" s="586">
        <f t="shared" si="392"/>
        <v>0</v>
      </c>
      <c r="AI496" s="587">
        <f t="shared" si="393"/>
        <v>0</v>
      </c>
      <c r="AJ496" s="674"/>
      <c r="AK496" s="603">
        <v>100.8</v>
      </c>
      <c r="AL496" s="591">
        <f t="shared" si="394"/>
        <v>0</v>
      </c>
      <c r="AM496" s="603">
        <v>47.64</v>
      </c>
      <c r="AN496" s="591">
        <f t="shared" si="395"/>
        <v>0</v>
      </c>
      <c r="AO496" s="592">
        <f t="shared" si="396"/>
        <v>0</v>
      </c>
      <c r="AP496" s="673"/>
      <c r="AQ496" s="600">
        <v>100.8</v>
      </c>
      <c r="AR496" s="586">
        <f t="shared" si="426"/>
        <v>0</v>
      </c>
      <c r="AS496" s="600">
        <v>47.64</v>
      </c>
      <c r="AT496" s="586">
        <f t="shared" si="427"/>
        <v>0</v>
      </c>
      <c r="AU496" s="587">
        <f>AR496+AT496</f>
        <v>0</v>
      </c>
      <c r="AV496" s="681"/>
      <c r="AW496" s="600">
        <v>100.8</v>
      </c>
      <c r="AX496" s="586">
        <f t="shared" si="429"/>
        <v>0</v>
      </c>
      <c r="AY496" s="600">
        <v>47.64</v>
      </c>
      <c r="AZ496" s="586">
        <f t="shared" si="430"/>
        <v>0</v>
      </c>
      <c r="BA496" s="587">
        <f>AX496+AZ496</f>
        <v>0</v>
      </c>
      <c r="BB496" s="673"/>
      <c r="BC496" s="600">
        <v>100.8</v>
      </c>
      <c r="BD496" s="586">
        <f t="shared" si="433"/>
        <v>0</v>
      </c>
      <c r="BE496" s="600">
        <v>47.64</v>
      </c>
      <c r="BF496" s="586">
        <f t="shared" si="434"/>
        <v>0</v>
      </c>
      <c r="BG496" s="587">
        <f t="shared" si="435"/>
        <v>0</v>
      </c>
      <c r="BH496" s="398">
        <f t="shared" si="413"/>
        <v>0</v>
      </c>
    </row>
    <row r="497" spans="1:62" s="689" customFormat="1" ht="14.1" customHeight="1">
      <c r="A497" s="686"/>
      <c r="B497" s="664" t="s">
        <v>796</v>
      </c>
      <c r="C497" s="659" t="s">
        <v>1019</v>
      </c>
      <c r="D497" s="659" t="s">
        <v>123</v>
      </c>
      <c r="E497" s="712">
        <v>10</v>
      </c>
      <c r="F497" s="661">
        <v>124</v>
      </c>
      <c r="G497" s="396">
        <f t="shared" si="423"/>
        <v>1240</v>
      </c>
      <c r="H497" s="661">
        <v>470</v>
      </c>
      <c r="I497" s="396">
        <f t="shared" si="424"/>
        <v>4700</v>
      </c>
      <c r="J497" s="396">
        <f t="shared" ref="J497:J499" si="436">G497+I497</f>
        <v>5940</v>
      </c>
      <c r="K497" s="661"/>
      <c r="AQ497" s="661">
        <v>124</v>
      </c>
      <c r="AR497" s="396">
        <f t="shared" si="426"/>
        <v>0</v>
      </c>
      <c r="AS497" s="661">
        <v>470</v>
      </c>
      <c r="AT497" s="396">
        <f t="shared" si="427"/>
        <v>0</v>
      </c>
      <c r="AU497" s="396">
        <f t="shared" ref="AU497:AU500" si="437">AR497+AT497</f>
        <v>0</v>
      </c>
      <c r="AV497" s="627">
        <v>10</v>
      </c>
      <c r="AW497" s="661">
        <v>124</v>
      </c>
      <c r="AX497" s="396">
        <f t="shared" si="429"/>
        <v>1240</v>
      </c>
      <c r="AY497" s="661">
        <v>470</v>
      </c>
      <c r="AZ497" s="396">
        <f t="shared" si="430"/>
        <v>4700</v>
      </c>
      <c r="BA497" s="396">
        <f t="shared" ref="BA497:BA500" si="438">AX497+AZ497</f>
        <v>5940</v>
      </c>
      <c r="BB497" s="627"/>
      <c r="BC497" s="661"/>
      <c r="BD497" s="661"/>
      <c r="BE497" s="661"/>
      <c r="BF497" s="661"/>
      <c r="BG497" s="661"/>
      <c r="BH497" s="898">
        <f t="shared" si="413"/>
        <v>0</v>
      </c>
    </row>
    <row r="498" spans="1:62" s="689" customFormat="1" ht="14.1" customHeight="1">
      <c r="A498" s="686"/>
      <c r="B498" s="664" t="s">
        <v>796</v>
      </c>
      <c r="C498" s="659" t="s">
        <v>1023</v>
      </c>
      <c r="D498" s="659" t="s">
        <v>123</v>
      </c>
      <c r="E498" s="712">
        <v>196</v>
      </c>
      <c r="F498" s="661">
        <v>124</v>
      </c>
      <c r="G498" s="396">
        <f t="shared" si="423"/>
        <v>24304</v>
      </c>
      <c r="H498" s="661">
        <v>92.52</v>
      </c>
      <c r="I498" s="396">
        <f t="shared" si="424"/>
        <v>18133.919999999998</v>
      </c>
      <c r="J498" s="396">
        <f t="shared" si="436"/>
        <v>42437.919999999998</v>
      </c>
      <c r="K498" s="661"/>
      <c r="AQ498" s="661">
        <v>124</v>
      </c>
      <c r="AR498" s="396">
        <f t="shared" si="426"/>
        <v>0</v>
      </c>
      <c r="AS498" s="661">
        <v>92.52</v>
      </c>
      <c r="AT498" s="396">
        <f t="shared" si="427"/>
        <v>0</v>
      </c>
      <c r="AU498" s="396">
        <f t="shared" si="437"/>
        <v>0</v>
      </c>
      <c r="AV498" s="627">
        <v>196</v>
      </c>
      <c r="AW498" s="661">
        <v>124</v>
      </c>
      <c r="AX498" s="396">
        <f t="shared" si="429"/>
        <v>24304</v>
      </c>
      <c r="AY498" s="661">
        <v>92.52</v>
      </c>
      <c r="AZ498" s="396">
        <f t="shared" si="430"/>
        <v>18133.919999999998</v>
      </c>
      <c r="BA498" s="396">
        <f t="shared" si="438"/>
        <v>42437.919999999998</v>
      </c>
      <c r="BB498" s="627"/>
      <c r="BC498" s="661"/>
      <c r="BD498" s="661"/>
      <c r="BE498" s="661"/>
      <c r="BF498" s="661"/>
      <c r="BG498" s="661"/>
      <c r="BH498" s="898">
        <f t="shared" si="413"/>
        <v>0</v>
      </c>
    </row>
    <row r="499" spans="1:62" s="689" customFormat="1" ht="14.1" customHeight="1">
      <c r="A499" s="686"/>
      <c r="B499" s="664" t="s">
        <v>968</v>
      </c>
      <c r="C499" s="394" t="s">
        <v>969</v>
      </c>
      <c r="D499" s="688" t="s">
        <v>110</v>
      </c>
      <c r="E499" s="688">
        <v>1</v>
      </c>
      <c r="F499" s="661">
        <v>5400</v>
      </c>
      <c r="G499" s="396">
        <f t="shared" si="423"/>
        <v>5400</v>
      </c>
      <c r="H499" s="661">
        <v>97756.36</v>
      </c>
      <c r="I499" s="396">
        <f t="shared" si="424"/>
        <v>97756.36</v>
      </c>
      <c r="J499" s="396">
        <f t="shared" si="436"/>
        <v>103156.36</v>
      </c>
      <c r="K499" s="661"/>
      <c r="AQ499" s="661">
        <v>5400</v>
      </c>
      <c r="AR499" s="396">
        <f t="shared" si="426"/>
        <v>0</v>
      </c>
      <c r="AS499" s="661">
        <v>97756.36</v>
      </c>
      <c r="AT499" s="396">
        <f t="shared" si="427"/>
        <v>0</v>
      </c>
      <c r="AU499" s="396">
        <f t="shared" si="437"/>
        <v>0</v>
      </c>
      <c r="AV499" s="627">
        <v>1</v>
      </c>
      <c r="AW499" s="661">
        <v>5400</v>
      </c>
      <c r="AX499" s="396">
        <f t="shared" si="429"/>
        <v>5400</v>
      </c>
      <c r="AY499" s="661">
        <v>97756.36</v>
      </c>
      <c r="AZ499" s="396">
        <f t="shared" si="430"/>
        <v>97756.36</v>
      </c>
      <c r="BA499" s="396">
        <f t="shared" si="438"/>
        <v>103156.36</v>
      </c>
      <c r="BB499" s="627"/>
      <c r="BC499" s="661"/>
      <c r="BD499" s="661"/>
      <c r="BE499" s="661"/>
      <c r="BF499" s="661"/>
      <c r="BG499" s="661"/>
      <c r="BH499" s="898">
        <f t="shared" si="413"/>
        <v>0</v>
      </c>
    </row>
    <row r="500" spans="1:62" s="254" customFormat="1" ht="12.75">
      <c r="A500" s="647" t="s">
        <v>1105</v>
      </c>
      <c r="B500" s="281" t="s">
        <v>1240</v>
      </c>
      <c r="C500" s="372" t="s">
        <v>1107</v>
      </c>
      <c r="D500" s="272" t="s">
        <v>123</v>
      </c>
      <c r="E500" s="637">
        <v>40</v>
      </c>
      <c r="F500" s="344">
        <v>35</v>
      </c>
      <c r="G500" s="413">
        <f t="shared" si="423"/>
        <v>1400</v>
      </c>
      <c r="H500" s="344">
        <v>47.52</v>
      </c>
      <c r="I500" s="414">
        <f t="shared" si="424"/>
        <v>1900.8000000000002</v>
      </c>
      <c r="J500" s="415">
        <f t="shared" si="425"/>
        <v>3300.8</v>
      </c>
      <c r="K500" s="406"/>
      <c r="L500" s="427"/>
      <c r="M500" s="429">
        <v>35</v>
      </c>
      <c r="N500" s="431">
        <f t="shared" si="382"/>
        <v>0</v>
      </c>
      <c r="O500" s="429">
        <v>47.52</v>
      </c>
      <c r="P500" s="431">
        <f t="shared" si="383"/>
        <v>0</v>
      </c>
      <c r="Q500" s="432">
        <f t="shared" si="384"/>
        <v>0</v>
      </c>
      <c r="R500" s="444"/>
      <c r="S500" s="446">
        <v>35</v>
      </c>
      <c r="T500" s="448">
        <f t="shared" si="385"/>
        <v>0</v>
      </c>
      <c r="U500" s="446">
        <v>47.52</v>
      </c>
      <c r="V500" s="448">
        <f t="shared" si="386"/>
        <v>0</v>
      </c>
      <c r="W500" s="449">
        <f t="shared" si="387"/>
        <v>0</v>
      </c>
      <c r="X500" s="472"/>
      <c r="Y500" s="474">
        <v>35</v>
      </c>
      <c r="Z500" s="476">
        <f t="shared" si="388"/>
        <v>0</v>
      </c>
      <c r="AA500" s="474">
        <v>47.52</v>
      </c>
      <c r="AB500" s="476">
        <f t="shared" si="389"/>
        <v>0</v>
      </c>
      <c r="AC500" s="477">
        <f t="shared" si="390"/>
        <v>0</v>
      </c>
      <c r="AD500" s="489"/>
      <c r="AE500" s="491">
        <v>35</v>
      </c>
      <c r="AF500" s="493">
        <f t="shared" si="391"/>
        <v>0</v>
      </c>
      <c r="AG500" s="491">
        <v>47.52</v>
      </c>
      <c r="AH500" s="493">
        <f t="shared" si="392"/>
        <v>0</v>
      </c>
      <c r="AI500" s="494">
        <f t="shared" si="393"/>
        <v>0</v>
      </c>
      <c r="AJ500" s="523"/>
      <c r="AK500" s="525">
        <v>35</v>
      </c>
      <c r="AL500" s="527">
        <f t="shared" si="394"/>
        <v>0</v>
      </c>
      <c r="AM500" s="525">
        <v>47.52</v>
      </c>
      <c r="AN500" s="527">
        <f t="shared" si="395"/>
        <v>0</v>
      </c>
      <c r="AO500" s="528">
        <f t="shared" si="396"/>
        <v>0</v>
      </c>
      <c r="AP500" s="540"/>
      <c r="AQ500" s="344">
        <v>35</v>
      </c>
      <c r="AR500" s="413">
        <f t="shared" si="426"/>
        <v>0</v>
      </c>
      <c r="AS500" s="344">
        <v>47.52</v>
      </c>
      <c r="AT500" s="414">
        <f t="shared" si="427"/>
        <v>0</v>
      </c>
      <c r="AU500" s="415">
        <f t="shared" si="437"/>
        <v>0</v>
      </c>
      <c r="AV500" s="606"/>
      <c r="AW500" s="344">
        <v>35</v>
      </c>
      <c r="AX500" s="413">
        <f t="shared" si="429"/>
        <v>0</v>
      </c>
      <c r="AY500" s="344">
        <v>47.52</v>
      </c>
      <c r="AZ500" s="414">
        <f t="shared" si="430"/>
        <v>0</v>
      </c>
      <c r="BA500" s="415">
        <f t="shared" si="438"/>
        <v>0</v>
      </c>
      <c r="BB500" s="540">
        <v>40</v>
      </c>
      <c r="BC500" s="542">
        <v>35</v>
      </c>
      <c r="BD500" s="544">
        <f t="shared" ref="BD500:BD507" si="439">BB500*BC500</f>
        <v>1400</v>
      </c>
      <c r="BE500" s="542">
        <v>47.52</v>
      </c>
      <c r="BF500" s="544">
        <f t="shared" ref="BF500:BF507" si="440">BB500*BE500</f>
        <v>1900.8000000000002</v>
      </c>
      <c r="BG500" s="544">
        <f t="shared" ref="BG500:BG507" si="441">BD500+BF500</f>
        <v>3300.8</v>
      </c>
      <c r="BH500" s="898">
        <f t="shared" si="413"/>
        <v>0</v>
      </c>
      <c r="BJ500" s="275"/>
    </row>
    <row r="501" spans="1:62" s="604" customFormat="1" ht="12.75">
      <c r="A501" s="596" t="s">
        <v>1108</v>
      </c>
      <c r="B501" s="640" t="s">
        <v>1109</v>
      </c>
      <c r="C501" s="641" t="s">
        <v>1110</v>
      </c>
      <c r="D501" s="642" t="s">
        <v>123</v>
      </c>
      <c r="E501" s="643"/>
      <c r="F501" s="600">
        <v>50</v>
      </c>
      <c r="G501" s="644">
        <f t="shared" si="423"/>
        <v>0</v>
      </c>
      <c r="H501" s="600">
        <v>128.24</v>
      </c>
      <c r="I501" s="645">
        <f t="shared" si="424"/>
        <v>0</v>
      </c>
      <c r="J501" s="646">
        <f>G501+I501</f>
        <v>0</v>
      </c>
      <c r="K501" s="601"/>
      <c r="L501" s="599"/>
      <c r="M501" s="600">
        <v>50</v>
      </c>
      <c r="N501" s="586">
        <f t="shared" si="382"/>
        <v>0</v>
      </c>
      <c r="O501" s="600">
        <v>128.24</v>
      </c>
      <c r="P501" s="586">
        <f t="shared" si="383"/>
        <v>0</v>
      </c>
      <c r="Q501" s="587">
        <f t="shared" si="384"/>
        <v>0</v>
      </c>
      <c r="R501" s="599"/>
      <c r="S501" s="600">
        <v>50</v>
      </c>
      <c r="T501" s="586">
        <f t="shared" si="385"/>
        <v>0</v>
      </c>
      <c r="U501" s="600">
        <v>128.24</v>
      </c>
      <c r="V501" s="586">
        <f t="shared" si="386"/>
        <v>0</v>
      </c>
      <c r="W501" s="587">
        <f t="shared" si="387"/>
        <v>0</v>
      </c>
      <c r="X501" s="599"/>
      <c r="Y501" s="600">
        <v>50</v>
      </c>
      <c r="Z501" s="586">
        <f t="shared" si="388"/>
        <v>0</v>
      </c>
      <c r="AA501" s="600">
        <v>128.24</v>
      </c>
      <c r="AB501" s="586">
        <f t="shared" si="389"/>
        <v>0</v>
      </c>
      <c r="AC501" s="587">
        <f t="shared" si="390"/>
        <v>0</v>
      </c>
      <c r="AD501" s="599"/>
      <c r="AE501" s="600">
        <v>50</v>
      </c>
      <c r="AF501" s="586">
        <f t="shared" si="391"/>
        <v>0</v>
      </c>
      <c r="AG501" s="600">
        <v>128.24</v>
      </c>
      <c r="AH501" s="586">
        <f t="shared" si="392"/>
        <v>0</v>
      </c>
      <c r="AI501" s="587">
        <f t="shared" si="393"/>
        <v>0</v>
      </c>
      <c r="AJ501" s="602"/>
      <c r="AK501" s="603">
        <v>50</v>
      </c>
      <c r="AL501" s="591">
        <f t="shared" si="394"/>
        <v>0</v>
      </c>
      <c r="AM501" s="603">
        <v>128.24</v>
      </c>
      <c r="AN501" s="591">
        <f t="shared" si="395"/>
        <v>0</v>
      </c>
      <c r="AO501" s="592">
        <f t="shared" si="396"/>
        <v>0</v>
      </c>
      <c r="AP501" s="599"/>
      <c r="AQ501" s="600">
        <v>50</v>
      </c>
      <c r="AR501" s="644">
        <f t="shared" si="426"/>
        <v>0</v>
      </c>
      <c r="AS501" s="600">
        <v>128.24</v>
      </c>
      <c r="AT501" s="645">
        <f t="shared" si="427"/>
        <v>0</v>
      </c>
      <c r="AU501" s="646">
        <f>AR501+AT501</f>
        <v>0</v>
      </c>
      <c r="AV501" s="606"/>
      <c r="AW501" s="600">
        <v>50</v>
      </c>
      <c r="AX501" s="644">
        <f t="shared" si="429"/>
        <v>0</v>
      </c>
      <c r="AY501" s="600">
        <v>128.24</v>
      </c>
      <c r="AZ501" s="645">
        <f t="shared" si="430"/>
        <v>0</v>
      </c>
      <c r="BA501" s="646">
        <f>AX501+AZ501</f>
        <v>0</v>
      </c>
      <c r="BB501" s="599"/>
      <c r="BC501" s="600">
        <v>50</v>
      </c>
      <c r="BD501" s="586">
        <f t="shared" si="439"/>
        <v>0</v>
      </c>
      <c r="BE501" s="600">
        <v>128.24</v>
      </c>
      <c r="BF501" s="586">
        <f t="shared" si="440"/>
        <v>0</v>
      </c>
      <c r="BG501" s="587">
        <f t="shared" si="441"/>
        <v>0</v>
      </c>
      <c r="BH501" s="398">
        <f t="shared" si="413"/>
        <v>0</v>
      </c>
      <c r="BJ501" s="595"/>
    </row>
    <row r="502" spans="1:62" s="604" customFormat="1" ht="12.75">
      <c r="A502" s="596" t="s">
        <v>1111</v>
      </c>
      <c r="B502" s="640" t="s">
        <v>1112</v>
      </c>
      <c r="C502" s="641" t="s">
        <v>1113</v>
      </c>
      <c r="D502" s="642" t="s">
        <v>110</v>
      </c>
      <c r="E502" s="643"/>
      <c r="F502" s="600">
        <v>0</v>
      </c>
      <c r="G502" s="644">
        <f t="shared" si="423"/>
        <v>0</v>
      </c>
      <c r="H502" s="600">
        <v>28.32</v>
      </c>
      <c r="I502" s="645">
        <f t="shared" si="424"/>
        <v>0</v>
      </c>
      <c r="J502" s="646">
        <f t="shared" ref="J502:J519" si="442">G502+I502</f>
        <v>0</v>
      </c>
      <c r="K502" s="601"/>
      <c r="L502" s="599"/>
      <c r="M502" s="600">
        <v>0</v>
      </c>
      <c r="N502" s="586">
        <f t="shared" si="382"/>
        <v>0</v>
      </c>
      <c r="O502" s="600">
        <v>28.32</v>
      </c>
      <c r="P502" s="586">
        <f t="shared" si="383"/>
        <v>0</v>
      </c>
      <c r="Q502" s="587">
        <f t="shared" si="384"/>
        <v>0</v>
      </c>
      <c r="R502" s="599"/>
      <c r="S502" s="600">
        <v>0</v>
      </c>
      <c r="T502" s="586">
        <f t="shared" si="385"/>
        <v>0</v>
      </c>
      <c r="U502" s="600">
        <v>28.32</v>
      </c>
      <c r="V502" s="586">
        <f t="shared" si="386"/>
        <v>0</v>
      </c>
      <c r="W502" s="587">
        <f t="shared" si="387"/>
        <v>0</v>
      </c>
      <c r="X502" s="599"/>
      <c r="Y502" s="600">
        <v>0</v>
      </c>
      <c r="Z502" s="586">
        <f t="shared" si="388"/>
        <v>0</v>
      </c>
      <c r="AA502" s="600">
        <v>28.32</v>
      </c>
      <c r="AB502" s="586">
        <f t="shared" si="389"/>
        <v>0</v>
      </c>
      <c r="AC502" s="587">
        <f t="shared" si="390"/>
        <v>0</v>
      </c>
      <c r="AD502" s="599"/>
      <c r="AE502" s="600">
        <v>0</v>
      </c>
      <c r="AF502" s="586">
        <f t="shared" si="391"/>
        <v>0</v>
      </c>
      <c r="AG502" s="600">
        <v>28.32</v>
      </c>
      <c r="AH502" s="586">
        <f t="shared" si="392"/>
        <v>0</v>
      </c>
      <c r="AI502" s="587">
        <f t="shared" si="393"/>
        <v>0</v>
      </c>
      <c r="AJ502" s="602">
        <v>100</v>
      </c>
      <c r="AK502" s="603">
        <v>0</v>
      </c>
      <c r="AL502" s="591">
        <f t="shared" si="394"/>
        <v>0</v>
      </c>
      <c r="AM502" s="603">
        <v>28.32</v>
      </c>
      <c r="AN502" s="591">
        <f t="shared" si="395"/>
        <v>2832</v>
      </c>
      <c r="AO502" s="592">
        <f t="shared" si="396"/>
        <v>2832</v>
      </c>
      <c r="AP502" s="599"/>
      <c r="AQ502" s="600">
        <v>0</v>
      </c>
      <c r="AR502" s="644">
        <f t="shared" si="426"/>
        <v>0</v>
      </c>
      <c r="AS502" s="600">
        <v>28.32</v>
      </c>
      <c r="AT502" s="645">
        <f t="shared" si="427"/>
        <v>0</v>
      </c>
      <c r="AU502" s="646">
        <f t="shared" ref="AU502:AU519" si="443">AR502+AT502</f>
        <v>0</v>
      </c>
      <c r="AV502" s="606">
        <v>-100</v>
      </c>
      <c r="AW502" s="600">
        <v>0</v>
      </c>
      <c r="AX502" s="644">
        <f t="shared" si="429"/>
        <v>0</v>
      </c>
      <c r="AY502" s="600">
        <v>28.32</v>
      </c>
      <c r="AZ502" s="645">
        <f t="shared" si="430"/>
        <v>-2832</v>
      </c>
      <c r="BA502" s="646">
        <f t="shared" ref="BA502:BA519" si="444">AX502+AZ502</f>
        <v>-2832</v>
      </c>
      <c r="BB502" s="599"/>
      <c r="BC502" s="600">
        <v>0</v>
      </c>
      <c r="BD502" s="586">
        <f t="shared" si="439"/>
        <v>0</v>
      </c>
      <c r="BE502" s="600">
        <v>28.32</v>
      </c>
      <c r="BF502" s="586">
        <f t="shared" si="440"/>
        <v>0</v>
      </c>
      <c r="BG502" s="587">
        <f t="shared" si="441"/>
        <v>0</v>
      </c>
      <c r="BH502" s="398">
        <f t="shared" si="413"/>
        <v>0</v>
      </c>
      <c r="BJ502" s="595"/>
    </row>
    <row r="503" spans="1:62" s="604" customFormat="1" ht="12.75">
      <c r="A503" s="596" t="s">
        <v>1114</v>
      </c>
      <c r="B503" s="640" t="s">
        <v>1115</v>
      </c>
      <c r="C503" s="641" t="s">
        <v>1116</v>
      </c>
      <c r="D503" s="642" t="s">
        <v>110</v>
      </c>
      <c r="E503" s="643"/>
      <c r="F503" s="600">
        <v>2000</v>
      </c>
      <c r="G503" s="644">
        <f t="shared" si="423"/>
        <v>0</v>
      </c>
      <c r="H503" s="600">
        <v>8693.52</v>
      </c>
      <c r="I503" s="645">
        <f t="shared" si="424"/>
        <v>0</v>
      </c>
      <c r="J503" s="646">
        <f t="shared" si="442"/>
        <v>0</v>
      </c>
      <c r="K503" s="601"/>
      <c r="L503" s="599"/>
      <c r="M503" s="600">
        <v>2000</v>
      </c>
      <c r="N503" s="586">
        <f t="shared" si="382"/>
        <v>0</v>
      </c>
      <c r="O503" s="600">
        <v>8693.52</v>
      </c>
      <c r="P503" s="586">
        <f t="shared" si="383"/>
        <v>0</v>
      </c>
      <c r="Q503" s="587">
        <f t="shared" si="384"/>
        <v>0</v>
      </c>
      <c r="R503" s="599"/>
      <c r="S503" s="600">
        <v>2000</v>
      </c>
      <c r="T503" s="586">
        <f t="shared" si="385"/>
        <v>0</v>
      </c>
      <c r="U503" s="600">
        <v>8693.52</v>
      </c>
      <c r="V503" s="586">
        <f t="shared" si="386"/>
        <v>0</v>
      </c>
      <c r="W503" s="587">
        <f t="shared" si="387"/>
        <v>0</v>
      </c>
      <c r="X503" s="599"/>
      <c r="Y503" s="600">
        <v>2000</v>
      </c>
      <c r="Z503" s="586">
        <f t="shared" si="388"/>
        <v>0</v>
      </c>
      <c r="AA503" s="600">
        <v>8693.52</v>
      </c>
      <c r="AB503" s="586">
        <f t="shared" si="389"/>
        <v>0</v>
      </c>
      <c r="AC503" s="587">
        <f t="shared" si="390"/>
        <v>0</v>
      </c>
      <c r="AD503" s="599"/>
      <c r="AE503" s="600">
        <v>2000</v>
      </c>
      <c r="AF503" s="586">
        <f t="shared" si="391"/>
        <v>0</v>
      </c>
      <c r="AG503" s="600">
        <v>8693.52</v>
      </c>
      <c r="AH503" s="586">
        <f t="shared" si="392"/>
        <v>0</v>
      </c>
      <c r="AI503" s="587">
        <f t="shared" si="393"/>
        <v>0</v>
      </c>
      <c r="AJ503" s="602"/>
      <c r="AK503" s="603">
        <v>2000</v>
      </c>
      <c r="AL503" s="591">
        <f t="shared" si="394"/>
        <v>0</v>
      </c>
      <c r="AM503" s="603">
        <v>8693.52</v>
      </c>
      <c r="AN503" s="591">
        <f t="shared" si="395"/>
        <v>0</v>
      </c>
      <c r="AO503" s="592">
        <f t="shared" si="396"/>
        <v>0</v>
      </c>
      <c r="AP503" s="599"/>
      <c r="AQ503" s="600">
        <v>2000</v>
      </c>
      <c r="AR503" s="644">
        <f t="shared" si="426"/>
        <v>0</v>
      </c>
      <c r="AS503" s="600">
        <v>8693.52</v>
      </c>
      <c r="AT503" s="645">
        <f t="shared" si="427"/>
        <v>0</v>
      </c>
      <c r="AU503" s="646">
        <f t="shared" si="443"/>
        <v>0</v>
      </c>
      <c r="AV503" s="606"/>
      <c r="AW503" s="600">
        <v>2000</v>
      </c>
      <c r="AX503" s="644">
        <f t="shared" si="429"/>
        <v>0</v>
      </c>
      <c r="AY503" s="600">
        <v>8693.52</v>
      </c>
      <c r="AZ503" s="645">
        <f t="shared" si="430"/>
        <v>0</v>
      </c>
      <c r="BA503" s="646">
        <f t="shared" si="444"/>
        <v>0</v>
      </c>
      <c r="BB503" s="599"/>
      <c r="BC503" s="600">
        <v>2000</v>
      </c>
      <c r="BD503" s="586">
        <f t="shared" si="439"/>
        <v>0</v>
      </c>
      <c r="BE503" s="600">
        <v>8693.52</v>
      </c>
      <c r="BF503" s="586">
        <f t="shared" si="440"/>
        <v>0</v>
      </c>
      <c r="BG503" s="587">
        <f t="shared" si="441"/>
        <v>0</v>
      </c>
      <c r="BH503" s="398">
        <f t="shared" si="413"/>
        <v>0</v>
      </c>
      <c r="BJ503" s="595"/>
    </row>
    <row r="504" spans="1:62" s="604" customFormat="1" ht="12.75">
      <c r="A504" s="596" t="s">
        <v>1117</v>
      </c>
      <c r="B504" s="640" t="s">
        <v>1118</v>
      </c>
      <c r="C504" s="641"/>
      <c r="D504" s="642" t="s">
        <v>110</v>
      </c>
      <c r="E504" s="643"/>
      <c r="F504" s="600">
        <v>200</v>
      </c>
      <c r="G504" s="644">
        <f t="shared" si="423"/>
        <v>0</v>
      </c>
      <c r="H504" s="600">
        <v>84</v>
      </c>
      <c r="I504" s="645">
        <f t="shared" si="424"/>
        <v>0</v>
      </c>
      <c r="J504" s="646">
        <f t="shared" si="442"/>
        <v>0</v>
      </c>
      <c r="K504" s="601"/>
      <c r="L504" s="599"/>
      <c r="M504" s="600">
        <v>200</v>
      </c>
      <c r="N504" s="586">
        <f t="shared" si="382"/>
        <v>0</v>
      </c>
      <c r="O504" s="600">
        <v>84</v>
      </c>
      <c r="P504" s="586">
        <f t="shared" si="383"/>
        <v>0</v>
      </c>
      <c r="Q504" s="587">
        <f t="shared" si="384"/>
        <v>0</v>
      </c>
      <c r="R504" s="599"/>
      <c r="S504" s="600">
        <v>200</v>
      </c>
      <c r="T504" s="586">
        <f t="shared" si="385"/>
        <v>0</v>
      </c>
      <c r="U504" s="600">
        <v>84</v>
      </c>
      <c r="V504" s="586">
        <f t="shared" si="386"/>
        <v>0</v>
      </c>
      <c r="W504" s="587">
        <f t="shared" si="387"/>
        <v>0</v>
      </c>
      <c r="X504" s="599"/>
      <c r="Y504" s="600">
        <v>200</v>
      </c>
      <c r="Z504" s="586">
        <f t="shared" si="388"/>
        <v>0</v>
      </c>
      <c r="AA504" s="600">
        <v>84</v>
      </c>
      <c r="AB504" s="586">
        <f t="shared" si="389"/>
        <v>0</v>
      </c>
      <c r="AC504" s="587">
        <f t="shared" si="390"/>
        <v>0</v>
      </c>
      <c r="AD504" s="599"/>
      <c r="AE504" s="600">
        <v>200</v>
      </c>
      <c r="AF504" s="586">
        <f t="shared" si="391"/>
        <v>0</v>
      </c>
      <c r="AG504" s="600">
        <v>84</v>
      </c>
      <c r="AH504" s="586">
        <f t="shared" si="392"/>
        <v>0</v>
      </c>
      <c r="AI504" s="587">
        <f t="shared" si="393"/>
        <v>0</v>
      </c>
      <c r="AJ504" s="602"/>
      <c r="AK504" s="603">
        <v>200</v>
      </c>
      <c r="AL504" s="591">
        <f t="shared" si="394"/>
        <v>0</v>
      </c>
      <c r="AM504" s="603">
        <v>84</v>
      </c>
      <c r="AN504" s="591">
        <f t="shared" si="395"/>
        <v>0</v>
      </c>
      <c r="AO504" s="592">
        <f t="shared" si="396"/>
        <v>0</v>
      </c>
      <c r="AP504" s="599"/>
      <c r="AQ504" s="600">
        <v>200</v>
      </c>
      <c r="AR504" s="644">
        <f t="shared" si="426"/>
        <v>0</v>
      </c>
      <c r="AS504" s="600">
        <v>84</v>
      </c>
      <c r="AT504" s="645">
        <f t="shared" si="427"/>
        <v>0</v>
      </c>
      <c r="AU504" s="646">
        <f t="shared" si="443"/>
        <v>0</v>
      </c>
      <c r="AV504" s="606"/>
      <c r="AW504" s="600">
        <v>200</v>
      </c>
      <c r="AX504" s="644">
        <f t="shared" si="429"/>
        <v>0</v>
      </c>
      <c r="AY504" s="600">
        <v>84</v>
      </c>
      <c r="AZ504" s="645">
        <f t="shared" si="430"/>
        <v>0</v>
      </c>
      <c r="BA504" s="646">
        <f t="shared" si="444"/>
        <v>0</v>
      </c>
      <c r="BB504" s="599"/>
      <c r="BC504" s="600">
        <v>200</v>
      </c>
      <c r="BD504" s="586">
        <f t="shared" si="439"/>
        <v>0</v>
      </c>
      <c r="BE504" s="600">
        <v>84</v>
      </c>
      <c r="BF504" s="586">
        <f t="shared" si="440"/>
        <v>0</v>
      </c>
      <c r="BG504" s="587">
        <f t="shared" si="441"/>
        <v>0</v>
      </c>
      <c r="BH504" s="398">
        <f t="shared" si="413"/>
        <v>0</v>
      </c>
      <c r="BJ504" s="595"/>
    </row>
    <row r="505" spans="1:62" s="604" customFormat="1" ht="38.25">
      <c r="A505" s="596" t="s">
        <v>1119</v>
      </c>
      <c r="B505" s="640" t="s">
        <v>121</v>
      </c>
      <c r="C505" s="641" t="s">
        <v>122</v>
      </c>
      <c r="D505" s="642" t="s">
        <v>123</v>
      </c>
      <c r="E505" s="643"/>
      <c r="F505" s="600">
        <v>350</v>
      </c>
      <c r="G505" s="644">
        <f t="shared" si="423"/>
        <v>0</v>
      </c>
      <c r="H505" s="600">
        <v>284</v>
      </c>
      <c r="I505" s="645">
        <f t="shared" si="424"/>
        <v>0</v>
      </c>
      <c r="J505" s="646">
        <f t="shared" si="442"/>
        <v>0</v>
      </c>
      <c r="K505" s="601"/>
      <c r="L505" s="599"/>
      <c r="M505" s="600">
        <v>350</v>
      </c>
      <c r="N505" s="586">
        <f t="shared" si="382"/>
        <v>0</v>
      </c>
      <c r="O505" s="600">
        <v>284</v>
      </c>
      <c r="P505" s="586">
        <f t="shared" si="383"/>
        <v>0</v>
      </c>
      <c r="Q505" s="587">
        <f t="shared" si="384"/>
        <v>0</v>
      </c>
      <c r="R505" s="599"/>
      <c r="S505" s="600">
        <v>350</v>
      </c>
      <c r="T505" s="586">
        <f t="shared" si="385"/>
        <v>0</v>
      </c>
      <c r="U505" s="600">
        <v>284</v>
      </c>
      <c r="V505" s="586">
        <f t="shared" si="386"/>
        <v>0</v>
      </c>
      <c r="W505" s="587">
        <f t="shared" si="387"/>
        <v>0</v>
      </c>
      <c r="X505" s="599"/>
      <c r="Y505" s="600">
        <v>350</v>
      </c>
      <c r="Z505" s="586">
        <f t="shared" si="388"/>
        <v>0</v>
      </c>
      <c r="AA505" s="600">
        <v>284</v>
      </c>
      <c r="AB505" s="586">
        <f t="shared" si="389"/>
        <v>0</v>
      </c>
      <c r="AC505" s="587">
        <f t="shared" si="390"/>
        <v>0</v>
      </c>
      <c r="AD505" s="599"/>
      <c r="AE505" s="600">
        <v>350</v>
      </c>
      <c r="AF505" s="586">
        <f t="shared" si="391"/>
        <v>0</v>
      </c>
      <c r="AG505" s="600">
        <v>284</v>
      </c>
      <c r="AH505" s="586">
        <f t="shared" si="392"/>
        <v>0</v>
      </c>
      <c r="AI505" s="587">
        <f t="shared" si="393"/>
        <v>0</v>
      </c>
      <c r="AJ505" s="602"/>
      <c r="AK505" s="603">
        <v>350</v>
      </c>
      <c r="AL505" s="591">
        <f t="shared" si="394"/>
        <v>0</v>
      </c>
      <c r="AM505" s="603">
        <v>284</v>
      </c>
      <c r="AN505" s="591">
        <f t="shared" si="395"/>
        <v>0</v>
      </c>
      <c r="AO505" s="592">
        <f t="shared" si="396"/>
        <v>0</v>
      </c>
      <c r="AP505" s="599"/>
      <c r="AQ505" s="600">
        <v>350</v>
      </c>
      <c r="AR505" s="644">
        <f t="shared" si="426"/>
        <v>0</v>
      </c>
      <c r="AS505" s="600">
        <v>284</v>
      </c>
      <c r="AT505" s="645">
        <f t="shared" si="427"/>
        <v>0</v>
      </c>
      <c r="AU505" s="646">
        <f t="shared" si="443"/>
        <v>0</v>
      </c>
      <c r="AV505" s="606"/>
      <c r="AW505" s="600">
        <v>350</v>
      </c>
      <c r="AX505" s="644">
        <f t="shared" si="429"/>
        <v>0</v>
      </c>
      <c r="AY505" s="600">
        <v>284</v>
      </c>
      <c r="AZ505" s="645">
        <f t="shared" si="430"/>
        <v>0</v>
      </c>
      <c r="BA505" s="646">
        <f t="shared" si="444"/>
        <v>0</v>
      </c>
      <c r="BB505" s="599"/>
      <c r="BC505" s="600">
        <v>350</v>
      </c>
      <c r="BD505" s="586">
        <f t="shared" si="439"/>
        <v>0</v>
      </c>
      <c r="BE505" s="600">
        <v>284</v>
      </c>
      <c r="BF505" s="586">
        <f t="shared" si="440"/>
        <v>0</v>
      </c>
      <c r="BG505" s="587">
        <f t="shared" si="441"/>
        <v>0</v>
      </c>
      <c r="BH505" s="398">
        <f t="shared" si="413"/>
        <v>0</v>
      </c>
      <c r="BJ505" s="595"/>
    </row>
    <row r="506" spans="1:62" s="275" customFormat="1" ht="12.75">
      <c r="A506" s="683" t="s">
        <v>1120</v>
      </c>
      <c r="B506" s="367" t="s">
        <v>388</v>
      </c>
      <c r="C506" s="187"/>
      <c r="D506" s="562" t="s">
        <v>117</v>
      </c>
      <c r="E506" s="234">
        <v>1</v>
      </c>
      <c r="F506" s="344">
        <v>0</v>
      </c>
      <c r="G506" s="190">
        <f t="shared" si="423"/>
        <v>0</v>
      </c>
      <c r="H506" s="344">
        <v>9840</v>
      </c>
      <c r="I506" s="190">
        <f>ROUND(E506*H506,2)</f>
        <v>9840</v>
      </c>
      <c r="J506" s="345">
        <f t="shared" si="442"/>
        <v>9840</v>
      </c>
      <c r="K506" s="420"/>
      <c r="L506" s="435"/>
      <c r="M506" s="429">
        <v>0</v>
      </c>
      <c r="N506" s="431">
        <f t="shared" si="382"/>
        <v>0</v>
      </c>
      <c r="O506" s="429">
        <v>9840</v>
      </c>
      <c r="P506" s="431">
        <f t="shared" si="383"/>
        <v>0</v>
      </c>
      <c r="Q506" s="432">
        <f t="shared" si="384"/>
        <v>0</v>
      </c>
      <c r="R506" s="452"/>
      <c r="S506" s="446">
        <v>0</v>
      </c>
      <c r="T506" s="448">
        <f t="shared" si="385"/>
        <v>0</v>
      </c>
      <c r="U506" s="446">
        <v>9840</v>
      </c>
      <c r="V506" s="448">
        <f t="shared" si="386"/>
        <v>0</v>
      </c>
      <c r="W506" s="449">
        <f t="shared" si="387"/>
        <v>0</v>
      </c>
      <c r="X506" s="481"/>
      <c r="Y506" s="474">
        <v>0</v>
      </c>
      <c r="Z506" s="476">
        <f t="shared" si="388"/>
        <v>0</v>
      </c>
      <c r="AA506" s="474">
        <v>9840</v>
      </c>
      <c r="AB506" s="476">
        <f t="shared" si="389"/>
        <v>0</v>
      </c>
      <c r="AC506" s="477">
        <f t="shared" si="390"/>
        <v>0</v>
      </c>
      <c r="AD506" s="500"/>
      <c r="AE506" s="491">
        <v>0</v>
      </c>
      <c r="AF506" s="493">
        <f t="shared" si="391"/>
        <v>0</v>
      </c>
      <c r="AG506" s="491">
        <v>9840</v>
      </c>
      <c r="AH506" s="493">
        <f t="shared" si="392"/>
        <v>0</v>
      </c>
      <c r="AI506" s="494">
        <f t="shared" si="393"/>
        <v>0</v>
      </c>
      <c r="AJ506" s="532">
        <v>1</v>
      </c>
      <c r="AK506" s="525">
        <v>0</v>
      </c>
      <c r="AL506" s="527">
        <f t="shared" si="394"/>
        <v>0</v>
      </c>
      <c r="AM506" s="525">
        <v>9840</v>
      </c>
      <c r="AN506" s="527">
        <f t="shared" si="395"/>
        <v>9840</v>
      </c>
      <c r="AO506" s="528">
        <f t="shared" si="396"/>
        <v>9840</v>
      </c>
      <c r="AP506" s="549"/>
      <c r="AQ506" s="344">
        <v>0</v>
      </c>
      <c r="AR506" s="190">
        <f t="shared" si="426"/>
        <v>0</v>
      </c>
      <c r="AS506" s="344">
        <v>9840</v>
      </c>
      <c r="AT506" s="190">
        <f>ROUND(AP506*AS506,2)</f>
        <v>0</v>
      </c>
      <c r="AU506" s="345">
        <f t="shared" si="443"/>
        <v>0</v>
      </c>
      <c r="AV506" s="681"/>
      <c r="AW506" s="344">
        <v>0</v>
      </c>
      <c r="AX506" s="190">
        <f t="shared" si="429"/>
        <v>0</v>
      </c>
      <c r="AY506" s="344">
        <v>9840</v>
      </c>
      <c r="AZ506" s="190">
        <f>ROUND(AV506*AY506,2)</f>
        <v>0</v>
      </c>
      <c r="BA506" s="345">
        <f t="shared" si="444"/>
        <v>0</v>
      </c>
      <c r="BB506" s="549"/>
      <c r="BC506" s="542">
        <v>0</v>
      </c>
      <c r="BD506" s="544">
        <f t="shared" si="439"/>
        <v>0</v>
      </c>
      <c r="BE506" s="542">
        <v>9840</v>
      </c>
      <c r="BF506" s="544">
        <f t="shared" si="440"/>
        <v>0</v>
      </c>
      <c r="BG506" s="545">
        <f t="shared" si="441"/>
        <v>0</v>
      </c>
      <c r="BH506" s="398">
        <f t="shared" si="413"/>
        <v>0</v>
      </c>
    </row>
    <row r="507" spans="1:62" s="275" customFormat="1" ht="12.75">
      <c r="A507" s="683" t="s">
        <v>1121</v>
      </c>
      <c r="B507" s="367" t="s">
        <v>788</v>
      </c>
      <c r="C507" s="187"/>
      <c r="D507" s="562" t="s">
        <v>117</v>
      </c>
      <c r="E507" s="234">
        <v>1</v>
      </c>
      <c r="F507" s="344">
        <v>40800</v>
      </c>
      <c r="G507" s="190">
        <f t="shared" si="423"/>
        <v>40800</v>
      </c>
      <c r="H507" s="344">
        <v>0</v>
      </c>
      <c r="I507" s="190">
        <f>ROUND(E507*H507,2)</f>
        <v>0</v>
      </c>
      <c r="J507" s="345">
        <f t="shared" si="442"/>
        <v>40800</v>
      </c>
      <c r="K507" s="420"/>
      <c r="L507" s="435"/>
      <c r="M507" s="429">
        <v>40800</v>
      </c>
      <c r="N507" s="431">
        <f t="shared" si="382"/>
        <v>0</v>
      </c>
      <c r="O507" s="429">
        <v>0</v>
      </c>
      <c r="P507" s="431">
        <f t="shared" si="383"/>
        <v>0</v>
      </c>
      <c r="Q507" s="432">
        <f t="shared" si="384"/>
        <v>0</v>
      </c>
      <c r="R507" s="452"/>
      <c r="S507" s="446">
        <v>40800</v>
      </c>
      <c r="T507" s="448">
        <f t="shared" si="385"/>
        <v>0</v>
      </c>
      <c r="U507" s="446">
        <v>0</v>
      </c>
      <c r="V507" s="448">
        <f t="shared" si="386"/>
        <v>0</v>
      </c>
      <c r="W507" s="449">
        <f t="shared" si="387"/>
        <v>0</v>
      </c>
      <c r="X507" s="481"/>
      <c r="Y507" s="474">
        <v>40800</v>
      </c>
      <c r="Z507" s="476">
        <f t="shared" si="388"/>
        <v>0</v>
      </c>
      <c r="AA507" s="474">
        <v>0</v>
      </c>
      <c r="AB507" s="476">
        <f t="shared" si="389"/>
        <v>0</v>
      </c>
      <c r="AC507" s="477">
        <f t="shared" si="390"/>
        <v>0</v>
      </c>
      <c r="AD507" s="500"/>
      <c r="AE507" s="491">
        <v>40800</v>
      </c>
      <c r="AF507" s="493">
        <f t="shared" si="391"/>
        <v>0</v>
      </c>
      <c r="AG507" s="491">
        <v>0</v>
      </c>
      <c r="AH507" s="493">
        <f t="shared" si="392"/>
        <v>0</v>
      </c>
      <c r="AI507" s="494">
        <f t="shared" si="393"/>
        <v>0</v>
      </c>
      <c r="AJ507" s="532"/>
      <c r="AK507" s="525">
        <v>40800</v>
      </c>
      <c r="AL507" s="527">
        <f t="shared" si="394"/>
        <v>0</v>
      </c>
      <c r="AM507" s="525">
        <v>0</v>
      </c>
      <c r="AN507" s="527">
        <f t="shared" si="395"/>
        <v>0</v>
      </c>
      <c r="AO507" s="528">
        <f t="shared" si="396"/>
        <v>0</v>
      </c>
      <c r="AP507" s="549"/>
      <c r="AQ507" s="344">
        <v>40800</v>
      </c>
      <c r="AR507" s="190">
        <f t="shared" si="426"/>
        <v>0</v>
      </c>
      <c r="AS507" s="344">
        <v>0</v>
      </c>
      <c r="AT507" s="190">
        <f>ROUND(AP507*AS507,2)</f>
        <v>0</v>
      </c>
      <c r="AU507" s="345">
        <f t="shared" si="443"/>
        <v>0</v>
      </c>
      <c r="AV507" s="681">
        <v>1</v>
      </c>
      <c r="AW507" s="344">
        <v>40800</v>
      </c>
      <c r="AX507" s="190">
        <f t="shared" si="429"/>
        <v>40800</v>
      </c>
      <c r="AY507" s="344">
        <v>0</v>
      </c>
      <c r="AZ507" s="190">
        <f>ROUND(AV507*AY507,2)</f>
        <v>0</v>
      </c>
      <c r="BA507" s="345">
        <f t="shared" si="444"/>
        <v>40800</v>
      </c>
      <c r="BB507" s="549"/>
      <c r="BC507" s="542">
        <v>40800</v>
      </c>
      <c r="BD507" s="544">
        <f t="shared" si="439"/>
        <v>0</v>
      </c>
      <c r="BE507" s="542">
        <v>0</v>
      </c>
      <c r="BF507" s="544">
        <f t="shared" si="440"/>
        <v>0</v>
      </c>
      <c r="BG507" s="545">
        <f t="shared" si="441"/>
        <v>0</v>
      </c>
      <c r="BH507" s="398">
        <f t="shared" si="413"/>
        <v>0</v>
      </c>
    </row>
    <row r="508" spans="1:62" s="689" customFormat="1" ht="14.1" customHeight="1">
      <c r="A508" s="686"/>
      <c r="B508" s="664" t="s">
        <v>1100</v>
      </c>
      <c r="C508" s="659" t="s">
        <v>1190</v>
      </c>
      <c r="D508" s="659" t="s">
        <v>123</v>
      </c>
      <c r="E508" s="712">
        <v>8</v>
      </c>
      <c r="F508" s="661">
        <v>240</v>
      </c>
      <c r="G508" s="396">
        <f t="shared" si="423"/>
        <v>1920</v>
      </c>
      <c r="H508" s="661">
        <v>310.08</v>
      </c>
      <c r="I508" s="396">
        <f t="shared" ref="I508:I513" si="445">H508*E508</f>
        <v>2480.64</v>
      </c>
      <c r="J508" s="396">
        <f t="shared" si="442"/>
        <v>4400.6399999999994</v>
      </c>
      <c r="K508" s="661"/>
      <c r="AQ508" s="661">
        <v>240</v>
      </c>
      <c r="AR508" s="396">
        <f t="shared" si="426"/>
        <v>0</v>
      </c>
      <c r="AS508" s="661">
        <v>310.08</v>
      </c>
      <c r="AT508" s="396">
        <f t="shared" ref="AT508:AT513" si="446">AS508*AP508</f>
        <v>0</v>
      </c>
      <c r="AU508" s="396">
        <f t="shared" si="443"/>
        <v>0</v>
      </c>
      <c r="AV508" s="627">
        <v>8</v>
      </c>
      <c r="AW508" s="661">
        <v>240</v>
      </c>
      <c r="AX508" s="396">
        <f t="shared" si="429"/>
        <v>1920</v>
      </c>
      <c r="AY508" s="661">
        <v>310.08</v>
      </c>
      <c r="AZ508" s="396">
        <f t="shared" ref="AZ508:AZ513" si="447">AY508*AV508</f>
        <v>2480.64</v>
      </c>
      <c r="BA508" s="396">
        <f t="shared" si="444"/>
        <v>4400.6399999999994</v>
      </c>
      <c r="BB508" s="627"/>
      <c r="BC508" s="661"/>
      <c r="BD508" s="661"/>
      <c r="BE508" s="661"/>
      <c r="BF508" s="661"/>
      <c r="BG508" s="661"/>
      <c r="BH508" s="898">
        <f t="shared" si="413"/>
        <v>0</v>
      </c>
    </row>
    <row r="509" spans="1:62" s="689" customFormat="1" ht="14.1" customHeight="1">
      <c r="A509" s="686"/>
      <c r="B509" s="664" t="s">
        <v>1100</v>
      </c>
      <c r="C509" s="659" t="s">
        <v>1193</v>
      </c>
      <c r="D509" s="659" t="s">
        <v>123</v>
      </c>
      <c r="E509" s="712">
        <v>41</v>
      </c>
      <c r="F509" s="661">
        <v>124</v>
      </c>
      <c r="G509" s="396">
        <f t="shared" si="423"/>
        <v>5084</v>
      </c>
      <c r="H509" s="661">
        <v>86.52</v>
      </c>
      <c r="I509" s="396">
        <f t="shared" si="445"/>
        <v>3547.3199999999997</v>
      </c>
      <c r="J509" s="396">
        <f t="shared" si="442"/>
        <v>8631.32</v>
      </c>
      <c r="K509" s="661"/>
      <c r="AQ509" s="661">
        <v>124</v>
      </c>
      <c r="AR509" s="396">
        <f t="shared" si="426"/>
        <v>0</v>
      </c>
      <c r="AS509" s="661">
        <v>86.52</v>
      </c>
      <c r="AT509" s="396">
        <f t="shared" si="446"/>
        <v>0</v>
      </c>
      <c r="AU509" s="396">
        <f t="shared" si="443"/>
        <v>0</v>
      </c>
      <c r="AV509" s="627">
        <v>41</v>
      </c>
      <c r="AW509" s="661">
        <v>124</v>
      </c>
      <c r="AX509" s="396">
        <f t="shared" si="429"/>
        <v>5084</v>
      </c>
      <c r="AY509" s="661">
        <v>86.52</v>
      </c>
      <c r="AZ509" s="396">
        <f t="shared" si="447"/>
        <v>3547.3199999999997</v>
      </c>
      <c r="BA509" s="396">
        <f t="shared" si="444"/>
        <v>8631.32</v>
      </c>
      <c r="BB509" s="627"/>
      <c r="BC509" s="661"/>
      <c r="BD509" s="661"/>
      <c r="BE509" s="661"/>
      <c r="BF509" s="661"/>
      <c r="BG509" s="661"/>
      <c r="BH509" s="898">
        <f t="shared" si="413"/>
        <v>0</v>
      </c>
    </row>
    <row r="510" spans="1:62" s="689" customFormat="1" ht="14.1" customHeight="1">
      <c r="A510" s="686"/>
      <c r="B510" s="664" t="s">
        <v>1100</v>
      </c>
      <c r="C510" s="659" t="s">
        <v>1472</v>
      </c>
      <c r="D510" s="659" t="s">
        <v>123</v>
      </c>
      <c r="E510" s="712">
        <v>9</v>
      </c>
      <c r="F510" s="661">
        <v>240</v>
      </c>
      <c r="G510" s="396">
        <f t="shared" si="423"/>
        <v>2160</v>
      </c>
      <c r="H510" s="661">
        <v>1124</v>
      </c>
      <c r="I510" s="396">
        <f t="shared" si="445"/>
        <v>10116</v>
      </c>
      <c r="J510" s="396">
        <f t="shared" si="442"/>
        <v>12276</v>
      </c>
      <c r="K510" s="661"/>
      <c r="AQ510" s="661">
        <v>240</v>
      </c>
      <c r="AR510" s="396">
        <f t="shared" si="426"/>
        <v>0</v>
      </c>
      <c r="AS510" s="661">
        <v>1124</v>
      </c>
      <c r="AT510" s="396">
        <f t="shared" si="446"/>
        <v>0</v>
      </c>
      <c r="AU510" s="396">
        <f t="shared" si="443"/>
        <v>0</v>
      </c>
      <c r="AV510" s="627">
        <v>9</v>
      </c>
      <c r="AW510" s="661">
        <v>240</v>
      </c>
      <c r="AX510" s="396">
        <f t="shared" si="429"/>
        <v>2160</v>
      </c>
      <c r="AY510" s="661">
        <v>1124</v>
      </c>
      <c r="AZ510" s="396">
        <f t="shared" si="447"/>
        <v>10116</v>
      </c>
      <c r="BA510" s="396">
        <f t="shared" si="444"/>
        <v>12276</v>
      </c>
      <c r="BB510" s="627"/>
      <c r="BC510" s="661"/>
      <c r="BD510" s="661"/>
      <c r="BE510" s="661"/>
      <c r="BF510" s="661"/>
      <c r="BG510" s="661"/>
      <c r="BH510" s="898">
        <f t="shared" si="413"/>
        <v>0</v>
      </c>
    </row>
    <row r="511" spans="1:62" s="689" customFormat="1" ht="14.1" customHeight="1">
      <c r="A511" s="686"/>
      <c r="B511" s="664" t="s">
        <v>796</v>
      </c>
      <c r="C511" s="659" t="s">
        <v>1473</v>
      </c>
      <c r="D511" s="659" t="s">
        <v>123</v>
      </c>
      <c r="E511" s="712">
        <v>195</v>
      </c>
      <c r="F511" s="661">
        <v>240</v>
      </c>
      <c r="G511" s="662">
        <f t="shared" si="423"/>
        <v>46800</v>
      </c>
      <c r="H511" s="661">
        <v>2224.8000000000002</v>
      </c>
      <c r="I511" s="663">
        <f t="shared" si="445"/>
        <v>433836.00000000006</v>
      </c>
      <c r="J511" s="662">
        <f t="shared" si="442"/>
        <v>480636.00000000006</v>
      </c>
      <c r="K511" s="661"/>
      <c r="AQ511" s="661">
        <v>240</v>
      </c>
      <c r="AR511" s="662">
        <f t="shared" si="426"/>
        <v>0</v>
      </c>
      <c r="AS511" s="661">
        <v>2224.8000000000002</v>
      </c>
      <c r="AT511" s="663">
        <f t="shared" si="446"/>
        <v>0</v>
      </c>
      <c r="AU511" s="662">
        <f t="shared" si="443"/>
        <v>0</v>
      </c>
      <c r="AV511" s="627">
        <v>195</v>
      </c>
      <c r="AW511" s="661">
        <v>240</v>
      </c>
      <c r="AX511" s="662">
        <f t="shared" si="429"/>
        <v>46800</v>
      </c>
      <c r="AY511" s="661">
        <v>2224.8000000000002</v>
      </c>
      <c r="AZ511" s="663">
        <f t="shared" si="447"/>
        <v>433836.00000000006</v>
      </c>
      <c r="BA511" s="662">
        <f t="shared" si="444"/>
        <v>480636.00000000006</v>
      </c>
      <c r="BB511" s="627"/>
      <c r="BC511" s="661"/>
      <c r="BD511" s="661"/>
      <c r="BE511" s="661"/>
      <c r="BF511" s="661"/>
      <c r="BG511" s="661"/>
      <c r="BH511" s="898">
        <f t="shared" si="413"/>
        <v>0</v>
      </c>
    </row>
    <row r="512" spans="1:62" s="689" customFormat="1" ht="14.1" customHeight="1">
      <c r="A512" s="686"/>
      <c r="B512" s="664" t="s">
        <v>796</v>
      </c>
      <c r="C512" s="659" t="s">
        <v>1474</v>
      </c>
      <c r="D512" s="659" t="s">
        <v>123</v>
      </c>
      <c r="E512" s="712">
        <v>115</v>
      </c>
      <c r="F512" s="661">
        <v>240</v>
      </c>
      <c r="G512" s="396">
        <f t="shared" si="423"/>
        <v>27600</v>
      </c>
      <c r="H512" s="661">
        <v>820.8</v>
      </c>
      <c r="I512" s="396">
        <f t="shared" si="445"/>
        <v>94392</v>
      </c>
      <c r="J512" s="396">
        <f t="shared" si="442"/>
        <v>121992</v>
      </c>
      <c r="K512" s="661"/>
      <c r="AQ512" s="661">
        <v>240</v>
      </c>
      <c r="AR512" s="396">
        <f t="shared" si="426"/>
        <v>0</v>
      </c>
      <c r="AS512" s="661">
        <v>820.8</v>
      </c>
      <c r="AT512" s="396">
        <f t="shared" si="446"/>
        <v>0</v>
      </c>
      <c r="AU512" s="396">
        <f t="shared" si="443"/>
        <v>0</v>
      </c>
      <c r="AV512" s="627">
        <v>115</v>
      </c>
      <c r="AW512" s="661">
        <v>240</v>
      </c>
      <c r="AX512" s="396">
        <f t="shared" si="429"/>
        <v>27600</v>
      </c>
      <c r="AY512" s="661">
        <v>820.8</v>
      </c>
      <c r="AZ512" s="396">
        <f t="shared" si="447"/>
        <v>94392</v>
      </c>
      <c r="BA512" s="396">
        <f t="shared" si="444"/>
        <v>121992</v>
      </c>
      <c r="BB512" s="627"/>
      <c r="BC512" s="661"/>
      <c r="BD512" s="661"/>
      <c r="BE512" s="661"/>
      <c r="BF512" s="661"/>
      <c r="BG512" s="661"/>
      <c r="BH512" s="898">
        <f t="shared" si="413"/>
        <v>0</v>
      </c>
    </row>
    <row r="513" spans="1:62" s="614" customFormat="1" ht="12.75">
      <c r="A513" s="677"/>
      <c r="B513" s="652" t="s">
        <v>979</v>
      </c>
      <c r="C513" s="653">
        <v>35264</v>
      </c>
      <c r="D513" s="679" t="s">
        <v>123</v>
      </c>
      <c r="E513" s="667">
        <v>17.3</v>
      </c>
      <c r="F513" s="395">
        <v>640</v>
      </c>
      <c r="G513" s="396">
        <f t="shared" si="423"/>
        <v>11072</v>
      </c>
      <c r="H513" s="395">
        <v>755.02</v>
      </c>
      <c r="I513" s="396">
        <f t="shared" si="445"/>
        <v>13061.846</v>
      </c>
      <c r="J513" s="607">
        <f t="shared" si="442"/>
        <v>24133.845999999998</v>
      </c>
      <c r="K513" s="680"/>
      <c r="L513" s="681"/>
      <c r="M513" s="395">
        <v>640</v>
      </c>
      <c r="N513" s="396">
        <f t="shared" ref="N513" si="448">L513*M513</f>
        <v>0</v>
      </c>
      <c r="O513" s="395">
        <v>755.02</v>
      </c>
      <c r="P513" s="396">
        <f t="shared" ref="P513" si="449">L513*O513</f>
        <v>0</v>
      </c>
      <c r="Q513" s="607">
        <f t="shared" ref="Q513" si="450">N513+P513</f>
        <v>0</v>
      </c>
      <c r="R513" s="681"/>
      <c r="S513" s="395">
        <v>640</v>
      </c>
      <c r="T513" s="396">
        <f t="shared" ref="T513" si="451">R513*S513</f>
        <v>0</v>
      </c>
      <c r="U513" s="395">
        <v>755.02</v>
      </c>
      <c r="V513" s="396">
        <f t="shared" ref="V513" si="452">R513*U513</f>
        <v>0</v>
      </c>
      <c r="W513" s="607">
        <f t="shared" ref="W513" si="453">T513+V513</f>
        <v>0</v>
      </c>
      <c r="X513" s="681"/>
      <c r="Y513" s="395">
        <v>640</v>
      </c>
      <c r="Z513" s="396">
        <f t="shared" ref="Z513" si="454">X513*Y513</f>
        <v>0</v>
      </c>
      <c r="AA513" s="395">
        <v>755.02</v>
      </c>
      <c r="AB513" s="396">
        <f t="shared" ref="AB513" si="455">X513*AA513</f>
        <v>0</v>
      </c>
      <c r="AC513" s="607">
        <f t="shared" ref="AC513" si="456">Z513+AB513</f>
        <v>0</v>
      </c>
      <c r="AD513" s="681"/>
      <c r="AE513" s="395">
        <v>640</v>
      </c>
      <c r="AF513" s="396">
        <f t="shared" ref="AF513" si="457">AD513*AE513</f>
        <v>0</v>
      </c>
      <c r="AG513" s="395">
        <v>755.02</v>
      </c>
      <c r="AH513" s="396">
        <f t="shared" ref="AH513" si="458">AD513*AG513</f>
        <v>0</v>
      </c>
      <c r="AI513" s="607">
        <f t="shared" ref="AI513" si="459">AF513+AH513</f>
        <v>0</v>
      </c>
      <c r="AJ513" s="682"/>
      <c r="AK513" s="610">
        <v>640</v>
      </c>
      <c r="AL513" s="611">
        <f t="shared" ref="AL513" si="460">AJ513*AK513</f>
        <v>0</v>
      </c>
      <c r="AM513" s="610">
        <v>755.02</v>
      </c>
      <c r="AN513" s="611">
        <f t="shared" ref="AN513" si="461">AJ513*AM513</f>
        <v>0</v>
      </c>
      <c r="AO513" s="612">
        <f t="shared" ref="AO513" si="462">AL513+AN513</f>
        <v>0</v>
      </c>
      <c r="AP513" s="681"/>
      <c r="AQ513" s="395">
        <v>640</v>
      </c>
      <c r="AR513" s="396">
        <f t="shared" si="426"/>
        <v>0</v>
      </c>
      <c r="AS513" s="395">
        <v>755.02</v>
      </c>
      <c r="AT513" s="396">
        <f t="shared" si="446"/>
        <v>0</v>
      </c>
      <c r="AU513" s="607">
        <f t="shared" si="443"/>
        <v>0</v>
      </c>
      <c r="AV513" s="681">
        <v>17.3</v>
      </c>
      <c r="AW513" s="395">
        <v>640</v>
      </c>
      <c r="AX513" s="396">
        <f t="shared" si="429"/>
        <v>11072</v>
      </c>
      <c r="AY513" s="395">
        <v>755.02</v>
      </c>
      <c r="AZ513" s="396">
        <f t="shared" si="447"/>
        <v>13061.846</v>
      </c>
      <c r="BA513" s="607">
        <f t="shared" si="444"/>
        <v>24133.845999999998</v>
      </c>
      <c r="BB513" s="681"/>
      <c r="BC513" s="395">
        <v>640</v>
      </c>
      <c r="BD513" s="396">
        <f t="shared" ref="BD513" si="463">BB513*BC513</f>
        <v>0</v>
      </c>
      <c r="BE513" s="395">
        <v>755.02</v>
      </c>
      <c r="BF513" s="396">
        <f t="shared" ref="BF513" si="464">BB513*BE513</f>
        <v>0</v>
      </c>
      <c r="BG513" s="396">
        <f t="shared" ref="BG513" si="465">BD513+BF513</f>
        <v>0</v>
      </c>
      <c r="BH513" s="898">
        <f t="shared" si="413"/>
        <v>0</v>
      </c>
    </row>
    <row r="514" spans="1:62" s="689" customFormat="1" ht="14.1" customHeight="1">
      <c r="A514" s="686"/>
      <c r="B514" s="664" t="s">
        <v>1475</v>
      </c>
      <c r="C514" s="659"/>
      <c r="D514" s="659" t="s">
        <v>110</v>
      </c>
      <c r="E514" s="712">
        <v>5</v>
      </c>
      <c r="F514" s="661">
        <v>50</v>
      </c>
      <c r="G514" s="396">
        <f t="shared" si="423"/>
        <v>250</v>
      </c>
      <c r="H514" s="661">
        <v>360</v>
      </c>
      <c r="I514" s="396">
        <f t="shared" ref="I514:I516" si="466">ROUND(E514*H514,2)</f>
        <v>1800</v>
      </c>
      <c r="J514" s="396">
        <f t="shared" si="442"/>
        <v>2050</v>
      </c>
      <c r="K514" s="661"/>
      <c r="AQ514" s="661">
        <v>50</v>
      </c>
      <c r="AR514" s="396">
        <f t="shared" si="426"/>
        <v>0</v>
      </c>
      <c r="AS514" s="661">
        <v>360</v>
      </c>
      <c r="AT514" s="396">
        <f t="shared" ref="AT514:AT516" si="467">ROUND(AP514*AS514,2)</f>
        <v>0</v>
      </c>
      <c r="AU514" s="396">
        <f t="shared" si="443"/>
        <v>0</v>
      </c>
      <c r="AV514" s="627">
        <v>5</v>
      </c>
      <c r="AW514" s="661">
        <v>50</v>
      </c>
      <c r="AX514" s="396">
        <f t="shared" si="429"/>
        <v>250</v>
      </c>
      <c r="AY514" s="661">
        <v>360</v>
      </c>
      <c r="AZ514" s="396">
        <f t="shared" ref="AZ514:AZ516" si="468">ROUND(AV514*AY514,2)</f>
        <v>1800</v>
      </c>
      <c r="BA514" s="396">
        <f t="shared" si="444"/>
        <v>2050</v>
      </c>
      <c r="BB514" s="627"/>
      <c r="BC514" s="661"/>
      <c r="BD514" s="661"/>
      <c r="BE514" s="661"/>
      <c r="BF514" s="661"/>
      <c r="BG514" s="661"/>
      <c r="BH514" s="898">
        <f t="shared" si="413"/>
        <v>0</v>
      </c>
    </row>
    <row r="515" spans="1:62" s="689" customFormat="1" ht="14.1" customHeight="1">
      <c r="A515" s="686"/>
      <c r="B515" s="664" t="s">
        <v>1476</v>
      </c>
      <c r="C515" s="659"/>
      <c r="D515" s="659" t="s">
        <v>110</v>
      </c>
      <c r="E515" s="712">
        <v>1</v>
      </c>
      <c r="F515" s="661">
        <v>50</v>
      </c>
      <c r="G515" s="396">
        <f t="shared" si="423"/>
        <v>50</v>
      </c>
      <c r="H515" s="661">
        <v>551.67999999999995</v>
      </c>
      <c r="I515" s="396">
        <f t="shared" si="466"/>
        <v>551.67999999999995</v>
      </c>
      <c r="J515" s="396">
        <f t="shared" si="442"/>
        <v>601.67999999999995</v>
      </c>
      <c r="K515" s="661"/>
      <c r="AQ515" s="661">
        <v>50</v>
      </c>
      <c r="AR515" s="396">
        <f t="shared" si="426"/>
        <v>0</v>
      </c>
      <c r="AS515" s="661">
        <v>551.67999999999995</v>
      </c>
      <c r="AT515" s="396">
        <f t="shared" si="467"/>
        <v>0</v>
      </c>
      <c r="AU515" s="396">
        <f t="shared" si="443"/>
        <v>0</v>
      </c>
      <c r="AV515" s="627">
        <v>1</v>
      </c>
      <c r="AW515" s="661">
        <v>50</v>
      </c>
      <c r="AX515" s="396">
        <f t="shared" si="429"/>
        <v>50</v>
      </c>
      <c r="AY515" s="661">
        <v>551.67999999999995</v>
      </c>
      <c r="AZ515" s="396">
        <f t="shared" si="468"/>
        <v>551.67999999999995</v>
      </c>
      <c r="BA515" s="396">
        <f t="shared" si="444"/>
        <v>601.67999999999995</v>
      </c>
      <c r="BB515" s="627"/>
      <c r="BC515" s="661"/>
      <c r="BD515" s="661"/>
      <c r="BE515" s="661"/>
      <c r="BF515" s="661"/>
      <c r="BG515" s="661"/>
      <c r="BH515" s="898">
        <f t="shared" si="413"/>
        <v>0</v>
      </c>
    </row>
    <row r="516" spans="1:62" s="689" customFormat="1" ht="14.1" customHeight="1">
      <c r="A516" s="686"/>
      <c r="B516" s="664" t="s">
        <v>1477</v>
      </c>
      <c r="C516" s="659"/>
      <c r="D516" s="659" t="s">
        <v>110</v>
      </c>
      <c r="E516" s="712">
        <v>1</v>
      </c>
      <c r="F516" s="661">
        <v>50</v>
      </c>
      <c r="G516" s="396">
        <f t="shared" si="423"/>
        <v>50</v>
      </c>
      <c r="H516" s="661">
        <v>516.66999999999996</v>
      </c>
      <c r="I516" s="396">
        <f t="shared" si="466"/>
        <v>516.66999999999996</v>
      </c>
      <c r="J516" s="396">
        <f t="shared" si="442"/>
        <v>566.66999999999996</v>
      </c>
      <c r="K516" s="661"/>
      <c r="AQ516" s="661">
        <v>50</v>
      </c>
      <c r="AR516" s="396">
        <f t="shared" si="426"/>
        <v>0</v>
      </c>
      <c r="AS516" s="661">
        <v>516.66999999999996</v>
      </c>
      <c r="AT516" s="396">
        <f t="shared" si="467"/>
        <v>0</v>
      </c>
      <c r="AU516" s="396">
        <f t="shared" si="443"/>
        <v>0</v>
      </c>
      <c r="AV516" s="627">
        <v>1</v>
      </c>
      <c r="AW516" s="661">
        <v>50</v>
      </c>
      <c r="AX516" s="396">
        <f t="shared" si="429"/>
        <v>50</v>
      </c>
      <c r="AY516" s="661">
        <v>516.66999999999996</v>
      </c>
      <c r="AZ516" s="396">
        <f t="shared" si="468"/>
        <v>516.66999999999996</v>
      </c>
      <c r="BA516" s="396">
        <f t="shared" si="444"/>
        <v>566.66999999999996</v>
      </c>
      <c r="BB516" s="627"/>
      <c r="BC516" s="661"/>
      <c r="BD516" s="661"/>
      <c r="BE516" s="661"/>
      <c r="BF516" s="661"/>
      <c r="BG516" s="661"/>
      <c r="BH516" s="898">
        <f t="shared" si="413"/>
        <v>0</v>
      </c>
    </row>
    <row r="517" spans="1:62" s="689" customFormat="1" ht="14.1" customHeight="1">
      <c r="A517" s="686"/>
      <c r="B517" s="664" t="s">
        <v>1478</v>
      </c>
      <c r="C517" s="659"/>
      <c r="D517" s="659" t="s">
        <v>110</v>
      </c>
      <c r="E517" s="712">
        <v>9.6</v>
      </c>
      <c r="F517" s="661">
        <v>200</v>
      </c>
      <c r="G517" s="396">
        <f t="shared" si="423"/>
        <v>1920</v>
      </c>
      <c r="H517" s="661">
        <v>127.1</v>
      </c>
      <c r="I517" s="396">
        <f t="shared" ref="I517:I519" si="469">H517*E517</f>
        <v>1220.1599999999999</v>
      </c>
      <c r="J517" s="396">
        <f t="shared" si="442"/>
        <v>3140.16</v>
      </c>
      <c r="K517" s="661"/>
      <c r="AQ517" s="661">
        <v>200</v>
      </c>
      <c r="AR517" s="396">
        <f t="shared" si="426"/>
        <v>0</v>
      </c>
      <c r="AS517" s="661">
        <v>127.1</v>
      </c>
      <c r="AT517" s="396">
        <f t="shared" ref="AT517:AT519" si="470">AS517*AP517</f>
        <v>0</v>
      </c>
      <c r="AU517" s="396">
        <f t="shared" si="443"/>
        <v>0</v>
      </c>
      <c r="AV517" s="627">
        <v>9.6</v>
      </c>
      <c r="AW517" s="661">
        <v>200</v>
      </c>
      <c r="AX517" s="396">
        <f t="shared" si="429"/>
        <v>1920</v>
      </c>
      <c r="AY517" s="661">
        <v>127.1</v>
      </c>
      <c r="AZ517" s="396">
        <f t="shared" ref="AZ517:AZ519" si="471">AY517*AV517</f>
        <v>1220.1599999999999</v>
      </c>
      <c r="BA517" s="396">
        <f t="shared" si="444"/>
        <v>3140.16</v>
      </c>
      <c r="BB517" s="627"/>
      <c r="BC517" s="661"/>
      <c r="BD517" s="661"/>
      <c r="BE517" s="661"/>
      <c r="BF517" s="661"/>
      <c r="BG517" s="661"/>
      <c r="BH517" s="898">
        <f t="shared" si="413"/>
        <v>0</v>
      </c>
    </row>
    <row r="518" spans="1:62" s="689" customFormat="1" ht="14.1" customHeight="1">
      <c r="A518" s="686"/>
      <c r="B518" s="664" t="s">
        <v>1068</v>
      </c>
      <c r="C518" s="659"/>
      <c r="D518" s="659" t="s">
        <v>110</v>
      </c>
      <c r="E518" s="712">
        <v>720</v>
      </c>
      <c r="F518" s="661">
        <v>0</v>
      </c>
      <c r="G518" s="662">
        <f t="shared" si="423"/>
        <v>0</v>
      </c>
      <c r="H518" s="661">
        <v>1.54</v>
      </c>
      <c r="I518" s="663">
        <f t="shared" si="469"/>
        <v>1108.8</v>
      </c>
      <c r="J518" s="662">
        <f t="shared" si="442"/>
        <v>1108.8</v>
      </c>
      <c r="K518" s="661"/>
      <c r="AQ518" s="661">
        <v>0</v>
      </c>
      <c r="AR518" s="662">
        <f t="shared" si="426"/>
        <v>0</v>
      </c>
      <c r="AS518" s="661">
        <v>1.54</v>
      </c>
      <c r="AT518" s="663">
        <f t="shared" si="470"/>
        <v>0</v>
      </c>
      <c r="AU518" s="662">
        <f t="shared" si="443"/>
        <v>0</v>
      </c>
      <c r="AV518" s="627">
        <v>720</v>
      </c>
      <c r="AW518" s="661">
        <v>0</v>
      </c>
      <c r="AX518" s="662">
        <f t="shared" si="429"/>
        <v>0</v>
      </c>
      <c r="AY518" s="661">
        <v>1.54</v>
      </c>
      <c r="AZ518" s="663">
        <f t="shared" si="471"/>
        <v>1108.8</v>
      </c>
      <c r="BA518" s="662">
        <f t="shared" si="444"/>
        <v>1108.8</v>
      </c>
      <c r="BB518" s="627"/>
      <c r="BC518" s="661"/>
      <c r="BD518" s="661"/>
      <c r="BE518" s="661"/>
      <c r="BF518" s="661"/>
      <c r="BG518" s="661"/>
      <c r="BH518" s="898">
        <f t="shared" si="413"/>
        <v>0</v>
      </c>
    </row>
    <row r="519" spans="1:62" s="689" customFormat="1" ht="14.1" customHeight="1">
      <c r="A519" s="686"/>
      <c r="B519" s="664" t="s">
        <v>1479</v>
      </c>
      <c r="C519" s="659"/>
      <c r="D519" s="659" t="s">
        <v>110</v>
      </c>
      <c r="E519" s="712">
        <v>28</v>
      </c>
      <c r="F519" s="661">
        <v>0</v>
      </c>
      <c r="G519" s="396">
        <f t="shared" si="423"/>
        <v>0</v>
      </c>
      <c r="H519" s="661">
        <v>7.4</v>
      </c>
      <c r="I519" s="396">
        <f t="shared" si="469"/>
        <v>207.20000000000002</v>
      </c>
      <c r="J519" s="396">
        <f t="shared" si="442"/>
        <v>207.20000000000002</v>
      </c>
      <c r="K519" s="661"/>
      <c r="AQ519" s="661">
        <v>0</v>
      </c>
      <c r="AR519" s="396">
        <f t="shared" si="426"/>
        <v>0</v>
      </c>
      <c r="AS519" s="661">
        <v>7.4</v>
      </c>
      <c r="AT519" s="396">
        <f t="shared" si="470"/>
        <v>0</v>
      </c>
      <c r="AU519" s="396">
        <f t="shared" si="443"/>
        <v>0</v>
      </c>
      <c r="AV519" s="627">
        <v>28</v>
      </c>
      <c r="AW519" s="661">
        <v>0</v>
      </c>
      <c r="AX519" s="396">
        <f t="shared" si="429"/>
        <v>0</v>
      </c>
      <c r="AY519" s="661">
        <v>7.4</v>
      </c>
      <c r="AZ519" s="396">
        <f t="shared" si="471"/>
        <v>207.20000000000002</v>
      </c>
      <c r="BA519" s="396">
        <f t="shared" si="444"/>
        <v>207.20000000000002</v>
      </c>
      <c r="BB519" s="627"/>
      <c r="BC519" s="661"/>
      <c r="BD519" s="661"/>
      <c r="BE519" s="661"/>
      <c r="BF519" s="661"/>
      <c r="BG519" s="661"/>
      <c r="BH519" s="898">
        <f t="shared" si="413"/>
        <v>0</v>
      </c>
    </row>
    <row r="520" spans="1:62" s="275" customFormat="1" ht="12.75">
      <c r="A520" s="314"/>
      <c r="B520" s="367"/>
      <c r="C520" s="187"/>
      <c r="D520" s="562"/>
      <c r="E520" s="234"/>
      <c r="F520" s="344"/>
      <c r="G520" s="190"/>
      <c r="H520" s="344"/>
      <c r="I520" s="190"/>
      <c r="J520" s="345"/>
      <c r="K520" s="420"/>
      <c r="L520" s="435"/>
      <c r="M520" s="429"/>
      <c r="N520" s="431"/>
      <c r="O520" s="429"/>
      <c r="P520" s="431"/>
      <c r="Q520" s="432"/>
      <c r="R520" s="452"/>
      <c r="S520" s="446"/>
      <c r="T520" s="448"/>
      <c r="U520" s="446"/>
      <c r="V520" s="448"/>
      <c r="W520" s="449"/>
      <c r="X520" s="481"/>
      <c r="Y520" s="474"/>
      <c r="Z520" s="476"/>
      <c r="AA520" s="474"/>
      <c r="AB520" s="476"/>
      <c r="AC520" s="477"/>
      <c r="AD520" s="500"/>
      <c r="AE520" s="491"/>
      <c r="AF520" s="493"/>
      <c r="AG520" s="491"/>
      <c r="AH520" s="493"/>
      <c r="AI520" s="494"/>
      <c r="AJ520" s="532"/>
      <c r="AK520" s="525"/>
      <c r="AL520" s="527"/>
      <c r="AM520" s="525"/>
      <c r="AN520" s="527"/>
      <c r="AO520" s="528"/>
      <c r="AP520" s="549"/>
      <c r="AQ520" s="344"/>
      <c r="AR520" s="190"/>
      <c r="AS520" s="344"/>
      <c r="AT520" s="190"/>
      <c r="AU520" s="345"/>
      <c r="AV520" s="681"/>
      <c r="AW520" s="344"/>
      <c r="AX520" s="190"/>
      <c r="AY520" s="344"/>
      <c r="AZ520" s="190"/>
      <c r="BA520" s="345"/>
      <c r="BB520" s="549"/>
      <c r="BC520" s="542"/>
      <c r="BD520" s="544"/>
      <c r="BE520" s="542"/>
      <c r="BF520" s="544"/>
      <c r="BG520" s="544"/>
      <c r="BH520" s="898">
        <f t="shared" si="413"/>
        <v>0</v>
      </c>
    </row>
    <row r="521" spans="1:62" s="459" customFormat="1" ht="12.75">
      <c r="A521" s="313">
        <v>8</v>
      </c>
      <c r="B521" s="250" t="s">
        <v>109</v>
      </c>
      <c r="C521" s="251"/>
      <c r="D521" s="252"/>
      <c r="E521" s="253"/>
      <c r="F521" s="252"/>
      <c r="G521" s="252"/>
      <c r="H521" s="252"/>
      <c r="I521" s="252"/>
      <c r="J521" s="311">
        <f>SUM(J523:J642)</f>
        <v>12466311.378000004</v>
      </c>
      <c r="K521" s="932"/>
      <c r="L521" s="461"/>
      <c r="M521" s="252"/>
      <c r="N521" s="463">
        <f t="shared" si="382"/>
        <v>0</v>
      </c>
      <c r="O521" s="252"/>
      <c r="P521" s="463">
        <f t="shared" si="383"/>
        <v>0</v>
      </c>
      <c r="Q521" s="311">
        <f>SUM(Q523:Q642)</f>
        <v>669882</v>
      </c>
      <c r="R521" s="461"/>
      <c r="S521" s="252"/>
      <c r="T521" s="463">
        <f t="shared" si="385"/>
        <v>0</v>
      </c>
      <c r="U521" s="252"/>
      <c r="V521" s="463">
        <f t="shared" si="386"/>
        <v>0</v>
      </c>
      <c r="W521" s="464">
        <f>SUM(W523:W642)</f>
        <v>749900</v>
      </c>
      <c r="X521" s="461"/>
      <c r="Y521" s="252"/>
      <c r="Z521" s="463">
        <f t="shared" si="388"/>
        <v>0</v>
      </c>
      <c r="AA521" s="252"/>
      <c r="AB521" s="463">
        <f t="shared" si="389"/>
        <v>0</v>
      </c>
      <c r="AC521" s="464">
        <f>SUM(AC523:AC644)</f>
        <v>765674</v>
      </c>
      <c r="AD521" s="461"/>
      <c r="AE521" s="252"/>
      <c r="AF521" s="463">
        <f t="shared" si="391"/>
        <v>0</v>
      </c>
      <c r="AG521" s="252"/>
      <c r="AH521" s="463">
        <f t="shared" si="392"/>
        <v>0</v>
      </c>
      <c r="AI521" s="462">
        <f t="shared" si="393"/>
        <v>0</v>
      </c>
      <c r="AJ521" s="574"/>
      <c r="AK521" s="930"/>
      <c r="AL521" s="931">
        <f t="shared" si="394"/>
        <v>0</v>
      </c>
      <c r="AM521" s="930"/>
      <c r="AN521" s="931">
        <f t="shared" si="395"/>
        <v>0</v>
      </c>
      <c r="AO521" s="464">
        <f>SUM(AO523:AO642)</f>
        <v>4653265.5500000007</v>
      </c>
      <c r="AP521" s="461"/>
      <c r="AQ521" s="252"/>
      <c r="AR521" s="252"/>
      <c r="AS521" s="252"/>
      <c r="AT521" s="252"/>
      <c r="AU521" s="464">
        <f>SUM(AU523:AU642)</f>
        <v>0</v>
      </c>
      <c r="AV521" s="461"/>
      <c r="AW521" s="252"/>
      <c r="AX521" s="252"/>
      <c r="AY521" s="252"/>
      <c r="AZ521" s="252"/>
      <c r="BA521" s="464">
        <f>SUM(BA523:BA642)</f>
        <v>5178345.7079999987</v>
      </c>
      <c r="BB521" s="461"/>
      <c r="BC521" s="548"/>
      <c r="BD521" s="544">
        <f t="shared" ref="BD521:BD525" si="472">BB521*BC521</f>
        <v>0</v>
      </c>
      <c r="BE521" s="548"/>
      <c r="BF521" s="544">
        <f t="shared" ref="BF521:BF525" si="473">BB521*BE521</f>
        <v>0</v>
      </c>
      <c r="BG521" s="464">
        <f>SUM(BG523:BG642)</f>
        <v>449244.12</v>
      </c>
      <c r="BH521" s="398">
        <f t="shared" si="413"/>
        <v>0</v>
      </c>
      <c r="BJ521" s="460"/>
    </row>
    <row r="522" spans="1:62" s="275" customFormat="1" ht="11.45" customHeight="1">
      <c r="A522" s="308"/>
      <c r="B522" s="366"/>
      <c r="C522" s="565"/>
      <c r="D522" s="562"/>
      <c r="E522" s="234"/>
      <c r="F522" s="344"/>
      <c r="G522" s="190"/>
      <c r="H522" s="344"/>
      <c r="I522" s="190"/>
      <c r="J522" s="345"/>
      <c r="K522" s="420"/>
      <c r="L522" s="435"/>
      <c r="M522" s="429"/>
      <c r="N522" s="431">
        <f t="shared" si="382"/>
        <v>0</v>
      </c>
      <c r="O522" s="429"/>
      <c r="P522" s="431">
        <f t="shared" si="383"/>
        <v>0</v>
      </c>
      <c r="Q522" s="432">
        <f t="shared" si="384"/>
        <v>0</v>
      </c>
      <c r="R522" s="452"/>
      <c r="S522" s="446"/>
      <c r="T522" s="448">
        <f t="shared" si="385"/>
        <v>0</v>
      </c>
      <c r="U522" s="446"/>
      <c r="V522" s="448">
        <f t="shared" si="386"/>
        <v>0</v>
      </c>
      <c r="W522" s="449">
        <f t="shared" si="387"/>
        <v>0</v>
      </c>
      <c r="X522" s="481"/>
      <c r="Y522" s="474"/>
      <c r="Z522" s="476">
        <f t="shared" si="388"/>
        <v>0</v>
      </c>
      <c r="AA522" s="474"/>
      <c r="AB522" s="476">
        <f t="shared" si="389"/>
        <v>0</v>
      </c>
      <c r="AC522" s="477">
        <f t="shared" si="390"/>
        <v>0</v>
      </c>
      <c r="AD522" s="500"/>
      <c r="AE522" s="491"/>
      <c r="AF522" s="493">
        <f t="shared" si="391"/>
        <v>0</v>
      </c>
      <c r="AG522" s="491"/>
      <c r="AH522" s="493">
        <f t="shared" si="392"/>
        <v>0</v>
      </c>
      <c r="AI522" s="494">
        <f t="shared" si="393"/>
        <v>0</v>
      </c>
      <c r="AJ522" s="532"/>
      <c r="AK522" s="525"/>
      <c r="AL522" s="527">
        <f t="shared" si="394"/>
        <v>0</v>
      </c>
      <c r="AM522" s="525"/>
      <c r="AN522" s="527">
        <f t="shared" si="395"/>
        <v>0</v>
      </c>
      <c r="AO522" s="528">
        <f t="shared" si="396"/>
        <v>0</v>
      </c>
      <c r="AP522" s="549"/>
      <c r="AQ522" s="344"/>
      <c r="AR522" s="190"/>
      <c r="AS522" s="344"/>
      <c r="AT522" s="190"/>
      <c r="AU522" s="345"/>
      <c r="AV522" s="681"/>
      <c r="AW522" s="344"/>
      <c r="AX522" s="190"/>
      <c r="AY522" s="344"/>
      <c r="AZ522" s="190"/>
      <c r="BA522" s="345"/>
      <c r="BB522" s="549"/>
      <c r="BC522" s="542"/>
      <c r="BD522" s="544">
        <f t="shared" si="472"/>
        <v>0</v>
      </c>
      <c r="BE522" s="542"/>
      <c r="BF522" s="544">
        <f t="shared" si="473"/>
        <v>0</v>
      </c>
      <c r="BG522" s="545">
        <f t="shared" ref="BG522:BG525" si="474">BD522+BF522</f>
        <v>0</v>
      </c>
      <c r="BH522" s="398">
        <f t="shared" si="413"/>
        <v>0</v>
      </c>
    </row>
    <row r="523" spans="1:62" s="275" customFormat="1" ht="12.75">
      <c r="A523" s="683" t="s">
        <v>373</v>
      </c>
      <c r="B523" s="367" t="s">
        <v>1015</v>
      </c>
      <c r="C523" s="187" t="s">
        <v>1127</v>
      </c>
      <c r="D523" s="562" t="s">
        <v>110</v>
      </c>
      <c r="E523" s="234">
        <v>19</v>
      </c>
      <c r="F523" s="344">
        <v>4800</v>
      </c>
      <c r="G523" s="190">
        <f t="shared" ref="G523:G597" si="475">E523*F523</f>
        <v>91200</v>
      </c>
      <c r="H523" s="344">
        <v>19860</v>
      </c>
      <c r="I523" s="190">
        <f t="shared" ref="I523:I562" si="476">H523*E523</f>
        <v>377340</v>
      </c>
      <c r="J523" s="345">
        <f t="shared" ref="J523:J597" si="477">G523+I523</f>
        <v>468540</v>
      </c>
      <c r="K523" s="420"/>
      <c r="L523" s="435">
        <v>17</v>
      </c>
      <c r="M523" s="429">
        <v>4800</v>
      </c>
      <c r="N523" s="431">
        <f t="shared" si="382"/>
        <v>81600</v>
      </c>
      <c r="O523" s="429">
        <v>19860</v>
      </c>
      <c r="P523" s="431">
        <f t="shared" si="383"/>
        <v>337620</v>
      </c>
      <c r="Q523" s="432">
        <f t="shared" si="384"/>
        <v>419220</v>
      </c>
      <c r="R523" s="452"/>
      <c r="S523" s="446">
        <v>4800</v>
      </c>
      <c r="T523" s="448">
        <f t="shared" si="385"/>
        <v>0</v>
      </c>
      <c r="U523" s="446">
        <v>19860</v>
      </c>
      <c r="V523" s="448">
        <f t="shared" si="386"/>
        <v>0</v>
      </c>
      <c r="W523" s="449">
        <f t="shared" si="387"/>
        <v>0</v>
      </c>
      <c r="X523" s="481"/>
      <c r="Y523" s="474">
        <v>4800</v>
      </c>
      <c r="Z523" s="476">
        <f t="shared" si="388"/>
        <v>0</v>
      </c>
      <c r="AA523" s="474">
        <v>19860</v>
      </c>
      <c r="AB523" s="476">
        <f t="shared" si="389"/>
        <v>0</v>
      </c>
      <c r="AC523" s="477">
        <f t="shared" si="390"/>
        <v>0</v>
      </c>
      <c r="AD523" s="500"/>
      <c r="AE523" s="491">
        <v>4800</v>
      </c>
      <c r="AF523" s="493">
        <f t="shared" si="391"/>
        <v>0</v>
      </c>
      <c r="AG523" s="491">
        <v>19860</v>
      </c>
      <c r="AH523" s="493">
        <f t="shared" si="392"/>
        <v>0</v>
      </c>
      <c r="AI523" s="494">
        <f t="shared" si="393"/>
        <v>0</v>
      </c>
      <c r="AJ523" s="532"/>
      <c r="AK523" s="525">
        <v>4800</v>
      </c>
      <c r="AL523" s="527">
        <f t="shared" si="394"/>
        <v>0</v>
      </c>
      <c r="AM523" s="525">
        <v>19860</v>
      </c>
      <c r="AN523" s="527">
        <f t="shared" si="395"/>
        <v>0</v>
      </c>
      <c r="AO523" s="528">
        <f t="shared" si="396"/>
        <v>0</v>
      </c>
      <c r="AP523" s="549"/>
      <c r="AQ523" s="344">
        <v>4800</v>
      </c>
      <c r="AR523" s="190">
        <f t="shared" ref="AR523:AR524" si="478">AP523*AQ523</f>
        <v>0</v>
      </c>
      <c r="AS523" s="344">
        <v>19860</v>
      </c>
      <c r="AT523" s="190">
        <f t="shared" ref="AT523:AT524" si="479">AS523*AP523</f>
        <v>0</v>
      </c>
      <c r="AU523" s="345">
        <f t="shared" ref="AU523:AU524" si="480">AR523+AT523</f>
        <v>0</v>
      </c>
      <c r="AV523" s="681">
        <v>2</v>
      </c>
      <c r="AW523" s="344">
        <v>4800</v>
      </c>
      <c r="AX523" s="190">
        <f t="shared" ref="AX523:AX524" si="481">AV523*AW523</f>
        <v>9600</v>
      </c>
      <c r="AY523" s="344">
        <v>19860</v>
      </c>
      <c r="AZ523" s="190">
        <f t="shared" ref="AZ523:AZ524" si="482">AY523*AV523</f>
        <v>39720</v>
      </c>
      <c r="BA523" s="345">
        <f t="shared" ref="BA523:BA524" si="483">AX523+AZ523</f>
        <v>49320</v>
      </c>
      <c r="BB523" s="549"/>
      <c r="BC523" s="542">
        <v>4800</v>
      </c>
      <c r="BD523" s="544">
        <f t="shared" si="472"/>
        <v>0</v>
      </c>
      <c r="BE523" s="542">
        <v>19860</v>
      </c>
      <c r="BF523" s="544">
        <f t="shared" si="473"/>
        <v>0</v>
      </c>
      <c r="BG523" s="545">
        <f t="shared" si="474"/>
        <v>0</v>
      </c>
      <c r="BH523" s="398">
        <f t="shared" si="413"/>
        <v>0</v>
      </c>
    </row>
    <row r="524" spans="1:62" s="275" customFormat="1" ht="51">
      <c r="A524" s="683" t="s">
        <v>1122</v>
      </c>
      <c r="B524" s="367" t="s">
        <v>119</v>
      </c>
      <c r="C524" s="187" t="s">
        <v>120</v>
      </c>
      <c r="D524" s="562" t="s">
        <v>110</v>
      </c>
      <c r="E524" s="234">
        <v>65</v>
      </c>
      <c r="F524" s="344">
        <v>2400</v>
      </c>
      <c r="G524" s="190">
        <f t="shared" si="475"/>
        <v>156000</v>
      </c>
      <c r="H524" s="344">
        <v>8794</v>
      </c>
      <c r="I524" s="190">
        <f t="shared" si="476"/>
        <v>571610</v>
      </c>
      <c r="J524" s="345">
        <f t="shared" si="477"/>
        <v>727610</v>
      </c>
      <c r="K524" s="420"/>
      <c r="L524" s="435">
        <v>11</v>
      </c>
      <c r="M524" s="429">
        <v>2400</v>
      </c>
      <c r="N524" s="431">
        <f t="shared" si="382"/>
        <v>26400</v>
      </c>
      <c r="O524" s="429">
        <v>8794</v>
      </c>
      <c r="P524" s="431">
        <f t="shared" si="383"/>
        <v>96734</v>
      </c>
      <c r="Q524" s="432">
        <f t="shared" si="384"/>
        <v>123134</v>
      </c>
      <c r="R524" s="452">
        <v>50</v>
      </c>
      <c r="S524" s="446">
        <v>2400</v>
      </c>
      <c r="T524" s="448">
        <f t="shared" si="385"/>
        <v>120000</v>
      </c>
      <c r="U524" s="446">
        <v>8794</v>
      </c>
      <c r="V524" s="448">
        <f t="shared" si="386"/>
        <v>439700</v>
      </c>
      <c r="W524" s="449">
        <f t="shared" si="387"/>
        <v>559700</v>
      </c>
      <c r="X524" s="481"/>
      <c r="Y524" s="474">
        <v>2400</v>
      </c>
      <c r="Z524" s="476">
        <f t="shared" si="388"/>
        <v>0</v>
      </c>
      <c r="AA524" s="474">
        <v>8794</v>
      </c>
      <c r="AB524" s="476">
        <f t="shared" si="389"/>
        <v>0</v>
      </c>
      <c r="AC524" s="477">
        <f t="shared" si="390"/>
        <v>0</v>
      </c>
      <c r="AD524" s="500"/>
      <c r="AE524" s="491">
        <v>2400</v>
      </c>
      <c r="AF524" s="493">
        <f t="shared" si="391"/>
        <v>0</v>
      </c>
      <c r="AG524" s="491">
        <v>8794</v>
      </c>
      <c r="AH524" s="493">
        <f t="shared" si="392"/>
        <v>0</v>
      </c>
      <c r="AI524" s="494">
        <f t="shared" si="393"/>
        <v>0</v>
      </c>
      <c r="AJ524" s="532"/>
      <c r="AK524" s="525">
        <v>2400</v>
      </c>
      <c r="AL524" s="527">
        <f t="shared" si="394"/>
        <v>0</v>
      </c>
      <c r="AM524" s="525">
        <v>8794</v>
      </c>
      <c r="AN524" s="527">
        <f t="shared" si="395"/>
        <v>0</v>
      </c>
      <c r="AO524" s="528">
        <f t="shared" si="396"/>
        <v>0</v>
      </c>
      <c r="AP524" s="549"/>
      <c r="AQ524" s="344">
        <v>2400</v>
      </c>
      <c r="AR524" s="190">
        <f t="shared" si="478"/>
        <v>0</v>
      </c>
      <c r="AS524" s="344">
        <v>8794</v>
      </c>
      <c r="AT524" s="190">
        <f t="shared" si="479"/>
        <v>0</v>
      </c>
      <c r="AU524" s="345">
        <f t="shared" si="480"/>
        <v>0</v>
      </c>
      <c r="AV524" s="681">
        <v>4</v>
      </c>
      <c r="AW524" s="344">
        <v>2400</v>
      </c>
      <c r="AX524" s="190">
        <f t="shared" si="481"/>
        <v>9600</v>
      </c>
      <c r="AY524" s="344">
        <v>8794</v>
      </c>
      <c r="AZ524" s="190">
        <f t="shared" si="482"/>
        <v>35176</v>
      </c>
      <c r="BA524" s="345">
        <f t="shared" si="483"/>
        <v>44776</v>
      </c>
      <c r="BB524" s="549"/>
      <c r="BC524" s="542">
        <v>2400</v>
      </c>
      <c r="BD524" s="544">
        <f t="shared" si="472"/>
        <v>0</v>
      </c>
      <c r="BE524" s="542">
        <v>8794</v>
      </c>
      <c r="BF524" s="544">
        <f t="shared" si="473"/>
        <v>0</v>
      </c>
      <c r="BG524" s="545">
        <f t="shared" si="474"/>
        <v>0</v>
      </c>
      <c r="BH524" s="398">
        <f t="shared" si="413"/>
        <v>0</v>
      </c>
    </row>
    <row r="525" spans="1:62" s="595" customFormat="1" ht="12.75">
      <c r="A525" s="668" t="s">
        <v>1124</v>
      </c>
      <c r="B525" s="675" t="s">
        <v>1132</v>
      </c>
      <c r="C525" s="598" t="s">
        <v>1133</v>
      </c>
      <c r="D525" s="710" t="s">
        <v>110</v>
      </c>
      <c r="E525" s="711"/>
      <c r="F525" s="600">
        <v>5000</v>
      </c>
      <c r="G525" s="586">
        <f>E525*F525</f>
        <v>0</v>
      </c>
      <c r="H525" s="600">
        <v>47351.3</v>
      </c>
      <c r="I525" s="586">
        <f>H525*E525</f>
        <v>0</v>
      </c>
      <c r="J525" s="587">
        <f>G525+I525</f>
        <v>0</v>
      </c>
      <c r="K525" s="676"/>
      <c r="L525" s="673"/>
      <c r="M525" s="600">
        <v>5000</v>
      </c>
      <c r="N525" s="586">
        <f t="shared" ref="N525:N599" si="484">L525*M525</f>
        <v>0</v>
      </c>
      <c r="O525" s="600">
        <v>47351.3</v>
      </c>
      <c r="P525" s="586">
        <f t="shared" ref="P525:P599" si="485">L525*O525</f>
        <v>0</v>
      </c>
      <c r="Q525" s="587">
        <f t="shared" ref="Q525:Q599" si="486">N525+P525</f>
        <v>0</v>
      </c>
      <c r="R525" s="673"/>
      <c r="S525" s="600">
        <v>5000</v>
      </c>
      <c r="T525" s="586">
        <f t="shared" ref="T525:T599" si="487">R525*S525</f>
        <v>0</v>
      </c>
      <c r="U525" s="600">
        <v>47351.3</v>
      </c>
      <c r="V525" s="586">
        <f t="shared" ref="V525:V599" si="488">R525*U525</f>
        <v>0</v>
      </c>
      <c r="W525" s="587">
        <f t="shared" ref="W525:W599" si="489">T525+V525</f>
        <v>0</v>
      </c>
      <c r="X525" s="673"/>
      <c r="Y525" s="600">
        <v>5000</v>
      </c>
      <c r="Z525" s="586">
        <f t="shared" ref="Z525:Z599" si="490">X525*Y525</f>
        <v>0</v>
      </c>
      <c r="AA525" s="600">
        <v>47351.3</v>
      </c>
      <c r="AB525" s="586">
        <f t="shared" ref="AB525:AB599" si="491">X525*AA525</f>
        <v>0</v>
      </c>
      <c r="AC525" s="587">
        <f t="shared" ref="AC525:AC599" si="492">Z525+AB525</f>
        <v>0</v>
      </c>
      <c r="AD525" s="673"/>
      <c r="AE525" s="600">
        <v>5000</v>
      </c>
      <c r="AF525" s="586">
        <f t="shared" ref="AF525:AF599" si="493">AD525*AE525</f>
        <v>0</v>
      </c>
      <c r="AG525" s="600">
        <v>47351.3</v>
      </c>
      <c r="AH525" s="586">
        <f t="shared" ref="AH525:AH599" si="494">AD525*AG525</f>
        <v>0</v>
      </c>
      <c r="AI525" s="587">
        <f t="shared" ref="AI525:AI599" si="495">AF525+AH525</f>
        <v>0</v>
      </c>
      <c r="AJ525" s="674"/>
      <c r="AK525" s="603">
        <v>5000</v>
      </c>
      <c r="AL525" s="591">
        <f t="shared" ref="AL525:AL599" si="496">AJ525*AK525</f>
        <v>0</v>
      </c>
      <c r="AM525" s="603">
        <v>47351.3</v>
      </c>
      <c r="AN525" s="591">
        <f t="shared" ref="AN525:AN599" si="497">AJ525*AM525</f>
        <v>0</v>
      </c>
      <c r="AO525" s="592">
        <f t="shared" ref="AO525:AO599" si="498">AL525+AN525</f>
        <v>0</v>
      </c>
      <c r="AP525" s="673"/>
      <c r="AQ525" s="600">
        <v>5000</v>
      </c>
      <c r="AR525" s="586">
        <f>AP525*AQ525</f>
        <v>0</v>
      </c>
      <c r="AS525" s="600">
        <v>47351.3</v>
      </c>
      <c r="AT525" s="586">
        <f>AS525*AP525</f>
        <v>0</v>
      </c>
      <c r="AU525" s="587">
        <f>AR525+AT525</f>
        <v>0</v>
      </c>
      <c r="AV525" s="681"/>
      <c r="AW525" s="600">
        <v>5000</v>
      </c>
      <c r="AX525" s="586">
        <f>AV525*AW525</f>
        <v>0</v>
      </c>
      <c r="AY525" s="600">
        <v>47351.3</v>
      </c>
      <c r="AZ525" s="586">
        <f>AY525*AV525</f>
        <v>0</v>
      </c>
      <c r="BA525" s="587">
        <f>AX525+AZ525</f>
        <v>0</v>
      </c>
      <c r="BB525" s="673"/>
      <c r="BC525" s="600">
        <v>5000</v>
      </c>
      <c r="BD525" s="586">
        <f t="shared" si="472"/>
        <v>0</v>
      </c>
      <c r="BE525" s="600">
        <v>47351.3</v>
      </c>
      <c r="BF525" s="586">
        <f t="shared" si="473"/>
        <v>0</v>
      </c>
      <c r="BG525" s="587">
        <f t="shared" si="474"/>
        <v>0</v>
      </c>
      <c r="BH525" s="398">
        <f t="shared" si="413"/>
        <v>0</v>
      </c>
    </row>
    <row r="526" spans="1:62" s="689" customFormat="1" ht="14.1" customHeight="1">
      <c r="A526" s="686"/>
      <c r="B526" s="664" t="s">
        <v>1480</v>
      </c>
      <c r="C526" s="394" t="s">
        <v>1481</v>
      </c>
      <c r="D526" s="688" t="s">
        <v>110</v>
      </c>
      <c r="E526" s="688">
        <v>3</v>
      </c>
      <c r="F526" s="661">
        <v>5000</v>
      </c>
      <c r="G526" s="396">
        <f t="shared" ref="G526" si="499">E526*F526</f>
        <v>15000</v>
      </c>
      <c r="H526" s="661">
        <v>21486</v>
      </c>
      <c r="I526" s="396">
        <f t="shared" ref="I526" si="500">H526*E526</f>
        <v>64458</v>
      </c>
      <c r="J526" s="396">
        <f t="shared" ref="J526" si="501">G526+I526</f>
        <v>79458</v>
      </c>
      <c r="K526" s="661"/>
      <c r="AQ526" s="661">
        <v>5000</v>
      </c>
      <c r="AR526" s="396">
        <f t="shared" ref="AR526" si="502">AP526*AQ526</f>
        <v>0</v>
      </c>
      <c r="AS526" s="661">
        <v>21486</v>
      </c>
      <c r="AT526" s="396">
        <f t="shared" ref="AT526" si="503">AS526*AP526</f>
        <v>0</v>
      </c>
      <c r="AU526" s="396">
        <f t="shared" ref="AU526" si="504">AR526+AT526</f>
        <v>0</v>
      </c>
      <c r="AV526" s="627">
        <v>3</v>
      </c>
      <c r="AW526" s="661">
        <v>5000</v>
      </c>
      <c r="AX526" s="396">
        <f t="shared" ref="AX526" si="505">AV526*AW526</f>
        <v>15000</v>
      </c>
      <c r="AY526" s="661">
        <v>21486</v>
      </c>
      <c r="AZ526" s="396">
        <f t="shared" ref="AZ526" si="506">AY526*AV526</f>
        <v>64458</v>
      </c>
      <c r="BA526" s="396">
        <f t="shared" ref="BA526" si="507">AX526+AZ526</f>
        <v>79458</v>
      </c>
      <c r="BB526" s="627"/>
      <c r="BC526" s="661"/>
      <c r="BD526" s="661"/>
      <c r="BE526" s="661"/>
      <c r="BF526" s="661"/>
      <c r="BG526" s="661"/>
      <c r="BH526" s="398">
        <f t="shared" si="413"/>
        <v>0</v>
      </c>
    </row>
    <row r="527" spans="1:62" s="275" customFormat="1" ht="12.75">
      <c r="A527" s="683" t="s">
        <v>1126</v>
      </c>
      <c r="B527" s="367" t="s">
        <v>1135</v>
      </c>
      <c r="C527" s="187" t="s">
        <v>1136</v>
      </c>
      <c r="D527" s="562" t="s">
        <v>110</v>
      </c>
      <c r="E527" s="234">
        <v>1</v>
      </c>
      <c r="F527" s="344">
        <v>5000</v>
      </c>
      <c r="G527" s="190">
        <f>E527*F527</f>
        <v>5000</v>
      </c>
      <c r="H527" s="344">
        <v>48392.74</v>
      </c>
      <c r="I527" s="190">
        <f>H527*E527</f>
        <v>48392.74</v>
      </c>
      <c r="J527" s="345">
        <f>G527+I527</f>
        <v>53392.74</v>
      </c>
      <c r="K527" s="420"/>
      <c r="L527" s="435"/>
      <c r="M527" s="429">
        <v>5000</v>
      </c>
      <c r="N527" s="431">
        <f t="shared" si="484"/>
        <v>0</v>
      </c>
      <c r="O527" s="429">
        <v>48392.74</v>
      </c>
      <c r="P527" s="431">
        <f t="shared" si="485"/>
        <v>0</v>
      </c>
      <c r="Q527" s="432">
        <f t="shared" si="486"/>
        <v>0</v>
      </c>
      <c r="R527" s="452"/>
      <c r="S527" s="446">
        <v>5000</v>
      </c>
      <c r="T527" s="448">
        <f t="shared" si="487"/>
        <v>0</v>
      </c>
      <c r="U527" s="446">
        <v>48392.74</v>
      </c>
      <c r="V527" s="448">
        <f t="shared" si="488"/>
        <v>0</v>
      </c>
      <c r="W527" s="449">
        <f t="shared" si="489"/>
        <v>0</v>
      </c>
      <c r="X527" s="481"/>
      <c r="Y527" s="474">
        <v>5000</v>
      </c>
      <c r="Z527" s="476">
        <f t="shared" si="490"/>
        <v>0</v>
      </c>
      <c r="AA527" s="474">
        <v>48392.74</v>
      </c>
      <c r="AB527" s="476">
        <f t="shared" si="491"/>
        <v>0</v>
      </c>
      <c r="AC527" s="477">
        <f t="shared" si="492"/>
        <v>0</v>
      </c>
      <c r="AD527" s="500"/>
      <c r="AE527" s="491">
        <v>5000</v>
      </c>
      <c r="AF527" s="493">
        <f t="shared" si="493"/>
        <v>0</v>
      </c>
      <c r="AG527" s="491">
        <v>48392.74</v>
      </c>
      <c r="AH527" s="493">
        <f t="shared" si="494"/>
        <v>0</v>
      </c>
      <c r="AI527" s="494">
        <f t="shared" si="495"/>
        <v>0</v>
      </c>
      <c r="AJ527" s="532"/>
      <c r="AK527" s="525">
        <v>5000</v>
      </c>
      <c r="AL527" s="527">
        <f t="shared" si="496"/>
        <v>0</v>
      </c>
      <c r="AM527" s="525">
        <v>48392.74</v>
      </c>
      <c r="AN527" s="527">
        <f t="shared" si="497"/>
        <v>0</v>
      </c>
      <c r="AO527" s="528">
        <f t="shared" si="498"/>
        <v>0</v>
      </c>
      <c r="AP527" s="549"/>
      <c r="AQ527" s="344">
        <v>5000</v>
      </c>
      <c r="AR527" s="190">
        <f>AP527*AQ527</f>
        <v>0</v>
      </c>
      <c r="AS527" s="344">
        <v>48392.74</v>
      </c>
      <c r="AT527" s="190">
        <f>AS527*AP527</f>
        <v>0</v>
      </c>
      <c r="AU527" s="345">
        <f>AR527+AT527</f>
        <v>0</v>
      </c>
      <c r="AV527" s="681">
        <v>1</v>
      </c>
      <c r="AW527" s="344">
        <v>5000</v>
      </c>
      <c r="AX527" s="190">
        <f>AV527*AW527</f>
        <v>5000</v>
      </c>
      <c r="AY527" s="344">
        <v>48392.74</v>
      </c>
      <c r="AZ527" s="190">
        <f>AY527*AV527</f>
        <v>48392.74</v>
      </c>
      <c r="BA527" s="345">
        <f>AX527+AZ527</f>
        <v>53392.74</v>
      </c>
      <c r="BB527" s="549"/>
      <c r="BC527" s="542">
        <v>5000</v>
      </c>
      <c r="BD527" s="544">
        <f t="shared" ref="BD527:BD561" si="508">BB527*BC527</f>
        <v>0</v>
      </c>
      <c r="BE527" s="542">
        <v>48392.74</v>
      </c>
      <c r="BF527" s="544">
        <f t="shared" ref="BF527:BF560" si="509">BB527*BE527</f>
        <v>0</v>
      </c>
      <c r="BG527" s="545">
        <f t="shared" ref="BG527:BG561" si="510">BD527+BF527</f>
        <v>0</v>
      </c>
      <c r="BH527" s="398">
        <f t="shared" ref="BH527:BH590" si="511">E527-L527-R527-X527-AD527-AJ527-AP527-AV527-BB527</f>
        <v>0</v>
      </c>
    </row>
    <row r="528" spans="1:62" s="275" customFormat="1" ht="12.75">
      <c r="A528" s="683" t="s">
        <v>118</v>
      </c>
      <c r="B528" s="367" t="s">
        <v>1135</v>
      </c>
      <c r="C528" s="187" t="s">
        <v>1138</v>
      </c>
      <c r="D528" s="562" t="s">
        <v>110</v>
      </c>
      <c r="E528" s="234">
        <v>1</v>
      </c>
      <c r="F528" s="344">
        <v>5000</v>
      </c>
      <c r="G528" s="190">
        <f>E528*F528</f>
        <v>5000</v>
      </c>
      <c r="H528" s="344">
        <v>82839.95</v>
      </c>
      <c r="I528" s="190">
        <f>H528*E528</f>
        <v>82839.95</v>
      </c>
      <c r="J528" s="345">
        <f>G528+I528</f>
        <v>87839.95</v>
      </c>
      <c r="K528" s="420"/>
      <c r="L528" s="435"/>
      <c r="M528" s="429">
        <v>5000</v>
      </c>
      <c r="N528" s="431">
        <f t="shared" si="484"/>
        <v>0</v>
      </c>
      <c r="O528" s="429">
        <v>82839.95</v>
      </c>
      <c r="P528" s="431">
        <f t="shared" si="485"/>
        <v>0</v>
      </c>
      <c r="Q528" s="432">
        <f t="shared" si="486"/>
        <v>0</v>
      </c>
      <c r="R528" s="452"/>
      <c r="S528" s="446">
        <v>5000</v>
      </c>
      <c r="T528" s="448">
        <f t="shared" si="487"/>
        <v>0</v>
      </c>
      <c r="U528" s="446">
        <v>82839.95</v>
      </c>
      <c r="V528" s="448">
        <f t="shared" si="488"/>
        <v>0</v>
      </c>
      <c r="W528" s="449">
        <f t="shared" si="489"/>
        <v>0</v>
      </c>
      <c r="X528" s="481"/>
      <c r="Y528" s="474">
        <v>5000</v>
      </c>
      <c r="Z528" s="476">
        <f t="shared" si="490"/>
        <v>0</v>
      </c>
      <c r="AA528" s="474">
        <v>82839.95</v>
      </c>
      <c r="AB528" s="476">
        <f t="shared" si="491"/>
        <v>0</v>
      </c>
      <c r="AC528" s="477">
        <f t="shared" si="492"/>
        <v>0</v>
      </c>
      <c r="AD528" s="500"/>
      <c r="AE528" s="491">
        <v>5000</v>
      </c>
      <c r="AF528" s="493">
        <f t="shared" si="493"/>
        <v>0</v>
      </c>
      <c r="AG528" s="491">
        <v>82839.95</v>
      </c>
      <c r="AH528" s="493">
        <f t="shared" si="494"/>
        <v>0</v>
      </c>
      <c r="AI528" s="494">
        <f t="shared" si="495"/>
        <v>0</v>
      </c>
      <c r="AJ528" s="532"/>
      <c r="AK528" s="525">
        <v>5000</v>
      </c>
      <c r="AL528" s="527">
        <f t="shared" si="496"/>
        <v>0</v>
      </c>
      <c r="AM528" s="525">
        <v>82839.95</v>
      </c>
      <c r="AN528" s="527">
        <f t="shared" si="497"/>
        <v>0</v>
      </c>
      <c r="AO528" s="528">
        <f t="shared" si="498"/>
        <v>0</v>
      </c>
      <c r="AP528" s="549"/>
      <c r="AQ528" s="344">
        <v>5000</v>
      </c>
      <c r="AR528" s="190">
        <f>AP528*AQ528</f>
        <v>0</v>
      </c>
      <c r="AS528" s="344">
        <v>82839.95</v>
      </c>
      <c r="AT528" s="190">
        <f>AS528*AP528</f>
        <v>0</v>
      </c>
      <c r="AU528" s="345">
        <f>AR528+AT528</f>
        <v>0</v>
      </c>
      <c r="AV528" s="681">
        <v>1</v>
      </c>
      <c r="AW528" s="344">
        <v>5000</v>
      </c>
      <c r="AX528" s="190">
        <f>AV528*AW528</f>
        <v>5000</v>
      </c>
      <c r="AY528" s="344">
        <v>82839.95</v>
      </c>
      <c r="AZ528" s="190">
        <f>AY528*AV528</f>
        <v>82839.95</v>
      </c>
      <c r="BA528" s="345">
        <f>AX528+AZ528</f>
        <v>87839.95</v>
      </c>
      <c r="BB528" s="549"/>
      <c r="BC528" s="542">
        <v>5000</v>
      </c>
      <c r="BD528" s="544">
        <f t="shared" si="508"/>
        <v>0</v>
      </c>
      <c r="BE528" s="542">
        <v>82839.95</v>
      </c>
      <c r="BF528" s="544">
        <f t="shared" si="509"/>
        <v>0</v>
      </c>
      <c r="BG528" s="545">
        <f t="shared" si="510"/>
        <v>0</v>
      </c>
      <c r="BH528" s="398">
        <f t="shared" si="511"/>
        <v>0</v>
      </c>
    </row>
    <row r="529" spans="1:60" s="275" customFormat="1" ht="12.75">
      <c r="A529" s="683" t="s">
        <v>1128</v>
      </c>
      <c r="B529" s="367" t="s">
        <v>1129</v>
      </c>
      <c r="C529" s="187" t="s">
        <v>1130</v>
      </c>
      <c r="D529" s="562" t="s">
        <v>110</v>
      </c>
      <c r="E529" s="234">
        <v>2</v>
      </c>
      <c r="F529" s="344">
        <v>4800</v>
      </c>
      <c r="G529" s="190">
        <f t="shared" si="475"/>
        <v>9600</v>
      </c>
      <c r="H529" s="344">
        <v>58964</v>
      </c>
      <c r="I529" s="190">
        <f t="shared" si="476"/>
        <v>117928</v>
      </c>
      <c r="J529" s="345">
        <f t="shared" si="477"/>
        <v>127528</v>
      </c>
      <c r="K529" s="420"/>
      <c r="L529" s="435">
        <v>2</v>
      </c>
      <c r="M529" s="429">
        <v>4800</v>
      </c>
      <c r="N529" s="431">
        <f t="shared" si="484"/>
        <v>9600</v>
      </c>
      <c r="O529" s="429">
        <v>58964</v>
      </c>
      <c r="P529" s="431">
        <f t="shared" si="485"/>
        <v>117928</v>
      </c>
      <c r="Q529" s="432">
        <f t="shared" si="486"/>
        <v>127528</v>
      </c>
      <c r="R529" s="452"/>
      <c r="S529" s="446">
        <v>4800</v>
      </c>
      <c r="T529" s="448">
        <f t="shared" si="487"/>
        <v>0</v>
      </c>
      <c r="U529" s="446">
        <v>58964</v>
      </c>
      <c r="V529" s="448">
        <f t="shared" si="488"/>
        <v>0</v>
      </c>
      <c r="W529" s="449">
        <f t="shared" si="489"/>
        <v>0</v>
      </c>
      <c r="X529" s="481"/>
      <c r="Y529" s="474">
        <v>4800</v>
      </c>
      <c r="Z529" s="476">
        <f t="shared" si="490"/>
        <v>0</v>
      </c>
      <c r="AA529" s="474">
        <v>58964</v>
      </c>
      <c r="AB529" s="476">
        <f t="shared" si="491"/>
        <v>0</v>
      </c>
      <c r="AC529" s="477">
        <f t="shared" si="492"/>
        <v>0</v>
      </c>
      <c r="AD529" s="500"/>
      <c r="AE529" s="491">
        <v>4800</v>
      </c>
      <c r="AF529" s="493">
        <f t="shared" si="493"/>
        <v>0</v>
      </c>
      <c r="AG529" s="491">
        <v>58964</v>
      </c>
      <c r="AH529" s="493">
        <f t="shared" si="494"/>
        <v>0</v>
      </c>
      <c r="AI529" s="494">
        <f t="shared" si="495"/>
        <v>0</v>
      </c>
      <c r="AJ529" s="532"/>
      <c r="AK529" s="525">
        <v>4800</v>
      </c>
      <c r="AL529" s="527">
        <f t="shared" si="496"/>
        <v>0</v>
      </c>
      <c r="AM529" s="525">
        <v>58964</v>
      </c>
      <c r="AN529" s="527">
        <f t="shared" si="497"/>
        <v>0</v>
      </c>
      <c r="AO529" s="528">
        <f t="shared" si="498"/>
        <v>0</v>
      </c>
      <c r="AP529" s="549"/>
      <c r="AQ529" s="344">
        <v>4800</v>
      </c>
      <c r="AR529" s="190">
        <f t="shared" ref="AR529:AR601" si="512">AP529*AQ529</f>
        <v>0</v>
      </c>
      <c r="AS529" s="344">
        <v>58964</v>
      </c>
      <c r="AT529" s="190">
        <f t="shared" ref="AT529:AT562" si="513">AS529*AP529</f>
        <v>0</v>
      </c>
      <c r="AU529" s="345">
        <f t="shared" ref="AU529:AU599" si="514">AR529+AT529</f>
        <v>0</v>
      </c>
      <c r="AV529" s="681"/>
      <c r="AW529" s="344">
        <v>4800</v>
      </c>
      <c r="AX529" s="190">
        <f t="shared" ref="AX529:AX603" si="515">AV529*AW529</f>
        <v>0</v>
      </c>
      <c r="AY529" s="344">
        <v>58964</v>
      </c>
      <c r="AZ529" s="190">
        <f t="shared" ref="AZ529:AZ562" si="516">AY529*AV529</f>
        <v>0</v>
      </c>
      <c r="BA529" s="345">
        <f t="shared" ref="BA529:BA599" si="517">AX529+AZ529</f>
        <v>0</v>
      </c>
      <c r="BB529" s="549"/>
      <c r="BC529" s="542">
        <v>4800</v>
      </c>
      <c r="BD529" s="544">
        <f t="shared" si="508"/>
        <v>0</v>
      </c>
      <c r="BE529" s="542">
        <v>58964</v>
      </c>
      <c r="BF529" s="544">
        <f t="shared" si="509"/>
        <v>0</v>
      </c>
      <c r="BG529" s="545">
        <f t="shared" si="510"/>
        <v>0</v>
      </c>
      <c r="BH529" s="398">
        <f t="shared" si="511"/>
        <v>0</v>
      </c>
    </row>
    <row r="530" spans="1:60" s="275" customFormat="1" ht="12.75">
      <c r="A530" s="683" t="s">
        <v>1131</v>
      </c>
      <c r="B530" s="367" t="s">
        <v>1140</v>
      </c>
      <c r="C530" s="187" t="s">
        <v>1141</v>
      </c>
      <c r="D530" s="562" t="s">
        <v>110</v>
      </c>
      <c r="E530" s="234">
        <v>1</v>
      </c>
      <c r="F530" s="344">
        <v>5000</v>
      </c>
      <c r="G530" s="190">
        <f t="shared" si="475"/>
        <v>5000</v>
      </c>
      <c r="H530" s="344">
        <v>116088.25</v>
      </c>
      <c r="I530" s="190">
        <f t="shared" si="476"/>
        <v>116088.25</v>
      </c>
      <c r="J530" s="345">
        <f t="shared" si="477"/>
        <v>121088.25</v>
      </c>
      <c r="K530" s="420"/>
      <c r="L530" s="435"/>
      <c r="M530" s="429">
        <v>5000</v>
      </c>
      <c r="N530" s="431">
        <f t="shared" si="484"/>
        <v>0</v>
      </c>
      <c r="O530" s="429">
        <v>116088.25</v>
      </c>
      <c r="P530" s="431">
        <f t="shared" si="485"/>
        <v>0</v>
      </c>
      <c r="Q530" s="432">
        <f t="shared" si="486"/>
        <v>0</v>
      </c>
      <c r="R530" s="452"/>
      <c r="S530" s="446">
        <v>5000</v>
      </c>
      <c r="T530" s="448">
        <f t="shared" si="487"/>
        <v>0</v>
      </c>
      <c r="U530" s="446">
        <v>116088.25</v>
      </c>
      <c r="V530" s="448">
        <f t="shared" si="488"/>
        <v>0</v>
      </c>
      <c r="W530" s="449">
        <f t="shared" si="489"/>
        <v>0</v>
      </c>
      <c r="X530" s="481"/>
      <c r="Y530" s="474">
        <v>5000</v>
      </c>
      <c r="Z530" s="476">
        <f t="shared" si="490"/>
        <v>0</v>
      </c>
      <c r="AA530" s="474">
        <v>116088.25</v>
      </c>
      <c r="AB530" s="476">
        <f t="shared" si="491"/>
        <v>0</v>
      </c>
      <c r="AC530" s="477">
        <f t="shared" si="492"/>
        <v>0</v>
      </c>
      <c r="AD530" s="500"/>
      <c r="AE530" s="491">
        <v>5000</v>
      </c>
      <c r="AF530" s="493">
        <f t="shared" si="493"/>
        <v>0</v>
      </c>
      <c r="AG530" s="491">
        <v>116088.25</v>
      </c>
      <c r="AH530" s="493">
        <f t="shared" si="494"/>
        <v>0</v>
      </c>
      <c r="AI530" s="494">
        <f t="shared" si="495"/>
        <v>0</v>
      </c>
      <c r="AJ530" s="532"/>
      <c r="AK530" s="525">
        <v>5000</v>
      </c>
      <c r="AL530" s="527">
        <f t="shared" si="496"/>
        <v>0</v>
      </c>
      <c r="AM530" s="525">
        <v>116088.25</v>
      </c>
      <c r="AN530" s="527">
        <f t="shared" si="497"/>
        <v>0</v>
      </c>
      <c r="AO530" s="528">
        <f t="shared" si="498"/>
        <v>0</v>
      </c>
      <c r="AP530" s="549"/>
      <c r="AQ530" s="344">
        <v>5000</v>
      </c>
      <c r="AR530" s="190">
        <f t="shared" si="512"/>
        <v>0</v>
      </c>
      <c r="AS530" s="344">
        <v>116088.25</v>
      </c>
      <c r="AT530" s="190">
        <f t="shared" si="513"/>
        <v>0</v>
      </c>
      <c r="AU530" s="345">
        <f t="shared" si="514"/>
        <v>0</v>
      </c>
      <c r="AV530" s="681">
        <v>1</v>
      </c>
      <c r="AW530" s="344">
        <v>5000</v>
      </c>
      <c r="AX530" s="190">
        <f t="shared" si="515"/>
        <v>5000</v>
      </c>
      <c r="AY530" s="344">
        <v>116088.25</v>
      </c>
      <c r="AZ530" s="190">
        <f t="shared" si="516"/>
        <v>116088.25</v>
      </c>
      <c r="BA530" s="345">
        <f t="shared" si="517"/>
        <v>121088.25</v>
      </c>
      <c r="BB530" s="549"/>
      <c r="BC530" s="542">
        <v>5000</v>
      </c>
      <c r="BD530" s="544">
        <f t="shared" si="508"/>
        <v>0</v>
      </c>
      <c r="BE530" s="542">
        <v>116088.25</v>
      </c>
      <c r="BF530" s="544">
        <f t="shared" si="509"/>
        <v>0</v>
      </c>
      <c r="BG530" s="545">
        <f t="shared" si="510"/>
        <v>0</v>
      </c>
      <c r="BH530" s="398">
        <f t="shared" si="511"/>
        <v>0</v>
      </c>
    </row>
    <row r="531" spans="1:60" s="275" customFormat="1" ht="12.75">
      <c r="A531" s="683" t="s">
        <v>1134</v>
      </c>
      <c r="B531" s="367" t="s">
        <v>376</v>
      </c>
      <c r="C531" s="187" t="s">
        <v>377</v>
      </c>
      <c r="D531" s="562" t="s">
        <v>110</v>
      </c>
      <c r="E531" s="234">
        <v>1</v>
      </c>
      <c r="F531" s="344">
        <v>5000</v>
      </c>
      <c r="G531" s="190">
        <f t="shared" si="475"/>
        <v>5000</v>
      </c>
      <c r="H531" s="344">
        <v>54834</v>
      </c>
      <c r="I531" s="190">
        <f t="shared" si="476"/>
        <v>54834</v>
      </c>
      <c r="J531" s="345">
        <f t="shared" si="477"/>
        <v>59834</v>
      </c>
      <c r="K531" s="420"/>
      <c r="L531" s="435"/>
      <c r="M531" s="429">
        <v>5000</v>
      </c>
      <c r="N531" s="431">
        <f t="shared" si="484"/>
        <v>0</v>
      </c>
      <c r="O531" s="429">
        <v>54834</v>
      </c>
      <c r="P531" s="431">
        <f t="shared" si="485"/>
        <v>0</v>
      </c>
      <c r="Q531" s="432">
        <f t="shared" si="486"/>
        <v>0</v>
      </c>
      <c r="R531" s="452"/>
      <c r="S531" s="446">
        <v>5000</v>
      </c>
      <c r="T531" s="448">
        <f t="shared" si="487"/>
        <v>0</v>
      </c>
      <c r="U531" s="446">
        <v>54834</v>
      </c>
      <c r="V531" s="448">
        <f t="shared" si="488"/>
        <v>0</v>
      </c>
      <c r="W531" s="449">
        <f t="shared" si="489"/>
        <v>0</v>
      </c>
      <c r="X531" s="481">
        <v>1</v>
      </c>
      <c r="Y531" s="474">
        <v>5000</v>
      </c>
      <c r="Z531" s="476">
        <f t="shared" si="490"/>
        <v>5000</v>
      </c>
      <c r="AA531" s="474">
        <v>54834</v>
      </c>
      <c r="AB531" s="476">
        <f t="shared" si="491"/>
        <v>54834</v>
      </c>
      <c r="AC531" s="477">
        <f t="shared" si="492"/>
        <v>59834</v>
      </c>
      <c r="AD531" s="500"/>
      <c r="AE531" s="491">
        <v>5000</v>
      </c>
      <c r="AF531" s="493">
        <f t="shared" si="493"/>
        <v>0</v>
      </c>
      <c r="AG531" s="491">
        <v>54834</v>
      </c>
      <c r="AH531" s="493">
        <f t="shared" si="494"/>
        <v>0</v>
      </c>
      <c r="AI531" s="494">
        <f t="shared" si="495"/>
        <v>0</v>
      </c>
      <c r="AJ531" s="532"/>
      <c r="AK531" s="525">
        <v>5000</v>
      </c>
      <c r="AL531" s="527">
        <f t="shared" si="496"/>
        <v>0</v>
      </c>
      <c r="AM531" s="525">
        <v>54834</v>
      </c>
      <c r="AN531" s="527">
        <f t="shared" si="497"/>
        <v>0</v>
      </c>
      <c r="AO531" s="528">
        <f t="shared" si="498"/>
        <v>0</v>
      </c>
      <c r="AP531" s="549"/>
      <c r="AQ531" s="344">
        <v>5000</v>
      </c>
      <c r="AR531" s="190">
        <f t="shared" si="512"/>
        <v>0</v>
      </c>
      <c r="AS531" s="344">
        <v>54834</v>
      </c>
      <c r="AT531" s="190">
        <f t="shared" si="513"/>
        <v>0</v>
      </c>
      <c r="AU531" s="345">
        <f t="shared" si="514"/>
        <v>0</v>
      </c>
      <c r="AV531" s="681"/>
      <c r="AW531" s="344">
        <v>5000</v>
      </c>
      <c r="AX531" s="190">
        <f t="shared" si="515"/>
        <v>0</v>
      </c>
      <c r="AY531" s="344">
        <v>54834</v>
      </c>
      <c r="AZ531" s="190">
        <f t="shared" si="516"/>
        <v>0</v>
      </c>
      <c r="BA531" s="345">
        <f t="shared" si="517"/>
        <v>0</v>
      </c>
      <c r="BB531" s="549"/>
      <c r="BC531" s="542">
        <v>5000</v>
      </c>
      <c r="BD531" s="544">
        <f t="shared" si="508"/>
        <v>0</v>
      </c>
      <c r="BE531" s="542">
        <v>54834</v>
      </c>
      <c r="BF531" s="544">
        <f t="shared" si="509"/>
        <v>0</v>
      </c>
      <c r="BG531" s="545">
        <f t="shared" si="510"/>
        <v>0</v>
      </c>
      <c r="BH531" s="398">
        <f t="shared" si="511"/>
        <v>0</v>
      </c>
    </row>
    <row r="532" spans="1:60" s="275" customFormat="1" ht="12.75">
      <c r="A532" s="683" t="s">
        <v>1137</v>
      </c>
      <c r="B532" s="366" t="s">
        <v>1143</v>
      </c>
      <c r="C532" s="187" t="s">
        <v>1144</v>
      </c>
      <c r="D532" s="562" t="s">
        <v>110</v>
      </c>
      <c r="E532" s="234">
        <v>1</v>
      </c>
      <c r="F532" s="344">
        <v>5000</v>
      </c>
      <c r="G532" s="190">
        <f t="shared" si="475"/>
        <v>5000</v>
      </c>
      <c r="H532" s="344">
        <v>23834.76</v>
      </c>
      <c r="I532" s="190">
        <f t="shared" si="476"/>
        <v>23834.76</v>
      </c>
      <c r="J532" s="345">
        <f t="shared" si="477"/>
        <v>28834.76</v>
      </c>
      <c r="K532" s="420"/>
      <c r="L532" s="435"/>
      <c r="M532" s="429">
        <v>5000</v>
      </c>
      <c r="N532" s="431">
        <f t="shared" si="484"/>
        <v>0</v>
      </c>
      <c r="O532" s="429">
        <v>23834.76</v>
      </c>
      <c r="P532" s="431">
        <f t="shared" si="485"/>
        <v>0</v>
      </c>
      <c r="Q532" s="432">
        <f t="shared" si="486"/>
        <v>0</v>
      </c>
      <c r="R532" s="452"/>
      <c r="S532" s="446">
        <v>5000</v>
      </c>
      <c r="T532" s="448">
        <f t="shared" si="487"/>
        <v>0</v>
      </c>
      <c r="U532" s="446">
        <v>23834.76</v>
      </c>
      <c r="V532" s="448">
        <f t="shared" si="488"/>
        <v>0</v>
      </c>
      <c r="W532" s="449">
        <f t="shared" si="489"/>
        <v>0</v>
      </c>
      <c r="X532" s="481"/>
      <c r="Y532" s="474">
        <v>5000</v>
      </c>
      <c r="Z532" s="476">
        <f t="shared" si="490"/>
        <v>0</v>
      </c>
      <c r="AA532" s="474">
        <v>23834.76</v>
      </c>
      <c r="AB532" s="476">
        <f t="shared" si="491"/>
        <v>0</v>
      </c>
      <c r="AC532" s="477">
        <f t="shared" si="492"/>
        <v>0</v>
      </c>
      <c r="AD532" s="500"/>
      <c r="AE532" s="491">
        <v>5000</v>
      </c>
      <c r="AF532" s="493">
        <f t="shared" si="493"/>
        <v>0</v>
      </c>
      <c r="AG532" s="491">
        <v>23834.76</v>
      </c>
      <c r="AH532" s="493">
        <f t="shared" si="494"/>
        <v>0</v>
      </c>
      <c r="AI532" s="494">
        <f t="shared" si="495"/>
        <v>0</v>
      </c>
      <c r="AJ532" s="532"/>
      <c r="AK532" s="525">
        <v>5000</v>
      </c>
      <c r="AL532" s="527">
        <f t="shared" si="496"/>
        <v>0</v>
      </c>
      <c r="AM532" s="525">
        <v>23834.76</v>
      </c>
      <c r="AN532" s="527">
        <f t="shared" si="497"/>
        <v>0</v>
      </c>
      <c r="AO532" s="528">
        <f t="shared" si="498"/>
        <v>0</v>
      </c>
      <c r="AP532" s="549"/>
      <c r="AQ532" s="344">
        <v>5000</v>
      </c>
      <c r="AR532" s="190">
        <f t="shared" si="512"/>
        <v>0</v>
      </c>
      <c r="AS532" s="344">
        <v>23834.76</v>
      </c>
      <c r="AT532" s="190">
        <f t="shared" si="513"/>
        <v>0</v>
      </c>
      <c r="AU532" s="345">
        <f t="shared" si="514"/>
        <v>0</v>
      </c>
      <c r="AV532" s="681">
        <v>1</v>
      </c>
      <c r="AW532" s="344">
        <v>5000</v>
      </c>
      <c r="AX532" s="190">
        <f t="shared" si="515"/>
        <v>5000</v>
      </c>
      <c r="AY532" s="344">
        <v>23834.76</v>
      </c>
      <c r="AZ532" s="190">
        <f t="shared" si="516"/>
        <v>23834.76</v>
      </c>
      <c r="BA532" s="345">
        <f t="shared" si="517"/>
        <v>28834.76</v>
      </c>
      <c r="BB532" s="549"/>
      <c r="BC532" s="542">
        <v>5000</v>
      </c>
      <c r="BD532" s="544">
        <f t="shared" si="508"/>
        <v>0</v>
      </c>
      <c r="BE532" s="542">
        <v>23834.76</v>
      </c>
      <c r="BF532" s="544">
        <f t="shared" si="509"/>
        <v>0</v>
      </c>
      <c r="BG532" s="545">
        <f t="shared" si="510"/>
        <v>0</v>
      </c>
      <c r="BH532" s="398">
        <f t="shared" si="511"/>
        <v>0</v>
      </c>
    </row>
    <row r="533" spans="1:60" s="275" customFormat="1" ht="12.75">
      <c r="A533" s="683" t="s">
        <v>1139</v>
      </c>
      <c r="B533" s="728" t="s">
        <v>1146</v>
      </c>
      <c r="C533" s="187" t="s">
        <v>1147</v>
      </c>
      <c r="D533" s="562" t="s">
        <v>110</v>
      </c>
      <c r="E533" s="234">
        <v>1</v>
      </c>
      <c r="F533" s="344">
        <v>5000</v>
      </c>
      <c r="G533" s="190">
        <f t="shared" si="475"/>
        <v>5000</v>
      </c>
      <c r="H533" s="344">
        <v>33581.83</v>
      </c>
      <c r="I533" s="190">
        <f t="shared" si="476"/>
        <v>33581.83</v>
      </c>
      <c r="J533" s="345">
        <f t="shared" si="477"/>
        <v>38581.83</v>
      </c>
      <c r="K533" s="420"/>
      <c r="L533" s="435"/>
      <c r="M533" s="429">
        <v>5000</v>
      </c>
      <c r="N533" s="431">
        <f t="shared" si="484"/>
        <v>0</v>
      </c>
      <c r="O533" s="429">
        <v>33581.83</v>
      </c>
      <c r="P533" s="431">
        <f t="shared" si="485"/>
        <v>0</v>
      </c>
      <c r="Q533" s="432">
        <f t="shared" si="486"/>
        <v>0</v>
      </c>
      <c r="R533" s="452"/>
      <c r="S533" s="446">
        <v>5000</v>
      </c>
      <c r="T533" s="448">
        <f t="shared" si="487"/>
        <v>0</v>
      </c>
      <c r="U533" s="446">
        <v>33581.83</v>
      </c>
      <c r="V533" s="448">
        <f t="shared" si="488"/>
        <v>0</v>
      </c>
      <c r="W533" s="449">
        <f t="shared" si="489"/>
        <v>0</v>
      </c>
      <c r="X533" s="481"/>
      <c r="Y533" s="474">
        <v>5000</v>
      </c>
      <c r="Z533" s="476">
        <f t="shared" si="490"/>
        <v>0</v>
      </c>
      <c r="AA533" s="474">
        <v>33581.83</v>
      </c>
      <c r="AB533" s="476">
        <f t="shared" si="491"/>
        <v>0</v>
      </c>
      <c r="AC533" s="477">
        <f t="shared" si="492"/>
        <v>0</v>
      </c>
      <c r="AD533" s="500"/>
      <c r="AE533" s="491">
        <v>5000</v>
      </c>
      <c r="AF533" s="493">
        <f t="shared" si="493"/>
        <v>0</v>
      </c>
      <c r="AG533" s="491">
        <v>33581.83</v>
      </c>
      <c r="AH533" s="493">
        <f t="shared" si="494"/>
        <v>0</v>
      </c>
      <c r="AI533" s="494">
        <f t="shared" si="495"/>
        <v>0</v>
      </c>
      <c r="AJ533" s="532"/>
      <c r="AK533" s="525">
        <v>5000</v>
      </c>
      <c r="AL533" s="527">
        <f t="shared" si="496"/>
        <v>0</v>
      </c>
      <c r="AM533" s="525">
        <v>33581.83</v>
      </c>
      <c r="AN533" s="527">
        <f t="shared" si="497"/>
        <v>0</v>
      </c>
      <c r="AO533" s="528">
        <f t="shared" si="498"/>
        <v>0</v>
      </c>
      <c r="AP533" s="549"/>
      <c r="AQ533" s="344">
        <v>5000</v>
      </c>
      <c r="AR533" s="190">
        <f t="shared" si="512"/>
        <v>0</v>
      </c>
      <c r="AS533" s="344">
        <v>33581.83</v>
      </c>
      <c r="AT533" s="190">
        <f t="shared" si="513"/>
        <v>0</v>
      </c>
      <c r="AU533" s="345">
        <f t="shared" si="514"/>
        <v>0</v>
      </c>
      <c r="AV533" s="681">
        <v>1</v>
      </c>
      <c r="AW533" s="344">
        <v>5000</v>
      </c>
      <c r="AX533" s="190">
        <f t="shared" si="515"/>
        <v>5000</v>
      </c>
      <c r="AY533" s="344">
        <v>33581.83</v>
      </c>
      <c r="AZ533" s="190">
        <f t="shared" si="516"/>
        <v>33581.83</v>
      </c>
      <c r="BA533" s="345">
        <f t="shared" si="517"/>
        <v>38581.83</v>
      </c>
      <c r="BB533" s="549"/>
      <c r="BC533" s="542">
        <v>5000</v>
      </c>
      <c r="BD533" s="544">
        <f t="shared" si="508"/>
        <v>0</v>
      </c>
      <c r="BE533" s="542">
        <v>33581.83</v>
      </c>
      <c r="BF533" s="544">
        <f t="shared" si="509"/>
        <v>0</v>
      </c>
      <c r="BG533" s="545">
        <f t="shared" si="510"/>
        <v>0</v>
      </c>
      <c r="BH533" s="398">
        <f t="shared" si="511"/>
        <v>0</v>
      </c>
    </row>
    <row r="534" spans="1:60" s="275" customFormat="1" ht="25.5">
      <c r="A534" s="683" t="s">
        <v>375</v>
      </c>
      <c r="B534" s="685" t="s">
        <v>1149</v>
      </c>
      <c r="C534" s="187" t="s">
        <v>1150</v>
      </c>
      <c r="D534" s="562" t="s">
        <v>110</v>
      </c>
      <c r="E534" s="638">
        <v>1</v>
      </c>
      <c r="F534" s="344">
        <v>1800</v>
      </c>
      <c r="G534" s="190">
        <f t="shared" si="475"/>
        <v>1800</v>
      </c>
      <c r="H534" s="344">
        <v>5740</v>
      </c>
      <c r="I534" s="190">
        <f t="shared" si="476"/>
        <v>5740</v>
      </c>
      <c r="J534" s="345">
        <f t="shared" si="477"/>
        <v>7540</v>
      </c>
      <c r="K534" s="420"/>
      <c r="L534" s="435"/>
      <c r="M534" s="429">
        <v>1800</v>
      </c>
      <c r="N534" s="431">
        <f t="shared" si="484"/>
        <v>0</v>
      </c>
      <c r="O534" s="429">
        <v>5740</v>
      </c>
      <c r="P534" s="431">
        <f t="shared" si="485"/>
        <v>0</v>
      </c>
      <c r="Q534" s="432">
        <f t="shared" si="486"/>
        <v>0</v>
      </c>
      <c r="R534" s="452"/>
      <c r="S534" s="446">
        <v>1800</v>
      </c>
      <c r="T534" s="448">
        <f t="shared" si="487"/>
        <v>0</v>
      </c>
      <c r="U534" s="446">
        <v>5740</v>
      </c>
      <c r="V534" s="448">
        <f t="shared" si="488"/>
        <v>0</v>
      </c>
      <c r="W534" s="449">
        <f t="shared" si="489"/>
        <v>0</v>
      </c>
      <c r="X534" s="481"/>
      <c r="Y534" s="474">
        <v>1800</v>
      </c>
      <c r="Z534" s="476">
        <f t="shared" si="490"/>
        <v>0</v>
      </c>
      <c r="AA534" s="474">
        <v>5740</v>
      </c>
      <c r="AB534" s="476">
        <f t="shared" si="491"/>
        <v>0</v>
      </c>
      <c r="AC534" s="477">
        <f t="shared" si="492"/>
        <v>0</v>
      </c>
      <c r="AD534" s="500"/>
      <c r="AE534" s="491">
        <v>1800</v>
      </c>
      <c r="AF534" s="493">
        <f t="shared" si="493"/>
        <v>0</v>
      </c>
      <c r="AG534" s="491">
        <v>5740</v>
      </c>
      <c r="AH534" s="493">
        <f t="shared" si="494"/>
        <v>0</v>
      </c>
      <c r="AI534" s="494">
        <f t="shared" si="495"/>
        <v>0</v>
      </c>
      <c r="AJ534" s="532"/>
      <c r="AK534" s="525">
        <v>1800</v>
      </c>
      <c r="AL534" s="527">
        <f t="shared" si="496"/>
        <v>0</v>
      </c>
      <c r="AM534" s="525">
        <v>5740</v>
      </c>
      <c r="AN534" s="527">
        <f t="shared" si="497"/>
        <v>0</v>
      </c>
      <c r="AO534" s="528">
        <f t="shared" si="498"/>
        <v>0</v>
      </c>
      <c r="AP534" s="549"/>
      <c r="AQ534" s="344">
        <v>1800</v>
      </c>
      <c r="AR534" s="190">
        <f t="shared" si="512"/>
        <v>0</v>
      </c>
      <c r="AS534" s="344">
        <v>5740</v>
      </c>
      <c r="AT534" s="190">
        <f t="shared" si="513"/>
        <v>0</v>
      </c>
      <c r="AU534" s="345">
        <f t="shared" si="514"/>
        <v>0</v>
      </c>
      <c r="AV534" s="681"/>
      <c r="AW534" s="344">
        <v>1800</v>
      </c>
      <c r="AX534" s="190">
        <f t="shared" si="515"/>
        <v>0</v>
      </c>
      <c r="AY534" s="344">
        <v>5740</v>
      </c>
      <c r="AZ534" s="190">
        <f t="shared" si="516"/>
        <v>0</v>
      </c>
      <c r="BA534" s="345">
        <f t="shared" si="517"/>
        <v>0</v>
      </c>
      <c r="BB534" s="549">
        <v>1</v>
      </c>
      <c r="BC534" s="542">
        <v>1800</v>
      </c>
      <c r="BD534" s="544">
        <f t="shared" si="508"/>
        <v>1800</v>
      </c>
      <c r="BE534" s="542">
        <v>5740</v>
      </c>
      <c r="BF534" s="544">
        <f t="shared" si="509"/>
        <v>5740</v>
      </c>
      <c r="BG534" s="545">
        <f t="shared" si="510"/>
        <v>7540</v>
      </c>
      <c r="BH534" s="398">
        <f t="shared" si="511"/>
        <v>0</v>
      </c>
    </row>
    <row r="535" spans="1:60" s="275" customFormat="1" ht="25.5">
      <c r="A535" s="683" t="s">
        <v>1142</v>
      </c>
      <c r="B535" s="367" t="s">
        <v>1152</v>
      </c>
      <c r="C535" s="187" t="s">
        <v>1153</v>
      </c>
      <c r="D535" s="562" t="s">
        <v>110</v>
      </c>
      <c r="E535" s="234">
        <v>1</v>
      </c>
      <c r="F535" s="344">
        <v>960</v>
      </c>
      <c r="G535" s="190">
        <f t="shared" si="475"/>
        <v>960</v>
      </c>
      <c r="H535" s="344">
        <v>2874</v>
      </c>
      <c r="I535" s="190">
        <f t="shared" si="476"/>
        <v>2874</v>
      </c>
      <c r="J535" s="345">
        <f t="shared" si="477"/>
        <v>3834</v>
      </c>
      <c r="K535" s="420"/>
      <c r="L535" s="435"/>
      <c r="M535" s="429">
        <v>960</v>
      </c>
      <c r="N535" s="431">
        <f t="shared" si="484"/>
        <v>0</v>
      </c>
      <c r="O535" s="429">
        <v>2874</v>
      </c>
      <c r="P535" s="431">
        <f t="shared" si="485"/>
        <v>0</v>
      </c>
      <c r="Q535" s="432">
        <f t="shared" si="486"/>
        <v>0</v>
      </c>
      <c r="R535" s="452"/>
      <c r="S535" s="446">
        <v>960</v>
      </c>
      <c r="T535" s="448">
        <f t="shared" si="487"/>
        <v>0</v>
      </c>
      <c r="U535" s="446">
        <v>2874</v>
      </c>
      <c r="V535" s="448">
        <f t="shared" si="488"/>
        <v>0</v>
      </c>
      <c r="W535" s="449">
        <f t="shared" si="489"/>
        <v>0</v>
      </c>
      <c r="X535" s="481"/>
      <c r="Y535" s="474">
        <v>960</v>
      </c>
      <c r="Z535" s="476">
        <f t="shared" si="490"/>
        <v>0</v>
      </c>
      <c r="AA535" s="474">
        <v>2874</v>
      </c>
      <c r="AB535" s="476">
        <f t="shared" si="491"/>
        <v>0</v>
      </c>
      <c r="AC535" s="477">
        <f t="shared" si="492"/>
        <v>0</v>
      </c>
      <c r="AD535" s="500"/>
      <c r="AE535" s="491">
        <v>960</v>
      </c>
      <c r="AF535" s="493">
        <f t="shared" si="493"/>
        <v>0</v>
      </c>
      <c r="AG535" s="491">
        <v>2874</v>
      </c>
      <c r="AH535" s="493">
        <f t="shared" si="494"/>
        <v>0</v>
      </c>
      <c r="AI535" s="494">
        <f t="shared" si="495"/>
        <v>0</v>
      </c>
      <c r="AJ535" s="532"/>
      <c r="AK535" s="525">
        <v>960</v>
      </c>
      <c r="AL535" s="527">
        <f t="shared" si="496"/>
        <v>0</v>
      </c>
      <c r="AM535" s="525">
        <v>2874</v>
      </c>
      <c r="AN535" s="527">
        <f t="shared" si="497"/>
        <v>0</v>
      </c>
      <c r="AO535" s="528">
        <f t="shared" si="498"/>
        <v>0</v>
      </c>
      <c r="AP535" s="549"/>
      <c r="AQ535" s="344">
        <v>960</v>
      </c>
      <c r="AR535" s="190">
        <f t="shared" si="512"/>
        <v>0</v>
      </c>
      <c r="AS535" s="344">
        <v>2874</v>
      </c>
      <c r="AT535" s="190">
        <f t="shared" si="513"/>
        <v>0</v>
      </c>
      <c r="AU535" s="345">
        <f t="shared" si="514"/>
        <v>0</v>
      </c>
      <c r="AV535" s="681"/>
      <c r="AW535" s="344">
        <v>960</v>
      </c>
      <c r="AX535" s="190">
        <f t="shared" si="515"/>
        <v>0</v>
      </c>
      <c r="AY535" s="344">
        <v>2874</v>
      </c>
      <c r="AZ535" s="190">
        <f t="shared" si="516"/>
        <v>0</v>
      </c>
      <c r="BA535" s="345">
        <f t="shared" si="517"/>
        <v>0</v>
      </c>
      <c r="BB535" s="549">
        <v>1</v>
      </c>
      <c r="BC535" s="542">
        <v>960</v>
      </c>
      <c r="BD535" s="544">
        <f t="shared" si="508"/>
        <v>960</v>
      </c>
      <c r="BE535" s="542">
        <v>2874</v>
      </c>
      <c r="BF535" s="544">
        <f t="shared" si="509"/>
        <v>2874</v>
      </c>
      <c r="BG535" s="545">
        <f t="shared" si="510"/>
        <v>3834</v>
      </c>
      <c r="BH535" s="398">
        <f t="shared" si="511"/>
        <v>0</v>
      </c>
    </row>
    <row r="536" spans="1:60" s="275" customFormat="1" ht="25.5">
      <c r="A536" s="683" t="s">
        <v>1145</v>
      </c>
      <c r="B536" s="367" t="s">
        <v>1155</v>
      </c>
      <c r="C536" s="187" t="s">
        <v>1156</v>
      </c>
      <c r="D536" s="562" t="s">
        <v>110</v>
      </c>
      <c r="E536" s="234">
        <v>12</v>
      </c>
      <c r="F536" s="344">
        <v>960</v>
      </c>
      <c r="G536" s="190">
        <f t="shared" si="475"/>
        <v>11520</v>
      </c>
      <c r="H536" s="344">
        <v>2979.12</v>
      </c>
      <c r="I536" s="190">
        <f t="shared" si="476"/>
        <v>35749.440000000002</v>
      </c>
      <c r="J536" s="345">
        <f t="shared" si="477"/>
        <v>47269.440000000002</v>
      </c>
      <c r="K536" s="420"/>
      <c r="L536" s="435"/>
      <c r="M536" s="429">
        <v>960</v>
      </c>
      <c r="N536" s="431">
        <f t="shared" si="484"/>
        <v>0</v>
      </c>
      <c r="O536" s="429">
        <v>2979.12</v>
      </c>
      <c r="P536" s="431">
        <f t="shared" si="485"/>
        <v>0</v>
      </c>
      <c r="Q536" s="432">
        <f t="shared" si="486"/>
        <v>0</v>
      </c>
      <c r="R536" s="452"/>
      <c r="S536" s="446">
        <v>960</v>
      </c>
      <c r="T536" s="448">
        <f t="shared" si="487"/>
        <v>0</v>
      </c>
      <c r="U536" s="446">
        <v>2979.12</v>
      </c>
      <c r="V536" s="448">
        <f t="shared" si="488"/>
        <v>0</v>
      </c>
      <c r="W536" s="449">
        <f t="shared" si="489"/>
        <v>0</v>
      </c>
      <c r="X536" s="481"/>
      <c r="Y536" s="474">
        <v>960</v>
      </c>
      <c r="Z536" s="476">
        <f t="shared" si="490"/>
        <v>0</v>
      </c>
      <c r="AA536" s="474">
        <v>2979.12</v>
      </c>
      <c r="AB536" s="476">
        <f t="shared" si="491"/>
        <v>0</v>
      </c>
      <c r="AC536" s="477">
        <f t="shared" si="492"/>
        <v>0</v>
      </c>
      <c r="AD536" s="500"/>
      <c r="AE536" s="491">
        <v>960</v>
      </c>
      <c r="AF536" s="493">
        <f t="shared" si="493"/>
        <v>0</v>
      </c>
      <c r="AG536" s="491">
        <v>2979.12</v>
      </c>
      <c r="AH536" s="493">
        <f t="shared" si="494"/>
        <v>0</v>
      </c>
      <c r="AI536" s="494">
        <f t="shared" si="495"/>
        <v>0</v>
      </c>
      <c r="AJ536" s="532"/>
      <c r="AK536" s="525">
        <v>960</v>
      </c>
      <c r="AL536" s="527">
        <f t="shared" si="496"/>
        <v>0</v>
      </c>
      <c r="AM536" s="525">
        <v>2979.12</v>
      </c>
      <c r="AN536" s="527">
        <f t="shared" si="497"/>
        <v>0</v>
      </c>
      <c r="AO536" s="528">
        <f t="shared" si="498"/>
        <v>0</v>
      </c>
      <c r="AP536" s="549"/>
      <c r="AQ536" s="344">
        <v>960</v>
      </c>
      <c r="AR536" s="190">
        <f t="shared" si="512"/>
        <v>0</v>
      </c>
      <c r="AS536" s="344">
        <v>2979.12</v>
      </c>
      <c r="AT536" s="190">
        <f t="shared" si="513"/>
        <v>0</v>
      </c>
      <c r="AU536" s="345">
        <f t="shared" si="514"/>
        <v>0</v>
      </c>
      <c r="AV536" s="681"/>
      <c r="AW536" s="344">
        <v>960</v>
      </c>
      <c r="AX536" s="190">
        <f t="shared" si="515"/>
        <v>0</v>
      </c>
      <c r="AY536" s="344">
        <v>2979.12</v>
      </c>
      <c r="AZ536" s="190">
        <f t="shared" si="516"/>
        <v>0</v>
      </c>
      <c r="BA536" s="345">
        <f t="shared" si="517"/>
        <v>0</v>
      </c>
      <c r="BB536" s="549">
        <v>12</v>
      </c>
      <c r="BC536" s="542">
        <v>960</v>
      </c>
      <c r="BD536" s="544">
        <f t="shared" si="508"/>
        <v>11520</v>
      </c>
      <c r="BE536" s="542">
        <v>2979.12</v>
      </c>
      <c r="BF536" s="544">
        <f t="shared" si="509"/>
        <v>35749.440000000002</v>
      </c>
      <c r="BG536" s="545">
        <f t="shared" si="510"/>
        <v>47269.440000000002</v>
      </c>
      <c r="BH536" s="398">
        <f t="shared" si="511"/>
        <v>0</v>
      </c>
    </row>
    <row r="537" spans="1:60" s="275" customFormat="1" ht="38.25">
      <c r="A537" s="683" t="s">
        <v>1148</v>
      </c>
      <c r="B537" s="367" t="s">
        <v>1158</v>
      </c>
      <c r="C537" s="187" t="s">
        <v>1159</v>
      </c>
      <c r="D537" s="562" t="s">
        <v>110</v>
      </c>
      <c r="E537" s="234">
        <v>2</v>
      </c>
      <c r="F537" s="344">
        <v>960</v>
      </c>
      <c r="G537" s="190">
        <f t="shared" si="475"/>
        <v>1920</v>
      </c>
      <c r="H537" s="344">
        <v>6916.8</v>
      </c>
      <c r="I537" s="190">
        <f t="shared" si="476"/>
        <v>13833.6</v>
      </c>
      <c r="J537" s="345">
        <f t="shared" si="477"/>
        <v>15753.6</v>
      </c>
      <c r="K537" s="420"/>
      <c r="L537" s="435"/>
      <c r="M537" s="429">
        <v>960</v>
      </c>
      <c r="N537" s="431">
        <f t="shared" si="484"/>
        <v>0</v>
      </c>
      <c r="O537" s="429">
        <v>6916.8</v>
      </c>
      <c r="P537" s="431">
        <f t="shared" si="485"/>
        <v>0</v>
      </c>
      <c r="Q537" s="432">
        <f t="shared" si="486"/>
        <v>0</v>
      </c>
      <c r="R537" s="452"/>
      <c r="S537" s="446">
        <v>960</v>
      </c>
      <c r="T537" s="448">
        <f t="shared" si="487"/>
        <v>0</v>
      </c>
      <c r="U537" s="446">
        <v>6916.8</v>
      </c>
      <c r="V537" s="448">
        <f t="shared" si="488"/>
        <v>0</v>
      </c>
      <c r="W537" s="449">
        <f t="shared" si="489"/>
        <v>0</v>
      </c>
      <c r="X537" s="481"/>
      <c r="Y537" s="474">
        <v>960</v>
      </c>
      <c r="Z537" s="476">
        <f t="shared" si="490"/>
        <v>0</v>
      </c>
      <c r="AA537" s="474">
        <v>6916.8</v>
      </c>
      <c r="AB537" s="476">
        <f t="shared" si="491"/>
        <v>0</v>
      </c>
      <c r="AC537" s="477">
        <f t="shared" si="492"/>
        <v>0</v>
      </c>
      <c r="AD537" s="500"/>
      <c r="AE537" s="491">
        <v>960</v>
      </c>
      <c r="AF537" s="493">
        <f t="shared" si="493"/>
        <v>0</v>
      </c>
      <c r="AG537" s="491">
        <v>6916.8</v>
      </c>
      <c r="AH537" s="493">
        <f t="shared" si="494"/>
        <v>0</v>
      </c>
      <c r="AI537" s="494">
        <f t="shared" si="495"/>
        <v>0</v>
      </c>
      <c r="AJ537" s="532"/>
      <c r="AK537" s="525">
        <v>960</v>
      </c>
      <c r="AL537" s="527">
        <f t="shared" si="496"/>
        <v>0</v>
      </c>
      <c r="AM537" s="525">
        <v>6916.8</v>
      </c>
      <c r="AN537" s="527">
        <f t="shared" si="497"/>
        <v>0</v>
      </c>
      <c r="AO537" s="528">
        <f t="shared" si="498"/>
        <v>0</v>
      </c>
      <c r="AP537" s="549"/>
      <c r="AQ537" s="344">
        <v>960</v>
      </c>
      <c r="AR537" s="190">
        <f t="shared" si="512"/>
        <v>0</v>
      </c>
      <c r="AS537" s="344">
        <v>6916.8</v>
      </c>
      <c r="AT537" s="190">
        <f t="shared" si="513"/>
        <v>0</v>
      </c>
      <c r="AU537" s="345">
        <f t="shared" si="514"/>
        <v>0</v>
      </c>
      <c r="AV537" s="681"/>
      <c r="AW537" s="344">
        <v>960</v>
      </c>
      <c r="AX537" s="190">
        <f t="shared" si="515"/>
        <v>0</v>
      </c>
      <c r="AY537" s="344">
        <v>6916.8</v>
      </c>
      <c r="AZ537" s="190">
        <f t="shared" si="516"/>
        <v>0</v>
      </c>
      <c r="BA537" s="345">
        <f t="shared" si="517"/>
        <v>0</v>
      </c>
      <c r="BB537" s="549">
        <v>2</v>
      </c>
      <c r="BC537" s="542">
        <v>960</v>
      </c>
      <c r="BD537" s="544">
        <f t="shared" si="508"/>
        <v>1920</v>
      </c>
      <c r="BE537" s="542">
        <v>6916.8</v>
      </c>
      <c r="BF537" s="544">
        <f t="shared" si="509"/>
        <v>13833.6</v>
      </c>
      <c r="BG537" s="545">
        <f t="shared" si="510"/>
        <v>15753.6</v>
      </c>
      <c r="BH537" s="398">
        <f t="shared" si="511"/>
        <v>0</v>
      </c>
    </row>
    <row r="538" spans="1:60" s="275" customFormat="1" ht="25.5">
      <c r="A538" s="683" t="s">
        <v>1151</v>
      </c>
      <c r="B538" s="367" t="s">
        <v>1161</v>
      </c>
      <c r="C538" s="187" t="s">
        <v>1162</v>
      </c>
      <c r="D538" s="562" t="s">
        <v>110</v>
      </c>
      <c r="E538" s="234">
        <v>2</v>
      </c>
      <c r="F538" s="344">
        <v>960</v>
      </c>
      <c r="G538" s="190">
        <f t="shared" si="475"/>
        <v>1920</v>
      </c>
      <c r="H538" s="344">
        <v>28156.799999999999</v>
      </c>
      <c r="I538" s="190">
        <f t="shared" si="476"/>
        <v>56313.599999999999</v>
      </c>
      <c r="J538" s="345">
        <f t="shared" si="477"/>
        <v>58233.599999999999</v>
      </c>
      <c r="K538" s="420"/>
      <c r="L538" s="435"/>
      <c r="M538" s="429">
        <v>960</v>
      </c>
      <c r="N538" s="431">
        <f t="shared" si="484"/>
        <v>0</v>
      </c>
      <c r="O538" s="429">
        <v>28156.799999999999</v>
      </c>
      <c r="P538" s="431">
        <f t="shared" si="485"/>
        <v>0</v>
      </c>
      <c r="Q538" s="432">
        <f t="shared" si="486"/>
        <v>0</v>
      </c>
      <c r="R538" s="452"/>
      <c r="S538" s="446">
        <v>960</v>
      </c>
      <c r="T538" s="448">
        <f t="shared" si="487"/>
        <v>0</v>
      </c>
      <c r="U538" s="446">
        <v>28156.799999999999</v>
      </c>
      <c r="V538" s="448">
        <f t="shared" si="488"/>
        <v>0</v>
      </c>
      <c r="W538" s="449">
        <f t="shared" si="489"/>
        <v>0</v>
      </c>
      <c r="X538" s="481"/>
      <c r="Y538" s="474">
        <v>960</v>
      </c>
      <c r="Z538" s="476">
        <f t="shared" si="490"/>
        <v>0</v>
      </c>
      <c r="AA538" s="474">
        <v>28156.799999999999</v>
      </c>
      <c r="AB538" s="476">
        <f t="shared" si="491"/>
        <v>0</v>
      </c>
      <c r="AC538" s="477">
        <f t="shared" si="492"/>
        <v>0</v>
      </c>
      <c r="AD538" s="500"/>
      <c r="AE538" s="491">
        <v>960</v>
      </c>
      <c r="AF538" s="493">
        <f t="shared" si="493"/>
        <v>0</v>
      </c>
      <c r="AG538" s="491">
        <v>28156.799999999999</v>
      </c>
      <c r="AH538" s="493">
        <f t="shared" si="494"/>
        <v>0</v>
      </c>
      <c r="AI538" s="494">
        <f t="shared" si="495"/>
        <v>0</v>
      </c>
      <c r="AJ538" s="532"/>
      <c r="AK538" s="525">
        <v>960</v>
      </c>
      <c r="AL538" s="527">
        <f t="shared" si="496"/>
        <v>0</v>
      </c>
      <c r="AM538" s="525">
        <v>28156.799999999999</v>
      </c>
      <c r="AN538" s="527">
        <f t="shared" si="497"/>
        <v>0</v>
      </c>
      <c r="AO538" s="528">
        <f t="shared" si="498"/>
        <v>0</v>
      </c>
      <c r="AP538" s="549"/>
      <c r="AQ538" s="344">
        <v>960</v>
      </c>
      <c r="AR538" s="190">
        <f t="shared" si="512"/>
        <v>0</v>
      </c>
      <c r="AS538" s="344">
        <v>28156.799999999999</v>
      </c>
      <c r="AT538" s="190">
        <f t="shared" si="513"/>
        <v>0</v>
      </c>
      <c r="AU538" s="345">
        <f t="shared" si="514"/>
        <v>0</v>
      </c>
      <c r="AV538" s="681"/>
      <c r="AW538" s="344">
        <v>960</v>
      </c>
      <c r="AX538" s="190">
        <f t="shared" si="515"/>
        <v>0</v>
      </c>
      <c r="AY538" s="344">
        <v>28156.799999999999</v>
      </c>
      <c r="AZ538" s="190">
        <f t="shared" si="516"/>
        <v>0</v>
      </c>
      <c r="BA538" s="345">
        <f t="shared" si="517"/>
        <v>0</v>
      </c>
      <c r="BB538" s="549">
        <v>2</v>
      </c>
      <c r="BC538" s="542">
        <v>960</v>
      </c>
      <c r="BD538" s="544">
        <f t="shared" si="508"/>
        <v>1920</v>
      </c>
      <c r="BE538" s="542">
        <v>28156.799999999999</v>
      </c>
      <c r="BF538" s="544">
        <f t="shared" si="509"/>
        <v>56313.599999999999</v>
      </c>
      <c r="BG538" s="545">
        <f t="shared" si="510"/>
        <v>58233.599999999999</v>
      </c>
      <c r="BH538" s="398">
        <f t="shared" si="511"/>
        <v>0</v>
      </c>
    </row>
    <row r="539" spans="1:60" s="275" customFormat="1" ht="51">
      <c r="A539" s="683" t="s">
        <v>1154</v>
      </c>
      <c r="B539" s="367" t="s">
        <v>1164</v>
      </c>
      <c r="C539" s="187" t="s">
        <v>1165</v>
      </c>
      <c r="D539" s="562" t="s">
        <v>110</v>
      </c>
      <c r="E539" s="234">
        <v>1</v>
      </c>
      <c r="F539" s="344">
        <v>960</v>
      </c>
      <c r="G539" s="190">
        <f t="shared" si="475"/>
        <v>960</v>
      </c>
      <c r="H539" s="344">
        <v>21761.040000000001</v>
      </c>
      <c r="I539" s="190">
        <f t="shared" si="476"/>
        <v>21761.040000000001</v>
      </c>
      <c r="J539" s="345">
        <f t="shared" si="477"/>
        <v>22721.040000000001</v>
      </c>
      <c r="K539" s="420"/>
      <c r="L539" s="435"/>
      <c r="M539" s="429">
        <v>960</v>
      </c>
      <c r="N539" s="431">
        <f t="shared" si="484"/>
        <v>0</v>
      </c>
      <c r="O539" s="429">
        <v>21761.040000000001</v>
      </c>
      <c r="P539" s="431">
        <f t="shared" si="485"/>
        <v>0</v>
      </c>
      <c r="Q539" s="432">
        <f t="shared" si="486"/>
        <v>0</v>
      </c>
      <c r="R539" s="452"/>
      <c r="S539" s="446">
        <v>960</v>
      </c>
      <c r="T539" s="448">
        <f t="shared" si="487"/>
        <v>0</v>
      </c>
      <c r="U539" s="446">
        <v>21761.040000000001</v>
      </c>
      <c r="V539" s="448">
        <f t="shared" si="488"/>
        <v>0</v>
      </c>
      <c r="W539" s="449">
        <f t="shared" si="489"/>
        <v>0</v>
      </c>
      <c r="X539" s="481"/>
      <c r="Y539" s="474">
        <v>960</v>
      </c>
      <c r="Z539" s="476">
        <f t="shared" si="490"/>
        <v>0</v>
      </c>
      <c r="AA539" s="474">
        <v>21761.040000000001</v>
      </c>
      <c r="AB539" s="476">
        <f t="shared" si="491"/>
        <v>0</v>
      </c>
      <c r="AC539" s="477">
        <f t="shared" si="492"/>
        <v>0</v>
      </c>
      <c r="AD539" s="500"/>
      <c r="AE539" s="491">
        <v>960</v>
      </c>
      <c r="AF539" s="493">
        <f t="shared" si="493"/>
        <v>0</v>
      </c>
      <c r="AG539" s="491">
        <v>21761.040000000001</v>
      </c>
      <c r="AH539" s="493">
        <f t="shared" si="494"/>
        <v>0</v>
      </c>
      <c r="AI539" s="494">
        <f t="shared" si="495"/>
        <v>0</v>
      </c>
      <c r="AJ539" s="532"/>
      <c r="AK539" s="525">
        <v>960</v>
      </c>
      <c r="AL539" s="527">
        <f t="shared" si="496"/>
        <v>0</v>
      </c>
      <c r="AM539" s="525">
        <v>21761.040000000001</v>
      </c>
      <c r="AN539" s="527">
        <f t="shared" si="497"/>
        <v>0</v>
      </c>
      <c r="AO539" s="528">
        <f t="shared" si="498"/>
        <v>0</v>
      </c>
      <c r="AP539" s="549"/>
      <c r="AQ539" s="344">
        <v>960</v>
      </c>
      <c r="AR539" s="190">
        <f t="shared" si="512"/>
        <v>0</v>
      </c>
      <c r="AS539" s="344">
        <v>21761.040000000001</v>
      </c>
      <c r="AT539" s="190">
        <f t="shared" si="513"/>
        <v>0</v>
      </c>
      <c r="AU539" s="345">
        <f t="shared" si="514"/>
        <v>0</v>
      </c>
      <c r="AV539" s="681"/>
      <c r="AW539" s="344">
        <v>960</v>
      </c>
      <c r="AX539" s="190">
        <f t="shared" si="515"/>
        <v>0</v>
      </c>
      <c r="AY539" s="344">
        <v>21761.040000000001</v>
      </c>
      <c r="AZ539" s="190">
        <f t="shared" si="516"/>
        <v>0</v>
      </c>
      <c r="BA539" s="345">
        <f t="shared" si="517"/>
        <v>0</v>
      </c>
      <c r="BB539" s="549">
        <v>1</v>
      </c>
      <c r="BC539" s="542">
        <v>960</v>
      </c>
      <c r="BD539" s="544">
        <f t="shared" si="508"/>
        <v>960</v>
      </c>
      <c r="BE539" s="542">
        <v>21761.040000000001</v>
      </c>
      <c r="BF539" s="544">
        <f t="shared" si="509"/>
        <v>21761.040000000001</v>
      </c>
      <c r="BG539" s="545">
        <f t="shared" si="510"/>
        <v>22721.040000000001</v>
      </c>
      <c r="BH539" s="398">
        <f t="shared" si="511"/>
        <v>0</v>
      </c>
    </row>
    <row r="540" spans="1:60" s="275" customFormat="1" ht="25.5">
      <c r="A540" s="683" t="s">
        <v>1157</v>
      </c>
      <c r="B540" s="685" t="s">
        <v>796</v>
      </c>
      <c r="C540" s="187" t="s">
        <v>1167</v>
      </c>
      <c r="D540" s="562" t="s">
        <v>123</v>
      </c>
      <c r="E540" s="721">
        <v>273.60000000000002</v>
      </c>
      <c r="F540" s="344">
        <v>240</v>
      </c>
      <c r="G540" s="190">
        <f t="shared" si="475"/>
        <v>65664</v>
      </c>
      <c r="H540" s="344">
        <v>1615.01</v>
      </c>
      <c r="I540" s="190">
        <f t="shared" si="476"/>
        <v>441866.73600000003</v>
      </c>
      <c r="J540" s="345">
        <f t="shared" si="477"/>
        <v>507530.73600000003</v>
      </c>
      <c r="K540" s="420"/>
      <c r="L540" s="435"/>
      <c r="M540" s="429">
        <v>240</v>
      </c>
      <c r="N540" s="431">
        <f t="shared" si="484"/>
        <v>0</v>
      </c>
      <c r="O540" s="429">
        <v>1615.01</v>
      </c>
      <c r="P540" s="431">
        <f t="shared" si="485"/>
        <v>0</v>
      </c>
      <c r="Q540" s="432">
        <f t="shared" si="486"/>
        <v>0</v>
      </c>
      <c r="R540" s="452"/>
      <c r="S540" s="446">
        <v>240</v>
      </c>
      <c r="T540" s="448">
        <f t="shared" si="487"/>
        <v>0</v>
      </c>
      <c r="U540" s="446">
        <v>1615.01</v>
      </c>
      <c r="V540" s="448">
        <f t="shared" si="488"/>
        <v>0</v>
      </c>
      <c r="W540" s="449">
        <f t="shared" si="489"/>
        <v>0</v>
      </c>
      <c r="X540" s="481"/>
      <c r="Y540" s="474">
        <v>240</v>
      </c>
      <c r="Z540" s="476">
        <f t="shared" si="490"/>
        <v>0</v>
      </c>
      <c r="AA540" s="474">
        <v>1615.01</v>
      </c>
      <c r="AB540" s="476">
        <f t="shared" si="491"/>
        <v>0</v>
      </c>
      <c r="AC540" s="477">
        <f t="shared" si="492"/>
        <v>0</v>
      </c>
      <c r="AD540" s="500"/>
      <c r="AE540" s="491">
        <v>240</v>
      </c>
      <c r="AF540" s="493">
        <f t="shared" si="493"/>
        <v>0</v>
      </c>
      <c r="AG540" s="491">
        <v>1615.01</v>
      </c>
      <c r="AH540" s="493">
        <f t="shared" si="494"/>
        <v>0</v>
      </c>
      <c r="AI540" s="494">
        <f t="shared" si="495"/>
        <v>0</v>
      </c>
      <c r="AJ540" s="532">
        <v>240</v>
      </c>
      <c r="AK540" s="525">
        <v>240</v>
      </c>
      <c r="AL540" s="527">
        <f t="shared" si="496"/>
        <v>57600</v>
      </c>
      <c r="AM540" s="525">
        <v>1615.01</v>
      </c>
      <c r="AN540" s="527">
        <f t="shared" si="497"/>
        <v>387602.4</v>
      </c>
      <c r="AO540" s="528">
        <f t="shared" si="498"/>
        <v>445202.4</v>
      </c>
      <c r="AP540" s="549"/>
      <c r="AQ540" s="344">
        <v>240</v>
      </c>
      <c r="AR540" s="190">
        <f t="shared" si="512"/>
        <v>0</v>
      </c>
      <c r="AS540" s="344">
        <v>1615.01</v>
      </c>
      <c r="AT540" s="190">
        <f t="shared" si="513"/>
        <v>0</v>
      </c>
      <c r="AU540" s="345">
        <f t="shared" si="514"/>
        <v>0</v>
      </c>
      <c r="AV540" s="681">
        <v>33.6</v>
      </c>
      <c r="AW540" s="344">
        <v>240</v>
      </c>
      <c r="AX540" s="190">
        <f t="shared" si="515"/>
        <v>8064</v>
      </c>
      <c r="AY540" s="344">
        <v>1615.01</v>
      </c>
      <c r="AZ540" s="190">
        <f t="shared" si="516"/>
        <v>54264.336000000003</v>
      </c>
      <c r="BA540" s="345">
        <f t="shared" si="517"/>
        <v>62328.336000000003</v>
      </c>
      <c r="BB540" s="549"/>
      <c r="BC540" s="542">
        <v>240</v>
      </c>
      <c r="BD540" s="544">
        <f t="shared" si="508"/>
        <v>0</v>
      </c>
      <c r="BE540" s="542">
        <v>1615.01</v>
      </c>
      <c r="BF540" s="544">
        <f t="shared" si="509"/>
        <v>0</v>
      </c>
      <c r="BG540" s="545">
        <f t="shared" si="510"/>
        <v>0</v>
      </c>
      <c r="BH540" s="398">
        <f t="shared" si="511"/>
        <v>2.1316282072803006E-14</v>
      </c>
    </row>
    <row r="541" spans="1:60" s="275" customFormat="1" ht="25.5">
      <c r="A541" s="683" t="s">
        <v>1160</v>
      </c>
      <c r="B541" s="685" t="s">
        <v>796</v>
      </c>
      <c r="C541" s="187" t="s">
        <v>1169</v>
      </c>
      <c r="D541" s="562" t="s">
        <v>123</v>
      </c>
      <c r="E541" s="688">
        <v>35.85</v>
      </c>
      <c r="F541" s="344">
        <v>240</v>
      </c>
      <c r="G541" s="190">
        <f t="shared" si="475"/>
        <v>8604</v>
      </c>
      <c r="H541" s="344">
        <v>4959.3599999999997</v>
      </c>
      <c r="I541" s="190">
        <f t="shared" si="476"/>
        <v>177793.05599999998</v>
      </c>
      <c r="J541" s="345">
        <f t="shared" si="477"/>
        <v>186397.05599999998</v>
      </c>
      <c r="K541" s="420"/>
      <c r="L541" s="435"/>
      <c r="M541" s="429">
        <v>240</v>
      </c>
      <c r="N541" s="431">
        <f t="shared" si="484"/>
        <v>0</v>
      </c>
      <c r="O541" s="429">
        <v>4959.3599999999997</v>
      </c>
      <c r="P541" s="431">
        <f t="shared" si="485"/>
        <v>0</v>
      </c>
      <c r="Q541" s="432">
        <f t="shared" si="486"/>
        <v>0</v>
      </c>
      <c r="R541" s="452"/>
      <c r="S541" s="446">
        <v>240</v>
      </c>
      <c r="T541" s="448">
        <f t="shared" si="487"/>
        <v>0</v>
      </c>
      <c r="U541" s="446">
        <v>4959.3599999999997</v>
      </c>
      <c r="V541" s="448">
        <f t="shared" si="488"/>
        <v>0</v>
      </c>
      <c r="W541" s="449">
        <f t="shared" si="489"/>
        <v>0</v>
      </c>
      <c r="X541" s="481"/>
      <c r="Y541" s="474">
        <v>240</v>
      </c>
      <c r="Z541" s="476">
        <f t="shared" si="490"/>
        <v>0</v>
      </c>
      <c r="AA541" s="474">
        <v>4959.3599999999997</v>
      </c>
      <c r="AB541" s="476">
        <f t="shared" si="491"/>
        <v>0</v>
      </c>
      <c r="AC541" s="477">
        <f t="shared" si="492"/>
        <v>0</v>
      </c>
      <c r="AD541" s="500"/>
      <c r="AE541" s="491">
        <v>240</v>
      </c>
      <c r="AF541" s="493">
        <f t="shared" si="493"/>
        <v>0</v>
      </c>
      <c r="AG541" s="491">
        <v>4959.3599999999997</v>
      </c>
      <c r="AH541" s="493">
        <f t="shared" si="494"/>
        <v>0</v>
      </c>
      <c r="AI541" s="494">
        <f t="shared" si="495"/>
        <v>0</v>
      </c>
      <c r="AJ541" s="532">
        <v>30</v>
      </c>
      <c r="AK541" s="525">
        <v>240</v>
      </c>
      <c r="AL541" s="527">
        <f t="shared" si="496"/>
        <v>7200</v>
      </c>
      <c r="AM541" s="525">
        <v>4959.3599999999997</v>
      </c>
      <c r="AN541" s="527">
        <f t="shared" si="497"/>
        <v>148780.79999999999</v>
      </c>
      <c r="AO541" s="528">
        <f t="shared" si="498"/>
        <v>155980.79999999999</v>
      </c>
      <c r="AP541" s="549"/>
      <c r="AQ541" s="344">
        <v>240</v>
      </c>
      <c r="AR541" s="190">
        <f t="shared" si="512"/>
        <v>0</v>
      </c>
      <c r="AS541" s="344">
        <v>4959.3599999999997</v>
      </c>
      <c r="AT541" s="190">
        <f t="shared" si="513"/>
        <v>0</v>
      </c>
      <c r="AU541" s="345">
        <f t="shared" si="514"/>
        <v>0</v>
      </c>
      <c r="AV541" s="681">
        <v>5.85</v>
      </c>
      <c r="AW541" s="344">
        <v>240</v>
      </c>
      <c r="AX541" s="190">
        <f t="shared" si="515"/>
        <v>1404</v>
      </c>
      <c r="AY541" s="344">
        <v>4959.3599999999997</v>
      </c>
      <c r="AZ541" s="190">
        <f t="shared" si="516"/>
        <v>29012.255999999998</v>
      </c>
      <c r="BA541" s="345">
        <f t="shared" si="517"/>
        <v>30416.255999999998</v>
      </c>
      <c r="BB541" s="549"/>
      <c r="BC541" s="542">
        <v>240</v>
      </c>
      <c r="BD541" s="544">
        <f t="shared" si="508"/>
        <v>0</v>
      </c>
      <c r="BE541" s="542">
        <v>4959.3599999999997</v>
      </c>
      <c r="BF541" s="544">
        <f t="shared" si="509"/>
        <v>0</v>
      </c>
      <c r="BG541" s="545">
        <f t="shared" si="510"/>
        <v>0</v>
      </c>
      <c r="BH541" s="398">
        <f t="shared" si="511"/>
        <v>1.7763568394002505E-15</v>
      </c>
    </row>
    <row r="542" spans="1:60" s="275" customFormat="1" ht="25.5">
      <c r="A542" s="683" t="s">
        <v>1163</v>
      </c>
      <c r="B542" s="685" t="s">
        <v>796</v>
      </c>
      <c r="C542" s="187" t="s">
        <v>1171</v>
      </c>
      <c r="D542" s="562" t="s">
        <v>123</v>
      </c>
      <c r="E542" s="638">
        <v>115</v>
      </c>
      <c r="F542" s="344">
        <v>240</v>
      </c>
      <c r="G542" s="190">
        <f t="shared" si="475"/>
        <v>27600</v>
      </c>
      <c r="H542" s="344">
        <v>820.8</v>
      </c>
      <c r="I542" s="190">
        <f t="shared" si="476"/>
        <v>94392</v>
      </c>
      <c r="J542" s="345">
        <f t="shared" si="477"/>
        <v>121992</v>
      </c>
      <c r="K542" s="420"/>
      <c r="L542" s="435"/>
      <c r="M542" s="429">
        <v>240</v>
      </c>
      <c r="N542" s="431">
        <f t="shared" si="484"/>
        <v>0</v>
      </c>
      <c r="O542" s="429">
        <v>820.8</v>
      </c>
      <c r="P542" s="431">
        <f t="shared" si="485"/>
        <v>0</v>
      </c>
      <c r="Q542" s="432">
        <f t="shared" si="486"/>
        <v>0</v>
      </c>
      <c r="R542" s="452"/>
      <c r="S542" s="446">
        <v>240</v>
      </c>
      <c r="T542" s="448">
        <f t="shared" si="487"/>
        <v>0</v>
      </c>
      <c r="U542" s="446">
        <v>820.8</v>
      </c>
      <c r="V542" s="448">
        <f t="shared" si="488"/>
        <v>0</v>
      </c>
      <c r="W542" s="449">
        <f t="shared" si="489"/>
        <v>0</v>
      </c>
      <c r="X542" s="481"/>
      <c r="Y542" s="474">
        <v>240</v>
      </c>
      <c r="Z542" s="476">
        <f t="shared" si="490"/>
        <v>0</v>
      </c>
      <c r="AA542" s="474">
        <v>820.8</v>
      </c>
      <c r="AB542" s="476">
        <f t="shared" si="491"/>
        <v>0</v>
      </c>
      <c r="AC542" s="477">
        <f t="shared" si="492"/>
        <v>0</v>
      </c>
      <c r="AD542" s="500"/>
      <c r="AE542" s="491">
        <v>240</v>
      </c>
      <c r="AF542" s="493">
        <f t="shared" si="493"/>
        <v>0</v>
      </c>
      <c r="AG542" s="491">
        <v>820.8</v>
      </c>
      <c r="AH542" s="493">
        <f t="shared" si="494"/>
        <v>0</v>
      </c>
      <c r="AI542" s="494">
        <f t="shared" si="495"/>
        <v>0</v>
      </c>
      <c r="AJ542" s="532"/>
      <c r="AK542" s="525">
        <v>240</v>
      </c>
      <c r="AL542" s="527">
        <f t="shared" si="496"/>
        <v>0</v>
      </c>
      <c r="AM542" s="525">
        <v>820.8</v>
      </c>
      <c r="AN542" s="527">
        <f t="shared" si="497"/>
        <v>0</v>
      </c>
      <c r="AO542" s="528">
        <f t="shared" si="498"/>
        <v>0</v>
      </c>
      <c r="AP542" s="549"/>
      <c r="AQ542" s="344">
        <v>240</v>
      </c>
      <c r="AR542" s="190">
        <f t="shared" si="512"/>
        <v>0</v>
      </c>
      <c r="AS542" s="344">
        <v>820.8</v>
      </c>
      <c r="AT542" s="190">
        <f t="shared" si="513"/>
        <v>0</v>
      </c>
      <c r="AU542" s="345">
        <f t="shared" si="514"/>
        <v>0</v>
      </c>
      <c r="AV542" s="681">
        <v>115</v>
      </c>
      <c r="AW542" s="344">
        <v>240</v>
      </c>
      <c r="AX542" s="190">
        <f t="shared" si="515"/>
        <v>27600</v>
      </c>
      <c r="AY542" s="344">
        <v>820.8</v>
      </c>
      <c r="AZ542" s="190">
        <f t="shared" si="516"/>
        <v>94392</v>
      </c>
      <c r="BA542" s="345">
        <f t="shared" si="517"/>
        <v>121992</v>
      </c>
      <c r="BB542" s="549"/>
      <c r="BC542" s="542">
        <v>240</v>
      </c>
      <c r="BD542" s="544">
        <f t="shared" si="508"/>
        <v>0</v>
      </c>
      <c r="BE542" s="542">
        <v>820.8</v>
      </c>
      <c r="BF542" s="544">
        <f t="shared" si="509"/>
        <v>0</v>
      </c>
      <c r="BG542" s="545">
        <f t="shared" si="510"/>
        <v>0</v>
      </c>
      <c r="BH542" s="398">
        <f t="shared" si="511"/>
        <v>0</v>
      </c>
    </row>
    <row r="543" spans="1:60" s="275" customFormat="1" ht="25.5">
      <c r="A543" s="683" t="s">
        <v>1166</v>
      </c>
      <c r="B543" s="685" t="s">
        <v>796</v>
      </c>
      <c r="C543" s="187" t="s">
        <v>1173</v>
      </c>
      <c r="D543" s="562" t="s">
        <v>123</v>
      </c>
      <c r="E543" s="562">
        <v>1028.4000000000001</v>
      </c>
      <c r="F543" s="344">
        <v>240</v>
      </c>
      <c r="G543" s="190">
        <f t="shared" si="475"/>
        <v>246816.00000000003</v>
      </c>
      <c r="H543" s="344">
        <v>462.12</v>
      </c>
      <c r="I543" s="190">
        <f t="shared" si="476"/>
        <v>475244.20800000004</v>
      </c>
      <c r="J543" s="345">
        <f t="shared" si="477"/>
        <v>722060.2080000001</v>
      </c>
      <c r="K543" s="420"/>
      <c r="L543" s="435"/>
      <c r="M543" s="429">
        <v>240</v>
      </c>
      <c r="N543" s="431">
        <f t="shared" si="484"/>
        <v>0</v>
      </c>
      <c r="O543" s="429">
        <v>462.12</v>
      </c>
      <c r="P543" s="431">
        <f t="shared" si="485"/>
        <v>0</v>
      </c>
      <c r="Q543" s="432">
        <f t="shared" si="486"/>
        <v>0</v>
      </c>
      <c r="R543" s="452"/>
      <c r="S543" s="446">
        <v>240</v>
      </c>
      <c r="T543" s="448">
        <f t="shared" si="487"/>
        <v>0</v>
      </c>
      <c r="U543" s="446">
        <v>462.12</v>
      </c>
      <c r="V543" s="448">
        <f t="shared" si="488"/>
        <v>0</v>
      </c>
      <c r="W543" s="449">
        <f t="shared" si="489"/>
        <v>0</v>
      </c>
      <c r="X543" s="481"/>
      <c r="Y543" s="474">
        <v>240</v>
      </c>
      <c r="Z543" s="476">
        <f t="shared" si="490"/>
        <v>0</v>
      </c>
      <c r="AA543" s="474">
        <v>462.12</v>
      </c>
      <c r="AB543" s="476">
        <f t="shared" si="491"/>
        <v>0</v>
      </c>
      <c r="AC543" s="477">
        <f t="shared" si="492"/>
        <v>0</v>
      </c>
      <c r="AD543" s="500"/>
      <c r="AE543" s="491">
        <v>240</v>
      </c>
      <c r="AF543" s="493">
        <f t="shared" si="493"/>
        <v>0</v>
      </c>
      <c r="AG543" s="491">
        <v>462.12</v>
      </c>
      <c r="AH543" s="493">
        <f t="shared" si="494"/>
        <v>0</v>
      </c>
      <c r="AI543" s="494">
        <f t="shared" si="495"/>
        <v>0</v>
      </c>
      <c r="AJ543" s="532">
        <v>1000</v>
      </c>
      <c r="AK543" s="525">
        <v>240</v>
      </c>
      <c r="AL543" s="527">
        <f t="shared" si="496"/>
        <v>240000</v>
      </c>
      <c r="AM543" s="525">
        <v>462.12</v>
      </c>
      <c r="AN543" s="527">
        <f t="shared" si="497"/>
        <v>462120</v>
      </c>
      <c r="AO543" s="528">
        <f t="shared" si="498"/>
        <v>702120</v>
      </c>
      <c r="AP543" s="549"/>
      <c r="AQ543" s="344">
        <v>240</v>
      </c>
      <c r="AR543" s="190">
        <f t="shared" si="512"/>
        <v>0</v>
      </c>
      <c r="AS543" s="344">
        <v>462.12</v>
      </c>
      <c r="AT543" s="190">
        <f t="shared" si="513"/>
        <v>0</v>
      </c>
      <c r="AU543" s="345">
        <f t="shared" si="514"/>
        <v>0</v>
      </c>
      <c r="AV543" s="681">
        <v>28.4</v>
      </c>
      <c r="AW543" s="344">
        <v>240</v>
      </c>
      <c r="AX543" s="190">
        <f t="shared" si="515"/>
        <v>6816</v>
      </c>
      <c r="AY543" s="344">
        <v>462.12</v>
      </c>
      <c r="AZ543" s="190">
        <f t="shared" si="516"/>
        <v>13124.207999999999</v>
      </c>
      <c r="BA543" s="345">
        <f t="shared" si="517"/>
        <v>19940.207999999999</v>
      </c>
      <c r="BB543" s="549"/>
      <c r="BC543" s="542">
        <v>240</v>
      </c>
      <c r="BD543" s="544">
        <f t="shared" si="508"/>
        <v>0</v>
      </c>
      <c r="BE543" s="542">
        <v>462.12</v>
      </c>
      <c r="BF543" s="544">
        <f t="shared" si="509"/>
        <v>0</v>
      </c>
      <c r="BG543" s="545">
        <f t="shared" si="510"/>
        <v>0</v>
      </c>
      <c r="BH543" s="398">
        <f t="shared" si="511"/>
        <v>9.2370555648813024E-14</v>
      </c>
    </row>
    <row r="544" spans="1:60" s="275" customFormat="1" ht="25.5">
      <c r="A544" s="683" t="s">
        <v>1168</v>
      </c>
      <c r="B544" s="685" t="s">
        <v>796</v>
      </c>
      <c r="C544" s="187" t="s">
        <v>1175</v>
      </c>
      <c r="D544" s="562" t="s">
        <v>123</v>
      </c>
      <c r="E544" s="638">
        <v>1181</v>
      </c>
      <c r="F544" s="344">
        <v>142</v>
      </c>
      <c r="G544" s="190">
        <f t="shared" si="475"/>
        <v>167702</v>
      </c>
      <c r="H544" s="344">
        <v>1392</v>
      </c>
      <c r="I544" s="190">
        <f t="shared" si="476"/>
        <v>1643952</v>
      </c>
      <c r="J544" s="345">
        <f t="shared" si="477"/>
        <v>1811654</v>
      </c>
      <c r="K544" s="420"/>
      <c r="L544" s="435"/>
      <c r="M544" s="429">
        <v>142</v>
      </c>
      <c r="N544" s="431">
        <f t="shared" si="484"/>
        <v>0</v>
      </c>
      <c r="O544" s="429">
        <v>1392</v>
      </c>
      <c r="P544" s="431">
        <f t="shared" si="485"/>
        <v>0</v>
      </c>
      <c r="Q544" s="432">
        <f t="shared" si="486"/>
        <v>0</v>
      </c>
      <c r="R544" s="452"/>
      <c r="S544" s="446">
        <v>142</v>
      </c>
      <c r="T544" s="448">
        <f t="shared" si="487"/>
        <v>0</v>
      </c>
      <c r="U544" s="446">
        <v>1392</v>
      </c>
      <c r="V544" s="448">
        <f t="shared" si="488"/>
        <v>0</v>
      </c>
      <c r="W544" s="449">
        <f t="shared" si="489"/>
        <v>0</v>
      </c>
      <c r="X544" s="481"/>
      <c r="Y544" s="474">
        <v>142</v>
      </c>
      <c r="Z544" s="476">
        <f t="shared" si="490"/>
        <v>0</v>
      </c>
      <c r="AA544" s="474">
        <v>1392</v>
      </c>
      <c r="AB544" s="476">
        <f t="shared" si="491"/>
        <v>0</v>
      </c>
      <c r="AC544" s="477">
        <f t="shared" si="492"/>
        <v>0</v>
      </c>
      <c r="AD544" s="500"/>
      <c r="AE544" s="491">
        <v>142</v>
      </c>
      <c r="AF544" s="493">
        <f t="shared" si="493"/>
        <v>0</v>
      </c>
      <c r="AG544" s="491">
        <v>1392</v>
      </c>
      <c r="AH544" s="493">
        <f t="shared" si="494"/>
        <v>0</v>
      </c>
      <c r="AI544" s="494">
        <f t="shared" si="495"/>
        <v>0</v>
      </c>
      <c r="AJ544" s="532">
        <v>1300</v>
      </c>
      <c r="AK544" s="525">
        <v>142</v>
      </c>
      <c r="AL544" s="527">
        <f t="shared" si="496"/>
        <v>184600</v>
      </c>
      <c r="AM544" s="525">
        <v>1392</v>
      </c>
      <c r="AN544" s="527">
        <f t="shared" si="497"/>
        <v>1809600</v>
      </c>
      <c r="AO544" s="528">
        <f t="shared" si="498"/>
        <v>1994200</v>
      </c>
      <c r="AP544" s="549"/>
      <c r="AQ544" s="344">
        <v>142</v>
      </c>
      <c r="AR544" s="190">
        <f t="shared" si="512"/>
        <v>0</v>
      </c>
      <c r="AS544" s="344">
        <v>1392</v>
      </c>
      <c r="AT544" s="190">
        <f t="shared" si="513"/>
        <v>0</v>
      </c>
      <c r="AU544" s="345">
        <f t="shared" si="514"/>
        <v>0</v>
      </c>
      <c r="AV544" s="681">
        <v>-119</v>
      </c>
      <c r="AW544" s="344">
        <v>142</v>
      </c>
      <c r="AX544" s="190">
        <f t="shared" si="515"/>
        <v>-16898</v>
      </c>
      <c r="AY544" s="344">
        <v>1392</v>
      </c>
      <c r="AZ544" s="190">
        <f t="shared" si="516"/>
        <v>-165648</v>
      </c>
      <c r="BA544" s="345">
        <f t="shared" si="517"/>
        <v>-182546</v>
      </c>
      <c r="BB544" s="549"/>
      <c r="BC544" s="542">
        <v>142</v>
      </c>
      <c r="BD544" s="544">
        <f t="shared" si="508"/>
        <v>0</v>
      </c>
      <c r="BE544" s="542">
        <v>1392</v>
      </c>
      <c r="BF544" s="544">
        <f t="shared" si="509"/>
        <v>0</v>
      </c>
      <c r="BG544" s="545">
        <f t="shared" si="510"/>
        <v>0</v>
      </c>
      <c r="BH544" s="398">
        <f t="shared" si="511"/>
        <v>0</v>
      </c>
    </row>
    <row r="545" spans="1:60" s="275" customFormat="1" ht="25.5">
      <c r="A545" s="683" t="s">
        <v>1170</v>
      </c>
      <c r="B545" s="685" t="s">
        <v>796</v>
      </c>
      <c r="C545" s="187" t="s">
        <v>1177</v>
      </c>
      <c r="D545" s="562" t="s">
        <v>123</v>
      </c>
      <c r="E545" s="688">
        <v>329.4</v>
      </c>
      <c r="F545" s="344">
        <v>124</v>
      </c>
      <c r="G545" s="190">
        <f t="shared" si="475"/>
        <v>40845.599999999999</v>
      </c>
      <c r="H545" s="344">
        <v>912</v>
      </c>
      <c r="I545" s="190">
        <f t="shared" si="476"/>
        <v>300412.79999999999</v>
      </c>
      <c r="J545" s="345">
        <f t="shared" si="477"/>
        <v>341258.39999999997</v>
      </c>
      <c r="K545" s="420"/>
      <c r="L545" s="435"/>
      <c r="M545" s="429">
        <v>124</v>
      </c>
      <c r="N545" s="431">
        <f t="shared" si="484"/>
        <v>0</v>
      </c>
      <c r="O545" s="429">
        <v>912</v>
      </c>
      <c r="P545" s="431">
        <f t="shared" si="485"/>
        <v>0</v>
      </c>
      <c r="Q545" s="432">
        <f t="shared" si="486"/>
        <v>0</v>
      </c>
      <c r="R545" s="452"/>
      <c r="S545" s="446">
        <v>124</v>
      </c>
      <c r="T545" s="448">
        <f t="shared" si="487"/>
        <v>0</v>
      </c>
      <c r="U545" s="446">
        <v>912</v>
      </c>
      <c r="V545" s="448">
        <f t="shared" si="488"/>
        <v>0</v>
      </c>
      <c r="W545" s="449">
        <f t="shared" si="489"/>
        <v>0</v>
      </c>
      <c r="X545" s="481"/>
      <c r="Y545" s="474">
        <v>124</v>
      </c>
      <c r="Z545" s="476">
        <f t="shared" si="490"/>
        <v>0</v>
      </c>
      <c r="AA545" s="474">
        <v>912</v>
      </c>
      <c r="AB545" s="476">
        <f t="shared" si="491"/>
        <v>0</v>
      </c>
      <c r="AC545" s="477">
        <f t="shared" si="492"/>
        <v>0</v>
      </c>
      <c r="AD545" s="500"/>
      <c r="AE545" s="491">
        <v>124</v>
      </c>
      <c r="AF545" s="493">
        <f t="shared" si="493"/>
        <v>0</v>
      </c>
      <c r="AG545" s="491">
        <v>912</v>
      </c>
      <c r="AH545" s="493">
        <f t="shared" si="494"/>
        <v>0</v>
      </c>
      <c r="AI545" s="494">
        <f t="shared" si="495"/>
        <v>0</v>
      </c>
      <c r="AJ545" s="532">
        <v>300</v>
      </c>
      <c r="AK545" s="525">
        <v>124</v>
      </c>
      <c r="AL545" s="527">
        <f t="shared" si="496"/>
        <v>37200</v>
      </c>
      <c r="AM545" s="525">
        <v>912</v>
      </c>
      <c r="AN545" s="527">
        <f t="shared" si="497"/>
        <v>273600</v>
      </c>
      <c r="AO545" s="528">
        <f t="shared" si="498"/>
        <v>310800</v>
      </c>
      <c r="AP545" s="549"/>
      <c r="AQ545" s="344">
        <v>124</v>
      </c>
      <c r="AR545" s="190">
        <f t="shared" si="512"/>
        <v>0</v>
      </c>
      <c r="AS545" s="344">
        <v>912</v>
      </c>
      <c r="AT545" s="190">
        <f t="shared" si="513"/>
        <v>0</v>
      </c>
      <c r="AU545" s="345">
        <f t="shared" si="514"/>
        <v>0</v>
      </c>
      <c r="AV545" s="681">
        <v>29.4</v>
      </c>
      <c r="AW545" s="344">
        <v>124</v>
      </c>
      <c r="AX545" s="190">
        <f t="shared" si="515"/>
        <v>3645.6</v>
      </c>
      <c r="AY545" s="344">
        <v>912</v>
      </c>
      <c r="AZ545" s="190">
        <f t="shared" si="516"/>
        <v>26812.799999999999</v>
      </c>
      <c r="BA545" s="345">
        <f t="shared" si="517"/>
        <v>30458.399999999998</v>
      </c>
      <c r="BB545" s="549"/>
      <c r="BC545" s="542">
        <v>124</v>
      </c>
      <c r="BD545" s="544">
        <f t="shared" si="508"/>
        <v>0</v>
      </c>
      <c r="BE545" s="542">
        <v>912</v>
      </c>
      <c r="BF545" s="544">
        <f t="shared" si="509"/>
        <v>0</v>
      </c>
      <c r="BG545" s="545">
        <f t="shared" si="510"/>
        <v>0</v>
      </c>
      <c r="BH545" s="398">
        <f t="shared" si="511"/>
        <v>-2.1316282072803006E-14</v>
      </c>
    </row>
    <row r="546" spans="1:60" s="275" customFormat="1" ht="25.5">
      <c r="A546" s="683" t="s">
        <v>1172</v>
      </c>
      <c r="B546" s="685" t="s">
        <v>796</v>
      </c>
      <c r="C546" s="187" t="s">
        <v>1019</v>
      </c>
      <c r="D546" s="562" t="s">
        <v>123</v>
      </c>
      <c r="E546" s="688">
        <v>264.5</v>
      </c>
      <c r="F546" s="344">
        <v>124</v>
      </c>
      <c r="G546" s="190">
        <f t="shared" si="475"/>
        <v>32798</v>
      </c>
      <c r="H546" s="344">
        <v>470</v>
      </c>
      <c r="I546" s="190">
        <f t="shared" si="476"/>
        <v>124315</v>
      </c>
      <c r="J546" s="345">
        <f t="shared" si="477"/>
        <v>157113</v>
      </c>
      <c r="K546" s="420"/>
      <c r="L546" s="435"/>
      <c r="M546" s="429">
        <v>124</v>
      </c>
      <c r="N546" s="431">
        <f t="shared" si="484"/>
        <v>0</v>
      </c>
      <c r="O546" s="429">
        <v>470</v>
      </c>
      <c r="P546" s="431">
        <f t="shared" si="485"/>
        <v>0</v>
      </c>
      <c r="Q546" s="432">
        <f t="shared" si="486"/>
        <v>0</v>
      </c>
      <c r="R546" s="452"/>
      <c r="S546" s="446">
        <v>124</v>
      </c>
      <c r="T546" s="448">
        <f t="shared" si="487"/>
        <v>0</v>
      </c>
      <c r="U546" s="446">
        <v>470</v>
      </c>
      <c r="V546" s="448">
        <f t="shared" si="488"/>
        <v>0</v>
      </c>
      <c r="W546" s="449">
        <f t="shared" si="489"/>
        <v>0</v>
      </c>
      <c r="X546" s="481"/>
      <c r="Y546" s="474">
        <v>124</v>
      </c>
      <c r="Z546" s="476">
        <f t="shared" si="490"/>
        <v>0</v>
      </c>
      <c r="AA546" s="474">
        <v>470</v>
      </c>
      <c r="AB546" s="476">
        <f t="shared" si="491"/>
        <v>0</v>
      </c>
      <c r="AC546" s="477">
        <f t="shared" si="492"/>
        <v>0</v>
      </c>
      <c r="AD546" s="500"/>
      <c r="AE546" s="491">
        <v>124</v>
      </c>
      <c r="AF546" s="493">
        <f t="shared" si="493"/>
        <v>0</v>
      </c>
      <c r="AG546" s="491">
        <v>470</v>
      </c>
      <c r="AH546" s="493">
        <f t="shared" si="494"/>
        <v>0</v>
      </c>
      <c r="AI546" s="494">
        <f t="shared" si="495"/>
        <v>0</v>
      </c>
      <c r="AJ546" s="532">
        <v>50</v>
      </c>
      <c r="AK546" s="525">
        <v>124</v>
      </c>
      <c r="AL546" s="527">
        <f t="shared" si="496"/>
        <v>6200</v>
      </c>
      <c r="AM546" s="525">
        <v>470</v>
      </c>
      <c r="AN546" s="527">
        <f t="shared" si="497"/>
        <v>23500</v>
      </c>
      <c r="AO546" s="528">
        <f t="shared" si="498"/>
        <v>29700</v>
      </c>
      <c r="AP546" s="549"/>
      <c r="AQ546" s="344">
        <v>124</v>
      </c>
      <c r="AR546" s="190">
        <f t="shared" si="512"/>
        <v>0</v>
      </c>
      <c r="AS546" s="344">
        <v>470</v>
      </c>
      <c r="AT546" s="190">
        <f t="shared" si="513"/>
        <v>0</v>
      </c>
      <c r="AU546" s="345">
        <f t="shared" si="514"/>
        <v>0</v>
      </c>
      <c r="AV546" s="681">
        <v>214.5</v>
      </c>
      <c r="AW546" s="344">
        <v>124</v>
      </c>
      <c r="AX546" s="190">
        <f t="shared" si="515"/>
        <v>26598</v>
      </c>
      <c r="AY546" s="344">
        <v>470</v>
      </c>
      <c r="AZ546" s="190">
        <f t="shared" si="516"/>
        <v>100815</v>
      </c>
      <c r="BA546" s="345">
        <f t="shared" si="517"/>
        <v>127413</v>
      </c>
      <c r="BB546" s="549"/>
      <c r="BC546" s="542">
        <v>124</v>
      </c>
      <c r="BD546" s="544">
        <f t="shared" si="508"/>
        <v>0</v>
      </c>
      <c r="BE546" s="542">
        <v>470</v>
      </c>
      <c r="BF546" s="544">
        <f t="shared" si="509"/>
        <v>0</v>
      </c>
      <c r="BG546" s="545">
        <f t="shared" si="510"/>
        <v>0</v>
      </c>
      <c r="BH546" s="398">
        <f t="shared" si="511"/>
        <v>0</v>
      </c>
    </row>
    <row r="547" spans="1:60" s="275" customFormat="1" ht="25.5">
      <c r="A547" s="683" t="s">
        <v>1174</v>
      </c>
      <c r="B547" s="685" t="s">
        <v>796</v>
      </c>
      <c r="C547" s="187" t="s">
        <v>1180</v>
      </c>
      <c r="D547" s="562" t="s">
        <v>123</v>
      </c>
      <c r="E547" s="688">
        <v>343.5</v>
      </c>
      <c r="F547" s="344">
        <v>124</v>
      </c>
      <c r="G547" s="190">
        <f t="shared" si="475"/>
        <v>42594</v>
      </c>
      <c r="H547" s="344">
        <v>382</v>
      </c>
      <c r="I547" s="190">
        <f t="shared" si="476"/>
        <v>131217</v>
      </c>
      <c r="J547" s="345">
        <f t="shared" si="477"/>
        <v>173811</v>
      </c>
      <c r="K547" s="420"/>
      <c r="L547" s="435"/>
      <c r="M547" s="429">
        <v>124</v>
      </c>
      <c r="N547" s="431">
        <f t="shared" si="484"/>
        <v>0</v>
      </c>
      <c r="O547" s="429">
        <v>382</v>
      </c>
      <c r="P547" s="431">
        <f t="shared" si="485"/>
        <v>0</v>
      </c>
      <c r="Q547" s="432">
        <f t="shared" si="486"/>
        <v>0</v>
      </c>
      <c r="R547" s="452"/>
      <c r="S547" s="446">
        <v>124</v>
      </c>
      <c r="T547" s="448">
        <f t="shared" si="487"/>
        <v>0</v>
      </c>
      <c r="U547" s="446">
        <v>382</v>
      </c>
      <c r="V547" s="448">
        <f t="shared" si="488"/>
        <v>0</v>
      </c>
      <c r="W547" s="449">
        <f t="shared" si="489"/>
        <v>0</v>
      </c>
      <c r="X547" s="481"/>
      <c r="Y547" s="474">
        <v>124</v>
      </c>
      <c r="Z547" s="476">
        <f t="shared" si="490"/>
        <v>0</v>
      </c>
      <c r="AA547" s="474">
        <v>382</v>
      </c>
      <c r="AB547" s="476">
        <f t="shared" si="491"/>
        <v>0</v>
      </c>
      <c r="AC547" s="477">
        <f t="shared" si="492"/>
        <v>0</v>
      </c>
      <c r="AD547" s="500"/>
      <c r="AE547" s="491">
        <v>124</v>
      </c>
      <c r="AF547" s="493">
        <f t="shared" si="493"/>
        <v>0</v>
      </c>
      <c r="AG547" s="491">
        <v>382</v>
      </c>
      <c r="AH547" s="493">
        <f t="shared" si="494"/>
        <v>0</v>
      </c>
      <c r="AI547" s="494">
        <f t="shared" si="495"/>
        <v>0</v>
      </c>
      <c r="AJ547" s="532">
        <v>70</v>
      </c>
      <c r="AK547" s="525">
        <v>124</v>
      </c>
      <c r="AL547" s="527">
        <f t="shared" si="496"/>
        <v>8680</v>
      </c>
      <c r="AM547" s="525">
        <v>382</v>
      </c>
      <c r="AN547" s="527">
        <f t="shared" si="497"/>
        <v>26740</v>
      </c>
      <c r="AO547" s="528">
        <f t="shared" si="498"/>
        <v>35420</v>
      </c>
      <c r="AP547" s="549"/>
      <c r="AQ547" s="344">
        <v>124</v>
      </c>
      <c r="AR547" s="190">
        <f t="shared" si="512"/>
        <v>0</v>
      </c>
      <c r="AS547" s="344">
        <v>382</v>
      </c>
      <c r="AT547" s="190">
        <f t="shared" si="513"/>
        <v>0</v>
      </c>
      <c r="AU547" s="345">
        <f t="shared" si="514"/>
        <v>0</v>
      </c>
      <c r="AV547" s="681">
        <v>273.5</v>
      </c>
      <c r="AW547" s="344">
        <v>124</v>
      </c>
      <c r="AX547" s="190">
        <f t="shared" si="515"/>
        <v>33914</v>
      </c>
      <c r="AY547" s="344">
        <v>382</v>
      </c>
      <c r="AZ547" s="190">
        <f t="shared" si="516"/>
        <v>104477</v>
      </c>
      <c r="BA547" s="345">
        <f t="shared" si="517"/>
        <v>138391</v>
      </c>
      <c r="BB547" s="549"/>
      <c r="BC547" s="542">
        <v>124</v>
      </c>
      <c r="BD547" s="544">
        <f t="shared" si="508"/>
        <v>0</v>
      </c>
      <c r="BE547" s="542">
        <v>382</v>
      </c>
      <c r="BF547" s="544">
        <f t="shared" si="509"/>
        <v>0</v>
      </c>
      <c r="BG547" s="545">
        <f t="shared" si="510"/>
        <v>0</v>
      </c>
      <c r="BH547" s="398">
        <f t="shared" si="511"/>
        <v>0</v>
      </c>
    </row>
    <row r="548" spans="1:60" s="275" customFormat="1" ht="25.5">
      <c r="A548" s="683" t="s">
        <v>1176</v>
      </c>
      <c r="B548" s="685" t="s">
        <v>796</v>
      </c>
      <c r="C548" s="187" t="s">
        <v>1085</v>
      </c>
      <c r="D548" s="562" t="s">
        <v>123</v>
      </c>
      <c r="E548" s="638">
        <v>306</v>
      </c>
      <c r="F548" s="344">
        <v>124</v>
      </c>
      <c r="G548" s="190">
        <f t="shared" si="475"/>
        <v>37944</v>
      </c>
      <c r="H548" s="344">
        <v>248</v>
      </c>
      <c r="I548" s="190">
        <f t="shared" si="476"/>
        <v>75888</v>
      </c>
      <c r="J548" s="345">
        <f t="shared" si="477"/>
        <v>113832</v>
      </c>
      <c r="K548" s="420"/>
      <c r="L548" s="435"/>
      <c r="M548" s="429">
        <v>124</v>
      </c>
      <c r="N548" s="431">
        <f t="shared" si="484"/>
        <v>0</v>
      </c>
      <c r="O548" s="429">
        <v>248</v>
      </c>
      <c r="P548" s="431">
        <f t="shared" si="485"/>
        <v>0</v>
      </c>
      <c r="Q548" s="432">
        <f t="shared" si="486"/>
        <v>0</v>
      </c>
      <c r="R548" s="452"/>
      <c r="S548" s="446">
        <v>124</v>
      </c>
      <c r="T548" s="448">
        <f t="shared" si="487"/>
        <v>0</v>
      </c>
      <c r="U548" s="446">
        <v>248</v>
      </c>
      <c r="V548" s="448">
        <f t="shared" si="488"/>
        <v>0</v>
      </c>
      <c r="W548" s="449">
        <f t="shared" si="489"/>
        <v>0</v>
      </c>
      <c r="X548" s="481"/>
      <c r="Y548" s="474">
        <v>124</v>
      </c>
      <c r="Z548" s="476">
        <f t="shared" si="490"/>
        <v>0</v>
      </c>
      <c r="AA548" s="474">
        <v>248</v>
      </c>
      <c r="AB548" s="476">
        <f t="shared" si="491"/>
        <v>0</v>
      </c>
      <c r="AC548" s="477">
        <f t="shared" si="492"/>
        <v>0</v>
      </c>
      <c r="AD548" s="500"/>
      <c r="AE548" s="491">
        <v>124</v>
      </c>
      <c r="AF548" s="493">
        <f t="shared" si="493"/>
        <v>0</v>
      </c>
      <c r="AG548" s="491">
        <v>248</v>
      </c>
      <c r="AH548" s="493">
        <f t="shared" si="494"/>
        <v>0</v>
      </c>
      <c r="AI548" s="494">
        <f t="shared" si="495"/>
        <v>0</v>
      </c>
      <c r="AJ548" s="532"/>
      <c r="AK548" s="525">
        <v>124</v>
      </c>
      <c r="AL548" s="527">
        <f t="shared" si="496"/>
        <v>0</v>
      </c>
      <c r="AM548" s="525">
        <v>248</v>
      </c>
      <c r="AN548" s="527">
        <f t="shared" si="497"/>
        <v>0</v>
      </c>
      <c r="AO548" s="528">
        <f t="shared" si="498"/>
        <v>0</v>
      </c>
      <c r="AP548" s="549"/>
      <c r="AQ548" s="344">
        <v>124</v>
      </c>
      <c r="AR548" s="190">
        <f t="shared" si="512"/>
        <v>0</v>
      </c>
      <c r="AS548" s="344">
        <v>248</v>
      </c>
      <c r="AT548" s="190">
        <f t="shared" si="513"/>
        <v>0</v>
      </c>
      <c r="AU548" s="345">
        <f t="shared" si="514"/>
        <v>0</v>
      </c>
      <c r="AV548" s="681">
        <v>306</v>
      </c>
      <c r="AW548" s="344">
        <v>124</v>
      </c>
      <c r="AX548" s="190">
        <f t="shared" si="515"/>
        <v>37944</v>
      </c>
      <c r="AY548" s="344">
        <v>248</v>
      </c>
      <c r="AZ548" s="190">
        <f t="shared" si="516"/>
        <v>75888</v>
      </c>
      <c r="BA548" s="345">
        <f t="shared" si="517"/>
        <v>113832</v>
      </c>
      <c r="BB548" s="549"/>
      <c r="BC548" s="542">
        <v>124</v>
      </c>
      <c r="BD548" s="544">
        <f t="shared" si="508"/>
        <v>0</v>
      </c>
      <c r="BE548" s="542">
        <v>248</v>
      </c>
      <c r="BF548" s="544">
        <f t="shared" si="509"/>
        <v>0</v>
      </c>
      <c r="BG548" s="545">
        <f t="shared" si="510"/>
        <v>0</v>
      </c>
      <c r="BH548" s="398">
        <f t="shared" si="511"/>
        <v>0</v>
      </c>
    </row>
    <row r="549" spans="1:60" s="595" customFormat="1" ht="25.5">
      <c r="A549" s="668" t="s">
        <v>1178</v>
      </c>
      <c r="B549" s="675" t="s">
        <v>796</v>
      </c>
      <c r="C549" s="598" t="s">
        <v>1087</v>
      </c>
      <c r="D549" s="710" t="s">
        <v>123</v>
      </c>
      <c r="E549" s="711"/>
      <c r="F549" s="600">
        <v>124</v>
      </c>
      <c r="G549" s="586">
        <f t="shared" si="475"/>
        <v>0</v>
      </c>
      <c r="H549" s="600">
        <v>328.01</v>
      </c>
      <c r="I549" s="586">
        <f t="shared" si="476"/>
        <v>0</v>
      </c>
      <c r="J549" s="587">
        <f t="shared" si="477"/>
        <v>0</v>
      </c>
      <c r="K549" s="676"/>
      <c r="L549" s="673"/>
      <c r="M549" s="600">
        <v>124</v>
      </c>
      <c r="N549" s="586">
        <f t="shared" si="484"/>
        <v>0</v>
      </c>
      <c r="O549" s="600">
        <v>328.01</v>
      </c>
      <c r="P549" s="586">
        <f t="shared" si="485"/>
        <v>0</v>
      </c>
      <c r="Q549" s="587">
        <f t="shared" si="486"/>
        <v>0</v>
      </c>
      <c r="R549" s="673"/>
      <c r="S549" s="600">
        <v>124</v>
      </c>
      <c r="T549" s="586">
        <f t="shared" si="487"/>
        <v>0</v>
      </c>
      <c r="U549" s="600">
        <v>328.01</v>
      </c>
      <c r="V549" s="586">
        <f t="shared" si="488"/>
        <v>0</v>
      </c>
      <c r="W549" s="587">
        <f t="shared" si="489"/>
        <v>0</v>
      </c>
      <c r="X549" s="673"/>
      <c r="Y549" s="600">
        <v>124</v>
      </c>
      <c r="Z549" s="586">
        <f t="shared" si="490"/>
        <v>0</v>
      </c>
      <c r="AA549" s="600">
        <v>328.01</v>
      </c>
      <c r="AB549" s="586">
        <f t="shared" si="491"/>
        <v>0</v>
      </c>
      <c r="AC549" s="587">
        <f t="shared" si="492"/>
        <v>0</v>
      </c>
      <c r="AD549" s="673"/>
      <c r="AE549" s="600">
        <v>124</v>
      </c>
      <c r="AF549" s="586">
        <f t="shared" si="493"/>
        <v>0</v>
      </c>
      <c r="AG549" s="600">
        <v>328.01</v>
      </c>
      <c r="AH549" s="586">
        <f t="shared" si="494"/>
        <v>0</v>
      </c>
      <c r="AI549" s="587">
        <f t="shared" si="495"/>
        <v>0</v>
      </c>
      <c r="AJ549" s="674">
        <v>350</v>
      </c>
      <c r="AK549" s="603">
        <v>124</v>
      </c>
      <c r="AL549" s="591">
        <f t="shared" si="496"/>
        <v>43400</v>
      </c>
      <c r="AM549" s="603">
        <v>328.01</v>
      </c>
      <c r="AN549" s="591">
        <f t="shared" si="497"/>
        <v>114803.5</v>
      </c>
      <c r="AO549" s="592">
        <f t="shared" si="498"/>
        <v>158203.5</v>
      </c>
      <c r="AP549" s="673"/>
      <c r="AQ549" s="600">
        <v>124</v>
      </c>
      <c r="AR549" s="586">
        <f t="shared" si="512"/>
        <v>0</v>
      </c>
      <c r="AS549" s="600">
        <v>328.01</v>
      </c>
      <c r="AT549" s="586">
        <f t="shared" si="513"/>
        <v>0</v>
      </c>
      <c r="AU549" s="587">
        <f t="shared" si="514"/>
        <v>0</v>
      </c>
      <c r="AV549" s="681">
        <v>-350</v>
      </c>
      <c r="AW549" s="600">
        <v>124</v>
      </c>
      <c r="AX549" s="586">
        <f t="shared" si="515"/>
        <v>-43400</v>
      </c>
      <c r="AY549" s="600">
        <v>328.01</v>
      </c>
      <c r="AZ549" s="586">
        <f t="shared" si="516"/>
        <v>-114803.5</v>
      </c>
      <c r="BA549" s="587">
        <f t="shared" si="517"/>
        <v>-158203.5</v>
      </c>
      <c r="BB549" s="673"/>
      <c r="BC549" s="600">
        <v>124</v>
      </c>
      <c r="BD549" s="586">
        <f t="shared" si="508"/>
        <v>0</v>
      </c>
      <c r="BE549" s="600">
        <v>328.01</v>
      </c>
      <c r="BF549" s="586">
        <f t="shared" si="509"/>
        <v>0</v>
      </c>
      <c r="BG549" s="587">
        <f t="shared" si="510"/>
        <v>0</v>
      </c>
      <c r="BH549" s="398">
        <f t="shared" si="511"/>
        <v>0</v>
      </c>
    </row>
    <row r="550" spans="1:60" s="275" customFormat="1" ht="25.5">
      <c r="A550" s="683" t="s">
        <v>1179</v>
      </c>
      <c r="B550" s="685" t="s">
        <v>796</v>
      </c>
      <c r="C550" s="187" t="s">
        <v>1021</v>
      </c>
      <c r="D550" s="562" t="s">
        <v>123</v>
      </c>
      <c r="E550" s="688">
        <v>962.9</v>
      </c>
      <c r="F550" s="344">
        <v>124</v>
      </c>
      <c r="G550" s="190">
        <f t="shared" si="475"/>
        <v>119399.59999999999</v>
      </c>
      <c r="H550" s="344">
        <v>142</v>
      </c>
      <c r="I550" s="190">
        <f t="shared" si="476"/>
        <v>136731.79999999999</v>
      </c>
      <c r="J550" s="345">
        <f t="shared" si="477"/>
        <v>256131.39999999997</v>
      </c>
      <c r="K550" s="420"/>
      <c r="L550" s="435"/>
      <c r="M550" s="429">
        <v>124</v>
      </c>
      <c r="N550" s="431">
        <f t="shared" si="484"/>
        <v>0</v>
      </c>
      <c r="O550" s="429">
        <v>142</v>
      </c>
      <c r="P550" s="431">
        <f t="shared" si="485"/>
        <v>0</v>
      </c>
      <c r="Q550" s="432">
        <f t="shared" si="486"/>
        <v>0</v>
      </c>
      <c r="R550" s="452"/>
      <c r="S550" s="446">
        <v>124</v>
      </c>
      <c r="T550" s="448">
        <f t="shared" si="487"/>
        <v>0</v>
      </c>
      <c r="U550" s="446">
        <v>142</v>
      </c>
      <c r="V550" s="448">
        <f t="shared" si="488"/>
        <v>0</v>
      </c>
      <c r="W550" s="449">
        <f t="shared" si="489"/>
        <v>0</v>
      </c>
      <c r="X550" s="481"/>
      <c r="Y550" s="474">
        <v>124</v>
      </c>
      <c r="Z550" s="476">
        <f t="shared" si="490"/>
        <v>0</v>
      </c>
      <c r="AA550" s="474">
        <v>142</v>
      </c>
      <c r="AB550" s="476">
        <f t="shared" si="491"/>
        <v>0</v>
      </c>
      <c r="AC550" s="477">
        <f t="shared" si="492"/>
        <v>0</v>
      </c>
      <c r="AD550" s="500"/>
      <c r="AE550" s="491">
        <v>124</v>
      </c>
      <c r="AF550" s="493">
        <f t="shared" si="493"/>
        <v>0</v>
      </c>
      <c r="AG550" s="491">
        <v>142</v>
      </c>
      <c r="AH550" s="493">
        <f t="shared" si="494"/>
        <v>0</v>
      </c>
      <c r="AI550" s="494">
        <f t="shared" si="495"/>
        <v>0</v>
      </c>
      <c r="AJ550" s="532"/>
      <c r="AK550" s="525">
        <v>124</v>
      </c>
      <c r="AL550" s="527">
        <f t="shared" si="496"/>
        <v>0</v>
      </c>
      <c r="AM550" s="525">
        <v>142</v>
      </c>
      <c r="AN550" s="527">
        <f t="shared" si="497"/>
        <v>0</v>
      </c>
      <c r="AO550" s="528">
        <f t="shared" si="498"/>
        <v>0</v>
      </c>
      <c r="AP550" s="549"/>
      <c r="AQ550" s="344">
        <v>124</v>
      </c>
      <c r="AR550" s="190">
        <f t="shared" si="512"/>
        <v>0</v>
      </c>
      <c r="AS550" s="344">
        <v>142</v>
      </c>
      <c r="AT550" s="190">
        <f t="shared" si="513"/>
        <v>0</v>
      </c>
      <c r="AU550" s="345">
        <f t="shared" si="514"/>
        <v>0</v>
      </c>
      <c r="AV550" s="681">
        <v>962.9</v>
      </c>
      <c r="AW550" s="344">
        <v>124</v>
      </c>
      <c r="AX550" s="190">
        <f t="shared" si="515"/>
        <v>119399.59999999999</v>
      </c>
      <c r="AY550" s="344">
        <v>142</v>
      </c>
      <c r="AZ550" s="190">
        <f t="shared" si="516"/>
        <v>136731.79999999999</v>
      </c>
      <c r="BA550" s="345">
        <f t="shared" si="517"/>
        <v>256131.39999999997</v>
      </c>
      <c r="BB550" s="549"/>
      <c r="BC550" s="542">
        <v>124</v>
      </c>
      <c r="BD550" s="544">
        <f t="shared" si="508"/>
        <v>0</v>
      </c>
      <c r="BE550" s="542">
        <v>142</v>
      </c>
      <c r="BF550" s="544">
        <f t="shared" si="509"/>
        <v>0</v>
      </c>
      <c r="BG550" s="545">
        <f t="shared" si="510"/>
        <v>0</v>
      </c>
      <c r="BH550" s="398">
        <f t="shared" si="511"/>
        <v>0</v>
      </c>
    </row>
    <row r="551" spans="1:60" s="275" customFormat="1" ht="25.5">
      <c r="A551" s="683" t="s">
        <v>1181</v>
      </c>
      <c r="B551" s="685" t="s">
        <v>796</v>
      </c>
      <c r="C551" s="187" t="s">
        <v>1023</v>
      </c>
      <c r="D551" s="562" t="s">
        <v>123</v>
      </c>
      <c r="E551" s="688">
        <v>196.2</v>
      </c>
      <c r="F551" s="344">
        <v>124</v>
      </c>
      <c r="G551" s="190">
        <f t="shared" si="475"/>
        <v>24328.799999999999</v>
      </c>
      <c r="H551" s="344">
        <v>92.52</v>
      </c>
      <c r="I551" s="190">
        <f t="shared" si="476"/>
        <v>18152.423999999999</v>
      </c>
      <c r="J551" s="345">
        <f t="shared" si="477"/>
        <v>42481.224000000002</v>
      </c>
      <c r="K551" s="420"/>
      <c r="L551" s="435"/>
      <c r="M551" s="429">
        <v>124</v>
      </c>
      <c r="N551" s="431">
        <f t="shared" si="484"/>
        <v>0</v>
      </c>
      <c r="O551" s="429">
        <v>92.52</v>
      </c>
      <c r="P551" s="431">
        <f t="shared" si="485"/>
        <v>0</v>
      </c>
      <c r="Q551" s="432">
        <f t="shared" si="486"/>
        <v>0</v>
      </c>
      <c r="R551" s="452"/>
      <c r="S551" s="446">
        <v>124</v>
      </c>
      <c r="T551" s="448">
        <f t="shared" si="487"/>
        <v>0</v>
      </c>
      <c r="U551" s="446">
        <v>92.52</v>
      </c>
      <c r="V551" s="448">
        <f t="shared" si="488"/>
        <v>0</v>
      </c>
      <c r="W551" s="449">
        <f t="shared" si="489"/>
        <v>0</v>
      </c>
      <c r="X551" s="481"/>
      <c r="Y551" s="474">
        <v>124</v>
      </c>
      <c r="Z551" s="476">
        <f t="shared" si="490"/>
        <v>0</v>
      </c>
      <c r="AA551" s="474">
        <v>92.52</v>
      </c>
      <c r="AB551" s="476">
        <f t="shared" si="491"/>
        <v>0</v>
      </c>
      <c r="AC551" s="477">
        <f t="shared" si="492"/>
        <v>0</v>
      </c>
      <c r="AD551" s="500"/>
      <c r="AE551" s="491">
        <v>124</v>
      </c>
      <c r="AF551" s="493">
        <f t="shared" si="493"/>
        <v>0</v>
      </c>
      <c r="AG551" s="491">
        <v>92.52</v>
      </c>
      <c r="AH551" s="493">
        <f t="shared" si="494"/>
        <v>0</v>
      </c>
      <c r="AI551" s="494">
        <f t="shared" si="495"/>
        <v>0</v>
      </c>
      <c r="AJ551" s="532">
        <v>250</v>
      </c>
      <c r="AK551" s="525">
        <v>124</v>
      </c>
      <c r="AL551" s="527">
        <f t="shared" si="496"/>
        <v>31000</v>
      </c>
      <c r="AM551" s="525">
        <v>92.52</v>
      </c>
      <c r="AN551" s="527">
        <f t="shared" si="497"/>
        <v>23130</v>
      </c>
      <c r="AO551" s="528">
        <f t="shared" si="498"/>
        <v>54130</v>
      </c>
      <c r="AP551" s="549"/>
      <c r="AQ551" s="344">
        <v>124</v>
      </c>
      <c r="AR551" s="190">
        <f t="shared" si="512"/>
        <v>0</v>
      </c>
      <c r="AS551" s="344">
        <v>92.52</v>
      </c>
      <c r="AT551" s="190">
        <f t="shared" si="513"/>
        <v>0</v>
      </c>
      <c r="AU551" s="345">
        <f t="shared" si="514"/>
        <v>0</v>
      </c>
      <c r="AV551" s="681">
        <v>-53.8</v>
      </c>
      <c r="AW551" s="344">
        <v>124</v>
      </c>
      <c r="AX551" s="190">
        <f t="shared" si="515"/>
        <v>-6671.2</v>
      </c>
      <c r="AY551" s="344">
        <v>92.52</v>
      </c>
      <c r="AZ551" s="190">
        <f t="shared" si="516"/>
        <v>-4977.5759999999991</v>
      </c>
      <c r="BA551" s="345">
        <f t="shared" si="517"/>
        <v>-11648.775999999998</v>
      </c>
      <c r="BB551" s="549"/>
      <c r="BC551" s="542">
        <v>124</v>
      </c>
      <c r="BD551" s="544">
        <f t="shared" si="508"/>
        <v>0</v>
      </c>
      <c r="BE551" s="542">
        <v>92.52</v>
      </c>
      <c r="BF551" s="544">
        <f t="shared" si="509"/>
        <v>0</v>
      </c>
      <c r="BG551" s="545">
        <f t="shared" si="510"/>
        <v>0</v>
      </c>
      <c r="BH551" s="398">
        <f t="shared" si="511"/>
        <v>-1.4210854715202004E-14</v>
      </c>
    </row>
    <row r="552" spans="1:60" s="595" customFormat="1" ht="25.5">
      <c r="A552" s="668" t="s">
        <v>1182</v>
      </c>
      <c r="B552" s="675" t="s">
        <v>1186</v>
      </c>
      <c r="C552" s="598" t="s">
        <v>1187</v>
      </c>
      <c r="D552" s="710" t="s">
        <v>123</v>
      </c>
      <c r="E552" s="711"/>
      <c r="F552" s="600">
        <v>240</v>
      </c>
      <c r="G552" s="586">
        <f t="shared" si="475"/>
        <v>0</v>
      </c>
      <c r="H552" s="600">
        <v>1238.57</v>
      </c>
      <c r="I552" s="586">
        <f t="shared" si="476"/>
        <v>0</v>
      </c>
      <c r="J552" s="587">
        <f t="shared" si="477"/>
        <v>0</v>
      </c>
      <c r="K552" s="676"/>
      <c r="L552" s="673"/>
      <c r="M552" s="600">
        <v>240</v>
      </c>
      <c r="N552" s="586">
        <f t="shared" si="484"/>
        <v>0</v>
      </c>
      <c r="O552" s="600">
        <v>1238.57</v>
      </c>
      <c r="P552" s="586">
        <f t="shared" si="485"/>
        <v>0</v>
      </c>
      <c r="Q552" s="587">
        <f t="shared" si="486"/>
        <v>0</v>
      </c>
      <c r="R552" s="673"/>
      <c r="S552" s="600">
        <v>240</v>
      </c>
      <c r="T552" s="586">
        <f t="shared" si="487"/>
        <v>0</v>
      </c>
      <c r="U552" s="600">
        <v>1238.57</v>
      </c>
      <c r="V552" s="586">
        <f t="shared" si="488"/>
        <v>0</v>
      </c>
      <c r="W552" s="587">
        <f t="shared" si="489"/>
        <v>0</v>
      </c>
      <c r="X552" s="673"/>
      <c r="Y552" s="600">
        <v>240</v>
      </c>
      <c r="Z552" s="586">
        <f t="shared" si="490"/>
        <v>0</v>
      </c>
      <c r="AA552" s="600">
        <v>1238.57</v>
      </c>
      <c r="AB552" s="586">
        <f t="shared" si="491"/>
        <v>0</v>
      </c>
      <c r="AC552" s="587">
        <f t="shared" si="492"/>
        <v>0</v>
      </c>
      <c r="AD552" s="673"/>
      <c r="AE552" s="600">
        <v>240</v>
      </c>
      <c r="AF552" s="586">
        <f t="shared" si="493"/>
        <v>0</v>
      </c>
      <c r="AG552" s="600">
        <v>1238.57</v>
      </c>
      <c r="AH552" s="586">
        <f t="shared" si="494"/>
        <v>0</v>
      </c>
      <c r="AI552" s="587">
        <f t="shared" si="495"/>
        <v>0</v>
      </c>
      <c r="AJ552" s="674">
        <v>5</v>
      </c>
      <c r="AK552" s="603">
        <v>240</v>
      </c>
      <c r="AL552" s="591">
        <f t="shared" si="496"/>
        <v>1200</v>
      </c>
      <c r="AM552" s="603">
        <v>1238.57</v>
      </c>
      <c r="AN552" s="591">
        <f t="shared" si="497"/>
        <v>6192.8499999999995</v>
      </c>
      <c r="AO552" s="592">
        <f t="shared" si="498"/>
        <v>7392.8499999999995</v>
      </c>
      <c r="AP552" s="673"/>
      <c r="AQ552" s="600">
        <v>240</v>
      </c>
      <c r="AR552" s="586">
        <f t="shared" si="512"/>
        <v>0</v>
      </c>
      <c r="AS552" s="600">
        <v>1238.57</v>
      </c>
      <c r="AT552" s="586">
        <f t="shared" si="513"/>
        <v>0</v>
      </c>
      <c r="AU552" s="587">
        <f t="shared" si="514"/>
        <v>0</v>
      </c>
      <c r="AV552" s="681">
        <v>-5</v>
      </c>
      <c r="AW552" s="600">
        <v>240</v>
      </c>
      <c r="AX552" s="586">
        <f t="shared" si="515"/>
        <v>-1200</v>
      </c>
      <c r="AY552" s="600">
        <v>1238.57</v>
      </c>
      <c r="AZ552" s="586">
        <f t="shared" si="516"/>
        <v>-6192.8499999999995</v>
      </c>
      <c r="BA552" s="587">
        <f t="shared" si="517"/>
        <v>-7392.8499999999995</v>
      </c>
      <c r="BB552" s="673"/>
      <c r="BC552" s="600">
        <v>240</v>
      </c>
      <c r="BD552" s="586">
        <f t="shared" si="508"/>
        <v>0</v>
      </c>
      <c r="BE552" s="600">
        <v>1238.57</v>
      </c>
      <c r="BF552" s="586">
        <f t="shared" si="509"/>
        <v>0</v>
      </c>
      <c r="BG552" s="587">
        <f t="shared" si="510"/>
        <v>0</v>
      </c>
      <c r="BH552" s="398">
        <f t="shared" si="511"/>
        <v>0</v>
      </c>
    </row>
    <row r="553" spans="1:60" s="275" customFormat="1" ht="25.5">
      <c r="A553" s="683" t="s">
        <v>1183</v>
      </c>
      <c r="B553" s="685" t="s">
        <v>1189</v>
      </c>
      <c r="C553" s="187" t="s">
        <v>1190</v>
      </c>
      <c r="D553" s="562" t="s">
        <v>123</v>
      </c>
      <c r="E553" s="721">
        <v>47.5</v>
      </c>
      <c r="F553" s="344">
        <v>240</v>
      </c>
      <c r="G553" s="190">
        <f t="shared" si="475"/>
        <v>11400</v>
      </c>
      <c r="H553" s="344">
        <v>310.08</v>
      </c>
      <c r="I553" s="190">
        <f t="shared" si="476"/>
        <v>14728.8</v>
      </c>
      <c r="J553" s="345">
        <f t="shared" si="477"/>
        <v>26128.799999999999</v>
      </c>
      <c r="K553" s="420"/>
      <c r="L553" s="435"/>
      <c r="M553" s="429">
        <v>240</v>
      </c>
      <c r="N553" s="431">
        <f t="shared" si="484"/>
        <v>0</v>
      </c>
      <c r="O553" s="429">
        <v>310.08</v>
      </c>
      <c r="P553" s="431">
        <f t="shared" si="485"/>
        <v>0</v>
      </c>
      <c r="Q553" s="432">
        <f t="shared" si="486"/>
        <v>0</v>
      </c>
      <c r="R553" s="452"/>
      <c r="S553" s="446">
        <v>240</v>
      </c>
      <c r="T553" s="448">
        <f t="shared" si="487"/>
        <v>0</v>
      </c>
      <c r="U553" s="446">
        <v>310.08</v>
      </c>
      <c r="V553" s="448">
        <f t="shared" si="488"/>
        <v>0</v>
      </c>
      <c r="W553" s="449">
        <f t="shared" si="489"/>
        <v>0</v>
      </c>
      <c r="X553" s="481"/>
      <c r="Y553" s="474">
        <v>240</v>
      </c>
      <c r="Z553" s="476">
        <f t="shared" si="490"/>
        <v>0</v>
      </c>
      <c r="AA553" s="474">
        <v>310.08</v>
      </c>
      <c r="AB553" s="476">
        <f t="shared" si="491"/>
        <v>0</v>
      </c>
      <c r="AC553" s="477">
        <f t="shared" si="492"/>
        <v>0</v>
      </c>
      <c r="AD553" s="500"/>
      <c r="AE553" s="491">
        <v>240</v>
      </c>
      <c r="AF553" s="493">
        <f t="shared" si="493"/>
        <v>0</v>
      </c>
      <c r="AG553" s="491">
        <v>310.08</v>
      </c>
      <c r="AH553" s="493">
        <f t="shared" si="494"/>
        <v>0</v>
      </c>
      <c r="AI553" s="494">
        <f t="shared" si="495"/>
        <v>0</v>
      </c>
      <c r="AJ553" s="532">
        <v>90</v>
      </c>
      <c r="AK553" s="525">
        <v>240</v>
      </c>
      <c r="AL553" s="527">
        <f t="shared" si="496"/>
        <v>21600</v>
      </c>
      <c r="AM553" s="525">
        <v>310.08</v>
      </c>
      <c r="AN553" s="527">
        <f t="shared" si="497"/>
        <v>27907.199999999997</v>
      </c>
      <c r="AO553" s="528">
        <f t="shared" si="498"/>
        <v>49507.199999999997</v>
      </c>
      <c r="AP553" s="549"/>
      <c r="AQ553" s="344">
        <v>240</v>
      </c>
      <c r="AR553" s="190">
        <f t="shared" si="512"/>
        <v>0</v>
      </c>
      <c r="AS553" s="344">
        <v>310.08</v>
      </c>
      <c r="AT553" s="190">
        <f t="shared" si="513"/>
        <v>0</v>
      </c>
      <c r="AU553" s="345">
        <f t="shared" si="514"/>
        <v>0</v>
      </c>
      <c r="AV553" s="681">
        <v>-42.5</v>
      </c>
      <c r="AW553" s="344">
        <v>240</v>
      </c>
      <c r="AX553" s="190">
        <f t="shared" si="515"/>
        <v>-10200</v>
      </c>
      <c r="AY553" s="344">
        <v>310.08</v>
      </c>
      <c r="AZ553" s="190">
        <f t="shared" si="516"/>
        <v>-13178.4</v>
      </c>
      <c r="BA553" s="345">
        <f t="shared" si="517"/>
        <v>-23378.400000000001</v>
      </c>
      <c r="BB553" s="549"/>
      <c r="BC553" s="542">
        <v>240</v>
      </c>
      <c r="BD553" s="544">
        <f t="shared" si="508"/>
        <v>0</v>
      </c>
      <c r="BE553" s="542">
        <v>310.08</v>
      </c>
      <c r="BF553" s="544">
        <f t="shared" si="509"/>
        <v>0</v>
      </c>
      <c r="BG553" s="545">
        <f t="shared" si="510"/>
        <v>0</v>
      </c>
      <c r="BH553" s="398">
        <f t="shared" si="511"/>
        <v>0</v>
      </c>
    </row>
    <row r="554" spans="1:60" s="275" customFormat="1" ht="25.5">
      <c r="A554" s="683" t="s">
        <v>1184</v>
      </c>
      <c r="B554" s="685" t="s">
        <v>1192</v>
      </c>
      <c r="C554" s="187" t="s">
        <v>1193</v>
      </c>
      <c r="D554" s="562" t="s">
        <v>123</v>
      </c>
      <c r="E554" s="638">
        <v>625</v>
      </c>
      <c r="F554" s="344">
        <v>124</v>
      </c>
      <c r="G554" s="190">
        <f t="shared" si="475"/>
        <v>77500</v>
      </c>
      <c r="H554" s="344">
        <v>86.52</v>
      </c>
      <c r="I554" s="190">
        <f t="shared" si="476"/>
        <v>54075</v>
      </c>
      <c r="J554" s="345">
        <f t="shared" si="477"/>
        <v>131575</v>
      </c>
      <c r="K554" s="420"/>
      <c r="L554" s="435"/>
      <c r="M554" s="429">
        <v>124</v>
      </c>
      <c r="N554" s="431">
        <f t="shared" si="484"/>
        <v>0</v>
      </c>
      <c r="O554" s="429">
        <v>86.52</v>
      </c>
      <c r="P554" s="431">
        <f t="shared" si="485"/>
        <v>0</v>
      </c>
      <c r="Q554" s="432">
        <f t="shared" si="486"/>
        <v>0</v>
      </c>
      <c r="R554" s="452"/>
      <c r="S554" s="446">
        <v>124</v>
      </c>
      <c r="T554" s="448">
        <f t="shared" si="487"/>
        <v>0</v>
      </c>
      <c r="U554" s="446">
        <v>86.52</v>
      </c>
      <c r="V554" s="448">
        <f t="shared" si="488"/>
        <v>0</v>
      </c>
      <c r="W554" s="449">
        <f t="shared" si="489"/>
        <v>0</v>
      </c>
      <c r="X554" s="481"/>
      <c r="Y554" s="474">
        <v>124</v>
      </c>
      <c r="Z554" s="476">
        <f t="shared" si="490"/>
        <v>0</v>
      </c>
      <c r="AA554" s="474">
        <v>86.52</v>
      </c>
      <c r="AB554" s="476">
        <f t="shared" si="491"/>
        <v>0</v>
      </c>
      <c r="AC554" s="477">
        <f t="shared" si="492"/>
        <v>0</v>
      </c>
      <c r="AD554" s="500"/>
      <c r="AE554" s="491">
        <v>124</v>
      </c>
      <c r="AF554" s="493">
        <f t="shared" si="493"/>
        <v>0</v>
      </c>
      <c r="AG554" s="491">
        <v>86.52</v>
      </c>
      <c r="AH554" s="493">
        <f t="shared" si="494"/>
        <v>0</v>
      </c>
      <c r="AI554" s="494">
        <f t="shared" si="495"/>
        <v>0</v>
      </c>
      <c r="AJ554" s="532">
        <v>1000</v>
      </c>
      <c r="AK554" s="525">
        <v>124</v>
      </c>
      <c r="AL554" s="527">
        <f t="shared" si="496"/>
        <v>124000</v>
      </c>
      <c r="AM554" s="525">
        <v>86.52</v>
      </c>
      <c r="AN554" s="527">
        <f t="shared" si="497"/>
        <v>86520</v>
      </c>
      <c r="AO554" s="528">
        <f t="shared" si="498"/>
        <v>210520</v>
      </c>
      <c r="AP554" s="549"/>
      <c r="AQ554" s="344">
        <v>124</v>
      </c>
      <c r="AR554" s="190">
        <f t="shared" si="512"/>
        <v>0</v>
      </c>
      <c r="AS554" s="344">
        <v>86.52</v>
      </c>
      <c r="AT554" s="190">
        <f t="shared" si="513"/>
        <v>0</v>
      </c>
      <c r="AU554" s="345">
        <f t="shared" si="514"/>
        <v>0</v>
      </c>
      <c r="AV554" s="681">
        <v>-375</v>
      </c>
      <c r="AW554" s="344">
        <v>124</v>
      </c>
      <c r="AX554" s="190">
        <f t="shared" si="515"/>
        <v>-46500</v>
      </c>
      <c r="AY554" s="344">
        <v>86.52</v>
      </c>
      <c r="AZ554" s="190">
        <f t="shared" si="516"/>
        <v>-32445</v>
      </c>
      <c r="BA554" s="345">
        <f t="shared" si="517"/>
        <v>-78945</v>
      </c>
      <c r="BB554" s="549"/>
      <c r="BC554" s="542">
        <v>124</v>
      </c>
      <c r="BD554" s="544">
        <f t="shared" si="508"/>
        <v>0</v>
      </c>
      <c r="BE554" s="542">
        <v>86.52</v>
      </c>
      <c r="BF554" s="544">
        <f t="shared" si="509"/>
        <v>0</v>
      </c>
      <c r="BG554" s="545">
        <f t="shared" si="510"/>
        <v>0</v>
      </c>
      <c r="BH554" s="398">
        <f t="shared" si="511"/>
        <v>0</v>
      </c>
    </row>
    <row r="555" spans="1:60" s="700" customFormat="1" ht="12.75">
      <c r="A555" s="683" t="s">
        <v>1185</v>
      </c>
      <c r="B555" s="685" t="s">
        <v>1195</v>
      </c>
      <c r="C555" s="723" t="s">
        <v>1196</v>
      </c>
      <c r="D555" s="724" t="s">
        <v>110</v>
      </c>
      <c r="E555" s="725">
        <v>16</v>
      </c>
      <c r="F555" s="691">
        <v>100.8</v>
      </c>
      <c r="G555" s="692">
        <f t="shared" si="475"/>
        <v>1612.8</v>
      </c>
      <c r="H555" s="691">
        <v>404.16</v>
      </c>
      <c r="I555" s="692">
        <f t="shared" si="476"/>
        <v>6466.56</v>
      </c>
      <c r="J555" s="693">
        <f t="shared" si="477"/>
        <v>8079.3600000000006</v>
      </c>
      <c r="K555" s="694"/>
      <c r="L555" s="695"/>
      <c r="M555" s="691">
        <v>100.8</v>
      </c>
      <c r="N555" s="692">
        <f t="shared" si="484"/>
        <v>0</v>
      </c>
      <c r="O555" s="691">
        <v>404.16</v>
      </c>
      <c r="P555" s="692">
        <f t="shared" si="485"/>
        <v>0</v>
      </c>
      <c r="Q555" s="693">
        <f t="shared" si="486"/>
        <v>0</v>
      </c>
      <c r="R555" s="695"/>
      <c r="S555" s="691">
        <v>100.8</v>
      </c>
      <c r="T555" s="692">
        <f t="shared" si="487"/>
        <v>0</v>
      </c>
      <c r="U555" s="691">
        <v>404.16</v>
      </c>
      <c r="V555" s="692">
        <f t="shared" si="488"/>
        <v>0</v>
      </c>
      <c r="W555" s="693">
        <f t="shared" si="489"/>
        <v>0</v>
      </c>
      <c r="X555" s="695"/>
      <c r="Y555" s="691">
        <v>100.8</v>
      </c>
      <c r="Z555" s="692">
        <f t="shared" si="490"/>
        <v>0</v>
      </c>
      <c r="AA555" s="691">
        <v>404.16</v>
      </c>
      <c r="AB555" s="692">
        <f t="shared" si="491"/>
        <v>0</v>
      </c>
      <c r="AC555" s="693">
        <f t="shared" si="492"/>
        <v>0</v>
      </c>
      <c r="AD555" s="695"/>
      <c r="AE555" s="691">
        <v>100.8</v>
      </c>
      <c r="AF555" s="692">
        <f t="shared" si="493"/>
        <v>0</v>
      </c>
      <c r="AG555" s="691">
        <v>404.16</v>
      </c>
      <c r="AH555" s="692">
        <f t="shared" si="494"/>
        <v>0</v>
      </c>
      <c r="AI555" s="693">
        <f t="shared" si="495"/>
        <v>0</v>
      </c>
      <c r="AJ555" s="696">
        <v>16</v>
      </c>
      <c r="AK555" s="697">
        <v>100.8</v>
      </c>
      <c r="AL555" s="698">
        <f t="shared" si="496"/>
        <v>1612.8</v>
      </c>
      <c r="AM555" s="697">
        <v>404.16</v>
      </c>
      <c r="AN555" s="698">
        <f t="shared" si="497"/>
        <v>6466.56</v>
      </c>
      <c r="AO555" s="699">
        <f t="shared" si="498"/>
        <v>8079.3600000000006</v>
      </c>
      <c r="AP555" s="695"/>
      <c r="AQ555" s="691">
        <v>100.8</v>
      </c>
      <c r="AR555" s="692">
        <f t="shared" si="512"/>
        <v>0</v>
      </c>
      <c r="AS555" s="691">
        <v>404.16</v>
      </c>
      <c r="AT555" s="692">
        <f t="shared" si="513"/>
        <v>0</v>
      </c>
      <c r="AU555" s="693">
        <f t="shared" si="514"/>
        <v>0</v>
      </c>
      <c r="AV555" s="681"/>
      <c r="AW555" s="691">
        <v>100.8</v>
      </c>
      <c r="AX555" s="692">
        <f t="shared" si="515"/>
        <v>0</v>
      </c>
      <c r="AY555" s="691">
        <v>404.16</v>
      </c>
      <c r="AZ555" s="692">
        <f t="shared" si="516"/>
        <v>0</v>
      </c>
      <c r="BA555" s="693">
        <f t="shared" si="517"/>
        <v>0</v>
      </c>
      <c r="BB555" s="695"/>
      <c r="BC555" s="691">
        <v>100.8</v>
      </c>
      <c r="BD555" s="692">
        <f t="shared" si="508"/>
        <v>0</v>
      </c>
      <c r="BE555" s="691">
        <v>404.16</v>
      </c>
      <c r="BF555" s="692">
        <f t="shared" si="509"/>
        <v>0</v>
      </c>
      <c r="BG555" s="693">
        <f t="shared" si="510"/>
        <v>0</v>
      </c>
      <c r="BH555" s="398">
        <f t="shared" si="511"/>
        <v>0</v>
      </c>
    </row>
    <row r="556" spans="1:60" s="700" customFormat="1" ht="12.75">
      <c r="A556" s="683" t="s">
        <v>1188</v>
      </c>
      <c r="B556" s="685" t="s">
        <v>1195</v>
      </c>
      <c r="C556" s="723" t="s">
        <v>1198</v>
      </c>
      <c r="D556" s="724" t="s">
        <v>110</v>
      </c>
      <c r="E556" s="725">
        <v>20</v>
      </c>
      <c r="F556" s="691">
        <v>100.8</v>
      </c>
      <c r="G556" s="692">
        <f t="shared" si="475"/>
        <v>2016</v>
      </c>
      <c r="H556" s="691">
        <v>353.62</v>
      </c>
      <c r="I556" s="692">
        <f t="shared" si="476"/>
        <v>7072.4</v>
      </c>
      <c r="J556" s="693">
        <f t="shared" si="477"/>
        <v>9088.4</v>
      </c>
      <c r="K556" s="694"/>
      <c r="L556" s="695"/>
      <c r="M556" s="691">
        <v>100.8</v>
      </c>
      <c r="N556" s="692">
        <f t="shared" si="484"/>
        <v>0</v>
      </c>
      <c r="O556" s="691">
        <v>353.62</v>
      </c>
      <c r="P556" s="692">
        <f t="shared" si="485"/>
        <v>0</v>
      </c>
      <c r="Q556" s="693">
        <f t="shared" si="486"/>
        <v>0</v>
      </c>
      <c r="R556" s="695"/>
      <c r="S556" s="691">
        <v>100.8</v>
      </c>
      <c r="T556" s="692">
        <f t="shared" si="487"/>
        <v>0</v>
      </c>
      <c r="U556" s="691">
        <v>353.62</v>
      </c>
      <c r="V556" s="692">
        <f t="shared" si="488"/>
        <v>0</v>
      </c>
      <c r="W556" s="693">
        <f t="shared" si="489"/>
        <v>0</v>
      </c>
      <c r="X556" s="695"/>
      <c r="Y556" s="691">
        <v>100.8</v>
      </c>
      <c r="Z556" s="692">
        <f t="shared" si="490"/>
        <v>0</v>
      </c>
      <c r="AA556" s="691">
        <v>353.62</v>
      </c>
      <c r="AB556" s="692">
        <f t="shared" si="491"/>
        <v>0</v>
      </c>
      <c r="AC556" s="693">
        <f t="shared" si="492"/>
        <v>0</v>
      </c>
      <c r="AD556" s="695"/>
      <c r="AE556" s="691">
        <v>100.8</v>
      </c>
      <c r="AF556" s="692">
        <f t="shared" si="493"/>
        <v>0</v>
      </c>
      <c r="AG556" s="691">
        <v>353.62</v>
      </c>
      <c r="AH556" s="692">
        <f t="shared" si="494"/>
        <v>0</v>
      </c>
      <c r="AI556" s="693">
        <f t="shared" si="495"/>
        <v>0</v>
      </c>
      <c r="AJ556" s="696"/>
      <c r="AK556" s="697">
        <v>100.8</v>
      </c>
      <c r="AL556" s="698">
        <f t="shared" si="496"/>
        <v>0</v>
      </c>
      <c r="AM556" s="697">
        <v>353.62</v>
      </c>
      <c r="AN556" s="698">
        <f t="shared" si="497"/>
        <v>0</v>
      </c>
      <c r="AO556" s="699">
        <f t="shared" si="498"/>
        <v>0</v>
      </c>
      <c r="AP556" s="695"/>
      <c r="AQ556" s="691">
        <v>100.8</v>
      </c>
      <c r="AR556" s="692">
        <f t="shared" si="512"/>
        <v>0</v>
      </c>
      <c r="AS556" s="691">
        <v>353.62</v>
      </c>
      <c r="AT556" s="692">
        <f t="shared" si="513"/>
        <v>0</v>
      </c>
      <c r="AU556" s="693">
        <f t="shared" si="514"/>
        <v>0</v>
      </c>
      <c r="AV556" s="681"/>
      <c r="AW556" s="691">
        <v>100.8</v>
      </c>
      <c r="AX556" s="692">
        <f t="shared" si="515"/>
        <v>0</v>
      </c>
      <c r="AY556" s="691">
        <v>353.62</v>
      </c>
      <c r="AZ556" s="692">
        <f t="shared" si="516"/>
        <v>0</v>
      </c>
      <c r="BA556" s="693">
        <f t="shared" si="517"/>
        <v>0</v>
      </c>
      <c r="BB556" s="695">
        <v>20</v>
      </c>
      <c r="BC556" s="691">
        <v>100.8</v>
      </c>
      <c r="BD556" s="692">
        <f t="shared" si="508"/>
        <v>2016</v>
      </c>
      <c r="BE556" s="691">
        <v>353.62</v>
      </c>
      <c r="BF556" s="692">
        <f t="shared" si="509"/>
        <v>7072.4</v>
      </c>
      <c r="BG556" s="693">
        <f t="shared" si="510"/>
        <v>9088.4</v>
      </c>
      <c r="BH556" s="398">
        <f t="shared" si="511"/>
        <v>0</v>
      </c>
    </row>
    <row r="557" spans="1:60" s="275" customFormat="1" ht="12.75">
      <c r="A557" s="683" t="s">
        <v>1191</v>
      </c>
      <c r="B557" s="685" t="s">
        <v>1195</v>
      </c>
      <c r="C557" s="187" t="s">
        <v>1200</v>
      </c>
      <c r="D557" s="562" t="s">
        <v>110</v>
      </c>
      <c r="E557" s="234">
        <v>80</v>
      </c>
      <c r="F557" s="344">
        <v>100.8</v>
      </c>
      <c r="G557" s="190">
        <f t="shared" si="475"/>
        <v>8064</v>
      </c>
      <c r="H557" s="344">
        <v>93.84</v>
      </c>
      <c r="I557" s="190">
        <f t="shared" si="476"/>
        <v>7507.2000000000007</v>
      </c>
      <c r="J557" s="345">
        <f t="shared" si="477"/>
        <v>15571.2</v>
      </c>
      <c r="K557" s="420"/>
      <c r="L557" s="435"/>
      <c r="M557" s="429">
        <v>100.8</v>
      </c>
      <c r="N557" s="431">
        <f t="shared" si="484"/>
        <v>0</v>
      </c>
      <c r="O557" s="429">
        <v>93.84</v>
      </c>
      <c r="P557" s="431">
        <f t="shared" si="485"/>
        <v>0</v>
      </c>
      <c r="Q557" s="432">
        <f t="shared" si="486"/>
        <v>0</v>
      </c>
      <c r="R557" s="452"/>
      <c r="S557" s="446">
        <v>100.8</v>
      </c>
      <c r="T557" s="448">
        <f t="shared" si="487"/>
        <v>0</v>
      </c>
      <c r="U557" s="446">
        <v>93.84</v>
      </c>
      <c r="V557" s="448">
        <f t="shared" si="488"/>
        <v>0</v>
      </c>
      <c r="W557" s="449">
        <f t="shared" si="489"/>
        <v>0</v>
      </c>
      <c r="X557" s="481"/>
      <c r="Y557" s="474">
        <v>100.8</v>
      </c>
      <c r="Z557" s="476">
        <f t="shared" si="490"/>
        <v>0</v>
      </c>
      <c r="AA557" s="474">
        <v>93.84</v>
      </c>
      <c r="AB557" s="476">
        <f t="shared" si="491"/>
        <v>0</v>
      </c>
      <c r="AC557" s="477">
        <f t="shared" si="492"/>
        <v>0</v>
      </c>
      <c r="AD557" s="500"/>
      <c r="AE557" s="491">
        <v>100.8</v>
      </c>
      <c r="AF557" s="493">
        <f t="shared" si="493"/>
        <v>0</v>
      </c>
      <c r="AG557" s="491">
        <v>93.84</v>
      </c>
      <c r="AH557" s="493">
        <f t="shared" si="494"/>
        <v>0</v>
      </c>
      <c r="AI557" s="494">
        <f t="shared" si="495"/>
        <v>0</v>
      </c>
      <c r="AJ557" s="532">
        <v>40</v>
      </c>
      <c r="AK557" s="525">
        <v>100.8</v>
      </c>
      <c r="AL557" s="527">
        <f t="shared" si="496"/>
        <v>4032</v>
      </c>
      <c r="AM557" s="525">
        <v>93.84</v>
      </c>
      <c r="AN557" s="527">
        <f t="shared" si="497"/>
        <v>3753.6000000000004</v>
      </c>
      <c r="AO557" s="528">
        <f t="shared" si="498"/>
        <v>7785.6</v>
      </c>
      <c r="AP557" s="549"/>
      <c r="AQ557" s="344">
        <v>100.8</v>
      </c>
      <c r="AR557" s="190">
        <f t="shared" si="512"/>
        <v>0</v>
      </c>
      <c r="AS557" s="344">
        <v>93.84</v>
      </c>
      <c r="AT557" s="190">
        <f t="shared" si="513"/>
        <v>0</v>
      </c>
      <c r="AU557" s="345">
        <f t="shared" si="514"/>
        <v>0</v>
      </c>
      <c r="AV557" s="681"/>
      <c r="AW557" s="344">
        <v>100.8</v>
      </c>
      <c r="AX557" s="190">
        <f t="shared" si="515"/>
        <v>0</v>
      </c>
      <c r="AY557" s="344">
        <v>93.84</v>
      </c>
      <c r="AZ557" s="190">
        <f t="shared" si="516"/>
        <v>0</v>
      </c>
      <c r="BA557" s="345">
        <f t="shared" si="517"/>
        <v>0</v>
      </c>
      <c r="BB557" s="549">
        <v>40</v>
      </c>
      <c r="BC557" s="542">
        <v>100.8</v>
      </c>
      <c r="BD557" s="544">
        <f t="shared" si="508"/>
        <v>4032</v>
      </c>
      <c r="BE557" s="542">
        <v>93.84</v>
      </c>
      <c r="BF557" s="544">
        <f t="shared" si="509"/>
        <v>3753.6000000000004</v>
      </c>
      <c r="BG557" s="545">
        <f t="shared" si="510"/>
        <v>7785.6</v>
      </c>
      <c r="BH557" s="398">
        <f t="shared" si="511"/>
        <v>0</v>
      </c>
    </row>
    <row r="558" spans="1:60" s="275" customFormat="1" ht="12.75">
      <c r="A558" s="683" t="s">
        <v>1194</v>
      </c>
      <c r="B558" s="685" t="s">
        <v>1202</v>
      </c>
      <c r="C558" s="187" t="s">
        <v>1203</v>
      </c>
      <c r="D558" s="562" t="s">
        <v>110</v>
      </c>
      <c r="E558" s="234">
        <v>80</v>
      </c>
      <c r="F558" s="344">
        <v>100.8</v>
      </c>
      <c r="G558" s="190">
        <f t="shared" si="475"/>
        <v>8064</v>
      </c>
      <c r="H558" s="344">
        <v>102.12</v>
      </c>
      <c r="I558" s="190">
        <f t="shared" si="476"/>
        <v>8169.6</v>
      </c>
      <c r="J558" s="345">
        <f t="shared" si="477"/>
        <v>16233.6</v>
      </c>
      <c r="K558" s="420"/>
      <c r="L558" s="435"/>
      <c r="M558" s="429">
        <v>100.8</v>
      </c>
      <c r="N558" s="431">
        <f t="shared" si="484"/>
        <v>0</v>
      </c>
      <c r="O558" s="429">
        <v>102.12</v>
      </c>
      <c r="P558" s="431">
        <f t="shared" si="485"/>
        <v>0</v>
      </c>
      <c r="Q558" s="432">
        <f t="shared" si="486"/>
        <v>0</v>
      </c>
      <c r="R558" s="452"/>
      <c r="S558" s="446">
        <v>100.8</v>
      </c>
      <c r="T558" s="448">
        <f t="shared" si="487"/>
        <v>0</v>
      </c>
      <c r="U558" s="446">
        <v>102.12</v>
      </c>
      <c r="V558" s="448">
        <f t="shared" si="488"/>
        <v>0</v>
      </c>
      <c r="W558" s="449">
        <f t="shared" si="489"/>
        <v>0</v>
      </c>
      <c r="X558" s="481"/>
      <c r="Y558" s="474">
        <v>100.8</v>
      </c>
      <c r="Z558" s="476">
        <f t="shared" si="490"/>
        <v>0</v>
      </c>
      <c r="AA558" s="474">
        <v>102.12</v>
      </c>
      <c r="AB558" s="476">
        <f t="shared" si="491"/>
        <v>0</v>
      </c>
      <c r="AC558" s="477">
        <f t="shared" si="492"/>
        <v>0</v>
      </c>
      <c r="AD558" s="500"/>
      <c r="AE558" s="491">
        <v>100.8</v>
      </c>
      <c r="AF558" s="493">
        <f t="shared" si="493"/>
        <v>0</v>
      </c>
      <c r="AG558" s="491">
        <v>102.12</v>
      </c>
      <c r="AH558" s="493">
        <f t="shared" si="494"/>
        <v>0</v>
      </c>
      <c r="AI558" s="494">
        <f t="shared" si="495"/>
        <v>0</v>
      </c>
      <c r="AJ558" s="532"/>
      <c r="AK558" s="525">
        <v>100.8</v>
      </c>
      <c r="AL558" s="527">
        <f t="shared" si="496"/>
        <v>0</v>
      </c>
      <c r="AM558" s="525">
        <v>102.12</v>
      </c>
      <c r="AN558" s="527">
        <f t="shared" si="497"/>
        <v>0</v>
      </c>
      <c r="AO558" s="528">
        <f t="shared" si="498"/>
        <v>0</v>
      </c>
      <c r="AP558" s="549"/>
      <c r="AQ558" s="344">
        <v>100.8</v>
      </c>
      <c r="AR558" s="190">
        <f t="shared" si="512"/>
        <v>0</v>
      </c>
      <c r="AS558" s="344">
        <v>102.12</v>
      </c>
      <c r="AT558" s="190">
        <f t="shared" si="513"/>
        <v>0</v>
      </c>
      <c r="AU558" s="345">
        <f t="shared" si="514"/>
        <v>0</v>
      </c>
      <c r="AV558" s="681"/>
      <c r="AW558" s="344">
        <v>100.8</v>
      </c>
      <c r="AX558" s="190">
        <f t="shared" si="515"/>
        <v>0</v>
      </c>
      <c r="AY558" s="344">
        <v>102.12</v>
      </c>
      <c r="AZ558" s="190">
        <f t="shared" si="516"/>
        <v>0</v>
      </c>
      <c r="BA558" s="345">
        <f t="shared" si="517"/>
        <v>0</v>
      </c>
      <c r="BB558" s="549">
        <v>80</v>
      </c>
      <c r="BC558" s="542">
        <v>100.8</v>
      </c>
      <c r="BD558" s="544">
        <f t="shared" si="508"/>
        <v>8064</v>
      </c>
      <c r="BE558" s="542">
        <v>102.12</v>
      </c>
      <c r="BF558" s="544">
        <f t="shared" si="509"/>
        <v>8169.6</v>
      </c>
      <c r="BG558" s="545">
        <f t="shared" si="510"/>
        <v>16233.6</v>
      </c>
      <c r="BH558" s="398">
        <f t="shared" si="511"/>
        <v>0</v>
      </c>
    </row>
    <row r="559" spans="1:60" s="275" customFormat="1" ht="12.75">
      <c r="A559" s="683" t="s">
        <v>1197</v>
      </c>
      <c r="B559" s="685" t="s">
        <v>1195</v>
      </c>
      <c r="C559" s="187" t="s">
        <v>1205</v>
      </c>
      <c r="D559" s="562" t="s">
        <v>110</v>
      </c>
      <c r="E559" s="638">
        <v>20</v>
      </c>
      <c r="F559" s="344">
        <v>100.8</v>
      </c>
      <c r="G559" s="190">
        <f t="shared" si="475"/>
        <v>2016</v>
      </c>
      <c r="H559" s="344">
        <v>50.02</v>
      </c>
      <c r="I559" s="190">
        <f t="shared" si="476"/>
        <v>1000.4000000000001</v>
      </c>
      <c r="J559" s="345">
        <f t="shared" si="477"/>
        <v>3016.4</v>
      </c>
      <c r="K559" s="420"/>
      <c r="L559" s="435"/>
      <c r="M559" s="429">
        <v>100.8</v>
      </c>
      <c r="N559" s="431">
        <f t="shared" si="484"/>
        <v>0</v>
      </c>
      <c r="O559" s="429">
        <v>50.02</v>
      </c>
      <c r="P559" s="431">
        <f t="shared" si="485"/>
        <v>0</v>
      </c>
      <c r="Q559" s="432">
        <f t="shared" si="486"/>
        <v>0</v>
      </c>
      <c r="R559" s="452"/>
      <c r="S559" s="446">
        <v>100.8</v>
      </c>
      <c r="T559" s="448">
        <f t="shared" si="487"/>
        <v>0</v>
      </c>
      <c r="U559" s="446">
        <v>50.02</v>
      </c>
      <c r="V559" s="448">
        <f t="shared" si="488"/>
        <v>0</v>
      </c>
      <c r="W559" s="449">
        <f t="shared" si="489"/>
        <v>0</v>
      </c>
      <c r="X559" s="481"/>
      <c r="Y559" s="474">
        <v>100.8</v>
      </c>
      <c r="Z559" s="476">
        <f t="shared" si="490"/>
        <v>0</v>
      </c>
      <c r="AA559" s="474">
        <v>50.02</v>
      </c>
      <c r="AB559" s="476">
        <f t="shared" si="491"/>
        <v>0</v>
      </c>
      <c r="AC559" s="477">
        <f t="shared" si="492"/>
        <v>0</v>
      </c>
      <c r="AD559" s="500"/>
      <c r="AE559" s="491">
        <v>100.8</v>
      </c>
      <c r="AF559" s="493">
        <f t="shared" si="493"/>
        <v>0</v>
      </c>
      <c r="AG559" s="491">
        <v>50.02</v>
      </c>
      <c r="AH559" s="493">
        <f t="shared" si="494"/>
        <v>0</v>
      </c>
      <c r="AI559" s="494">
        <f t="shared" si="495"/>
        <v>0</v>
      </c>
      <c r="AJ559" s="532">
        <v>20</v>
      </c>
      <c r="AK559" s="525">
        <v>100.8</v>
      </c>
      <c r="AL559" s="527">
        <f t="shared" si="496"/>
        <v>2016</v>
      </c>
      <c r="AM559" s="525">
        <v>50.02</v>
      </c>
      <c r="AN559" s="527">
        <f t="shared" si="497"/>
        <v>1000.4000000000001</v>
      </c>
      <c r="AO559" s="528">
        <f t="shared" si="498"/>
        <v>3016.4</v>
      </c>
      <c r="AP559" s="549"/>
      <c r="AQ559" s="344">
        <v>100.8</v>
      </c>
      <c r="AR559" s="190">
        <f t="shared" si="512"/>
        <v>0</v>
      </c>
      <c r="AS559" s="344">
        <v>50.02</v>
      </c>
      <c r="AT559" s="190">
        <f t="shared" si="513"/>
        <v>0</v>
      </c>
      <c r="AU559" s="345">
        <f t="shared" si="514"/>
        <v>0</v>
      </c>
      <c r="AV559" s="681"/>
      <c r="AW559" s="344">
        <v>100.8</v>
      </c>
      <c r="AX559" s="190">
        <f t="shared" si="515"/>
        <v>0</v>
      </c>
      <c r="AY559" s="344">
        <v>50.02</v>
      </c>
      <c r="AZ559" s="190">
        <f t="shared" si="516"/>
        <v>0</v>
      </c>
      <c r="BA559" s="345">
        <f t="shared" si="517"/>
        <v>0</v>
      </c>
      <c r="BB559" s="549"/>
      <c r="BC559" s="542">
        <v>100.8</v>
      </c>
      <c r="BD559" s="544">
        <f t="shared" si="508"/>
        <v>0</v>
      </c>
      <c r="BE559" s="542">
        <v>50.02</v>
      </c>
      <c r="BF559" s="544">
        <f t="shared" si="509"/>
        <v>0</v>
      </c>
      <c r="BG559" s="545">
        <f t="shared" si="510"/>
        <v>0</v>
      </c>
      <c r="BH559" s="398">
        <f t="shared" si="511"/>
        <v>0</v>
      </c>
    </row>
    <row r="560" spans="1:60" s="595" customFormat="1" ht="38.25">
      <c r="A560" s="668" t="s">
        <v>1199</v>
      </c>
      <c r="B560" s="675" t="s">
        <v>1207</v>
      </c>
      <c r="C560" s="641" t="s">
        <v>1208</v>
      </c>
      <c r="D560" s="670" t="s">
        <v>110</v>
      </c>
      <c r="E560" s="711"/>
      <c r="F560" s="600">
        <v>120</v>
      </c>
      <c r="G560" s="586">
        <f t="shared" si="475"/>
        <v>0</v>
      </c>
      <c r="H560" s="600">
        <v>0</v>
      </c>
      <c r="I560" s="586">
        <f t="shared" si="476"/>
        <v>0</v>
      </c>
      <c r="J560" s="587">
        <f t="shared" si="477"/>
        <v>0</v>
      </c>
      <c r="K560" s="672" t="s">
        <v>977</v>
      </c>
      <c r="L560" s="673"/>
      <c r="M560" s="600">
        <v>120</v>
      </c>
      <c r="N560" s="586">
        <f t="shared" si="484"/>
        <v>0</v>
      </c>
      <c r="O560" s="600">
        <v>0</v>
      </c>
      <c r="P560" s="586">
        <f t="shared" si="485"/>
        <v>0</v>
      </c>
      <c r="Q560" s="587">
        <f t="shared" si="486"/>
        <v>0</v>
      </c>
      <c r="R560" s="673"/>
      <c r="S560" s="600">
        <v>120</v>
      </c>
      <c r="T560" s="586">
        <f t="shared" si="487"/>
        <v>0</v>
      </c>
      <c r="U560" s="600">
        <v>0</v>
      </c>
      <c r="V560" s="586">
        <f t="shared" si="488"/>
        <v>0</v>
      </c>
      <c r="W560" s="587">
        <f t="shared" si="489"/>
        <v>0</v>
      </c>
      <c r="X560" s="673"/>
      <c r="Y560" s="600">
        <v>120</v>
      </c>
      <c r="Z560" s="586">
        <f t="shared" si="490"/>
        <v>0</v>
      </c>
      <c r="AA560" s="600">
        <v>0</v>
      </c>
      <c r="AB560" s="586">
        <f t="shared" si="491"/>
        <v>0</v>
      </c>
      <c r="AC560" s="587">
        <f t="shared" si="492"/>
        <v>0</v>
      </c>
      <c r="AD560" s="673"/>
      <c r="AE560" s="600">
        <v>120</v>
      </c>
      <c r="AF560" s="586">
        <f t="shared" si="493"/>
        <v>0</v>
      </c>
      <c r="AG560" s="600">
        <v>0</v>
      </c>
      <c r="AH560" s="586">
        <f t="shared" si="494"/>
        <v>0</v>
      </c>
      <c r="AI560" s="587">
        <f t="shared" si="495"/>
        <v>0</v>
      </c>
      <c r="AJ560" s="674"/>
      <c r="AK560" s="603">
        <v>120</v>
      </c>
      <c r="AL560" s="591">
        <f t="shared" si="496"/>
        <v>0</v>
      </c>
      <c r="AM560" s="603">
        <v>0</v>
      </c>
      <c r="AN560" s="591">
        <f t="shared" si="497"/>
        <v>0</v>
      </c>
      <c r="AO560" s="592">
        <f t="shared" si="498"/>
        <v>0</v>
      </c>
      <c r="AP560" s="673"/>
      <c r="AQ560" s="600">
        <v>120</v>
      </c>
      <c r="AR560" s="586">
        <f t="shared" si="512"/>
        <v>0</v>
      </c>
      <c r="AS560" s="600">
        <v>0</v>
      </c>
      <c r="AT560" s="586">
        <f t="shared" si="513"/>
        <v>0</v>
      </c>
      <c r="AU560" s="587">
        <f t="shared" si="514"/>
        <v>0</v>
      </c>
      <c r="AV560" s="681"/>
      <c r="AW560" s="600">
        <v>120</v>
      </c>
      <c r="AX560" s="586">
        <f t="shared" si="515"/>
        <v>0</v>
      </c>
      <c r="AY560" s="600">
        <v>0</v>
      </c>
      <c r="AZ560" s="586">
        <f t="shared" si="516"/>
        <v>0</v>
      </c>
      <c r="BA560" s="587">
        <f t="shared" si="517"/>
        <v>0</v>
      </c>
      <c r="BB560" s="673"/>
      <c r="BC560" s="600">
        <v>120</v>
      </c>
      <c r="BD560" s="586">
        <f t="shared" si="508"/>
        <v>0</v>
      </c>
      <c r="BE560" s="600">
        <v>0</v>
      </c>
      <c r="BF560" s="586">
        <f t="shared" si="509"/>
        <v>0</v>
      </c>
      <c r="BG560" s="587">
        <f t="shared" si="510"/>
        <v>0</v>
      </c>
      <c r="BH560" s="398">
        <f t="shared" si="511"/>
        <v>0</v>
      </c>
    </row>
    <row r="561" spans="1:60" s="689" customFormat="1" ht="14.1" customHeight="1">
      <c r="A561" s="686"/>
      <c r="B561" s="658" t="s">
        <v>1486</v>
      </c>
      <c r="C561" s="659"/>
      <c r="D561" s="659" t="s">
        <v>110</v>
      </c>
      <c r="E561" s="712">
        <v>4</v>
      </c>
      <c r="F561" s="661">
        <v>500</v>
      </c>
      <c r="G561" s="396">
        <f t="shared" si="475"/>
        <v>2000</v>
      </c>
      <c r="H561" s="661">
        <v>428</v>
      </c>
      <c r="I561" s="396">
        <f t="shared" si="476"/>
        <v>1712</v>
      </c>
      <c r="J561" s="396">
        <f t="shared" si="477"/>
        <v>3712</v>
      </c>
      <c r="K561" s="661"/>
      <c r="AQ561" s="661">
        <v>500</v>
      </c>
      <c r="AR561" s="396">
        <f t="shared" si="512"/>
        <v>0</v>
      </c>
      <c r="AS561" s="661">
        <v>428</v>
      </c>
      <c r="AT561" s="396">
        <f t="shared" si="513"/>
        <v>0</v>
      </c>
      <c r="AU561" s="396">
        <f t="shared" si="514"/>
        <v>0</v>
      </c>
      <c r="AV561" s="661"/>
      <c r="AW561" s="661">
        <v>500</v>
      </c>
      <c r="AX561" s="396">
        <f t="shared" si="515"/>
        <v>0</v>
      </c>
      <c r="AY561" s="661">
        <v>428</v>
      </c>
      <c r="AZ561" s="396">
        <f t="shared" si="516"/>
        <v>0</v>
      </c>
      <c r="BA561" s="396">
        <f t="shared" si="517"/>
        <v>0</v>
      </c>
      <c r="BB561" s="627">
        <v>4</v>
      </c>
      <c r="BC561" s="661">
        <v>500</v>
      </c>
      <c r="BD561" s="396">
        <f t="shared" si="508"/>
        <v>2000</v>
      </c>
      <c r="BE561" s="661">
        <v>428</v>
      </c>
      <c r="BF561" s="396">
        <f t="shared" ref="BF561" si="518">BE561*BB561</f>
        <v>1712</v>
      </c>
      <c r="BG561" s="396">
        <f t="shared" si="510"/>
        <v>3712</v>
      </c>
      <c r="BH561" s="898">
        <f t="shared" si="511"/>
        <v>0</v>
      </c>
    </row>
    <row r="562" spans="1:60" s="275" customFormat="1" ht="25.5">
      <c r="A562" s="683" t="s">
        <v>1201</v>
      </c>
      <c r="B562" s="685" t="s">
        <v>1210</v>
      </c>
      <c r="C562" s="372" t="s">
        <v>1211</v>
      </c>
      <c r="D562" s="559" t="s">
        <v>110</v>
      </c>
      <c r="E562" s="234">
        <v>19</v>
      </c>
      <c r="F562" s="344">
        <v>2000</v>
      </c>
      <c r="G562" s="190">
        <f t="shared" si="475"/>
        <v>38000</v>
      </c>
      <c r="H562" s="344">
        <v>0</v>
      </c>
      <c r="I562" s="190">
        <f t="shared" si="476"/>
        <v>0</v>
      </c>
      <c r="J562" s="345">
        <f t="shared" si="477"/>
        <v>38000</v>
      </c>
      <c r="K562" s="421" t="s">
        <v>977</v>
      </c>
      <c r="L562" s="435"/>
      <c r="M562" s="429">
        <v>2000</v>
      </c>
      <c r="N562" s="431">
        <f t="shared" si="484"/>
        <v>0</v>
      </c>
      <c r="O562" s="429">
        <v>0</v>
      </c>
      <c r="P562" s="431">
        <f t="shared" si="485"/>
        <v>0</v>
      </c>
      <c r="Q562" s="432">
        <f t="shared" si="486"/>
        <v>0</v>
      </c>
      <c r="R562" s="452"/>
      <c r="S562" s="446">
        <v>2000</v>
      </c>
      <c r="T562" s="448">
        <f t="shared" si="487"/>
        <v>0</v>
      </c>
      <c r="U562" s="446">
        <v>0</v>
      </c>
      <c r="V562" s="448">
        <f t="shared" si="488"/>
        <v>0</v>
      </c>
      <c r="W562" s="449">
        <f t="shared" si="489"/>
        <v>0</v>
      </c>
      <c r="X562" s="481"/>
      <c r="Y562" s="474">
        <v>2000</v>
      </c>
      <c r="Z562" s="476">
        <f t="shared" si="490"/>
        <v>0</v>
      </c>
      <c r="AA562" s="474">
        <v>0</v>
      </c>
      <c r="AB562" s="476">
        <f t="shared" si="491"/>
        <v>0</v>
      </c>
      <c r="AC562" s="477">
        <f t="shared" si="492"/>
        <v>0</v>
      </c>
      <c r="AD562" s="500"/>
      <c r="AE562" s="491">
        <v>2000</v>
      </c>
      <c r="AF562" s="493">
        <f t="shared" si="493"/>
        <v>0</v>
      </c>
      <c r="AG562" s="491">
        <v>0</v>
      </c>
      <c r="AH562" s="493">
        <f t="shared" si="494"/>
        <v>0</v>
      </c>
      <c r="AI562" s="494">
        <f t="shared" si="495"/>
        <v>0</v>
      </c>
      <c r="AJ562" s="532">
        <v>19</v>
      </c>
      <c r="AK562" s="525">
        <v>2000</v>
      </c>
      <c r="AL562" s="527">
        <f t="shared" si="496"/>
        <v>38000</v>
      </c>
      <c r="AM562" s="525">
        <v>0</v>
      </c>
      <c r="AN562" s="527">
        <f t="shared" si="497"/>
        <v>0</v>
      </c>
      <c r="AO562" s="528">
        <f t="shared" si="498"/>
        <v>38000</v>
      </c>
      <c r="AP562" s="549"/>
      <c r="AQ562" s="344">
        <v>2000</v>
      </c>
      <c r="AR562" s="190">
        <f t="shared" si="512"/>
        <v>0</v>
      </c>
      <c r="AS562" s="344">
        <v>0</v>
      </c>
      <c r="AT562" s="190">
        <f t="shared" si="513"/>
        <v>0</v>
      </c>
      <c r="AU562" s="345">
        <f t="shared" si="514"/>
        <v>0</v>
      </c>
      <c r="AV562" s="681"/>
      <c r="AW562" s="344">
        <v>2000</v>
      </c>
      <c r="AX562" s="190">
        <f t="shared" si="515"/>
        <v>0</v>
      </c>
      <c r="AY562" s="344">
        <v>0</v>
      </c>
      <c r="AZ562" s="190">
        <f t="shared" si="516"/>
        <v>0</v>
      </c>
      <c r="BA562" s="345">
        <f t="shared" si="517"/>
        <v>0</v>
      </c>
      <c r="BB562" s="549"/>
      <c r="BC562" s="542">
        <v>2000</v>
      </c>
      <c r="BD562" s="544">
        <f t="shared" ref="BD562:BD564" si="519">BB562*BC562</f>
        <v>0</v>
      </c>
      <c r="BE562" s="542">
        <v>0</v>
      </c>
      <c r="BF562" s="544">
        <f t="shared" ref="BF562:BF564" si="520">BB562*BE562</f>
        <v>0</v>
      </c>
      <c r="BG562" s="544">
        <f t="shared" ref="BG562:BG564" si="521">BD562+BF562</f>
        <v>0</v>
      </c>
      <c r="BH562" s="898">
        <f t="shared" si="511"/>
        <v>0</v>
      </c>
    </row>
    <row r="563" spans="1:60" s="275" customFormat="1" ht="13.5">
      <c r="A563" s="683" t="s">
        <v>1204</v>
      </c>
      <c r="B563" s="367" t="s">
        <v>379</v>
      </c>
      <c r="C563" s="372"/>
      <c r="D563" s="559" t="s">
        <v>110</v>
      </c>
      <c r="E563" s="234">
        <v>65</v>
      </c>
      <c r="F563" s="344">
        <v>1440</v>
      </c>
      <c r="G563" s="190">
        <f t="shared" si="475"/>
        <v>93600</v>
      </c>
      <c r="H563" s="344">
        <v>0</v>
      </c>
      <c r="I563" s="190">
        <f>ROUND(E563*H563,2)</f>
        <v>0</v>
      </c>
      <c r="J563" s="345">
        <f t="shared" si="477"/>
        <v>93600</v>
      </c>
      <c r="K563" s="421" t="s">
        <v>977</v>
      </c>
      <c r="L563" s="435"/>
      <c r="M563" s="429">
        <v>1440</v>
      </c>
      <c r="N563" s="431">
        <f t="shared" si="484"/>
        <v>0</v>
      </c>
      <c r="O563" s="429">
        <v>0</v>
      </c>
      <c r="P563" s="431">
        <f t="shared" si="485"/>
        <v>0</v>
      </c>
      <c r="Q563" s="432">
        <f t="shared" si="486"/>
        <v>0</v>
      </c>
      <c r="R563" s="452"/>
      <c r="S563" s="446">
        <v>1440</v>
      </c>
      <c r="T563" s="448">
        <f t="shared" si="487"/>
        <v>0</v>
      </c>
      <c r="U563" s="446">
        <v>0</v>
      </c>
      <c r="V563" s="448">
        <f t="shared" si="488"/>
        <v>0</v>
      </c>
      <c r="W563" s="449">
        <f t="shared" si="489"/>
        <v>0</v>
      </c>
      <c r="X563" s="481">
        <v>61</v>
      </c>
      <c r="Y563" s="474">
        <v>1440</v>
      </c>
      <c r="Z563" s="476">
        <f t="shared" si="490"/>
        <v>87840</v>
      </c>
      <c r="AA563" s="474">
        <v>0</v>
      </c>
      <c r="AB563" s="476">
        <f t="shared" si="491"/>
        <v>0</v>
      </c>
      <c r="AC563" s="477">
        <f t="shared" si="492"/>
        <v>87840</v>
      </c>
      <c r="AD563" s="500"/>
      <c r="AE563" s="491">
        <v>1440</v>
      </c>
      <c r="AF563" s="493">
        <f t="shared" si="493"/>
        <v>0</v>
      </c>
      <c r="AG563" s="491">
        <v>0</v>
      </c>
      <c r="AH563" s="493">
        <f t="shared" si="494"/>
        <v>0</v>
      </c>
      <c r="AI563" s="494">
        <f t="shared" si="495"/>
        <v>0</v>
      </c>
      <c r="AJ563" s="532">
        <v>3</v>
      </c>
      <c r="AK563" s="525">
        <v>1440</v>
      </c>
      <c r="AL563" s="527">
        <f t="shared" si="496"/>
        <v>4320</v>
      </c>
      <c r="AM563" s="525">
        <v>0</v>
      </c>
      <c r="AN563" s="527">
        <f t="shared" si="497"/>
        <v>0</v>
      </c>
      <c r="AO563" s="528">
        <f t="shared" si="498"/>
        <v>4320</v>
      </c>
      <c r="AP563" s="549"/>
      <c r="AQ563" s="344">
        <v>1440</v>
      </c>
      <c r="AR563" s="190">
        <f t="shared" si="512"/>
        <v>0</v>
      </c>
      <c r="AS563" s="344">
        <v>0</v>
      </c>
      <c r="AT563" s="190">
        <f>ROUND(AP563*AS563,2)</f>
        <v>0</v>
      </c>
      <c r="AU563" s="345">
        <f t="shared" si="514"/>
        <v>0</v>
      </c>
      <c r="AV563" s="681">
        <v>1</v>
      </c>
      <c r="AW563" s="344">
        <v>1440</v>
      </c>
      <c r="AX563" s="190">
        <f t="shared" si="515"/>
        <v>1440</v>
      </c>
      <c r="AY563" s="344">
        <v>0</v>
      </c>
      <c r="AZ563" s="190">
        <f>ROUND(AV563*AY563,2)</f>
        <v>0</v>
      </c>
      <c r="BA563" s="345">
        <f t="shared" si="517"/>
        <v>1440</v>
      </c>
      <c r="BB563" s="549"/>
      <c r="BC563" s="542">
        <v>1440</v>
      </c>
      <c r="BD563" s="544">
        <f t="shared" si="519"/>
        <v>0</v>
      </c>
      <c r="BE563" s="542">
        <v>0</v>
      </c>
      <c r="BF563" s="544">
        <f t="shared" si="520"/>
        <v>0</v>
      </c>
      <c r="BG563" s="545">
        <f t="shared" si="521"/>
        <v>0</v>
      </c>
      <c r="BH563" s="398">
        <f t="shared" si="511"/>
        <v>0</v>
      </c>
    </row>
    <row r="564" spans="1:60" s="595" customFormat="1" ht="13.5">
      <c r="A564" s="668" t="s">
        <v>1206</v>
      </c>
      <c r="B564" s="675" t="s">
        <v>900</v>
      </c>
      <c r="C564" s="641" t="s">
        <v>901</v>
      </c>
      <c r="D564" s="670" t="s">
        <v>123</v>
      </c>
      <c r="E564" s="711"/>
      <c r="F564" s="600">
        <v>640</v>
      </c>
      <c r="G564" s="586">
        <f t="shared" si="475"/>
        <v>0</v>
      </c>
      <c r="H564" s="600">
        <v>701.68</v>
      </c>
      <c r="I564" s="586">
        <f>ROUND(E564*H564,2)</f>
        <v>0</v>
      </c>
      <c r="J564" s="587">
        <f t="shared" si="477"/>
        <v>0</v>
      </c>
      <c r="K564" s="672"/>
      <c r="L564" s="673"/>
      <c r="M564" s="600">
        <v>640</v>
      </c>
      <c r="N564" s="586">
        <f t="shared" si="484"/>
        <v>0</v>
      </c>
      <c r="O564" s="600">
        <v>701.68</v>
      </c>
      <c r="P564" s="586">
        <f t="shared" si="485"/>
        <v>0</v>
      </c>
      <c r="Q564" s="587">
        <f t="shared" si="486"/>
        <v>0</v>
      </c>
      <c r="R564" s="673"/>
      <c r="S564" s="600">
        <v>640</v>
      </c>
      <c r="T564" s="586">
        <f t="shared" si="487"/>
        <v>0</v>
      </c>
      <c r="U564" s="600">
        <v>701.68</v>
      </c>
      <c r="V564" s="586">
        <f t="shared" si="488"/>
        <v>0</v>
      </c>
      <c r="W564" s="587">
        <f t="shared" si="489"/>
        <v>0</v>
      </c>
      <c r="X564" s="673"/>
      <c r="Y564" s="600">
        <v>640</v>
      </c>
      <c r="Z564" s="586">
        <f t="shared" si="490"/>
        <v>0</v>
      </c>
      <c r="AA564" s="600">
        <v>701.68</v>
      </c>
      <c r="AB564" s="586">
        <f t="shared" si="491"/>
        <v>0</v>
      </c>
      <c r="AC564" s="587">
        <f t="shared" si="492"/>
        <v>0</v>
      </c>
      <c r="AD564" s="673"/>
      <c r="AE564" s="600">
        <v>640</v>
      </c>
      <c r="AF564" s="586">
        <f t="shared" si="493"/>
        <v>0</v>
      </c>
      <c r="AG564" s="600">
        <v>701.68</v>
      </c>
      <c r="AH564" s="586">
        <f t="shared" si="494"/>
        <v>0</v>
      </c>
      <c r="AI564" s="587">
        <f t="shared" si="495"/>
        <v>0</v>
      </c>
      <c r="AJ564" s="674"/>
      <c r="AK564" s="603">
        <v>640</v>
      </c>
      <c r="AL564" s="591">
        <f t="shared" si="496"/>
        <v>0</v>
      </c>
      <c r="AM564" s="603">
        <v>701.68</v>
      </c>
      <c r="AN564" s="591">
        <f t="shared" si="497"/>
        <v>0</v>
      </c>
      <c r="AO564" s="592">
        <f t="shared" si="498"/>
        <v>0</v>
      </c>
      <c r="AP564" s="673"/>
      <c r="AQ564" s="600">
        <v>640</v>
      </c>
      <c r="AR564" s="586">
        <f t="shared" si="512"/>
        <v>0</v>
      </c>
      <c r="AS564" s="600">
        <v>701.68</v>
      </c>
      <c r="AT564" s="586">
        <f>ROUND(AP564*AS564,2)</f>
        <v>0</v>
      </c>
      <c r="AU564" s="587">
        <f t="shared" si="514"/>
        <v>0</v>
      </c>
      <c r="AV564" s="681"/>
      <c r="AW564" s="600">
        <v>640</v>
      </c>
      <c r="AX564" s="586">
        <f t="shared" si="515"/>
        <v>0</v>
      </c>
      <c r="AY564" s="600">
        <v>701.68</v>
      </c>
      <c r="AZ564" s="586">
        <f>ROUND(AV564*AY564,2)</f>
        <v>0</v>
      </c>
      <c r="BA564" s="587">
        <f t="shared" si="517"/>
        <v>0</v>
      </c>
      <c r="BB564" s="673"/>
      <c r="BC564" s="600">
        <v>640</v>
      </c>
      <c r="BD564" s="586">
        <f t="shared" si="519"/>
        <v>0</v>
      </c>
      <c r="BE564" s="600">
        <v>701.68</v>
      </c>
      <c r="BF564" s="586">
        <f t="shared" si="520"/>
        <v>0</v>
      </c>
      <c r="BG564" s="587">
        <f t="shared" si="521"/>
        <v>0</v>
      </c>
      <c r="BH564" s="398">
        <f t="shared" si="511"/>
        <v>0</v>
      </c>
    </row>
    <row r="565" spans="1:60" s="665" customFormat="1" ht="14.1" customHeight="1">
      <c r="A565" s="686"/>
      <c r="B565" s="664" t="s">
        <v>979</v>
      </c>
      <c r="C565" s="394">
        <v>35264</v>
      </c>
      <c r="D565" s="688" t="s">
        <v>123</v>
      </c>
      <c r="E565" s="688">
        <v>192</v>
      </c>
      <c r="F565" s="395">
        <v>640</v>
      </c>
      <c r="G565" s="396">
        <f t="shared" si="475"/>
        <v>122880</v>
      </c>
      <c r="H565" s="395">
        <v>755.02</v>
      </c>
      <c r="I565" s="396">
        <f t="shared" ref="I565" si="522">H565*E565</f>
        <v>144963.84</v>
      </c>
      <c r="J565" s="607">
        <f t="shared" si="477"/>
        <v>267843.83999999997</v>
      </c>
      <c r="K565" s="661"/>
      <c r="AQ565" s="395">
        <v>640</v>
      </c>
      <c r="AR565" s="396">
        <f t="shared" si="512"/>
        <v>0</v>
      </c>
      <c r="AS565" s="395">
        <v>755.02</v>
      </c>
      <c r="AT565" s="396">
        <f t="shared" ref="AT565:AT587" si="523">AS565*AP565</f>
        <v>0</v>
      </c>
      <c r="AU565" s="607">
        <f t="shared" si="514"/>
        <v>0</v>
      </c>
      <c r="AV565" s="899">
        <v>192</v>
      </c>
      <c r="AW565" s="395">
        <v>640</v>
      </c>
      <c r="AX565" s="396">
        <f t="shared" si="515"/>
        <v>122880</v>
      </c>
      <c r="AY565" s="395">
        <v>755.02</v>
      </c>
      <c r="AZ565" s="396">
        <f t="shared" ref="AZ565:AZ587" si="524">AY565*AV565</f>
        <v>144963.84</v>
      </c>
      <c r="BA565" s="607">
        <f t="shared" si="517"/>
        <v>267843.83999999997</v>
      </c>
      <c r="BB565" s="908"/>
      <c r="BH565" s="398">
        <f t="shared" si="511"/>
        <v>0</v>
      </c>
    </row>
    <row r="566" spans="1:60" s="275" customFormat="1" ht="13.5">
      <c r="A566" s="683" t="s">
        <v>1209</v>
      </c>
      <c r="B566" s="367" t="s">
        <v>903</v>
      </c>
      <c r="C566" s="372">
        <v>35262</v>
      </c>
      <c r="D566" s="559" t="s">
        <v>123</v>
      </c>
      <c r="E566" s="638">
        <v>718</v>
      </c>
      <c r="F566" s="344">
        <v>640</v>
      </c>
      <c r="G566" s="190">
        <f t="shared" si="475"/>
        <v>459520</v>
      </c>
      <c r="H566" s="344">
        <v>538</v>
      </c>
      <c r="I566" s="190">
        <f t="shared" ref="I566:I636" si="525">H566*E566</f>
        <v>386284</v>
      </c>
      <c r="J566" s="345">
        <f t="shared" si="477"/>
        <v>845804</v>
      </c>
      <c r="K566" s="421"/>
      <c r="L566" s="435"/>
      <c r="M566" s="429">
        <v>640</v>
      </c>
      <c r="N566" s="431">
        <f t="shared" si="484"/>
        <v>0</v>
      </c>
      <c r="O566" s="429">
        <v>538</v>
      </c>
      <c r="P566" s="431">
        <f t="shared" si="485"/>
        <v>0</v>
      </c>
      <c r="Q566" s="432">
        <f t="shared" si="486"/>
        <v>0</v>
      </c>
      <c r="R566" s="452"/>
      <c r="S566" s="446">
        <v>640</v>
      </c>
      <c r="T566" s="448">
        <f t="shared" si="487"/>
        <v>0</v>
      </c>
      <c r="U566" s="446">
        <v>538</v>
      </c>
      <c r="V566" s="448">
        <f t="shared" si="488"/>
        <v>0</v>
      </c>
      <c r="W566" s="449">
        <f t="shared" si="489"/>
        <v>0</v>
      </c>
      <c r="X566" s="481"/>
      <c r="Y566" s="474">
        <v>640</v>
      </c>
      <c r="Z566" s="476">
        <f t="shared" si="490"/>
        <v>0</v>
      </c>
      <c r="AA566" s="474">
        <v>538</v>
      </c>
      <c r="AB566" s="476">
        <f t="shared" si="491"/>
        <v>0</v>
      </c>
      <c r="AC566" s="477">
        <f t="shared" si="492"/>
        <v>0</v>
      </c>
      <c r="AD566" s="500"/>
      <c r="AE566" s="491">
        <v>640</v>
      </c>
      <c r="AF566" s="493">
        <f t="shared" si="493"/>
        <v>0</v>
      </c>
      <c r="AG566" s="491">
        <v>538</v>
      </c>
      <c r="AH566" s="493">
        <f t="shared" si="494"/>
        <v>0</v>
      </c>
      <c r="AI566" s="494">
        <f t="shared" si="495"/>
        <v>0</v>
      </c>
      <c r="AJ566" s="532"/>
      <c r="AK566" s="525">
        <v>640</v>
      </c>
      <c r="AL566" s="527">
        <f t="shared" si="496"/>
        <v>0</v>
      </c>
      <c r="AM566" s="525">
        <v>538</v>
      </c>
      <c r="AN566" s="527">
        <f t="shared" si="497"/>
        <v>0</v>
      </c>
      <c r="AO566" s="528">
        <f t="shared" si="498"/>
        <v>0</v>
      </c>
      <c r="AP566" s="549"/>
      <c r="AQ566" s="344">
        <v>640</v>
      </c>
      <c r="AR566" s="190">
        <f t="shared" si="512"/>
        <v>0</v>
      </c>
      <c r="AS566" s="344">
        <v>538</v>
      </c>
      <c r="AT566" s="190">
        <f t="shared" si="523"/>
        <v>0</v>
      </c>
      <c r="AU566" s="345">
        <f t="shared" si="514"/>
        <v>0</v>
      </c>
      <c r="AV566" s="681">
        <v>718</v>
      </c>
      <c r="AW566" s="344">
        <v>640</v>
      </c>
      <c r="AX566" s="190">
        <f t="shared" si="515"/>
        <v>459520</v>
      </c>
      <c r="AY566" s="344">
        <v>538</v>
      </c>
      <c r="AZ566" s="190">
        <f t="shared" si="524"/>
        <v>386284</v>
      </c>
      <c r="BA566" s="345">
        <f t="shared" si="517"/>
        <v>845804</v>
      </c>
      <c r="BB566" s="549"/>
      <c r="BC566" s="542">
        <v>640</v>
      </c>
      <c r="BD566" s="544">
        <f t="shared" ref="BD566:BD568" si="526">BB566*BC566</f>
        <v>0</v>
      </c>
      <c r="BE566" s="542">
        <v>538</v>
      </c>
      <c r="BF566" s="544">
        <f t="shared" ref="BF566:BF568" si="527">BB566*BE566</f>
        <v>0</v>
      </c>
      <c r="BG566" s="545">
        <f t="shared" ref="BG566:BG568" si="528">BD566+BF566</f>
        <v>0</v>
      </c>
      <c r="BH566" s="398">
        <f t="shared" si="511"/>
        <v>0</v>
      </c>
    </row>
    <row r="567" spans="1:60" s="275" customFormat="1" ht="14.45" customHeight="1">
      <c r="A567" s="683" t="s">
        <v>378</v>
      </c>
      <c r="B567" s="367" t="s">
        <v>1093</v>
      </c>
      <c r="C567" s="372">
        <v>35522</v>
      </c>
      <c r="D567" s="559" t="s">
        <v>123</v>
      </c>
      <c r="E567" s="638">
        <v>718</v>
      </c>
      <c r="F567" s="344">
        <v>120</v>
      </c>
      <c r="G567" s="190">
        <f t="shared" si="475"/>
        <v>86160</v>
      </c>
      <c r="H567" s="344">
        <v>174.35</v>
      </c>
      <c r="I567" s="190">
        <f t="shared" si="525"/>
        <v>125183.3</v>
      </c>
      <c r="J567" s="345">
        <f t="shared" si="477"/>
        <v>211343.3</v>
      </c>
      <c r="K567" s="421"/>
      <c r="L567" s="435"/>
      <c r="M567" s="429">
        <v>120</v>
      </c>
      <c r="N567" s="431">
        <f t="shared" si="484"/>
        <v>0</v>
      </c>
      <c r="O567" s="429">
        <v>174.35</v>
      </c>
      <c r="P567" s="431">
        <f t="shared" si="485"/>
        <v>0</v>
      </c>
      <c r="Q567" s="432">
        <f t="shared" si="486"/>
        <v>0</v>
      </c>
      <c r="R567" s="452"/>
      <c r="S567" s="446">
        <v>120</v>
      </c>
      <c r="T567" s="448">
        <f t="shared" si="487"/>
        <v>0</v>
      </c>
      <c r="U567" s="446">
        <v>174.35</v>
      </c>
      <c r="V567" s="448">
        <f t="shared" si="488"/>
        <v>0</v>
      </c>
      <c r="W567" s="449">
        <f t="shared" si="489"/>
        <v>0</v>
      </c>
      <c r="X567" s="481"/>
      <c r="Y567" s="474">
        <v>120</v>
      </c>
      <c r="Z567" s="476">
        <f t="shared" si="490"/>
        <v>0</v>
      </c>
      <c r="AA567" s="474">
        <v>174.35</v>
      </c>
      <c r="AB567" s="476">
        <f t="shared" si="491"/>
        <v>0</v>
      </c>
      <c r="AC567" s="477">
        <f t="shared" si="492"/>
        <v>0</v>
      </c>
      <c r="AD567" s="500"/>
      <c r="AE567" s="491">
        <v>120</v>
      </c>
      <c r="AF567" s="493">
        <f t="shared" si="493"/>
        <v>0</v>
      </c>
      <c r="AG567" s="491">
        <v>174.35</v>
      </c>
      <c r="AH567" s="493">
        <f t="shared" si="494"/>
        <v>0</v>
      </c>
      <c r="AI567" s="494">
        <f t="shared" si="495"/>
        <v>0</v>
      </c>
      <c r="AJ567" s="532"/>
      <c r="AK567" s="525">
        <v>120</v>
      </c>
      <c r="AL567" s="527">
        <f t="shared" si="496"/>
        <v>0</v>
      </c>
      <c r="AM567" s="525">
        <v>174.35</v>
      </c>
      <c r="AN567" s="527">
        <f t="shared" si="497"/>
        <v>0</v>
      </c>
      <c r="AO567" s="528">
        <f t="shared" si="498"/>
        <v>0</v>
      </c>
      <c r="AP567" s="549"/>
      <c r="AQ567" s="344">
        <v>120</v>
      </c>
      <c r="AR567" s="190">
        <f t="shared" si="512"/>
        <v>0</v>
      </c>
      <c r="AS567" s="344">
        <v>174.35</v>
      </c>
      <c r="AT567" s="190">
        <f t="shared" si="523"/>
        <v>0</v>
      </c>
      <c r="AU567" s="345">
        <f t="shared" si="514"/>
        <v>0</v>
      </c>
      <c r="AV567" s="681">
        <v>718</v>
      </c>
      <c r="AW567" s="344">
        <v>120</v>
      </c>
      <c r="AX567" s="190">
        <f t="shared" si="515"/>
        <v>86160</v>
      </c>
      <c r="AY567" s="344">
        <v>174.35</v>
      </c>
      <c r="AZ567" s="190">
        <f t="shared" si="524"/>
        <v>125183.3</v>
      </c>
      <c r="BA567" s="345">
        <f t="shared" si="517"/>
        <v>211343.3</v>
      </c>
      <c r="BB567" s="549"/>
      <c r="BC567" s="542">
        <v>120</v>
      </c>
      <c r="BD567" s="544">
        <f t="shared" si="526"/>
        <v>0</v>
      </c>
      <c r="BE567" s="542">
        <v>174.35</v>
      </c>
      <c r="BF567" s="544">
        <f t="shared" si="527"/>
        <v>0</v>
      </c>
      <c r="BG567" s="545">
        <f t="shared" si="528"/>
        <v>0</v>
      </c>
      <c r="BH567" s="398">
        <f t="shared" si="511"/>
        <v>0</v>
      </c>
    </row>
    <row r="568" spans="1:60" s="595" customFormat="1" ht="13.5">
      <c r="A568" s="668" t="s">
        <v>1212</v>
      </c>
      <c r="B568" s="675" t="s">
        <v>995</v>
      </c>
      <c r="C568" s="641" t="s">
        <v>996</v>
      </c>
      <c r="D568" s="670" t="s">
        <v>110</v>
      </c>
      <c r="E568" s="711"/>
      <c r="F568" s="600">
        <v>0</v>
      </c>
      <c r="G568" s="586">
        <f t="shared" si="475"/>
        <v>0</v>
      </c>
      <c r="H568" s="600">
        <v>56.92</v>
      </c>
      <c r="I568" s="586">
        <f t="shared" si="525"/>
        <v>0</v>
      </c>
      <c r="J568" s="587">
        <f t="shared" si="477"/>
        <v>0</v>
      </c>
      <c r="K568" s="672"/>
      <c r="L568" s="673"/>
      <c r="M568" s="600">
        <v>0</v>
      </c>
      <c r="N568" s="586">
        <f t="shared" si="484"/>
        <v>0</v>
      </c>
      <c r="O568" s="600">
        <v>56.92</v>
      </c>
      <c r="P568" s="586">
        <f t="shared" si="485"/>
        <v>0</v>
      </c>
      <c r="Q568" s="587">
        <f t="shared" si="486"/>
        <v>0</v>
      </c>
      <c r="R568" s="673"/>
      <c r="S568" s="600">
        <v>0</v>
      </c>
      <c r="T568" s="586">
        <f t="shared" si="487"/>
        <v>0</v>
      </c>
      <c r="U568" s="600">
        <v>56.92</v>
      </c>
      <c r="V568" s="586">
        <f t="shared" si="488"/>
        <v>0</v>
      </c>
      <c r="W568" s="587">
        <f t="shared" si="489"/>
        <v>0</v>
      </c>
      <c r="X568" s="673"/>
      <c r="Y568" s="600">
        <v>0</v>
      </c>
      <c r="Z568" s="586">
        <f t="shared" si="490"/>
        <v>0</v>
      </c>
      <c r="AA568" s="600">
        <v>56.92</v>
      </c>
      <c r="AB568" s="586">
        <f t="shared" si="491"/>
        <v>0</v>
      </c>
      <c r="AC568" s="587">
        <f t="shared" si="492"/>
        <v>0</v>
      </c>
      <c r="AD568" s="673"/>
      <c r="AE568" s="600">
        <v>0</v>
      </c>
      <c r="AF568" s="586">
        <f t="shared" si="493"/>
        <v>0</v>
      </c>
      <c r="AG568" s="600">
        <v>56.92</v>
      </c>
      <c r="AH568" s="586">
        <f t="shared" si="494"/>
        <v>0</v>
      </c>
      <c r="AI568" s="587">
        <f t="shared" si="495"/>
        <v>0</v>
      </c>
      <c r="AJ568" s="674"/>
      <c r="AK568" s="603">
        <v>0</v>
      </c>
      <c r="AL568" s="591">
        <f t="shared" si="496"/>
        <v>0</v>
      </c>
      <c r="AM568" s="603">
        <v>56.92</v>
      </c>
      <c r="AN568" s="591">
        <f t="shared" si="497"/>
        <v>0</v>
      </c>
      <c r="AO568" s="592">
        <f t="shared" si="498"/>
        <v>0</v>
      </c>
      <c r="AP568" s="673"/>
      <c r="AQ568" s="600">
        <v>0</v>
      </c>
      <c r="AR568" s="586">
        <f t="shared" si="512"/>
        <v>0</v>
      </c>
      <c r="AS568" s="600">
        <v>56.92</v>
      </c>
      <c r="AT568" s="586">
        <f t="shared" si="523"/>
        <v>0</v>
      </c>
      <c r="AU568" s="587">
        <f t="shared" si="514"/>
        <v>0</v>
      </c>
      <c r="AV568" s="681"/>
      <c r="AW568" s="600">
        <v>0</v>
      </c>
      <c r="AX568" s="586">
        <f t="shared" si="515"/>
        <v>0</v>
      </c>
      <c r="AY568" s="600">
        <v>56.92</v>
      </c>
      <c r="AZ568" s="586">
        <f t="shared" si="524"/>
        <v>0</v>
      </c>
      <c r="BA568" s="587">
        <f t="shared" si="517"/>
        <v>0</v>
      </c>
      <c r="BB568" s="673"/>
      <c r="BC568" s="600">
        <v>0</v>
      </c>
      <c r="BD568" s="586">
        <f t="shared" si="526"/>
        <v>0</v>
      </c>
      <c r="BE568" s="600">
        <v>56.92</v>
      </c>
      <c r="BF568" s="586">
        <f t="shared" si="527"/>
        <v>0</v>
      </c>
      <c r="BG568" s="587">
        <f t="shared" si="528"/>
        <v>0</v>
      </c>
      <c r="BH568" s="398">
        <f t="shared" si="511"/>
        <v>0</v>
      </c>
    </row>
    <row r="569" spans="1:60" s="665" customFormat="1" ht="14.1" customHeight="1">
      <c r="A569" s="686"/>
      <c r="B569" s="664" t="s">
        <v>2082</v>
      </c>
      <c r="C569" s="394">
        <v>35524</v>
      </c>
      <c r="D569" s="688" t="s">
        <v>123</v>
      </c>
      <c r="E569" s="688">
        <v>178</v>
      </c>
      <c r="F569" s="661">
        <v>150</v>
      </c>
      <c r="G569" s="396">
        <f t="shared" si="475"/>
        <v>26700</v>
      </c>
      <c r="H569" s="661">
        <v>338.6</v>
      </c>
      <c r="I569" s="396">
        <f t="shared" si="525"/>
        <v>60270.8</v>
      </c>
      <c r="J569" s="396">
        <f t="shared" si="477"/>
        <v>86970.8</v>
      </c>
      <c r="K569" s="661"/>
      <c r="AQ569" s="661">
        <v>150</v>
      </c>
      <c r="AR569" s="396">
        <f t="shared" si="512"/>
        <v>0</v>
      </c>
      <c r="AS569" s="661">
        <v>338.6</v>
      </c>
      <c r="AT569" s="396">
        <f t="shared" si="523"/>
        <v>0</v>
      </c>
      <c r="AU569" s="396">
        <f t="shared" si="514"/>
        <v>0</v>
      </c>
      <c r="AV569" s="627">
        <v>178</v>
      </c>
      <c r="AW569" s="661">
        <v>150</v>
      </c>
      <c r="AX569" s="396">
        <f t="shared" si="515"/>
        <v>26700</v>
      </c>
      <c r="AY569" s="661">
        <v>338.6</v>
      </c>
      <c r="AZ569" s="396">
        <f t="shared" si="524"/>
        <v>60270.8</v>
      </c>
      <c r="BA569" s="396">
        <f t="shared" si="517"/>
        <v>86970.8</v>
      </c>
      <c r="BB569" s="909"/>
      <c r="BC569" s="163"/>
      <c r="BD569" s="163"/>
      <c r="BE569" s="163"/>
      <c r="BF569" s="163"/>
      <c r="BG569" s="163"/>
      <c r="BH569" s="898">
        <f t="shared" si="511"/>
        <v>0</v>
      </c>
    </row>
    <row r="570" spans="1:60" s="275" customFormat="1" ht="13.5">
      <c r="A570" s="683" t="s">
        <v>1213</v>
      </c>
      <c r="B570" s="367" t="s">
        <v>998</v>
      </c>
      <c r="C570" s="372" t="s">
        <v>999</v>
      </c>
      <c r="D570" s="559" t="s">
        <v>110</v>
      </c>
      <c r="E570" s="638">
        <v>10</v>
      </c>
      <c r="F570" s="344">
        <v>300</v>
      </c>
      <c r="G570" s="190">
        <f t="shared" si="475"/>
        <v>3000</v>
      </c>
      <c r="H570" s="344">
        <v>170.52</v>
      </c>
      <c r="I570" s="190">
        <f t="shared" si="525"/>
        <v>1705.2</v>
      </c>
      <c r="J570" s="345">
        <f t="shared" si="477"/>
        <v>4705.2</v>
      </c>
      <c r="K570" s="421"/>
      <c r="L570" s="435"/>
      <c r="M570" s="429">
        <v>300</v>
      </c>
      <c r="N570" s="431">
        <f t="shared" si="484"/>
        <v>0</v>
      </c>
      <c r="O570" s="429">
        <v>170.52</v>
      </c>
      <c r="P570" s="431">
        <f t="shared" si="485"/>
        <v>0</v>
      </c>
      <c r="Q570" s="432">
        <f t="shared" si="486"/>
        <v>0</v>
      </c>
      <c r="R570" s="452"/>
      <c r="S570" s="446">
        <v>300</v>
      </c>
      <c r="T570" s="448">
        <f t="shared" si="487"/>
        <v>0</v>
      </c>
      <c r="U570" s="446">
        <v>170.52</v>
      </c>
      <c r="V570" s="448">
        <f t="shared" si="488"/>
        <v>0</v>
      </c>
      <c r="W570" s="449">
        <f t="shared" si="489"/>
        <v>0</v>
      </c>
      <c r="X570" s="481"/>
      <c r="Y570" s="474">
        <v>300</v>
      </c>
      <c r="Z570" s="476">
        <f t="shared" si="490"/>
        <v>0</v>
      </c>
      <c r="AA570" s="474">
        <v>170.52</v>
      </c>
      <c r="AB570" s="476">
        <f t="shared" si="491"/>
        <v>0</v>
      </c>
      <c r="AC570" s="477">
        <f t="shared" si="492"/>
        <v>0</v>
      </c>
      <c r="AD570" s="500"/>
      <c r="AE570" s="491">
        <v>300</v>
      </c>
      <c r="AF570" s="493">
        <f t="shared" si="493"/>
        <v>0</v>
      </c>
      <c r="AG570" s="491">
        <v>170.52</v>
      </c>
      <c r="AH570" s="493">
        <f t="shared" si="494"/>
        <v>0</v>
      </c>
      <c r="AI570" s="494">
        <f t="shared" si="495"/>
        <v>0</v>
      </c>
      <c r="AJ570" s="532">
        <v>10</v>
      </c>
      <c r="AK570" s="525">
        <v>300</v>
      </c>
      <c r="AL570" s="527">
        <f t="shared" si="496"/>
        <v>3000</v>
      </c>
      <c r="AM570" s="525">
        <v>170.52</v>
      </c>
      <c r="AN570" s="527">
        <f t="shared" si="497"/>
        <v>1705.2</v>
      </c>
      <c r="AO570" s="528">
        <f t="shared" si="498"/>
        <v>4705.2</v>
      </c>
      <c r="AP570" s="549"/>
      <c r="AQ570" s="344">
        <v>300</v>
      </c>
      <c r="AR570" s="190">
        <f t="shared" si="512"/>
        <v>0</v>
      </c>
      <c r="AS570" s="344">
        <v>170.52</v>
      </c>
      <c r="AT570" s="190">
        <f t="shared" si="523"/>
        <v>0</v>
      </c>
      <c r="AU570" s="345">
        <f t="shared" si="514"/>
        <v>0</v>
      </c>
      <c r="AV570" s="681"/>
      <c r="AW570" s="344">
        <v>300</v>
      </c>
      <c r="AX570" s="190">
        <f t="shared" si="515"/>
        <v>0</v>
      </c>
      <c r="AY570" s="344">
        <v>170.52</v>
      </c>
      <c r="AZ570" s="190">
        <f t="shared" si="524"/>
        <v>0</v>
      </c>
      <c r="BA570" s="345">
        <f t="shared" si="517"/>
        <v>0</v>
      </c>
      <c r="BB570" s="549"/>
      <c r="BC570" s="542">
        <v>300</v>
      </c>
      <c r="BD570" s="544">
        <f t="shared" ref="BD570:BD575" si="529">BB570*BC570</f>
        <v>0</v>
      </c>
      <c r="BE570" s="542">
        <v>170.52</v>
      </c>
      <c r="BF570" s="544">
        <f t="shared" ref="BF570:BF575" si="530">BB570*BE570</f>
        <v>0</v>
      </c>
      <c r="BG570" s="544">
        <f t="shared" ref="BG570:BG575" si="531">BD570+BF570</f>
        <v>0</v>
      </c>
      <c r="BH570" s="898">
        <f t="shared" si="511"/>
        <v>0</v>
      </c>
    </row>
    <row r="571" spans="1:60" s="275" customFormat="1" ht="13.5">
      <c r="A571" s="683" t="s">
        <v>1214</v>
      </c>
      <c r="B571" s="367" t="s">
        <v>1001</v>
      </c>
      <c r="C571" s="372" t="s">
        <v>1002</v>
      </c>
      <c r="D571" s="559" t="s">
        <v>110</v>
      </c>
      <c r="E571" s="638">
        <v>122</v>
      </c>
      <c r="F571" s="344">
        <v>0</v>
      </c>
      <c r="G571" s="190">
        <f t="shared" si="475"/>
        <v>0</v>
      </c>
      <c r="H571" s="344">
        <v>6.77</v>
      </c>
      <c r="I571" s="190">
        <f t="shared" si="525"/>
        <v>825.93999999999994</v>
      </c>
      <c r="J571" s="345">
        <f t="shared" si="477"/>
        <v>825.93999999999994</v>
      </c>
      <c r="K571" s="421"/>
      <c r="L571" s="435"/>
      <c r="M571" s="429">
        <v>0</v>
      </c>
      <c r="N571" s="431">
        <f t="shared" si="484"/>
        <v>0</v>
      </c>
      <c r="O571" s="429">
        <v>6.77</v>
      </c>
      <c r="P571" s="431">
        <f t="shared" si="485"/>
        <v>0</v>
      </c>
      <c r="Q571" s="432">
        <f t="shared" si="486"/>
        <v>0</v>
      </c>
      <c r="R571" s="452"/>
      <c r="S571" s="446">
        <v>0</v>
      </c>
      <c r="T571" s="448">
        <f t="shared" si="487"/>
        <v>0</v>
      </c>
      <c r="U571" s="446">
        <v>6.77</v>
      </c>
      <c r="V571" s="448">
        <f t="shared" si="488"/>
        <v>0</v>
      </c>
      <c r="W571" s="449">
        <f t="shared" si="489"/>
        <v>0</v>
      </c>
      <c r="X571" s="481"/>
      <c r="Y571" s="474">
        <v>0</v>
      </c>
      <c r="Z571" s="476">
        <f t="shared" si="490"/>
        <v>0</v>
      </c>
      <c r="AA571" s="474">
        <v>6.77</v>
      </c>
      <c r="AB571" s="476">
        <f t="shared" si="491"/>
        <v>0</v>
      </c>
      <c r="AC571" s="477">
        <f t="shared" si="492"/>
        <v>0</v>
      </c>
      <c r="AD571" s="500"/>
      <c r="AE571" s="491">
        <v>0</v>
      </c>
      <c r="AF571" s="493">
        <f t="shared" si="493"/>
        <v>0</v>
      </c>
      <c r="AG571" s="491">
        <v>6.77</v>
      </c>
      <c r="AH571" s="493">
        <f t="shared" si="494"/>
        <v>0</v>
      </c>
      <c r="AI571" s="494">
        <f t="shared" si="495"/>
        <v>0</v>
      </c>
      <c r="AJ571" s="532"/>
      <c r="AK571" s="525">
        <v>0</v>
      </c>
      <c r="AL571" s="527">
        <f t="shared" si="496"/>
        <v>0</v>
      </c>
      <c r="AM571" s="525">
        <v>6.77</v>
      </c>
      <c r="AN571" s="527">
        <f t="shared" si="497"/>
        <v>0</v>
      </c>
      <c r="AO571" s="528">
        <f t="shared" si="498"/>
        <v>0</v>
      </c>
      <c r="AP571" s="549"/>
      <c r="AQ571" s="344">
        <v>0</v>
      </c>
      <c r="AR571" s="190">
        <f t="shared" si="512"/>
        <v>0</v>
      </c>
      <c r="AS571" s="344">
        <v>6.77</v>
      </c>
      <c r="AT571" s="190">
        <f t="shared" si="523"/>
        <v>0</v>
      </c>
      <c r="AU571" s="345">
        <f t="shared" si="514"/>
        <v>0</v>
      </c>
      <c r="AV571" s="681">
        <v>122</v>
      </c>
      <c r="AW571" s="344">
        <v>0</v>
      </c>
      <c r="AX571" s="190">
        <f t="shared" si="515"/>
        <v>0</v>
      </c>
      <c r="AY571" s="344">
        <v>6.77</v>
      </c>
      <c r="AZ571" s="190">
        <f t="shared" si="524"/>
        <v>825.93999999999994</v>
      </c>
      <c r="BA571" s="345">
        <f t="shared" si="517"/>
        <v>825.93999999999994</v>
      </c>
      <c r="BB571" s="549"/>
      <c r="BC571" s="542">
        <v>0</v>
      </c>
      <c r="BD571" s="544">
        <f t="shared" si="529"/>
        <v>0</v>
      </c>
      <c r="BE571" s="542">
        <v>6.77</v>
      </c>
      <c r="BF571" s="544">
        <f t="shared" si="530"/>
        <v>0</v>
      </c>
      <c r="BG571" s="545">
        <f t="shared" si="531"/>
        <v>0</v>
      </c>
      <c r="BH571" s="398">
        <f t="shared" si="511"/>
        <v>0</v>
      </c>
    </row>
    <row r="572" spans="1:60" s="275" customFormat="1" ht="13.5">
      <c r="A572" s="683" t="s">
        <v>1215</v>
      </c>
      <c r="B572" s="367" t="s">
        <v>1004</v>
      </c>
      <c r="C572" s="372" t="s">
        <v>1005</v>
      </c>
      <c r="D572" s="559" t="s">
        <v>110</v>
      </c>
      <c r="E572" s="638">
        <v>122</v>
      </c>
      <c r="F572" s="344">
        <v>0</v>
      </c>
      <c r="G572" s="190">
        <f t="shared" si="475"/>
        <v>0</v>
      </c>
      <c r="H572" s="344">
        <v>3.07</v>
      </c>
      <c r="I572" s="190">
        <f t="shared" si="525"/>
        <v>374.53999999999996</v>
      </c>
      <c r="J572" s="345">
        <f t="shared" si="477"/>
        <v>374.53999999999996</v>
      </c>
      <c r="K572" s="421"/>
      <c r="L572" s="435"/>
      <c r="M572" s="429">
        <v>0</v>
      </c>
      <c r="N572" s="431">
        <f t="shared" si="484"/>
        <v>0</v>
      </c>
      <c r="O572" s="429">
        <v>3.07</v>
      </c>
      <c r="P572" s="431">
        <f t="shared" si="485"/>
        <v>0</v>
      </c>
      <c r="Q572" s="432">
        <f t="shared" si="486"/>
        <v>0</v>
      </c>
      <c r="R572" s="452"/>
      <c r="S572" s="446">
        <v>0</v>
      </c>
      <c r="T572" s="448">
        <f t="shared" si="487"/>
        <v>0</v>
      </c>
      <c r="U572" s="446">
        <v>3.07</v>
      </c>
      <c r="V572" s="448">
        <f t="shared" si="488"/>
        <v>0</v>
      </c>
      <c r="W572" s="449">
        <f t="shared" si="489"/>
        <v>0</v>
      </c>
      <c r="X572" s="481"/>
      <c r="Y572" s="474">
        <v>0</v>
      </c>
      <c r="Z572" s="476">
        <f t="shared" si="490"/>
        <v>0</v>
      </c>
      <c r="AA572" s="474">
        <v>3.07</v>
      </c>
      <c r="AB572" s="476">
        <f t="shared" si="491"/>
        <v>0</v>
      </c>
      <c r="AC572" s="477">
        <f t="shared" si="492"/>
        <v>0</v>
      </c>
      <c r="AD572" s="500"/>
      <c r="AE572" s="491">
        <v>0</v>
      </c>
      <c r="AF572" s="493">
        <f t="shared" si="493"/>
        <v>0</v>
      </c>
      <c r="AG572" s="491">
        <v>3.07</v>
      </c>
      <c r="AH572" s="493">
        <f t="shared" si="494"/>
        <v>0</v>
      </c>
      <c r="AI572" s="494">
        <f t="shared" si="495"/>
        <v>0</v>
      </c>
      <c r="AJ572" s="532"/>
      <c r="AK572" s="525">
        <v>0</v>
      </c>
      <c r="AL572" s="527">
        <f t="shared" si="496"/>
        <v>0</v>
      </c>
      <c r="AM572" s="525">
        <v>3.07</v>
      </c>
      <c r="AN572" s="527">
        <f t="shared" si="497"/>
        <v>0</v>
      </c>
      <c r="AO572" s="528">
        <f t="shared" si="498"/>
        <v>0</v>
      </c>
      <c r="AP572" s="549"/>
      <c r="AQ572" s="344">
        <v>0</v>
      </c>
      <c r="AR572" s="190">
        <f t="shared" si="512"/>
        <v>0</v>
      </c>
      <c r="AS572" s="344">
        <v>3.07</v>
      </c>
      <c r="AT572" s="190">
        <f t="shared" si="523"/>
        <v>0</v>
      </c>
      <c r="AU572" s="345">
        <f t="shared" si="514"/>
        <v>0</v>
      </c>
      <c r="AV572" s="681">
        <v>122</v>
      </c>
      <c r="AW572" s="344">
        <v>0</v>
      </c>
      <c r="AX572" s="190">
        <f t="shared" si="515"/>
        <v>0</v>
      </c>
      <c r="AY572" s="344">
        <v>3.07</v>
      </c>
      <c r="AZ572" s="190">
        <f t="shared" si="524"/>
        <v>374.53999999999996</v>
      </c>
      <c r="BA572" s="345">
        <f t="shared" si="517"/>
        <v>374.53999999999996</v>
      </c>
      <c r="BB572" s="549"/>
      <c r="BC572" s="542">
        <v>0</v>
      </c>
      <c r="BD572" s="544">
        <f t="shared" si="529"/>
        <v>0</v>
      </c>
      <c r="BE572" s="542">
        <v>3.07</v>
      </c>
      <c r="BF572" s="544">
        <f t="shared" si="530"/>
        <v>0</v>
      </c>
      <c r="BG572" s="545">
        <f t="shared" si="531"/>
        <v>0</v>
      </c>
      <c r="BH572" s="398">
        <f t="shared" si="511"/>
        <v>0</v>
      </c>
    </row>
    <row r="573" spans="1:60" s="595" customFormat="1" ht="13.5">
      <c r="A573" s="668" t="s">
        <v>1216</v>
      </c>
      <c r="B573" s="675" t="s">
        <v>1007</v>
      </c>
      <c r="C573" s="641" t="s">
        <v>1008</v>
      </c>
      <c r="D573" s="670" t="s">
        <v>110</v>
      </c>
      <c r="E573" s="711"/>
      <c r="F573" s="600">
        <v>300</v>
      </c>
      <c r="G573" s="586">
        <f t="shared" si="475"/>
        <v>0</v>
      </c>
      <c r="H573" s="600">
        <v>1577.76</v>
      </c>
      <c r="I573" s="586">
        <f t="shared" si="525"/>
        <v>0</v>
      </c>
      <c r="J573" s="587">
        <f t="shared" si="477"/>
        <v>0</v>
      </c>
      <c r="K573" s="672"/>
      <c r="L573" s="673"/>
      <c r="M573" s="600">
        <v>300</v>
      </c>
      <c r="N573" s="586">
        <f t="shared" si="484"/>
        <v>0</v>
      </c>
      <c r="O573" s="600">
        <v>1577.76</v>
      </c>
      <c r="P573" s="586">
        <f t="shared" si="485"/>
        <v>0</v>
      </c>
      <c r="Q573" s="587">
        <f t="shared" si="486"/>
        <v>0</v>
      </c>
      <c r="R573" s="673"/>
      <c r="S573" s="600">
        <v>300</v>
      </c>
      <c r="T573" s="586">
        <f t="shared" si="487"/>
        <v>0</v>
      </c>
      <c r="U573" s="600">
        <v>1577.76</v>
      </c>
      <c r="V573" s="586">
        <f t="shared" si="488"/>
        <v>0</v>
      </c>
      <c r="W573" s="587">
        <f t="shared" si="489"/>
        <v>0</v>
      </c>
      <c r="X573" s="673"/>
      <c r="Y573" s="600">
        <v>300</v>
      </c>
      <c r="Z573" s="586">
        <f t="shared" si="490"/>
        <v>0</v>
      </c>
      <c r="AA573" s="600">
        <v>1577.76</v>
      </c>
      <c r="AB573" s="586">
        <f t="shared" si="491"/>
        <v>0</v>
      </c>
      <c r="AC573" s="587">
        <f t="shared" si="492"/>
        <v>0</v>
      </c>
      <c r="AD573" s="673"/>
      <c r="AE573" s="600">
        <v>300</v>
      </c>
      <c r="AF573" s="586">
        <f t="shared" si="493"/>
        <v>0</v>
      </c>
      <c r="AG573" s="600">
        <v>1577.76</v>
      </c>
      <c r="AH573" s="586">
        <f t="shared" si="494"/>
        <v>0</v>
      </c>
      <c r="AI573" s="587">
        <f t="shared" si="495"/>
        <v>0</v>
      </c>
      <c r="AJ573" s="674"/>
      <c r="AK573" s="603">
        <v>300</v>
      </c>
      <c r="AL573" s="591">
        <f t="shared" si="496"/>
        <v>0</v>
      </c>
      <c r="AM573" s="603">
        <v>1577.76</v>
      </c>
      <c r="AN573" s="591">
        <f t="shared" si="497"/>
        <v>0</v>
      </c>
      <c r="AO573" s="592">
        <f t="shared" si="498"/>
        <v>0</v>
      </c>
      <c r="AP573" s="673"/>
      <c r="AQ573" s="600">
        <v>300</v>
      </c>
      <c r="AR573" s="586">
        <f t="shared" si="512"/>
        <v>0</v>
      </c>
      <c r="AS573" s="600">
        <v>1577.76</v>
      </c>
      <c r="AT573" s="586">
        <f t="shared" si="523"/>
        <v>0</v>
      </c>
      <c r="AU573" s="587">
        <f t="shared" si="514"/>
        <v>0</v>
      </c>
      <c r="AV573" s="681"/>
      <c r="AW573" s="600">
        <v>300</v>
      </c>
      <c r="AX573" s="586">
        <f t="shared" si="515"/>
        <v>0</v>
      </c>
      <c r="AY573" s="600">
        <v>1577.76</v>
      </c>
      <c r="AZ573" s="586">
        <f t="shared" si="524"/>
        <v>0</v>
      </c>
      <c r="BA573" s="587">
        <f t="shared" si="517"/>
        <v>0</v>
      </c>
      <c r="BB573" s="673"/>
      <c r="BC573" s="600">
        <v>300</v>
      </c>
      <c r="BD573" s="586">
        <f t="shared" si="529"/>
        <v>0</v>
      </c>
      <c r="BE573" s="600">
        <v>1577.76</v>
      </c>
      <c r="BF573" s="586">
        <f t="shared" si="530"/>
        <v>0</v>
      </c>
      <c r="BG573" s="587">
        <f t="shared" si="531"/>
        <v>0</v>
      </c>
      <c r="BH573" s="398">
        <f t="shared" si="511"/>
        <v>0</v>
      </c>
    </row>
    <row r="574" spans="1:60" s="595" customFormat="1" ht="13.5">
      <c r="A574" s="668" t="s">
        <v>1217</v>
      </c>
      <c r="B574" s="675" t="s">
        <v>1221</v>
      </c>
      <c r="C574" s="641" t="s">
        <v>1222</v>
      </c>
      <c r="D574" s="670" t="s">
        <v>110</v>
      </c>
      <c r="E574" s="711"/>
      <c r="F574" s="600">
        <v>1200</v>
      </c>
      <c r="G574" s="586">
        <f t="shared" si="475"/>
        <v>0</v>
      </c>
      <c r="H574" s="600">
        <v>1921.16</v>
      </c>
      <c r="I574" s="586">
        <f t="shared" si="525"/>
        <v>0</v>
      </c>
      <c r="J574" s="587">
        <f t="shared" si="477"/>
        <v>0</v>
      </c>
      <c r="K574" s="672"/>
      <c r="L574" s="673"/>
      <c r="M574" s="600">
        <v>1200</v>
      </c>
      <c r="N574" s="586">
        <f t="shared" si="484"/>
        <v>0</v>
      </c>
      <c r="O574" s="600">
        <v>1921.16</v>
      </c>
      <c r="P574" s="586">
        <f t="shared" si="485"/>
        <v>0</v>
      </c>
      <c r="Q574" s="587">
        <f t="shared" si="486"/>
        <v>0</v>
      </c>
      <c r="R574" s="673"/>
      <c r="S574" s="600">
        <v>1200</v>
      </c>
      <c r="T574" s="586">
        <f t="shared" si="487"/>
        <v>0</v>
      </c>
      <c r="U574" s="600">
        <v>1921.16</v>
      </c>
      <c r="V574" s="586">
        <f t="shared" si="488"/>
        <v>0</v>
      </c>
      <c r="W574" s="587">
        <f t="shared" si="489"/>
        <v>0</v>
      </c>
      <c r="X574" s="673"/>
      <c r="Y574" s="600">
        <v>1200</v>
      </c>
      <c r="Z574" s="586">
        <f t="shared" si="490"/>
        <v>0</v>
      </c>
      <c r="AA574" s="600">
        <v>1921.16</v>
      </c>
      <c r="AB574" s="586">
        <f t="shared" si="491"/>
        <v>0</v>
      </c>
      <c r="AC574" s="587">
        <f t="shared" si="492"/>
        <v>0</v>
      </c>
      <c r="AD574" s="673"/>
      <c r="AE574" s="600">
        <v>1200</v>
      </c>
      <c r="AF574" s="586">
        <f t="shared" si="493"/>
        <v>0</v>
      </c>
      <c r="AG574" s="600">
        <v>1921.16</v>
      </c>
      <c r="AH574" s="586">
        <f t="shared" si="494"/>
        <v>0</v>
      </c>
      <c r="AI574" s="587">
        <f t="shared" si="495"/>
        <v>0</v>
      </c>
      <c r="AJ574" s="674"/>
      <c r="AK574" s="603">
        <v>1200</v>
      </c>
      <c r="AL574" s="591">
        <f t="shared" si="496"/>
        <v>0</v>
      </c>
      <c r="AM574" s="603">
        <v>1921.16</v>
      </c>
      <c r="AN574" s="591">
        <f t="shared" si="497"/>
        <v>0</v>
      </c>
      <c r="AO574" s="592">
        <f t="shared" si="498"/>
        <v>0</v>
      </c>
      <c r="AP574" s="673"/>
      <c r="AQ574" s="600">
        <v>1200</v>
      </c>
      <c r="AR574" s="586">
        <f t="shared" si="512"/>
        <v>0</v>
      </c>
      <c r="AS574" s="600">
        <v>1921.16</v>
      </c>
      <c r="AT574" s="586">
        <f t="shared" si="523"/>
        <v>0</v>
      </c>
      <c r="AU574" s="587">
        <f t="shared" si="514"/>
        <v>0</v>
      </c>
      <c r="AV574" s="681"/>
      <c r="AW574" s="600">
        <v>1200</v>
      </c>
      <c r="AX574" s="586">
        <f t="shared" si="515"/>
        <v>0</v>
      </c>
      <c r="AY574" s="600">
        <v>1921.16</v>
      </c>
      <c r="AZ574" s="586">
        <f t="shared" si="524"/>
        <v>0</v>
      </c>
      <c r="BA574" s="587">
        <f t="shared" si="517"/>
        <v>0</v>
      </c>
      <c r="BB574" s="673"/>
      <c r="BC574" s="600">
        <v>1200</v>
      </c>
      <c r="BD574" s="586">
        <f t="shared" si="529"/>
        <v>0</v>
      </c>
      <c r="BE574" s="600">
        <v>1921.16</v>
      </c>
      <c r="BF574" s="586">
        <f t="shared" si="530"/>
        <v>0</v>
      </c>
      <c r="BG574" s="587">
        <f t="shared" si="531"/>
        <v>0</v>
      </c>
      <c r="BH574" s="398">
        <f t="shared" si="511"/>
        <v>0</v>
      </c>
    </row>
    <row r="575" spans="1:60" s="595" customFormat="1" ht="13.5">
      <c r="A575" s="668" t="s">
        <v>1218</v>
      </c>
      <c r="B575" s="675" t="s">
        <v>1224</v>
      </c>
      <c r="C575" s="641">
        <v>38242</v>
      </c>
      <c r="D575" s="670" t="s">
        <v>110</v>
      </c>
      <c r="E575" s="711"/>
      <c r="F575" s="600">
        <v>120</v>
      </c>
      <c r="G575" s="586">
        <f t="shared" si="475"/>
        <v>0</v>
      </c>
      <c r="H575" s="600">
        <v>700.24</v>
      </c>
      <c r="I575" s="586">
        <f t="shared" si="525"/>
        <v>0</v>
      </c>
      <c r="J575" s="587">
        <f t="shared" si="477"/>
        <v>0</v>
      </c>
      <c r="K575" s="672"/>
      <c r="L575" s="673"/>
      <c r="M575" s="600">
        <v>120</v>
      </c>
      <c r="N575" s="586">
        <f t="shared" si="484"/>
        <v>0</v>
      </c>
      <c r="O575" s="600">
        <v>700.24</v>
      </c>
      <c r="P575" s="586">
        <f t="shared" si="485"/>
        <v>0</v>
      </c>
      <c r="Q575" s="587">
        <f t="shared" si="486"/>
        <v>0</v>
      </c>
      <c r="R575" s="673"/>
      <c r="S575" s="600">
        <v>120</v>
      </c>
      <c r="T575" s="586">
        <f t="shared" si="487"/>
        <v>0</v>
      </c>
      <c r="U575" s="600">
        <v>700.24</v>
      </c>
      <c r="V575" s="586">
        <f t="shared" si="488"/>
        <v>0</v>
      </c>
      <c r="W575" s="587">
        <f t="shared" si="489"/>
        <v>0</v>
      </c>
      <c r="X575" s="673"/>
      <c r="Y575" s="600">
        <v>120</v>
      </c>
      <c r="Z575" s="586">
        <f t="shared" si="490"/>
        <v>0</v>
      </c>
      <c r="AA575" s="600">
        <v>700.24</v>
      </c>
      <c r="AB575" s="586">
        <f t="shared" si="491"/>
        <v>0</v>
      </c>
      <c r="AC575" s="587">
        <f t="shared" si="492"/>
        <v>0</v>
      </c>
      <c r="AD575" s="673"/>
      <c r="AE575" s="600">
        <v>120</v>
      </c>
      <c r="AF575" s="586">
        <f t="shared" si="493"/>
        <v>0</v>
      </c>
      <c r="AG575" s="600">
        <v>700.24</v>
      </c>
      <c r="AH575" s="586">
        <f t="shared" si="494"/>
        <v>0</v>
      </c>
      <c r="AI575" s="587">
        <f t="shared" si="495"/>
        <v>0</v>
      </c>
      <c r="AJ575" s="674"/>
      <c r="AK575" s="603">
        <v>120</v>
      </c>
      <c r="AL575" s="591">
        <f t="shared" si="496"/>
        <v>0</v>
      </c>
      <c r="AM575" s="603">
        <v>700.24</v>
      </c>
      <c r="AN575" s="591">
        <f t="shared" si="497"/>
        <v>0</v>
      </c>
      <c r="AO575" s="592">
        <f t="shared" si="498"/>
        <v>0</v>
      </c>
      <c r="AP575" s="673"/>
      <c r="AQ575" s="600">
        <v>120</v>
      </c>
      <c r="AR575" s="586">
        <f t="shared" si="512"/>
        <v>0</v>
      </c>
      <c r="AS575" s="600">
        <v>700.24</v>
      </c>
      <c r="AT575" s="586">
        <f t="shared" si="523"/>
        <v>0</v>
      </c>
      <c r="AU575" s="587">
        <f t="shared" si="514"/>
        <v>0</v>
      </c>
      <c r="AV575" s="681"/>
      <c r="AW575" s="600">
        <v>120</v>
      </c>
      <c r="AX575" s="586">
        <f t="shared" si="515"/>
        <v>0</v>
      </c>
      <c r="AY575" s="600">
        <v>700.24</v>
      </c>
      <c r="AZ575" s="586">
        <f t="shared" si="524"/>
        <v>0</v>
      </c>
      <c r="BA575" s="587">
        <f t="shared" si="517"/>
        <v>0</v>
      </c>
      <c r="BB575" s="673"/>
      <c r="BC575" s="600">
        <v>120</v>
      </c>
      <c r="BD575" s="586">
        <f t="shared" si="529"/>
        <v>0</v>
      </c>
      <c r="BE575" s="600">
        <v>700.24</v>
      </c>
      <c r="BF575" s="586">
        <f t="shared" si="530"/>
        <v>0</v>
      </c>
      <c r="BG575" s="587">
        <f t="shared" si="531"/>
        <v>0</v>
      </c>
      <c r="BH575" s="398">
        <f t="shared" si="511"/>
        <v>0</v>
      </c>
    </row>
    <row r="576" spans="1:60" s="628" customFormat="1" ht="14.1" customHeight="1">
      <c r="A576" s="686"/>
      <c r="B576" s="658" t="s">
        <v>723</v>
      </c>
      <c r="C576" s="659" t="s">
        <v>724</v>
      </c>
      <c r="D576" s="660" t="s">
        <v>110</v>
      </c>
      <c r="E576" s="688">
        <v>5</v>
      </c>
      <c r="F576" s="661">
        <v>1200</v>
      </c>
      <c r="G576" s="662">
        <f t="shared" si="475"/>
        <v>6000</v>
      </c>
      <c r="H576" s="661">
        <v>1620.8</v>
      </c>
      <c r="I576" s="663">
        <f t="shared" si="525"/>
        <v>8104</v>
      </c>
      <c r="J576" s="662">
        <f t="shared" si="477"/>
        <v>14104</v>
      </c>
      <c r="K576" s="626"/>
      <c r="L576" s="902"/>
      <c r="M576" s="902"/>
      <c r="N576" s="902"/>
      <c r="O576" s="902"/>
      <c r="P576" s="902"/>
      <c r="Q576" s="902"/>
      <c r="R576" s="902"/>
      <c r="S576" s="902"/>
      <c r="T576" s="902"/>
      <c r="U576" s="902"/>
      <c r="V576" s="902"/>
      <c r="W576" s="902"/>
      <c r="X576" s="902"/>
      <c r="Y576" s="902"/>
      <c r="Z576" s="902"/>
      <c r="AA576" s="902"/>
      <c r="AB576" s="902"/>
      <c r="AC576" s="902"/>
      <c r="AD576" s="902"/>
      <c r="AE576" s="902"/>
      <c r="AF576" s="902"/>
      <c r="AG576" s="902"/>
      <c r="AH576" s="902"/>
      <c r="AI576" s="902"/>
      <c r="AJ576" s="902"/>
      <c r="AK576" s="902"/>
      <c r="AL576" s="902"/>
      <c r="AM576" s="902"/>
      <c r="AN576" s="902"/>
      <c r="AO576" s="902"/>
      <c r="AP576" s="902"/>
      <c r="AQ576" s="661">
        <v>1200</v>
      </c>
      <c r="AR576" s="662">
        <f t="shared" si="512"/>
        <v>0</v>
      </c>
      <c r="AS576" s="661">
        <v>1620.8</v>
      </c>
      <c r="AT576" s="663">
        <f t="shared" si="523"/>
        <v>0</v>
      </c>
      <c r="AU576" s="662">
        <f t="shared" si="514"/>
        <v>0</v>
      </c>
      <c r="AV576" s="626">
        <v>5</v>
      </c>
      <c r="AW576" s="661">
        <v>1200</v>
      </c>
      <c r="AX576" s="662">
        <f t="shared" si="515"/>
        <v>6000</v>
      </c>
      <c r="AY576" s="661">
        <v>1620.8</v>
      </c>
      <c r="AZ576" s="663">
        <f t="shared" si="524"/>
        <v>8104</v>
      </c>
      <c r="BA576" s="662">
        <f t="shared" si="517"/>
        <v>14104</v>
      </c>
      <c r="BB576" s="626"/>
      <c r="BC576" s="626"/>
      <c r="BD576" s="626"/>
      <c r="BE576" s="626"/>
      <c r="BF576" s="626"/>
      <c r="BG576" s="626"/>
      <c r="BH576" s="398">
        <f t="shared" si="511"/>
        <v>0</v>
      </c>
    </row>
    <row r="577" spans="1:60" s="689" customFormat="1" ht="14.45" customHeight="1">
      <c r="A577" s="686"/>
      <c r="B577" s="664" t="s">
        <v>729</v>
      </c>
      <c r="C577" s="701" t="s">
        <v>730</v>
      </c>
      <c r="D577" s="659" t="s">
        <v>110</v>
      </c>
      <c r="E577" s="627">
        <v>1</v>
      </c>
      <c r="F577" s="661">
        <v>1200</v>
      </c>
      <c r="G577" s="396">
        <f t="shared" si="475"/>
        <v>1200</v>
      </c>
      <c r="H577" s="661">
        <v>1892</v>
      </c>
      <c r="I577" s="396">
        <f t="shared" si="525"/>
        <v>1892</v>
      </c>
      <c r="J577" s="396">
        <f t="shared" si="477"/>
        <v>3092</v>
      </c>
      <c r="K577" s="627"/>
      <c r="L577" s="899"/>
      <c r="M577" s="899"/>
      <c r="N577" s="899"/>
      <c r="O577" s="899"/>
      <c r="P577" s="899"/>
      <c r="Q577" s="899"/>
      <c r="R577" s="899"/>
      <c r="S577" s="899"/>
      <c r="T577" s="899"/>
      <c r="U577" s="899"/>
      <c r="V577" s="899"/>
      <c r="W577" s="899"/>
      <c r="X577" s="899"/>
      <c r="Y577" s="899"/>
      <c r="Z577" s="899"/>
      <c r="AA577" s="899"/>
      <c r="AB577" s="899"/>
      <c r="AC577" s="899"/>
      <c r="AD577" s="899"/>
      <c r="AE577" s="899"/>
      <c r="AF577" s="899"/>
      <c r="AG577" s="899"/>
      <c r="AH577" s="899"/>
      <c r="AI577" s="899"/>
      <c r="AJ577" s="899"/>
      <c r="AK577" s="899"/>
      <c r="AL577" s="899"/>
      <c r="AM577" s="899"/>
      <c r="AN577" s="899"/>
      <c r="AO577" s="899"/>
      <c r="AP577" s="899"/>
      <c r="AQ577" s="661">
        <v>1200</v>
      </c>
      <c r="AR577" s="396">
        <f t="shared" si="512"/>
        <v>0</v>
      </c>
      <c r="AS577" s="661">
        <v>1892</v>
      </c>
      <c r="AT577" s="396">
        <f t="shared" si="523"/>
        <v>0</v>
      </c>
      <c r="AU577" s="396">
        <f t="shared" si="514"/>
        <v>0</v>
      </c>
      <c r="AV577" s="627">
        <v>1</v>
      </c>
      <c r="AW577" s="661">
        <v>1200</v>
      </c>
      <c r="AX577" s="396">
        <f t="shared" si="515"/>
        <v>1200</v>
      </c>
      <c r="AY577" s="661">
        <v>1892</v>
      </c>
      <c r="AZ577" s="396">
        <f t="shared" si="524"/>
        <v>1892</v>
      </c>
      <c r="BA577" s="396">
        <f t="shared" si="517"/>
        <v>3092</v>
      </c>
      <c r="BB577" s="627"/>
      <c r="BC577" s="627"/>
      <c r="BD577" s="627"/>
      <c r="BE577" s="627"/>
      <c r="BF577" s="627"/>
      <c r="BG577" s="627"/>
      <c r="BH577" s="398">
        <f t="shared" si="511"/>
        <v>0</v>
      </c>
    </row>
    <row r="578" spans="1:60" s="689" customFormat="1" ht="14.1" customHeight="1">
      <c r="A578" s="686"/>
      <c r="B578" s="664" t="s">
        <v>1482</v>
      </c>
      <c r="C578" s="394" t="s">
        <v>1483</v>
      </c>
      <c r="D578" s="659" t="s">
        <v>110</v>
      </c>
      <c r="E578" s="688">
        <v>1</v>
      </c>
      <c r="F578" s="661">
        <v>1200</v>
      </c>
      <c r="G578" s="662">
        <f t="shared" si="475"/>
        <v>1200</v>
      </c>
      <c r="H578" s="661">
        <v>3374</v>
      </c>
      <c r="I578" s="663">
        <f t="shared" si="525"/>
        <v>3374</v>
      </c>
      <c r="J578" s="662">
        <f t="shared" si="477"/>
        <v>4574</v>
      </c>
      <c r="K578" s="627"/>
      <c r="L578" s="899"/>
      <c r="M578" s="899"/>
      <c r="N578" s="899"/>
      <c r="O578" s="899"/>
      <c r="P578" s="899"/>
      <c r="Q578" s="899"/>
      <c r="R578" s="899"/>
      <c r="S578" s="899"/>
      <c r="T578" s="899"/>
      <c r="U578" s="899"/>
      <c r="V578" s="899"/>
      <c r="W578" s="899"/>
      <c r="X578" s="899"/>
      <c r="Y578" s="899"/>
      <c r="Z578" s="899"/>
      <c r="AA578" s="899"/>
      <c r="AB578" s="899"/>
      <c r="AC578" s="899"/>
      <c r="AD578" s="899"/>
      <c r="AE578" s="899"/>
      <c r="AF578" s="899"/>
      <c r="AG578" s="899"/>
      <c r="AH578" s="899"/>
      <c r="AI578" s="899"/>
      <c r="AJ578" s="899"/>
      <c r="AK578" s="899"/>
      <c r="AL578" s="899"/>
      <c r="AM578" s="899"/>
      <c r="AN578" s="899"/>
      <c r="AO578" s="899"/>
      <c r="AP578" s="899"/>
      <c r="AQ578" s="661">
        <v>1200</v>
      </c>
      <c r="AR578" s="662">
        <f t="shared" si="512"/>
        <v>0</v>
      </c>
      <c r="AS578" s="661">
        <v>3374</v>
      </c>
      <c r="AT578" s="663">
        <f t="shared" si="523"/>
        <v>0</v>
      </c>
      <c r="AU578" s="662">
        <f t="shared" si="514"/>
        <v>0</v>
      </c>
      <c r="AV578" s="627">
        <v>1</v>
      </c>
      <c r="AW578" s="661">
        <v>1200</v>
      </c>
      <c r="AX578" s="662">
        <f t="shared" si="515"/>
        <v>1200</v>
      </c>
      <c r="AY578" s="661">
        <v>3374</v>
      </c>
      <c r="AZ578" s="663">
        <f t="shared" si="524"/>
        <v>3374</v>
      </c>
      <c r="BA578" s="662">
        <f t="shared" si="517"/>
        <v>4574</v>
      </c>
      <c r="BB578" s="627"/>
      <c r="BC578" s="627"/>
      <c r="BD578" s="627"/>
      <c r="BE578" s="627"/>
      <c r="BF578" s="627"/>
      <c r="BG578" s="627"/>
      <c r="BH578" s="398">
        <f t="shared" si="511"/>
        <v>0</v>
      </c>
    </row>
    <row r="579" spans="1:60" s="275" customFormat="1" ht="13.5">
      <c r="A579" s="683" t="s">
        <v>1219</v>
      </c>
      <c r="B579" s="367" t="s">
        <v>1226</v>
      </c>
      <c r="C579" s="372">
        <v>35104</v>
      </c>
      <c r="D579" s="559" t="s">
        <v>123</v>
      </c>
      <c r="E579" s="638">
        <v>616</v>
      </c>
      <c r="F579" s="344">
        <v>640</v>
      </c>
      <c r="G579" s="190">
        <f t="shared" si="475"/>
        <v>394240</v>
      </c>
      <c r="H579" s="344">
        <v>2001.41</v>
      </c>
      <c r="I579" s="190">
        <f t="shared" si="525"/>
        <v>1232868.56</v>
      </c>
      <c r="J579" s="345">
        <f t="shared" si="477"/>
        <v>1627108.56</v>
      </c>
      <c r="K579" s="421"/>
      <c r="L579" s="435"/>
      <c r="M579" s="429">
        <v>640</v>
      </c>
      <c r="N579" s="431">
        <f t="shared" si="484"/>
        <v>0</v>
      </c>
      <c r="O579" s="429">
        <v>2001.41</v>
      </c>
      <c r="P579" s="431">
        <f t="shared" si="485"/>
        <v>0</v>
      </c>
      <c r="Q579" s="432">
        <f t="shared" si="486"/>
        <v>0</v>
      </c>
      <c r="R579" s="452"/>
      <c r="S579" s="446">
        <v>640</v>
      </c>
      <c r="T579" s="448">
        <f t="shared" si="487"/>
        <v>0</v>
      </c>
      <c r="U579" s="446">
        <v>2001.41</v>
      </c>
      <c r="V579" s="448">
        <f t="shared" si="488"/>
        <v>0</v>
      </c>
      <c r="W579" s="449">
        <f t="shared" si="489"/>
        <v>0</v>
      </c>
      <c r="X579" s="481"/>
      <c r="Y579" s="474">
        <v>640</v>
      </c>
      <c r="Z579" s="476">
        <f t="shared" si="490"/>
        <v>0</v>
      </c>
      <c r="AA579" s="474">
        <v>2001.41</v>
      </c>
      <c r="AB579" s="476">
        <f t="shared" si="491"/>
        <v>0</v>
      </c>
      <c r="AC579" s="477">
        <f t="shared" si="492"/>
        <v>0</v>
      </c>
      <c r="AD579" s="500"/>
      <c r="AE579" s="491">
        <v>640</v>
      </c>
      <c r="AF579" s="493">
        <f t="shared" si="493"/>
        <v>0</v>
      </c>
      <c r="AG579" s="491">
        <v>2001.41</v>
      </c>
      <c r="AH579" s="493">
        <f t="shared" si="494"/>
        <v>0</v>
      </c>
      <c r="AI579" s="494">
        <f t="shared" si="495"/>
        <v>0</v>
      </c>
      <c r="AJ579" s="532"/>
      <c r="AK579" s="525">
        <v>640</v>
      </c>
      <c r="AL579" s="527">
        <f t="shared" si="496"/>
        <v>0</v>
      </c>
      <c r="AM579" s="525">
        <v>2001.41</v>
      </c>
      <c r="AN579" s="527">
        <f t="shared" si="497"/>
        <v>0</v>
      </c>
      <c r="AO579" s="528">
        <f t="shared" si="498"/>
        <v>0</v>
      </c>
      <c r="AP579" s="549"/>
      <c r="AQ579" s="344">
        <v>640</v>
      </c>
      <c r="AR579" s="190">
        <f t="shared" si="512"/>
        <v>0</v>
      </c>
      <c r="AS579" s="344">
        <v>2001.41</v>
      </c>
      <c r="AT579" s="190">
        <f t="shared" si="523"/>
        <v>0</v>
      </c>
      <c r="AU579" s="345">
        <f t="shared" si="514"/>
        <v>0</v>
      </c>
      <c r="AV579" s="681">
        <v>616</v>
      </c>
      <c r="AW579" s="344">
        <v>640</v>
      </c>
      <c r="AX579" s="190">
        <f t="shared" si="515"/>
        <v>394240</v>
      </c>
      <c r="AY579" s="344">
        <v>2001.41</v>
      </c>
      <c r="AZ579" s="190">
        <f t="shared" si="524"/>
        <v>1232868.56</v>
      </c>
      <c r="BA579" s="345">
        <f t="shared" si="517"/>
        <v>1627108.56</v>
      </c>
      <c r="BB579" s="549"/>
      <c r="BC579" s="542">
        <v>640</v>
      </c>
      <c r="BD579" s="544">
        <f t="shared" ref="BD579:BD591" si="532">BB579*BC579</f>
        <v>0</v>
      </c>
      <c r="BE579" s="542">
        <v>2001.41</v>
      </c>
      <c r="BF579" s="544">
        <f t="shared" ref="BF579:BF587" si="533">BB579*BE579</f>
        <v>0</v>
      </c>
      <c r="BG579" s="545">
        <f t="shared" ref="BG579:BG591" si="534">BD579+BF579</f>
        <v>0</v>
      </c>
      <c r="BH579" s="398">
        <f t="shared" si="511"/>
        <v>0</v>
      </c>
    </row>
    <row r="580" spans="1:60" s="275" customFormat="1" ht="13.5">
      <c r="A580" s="683" t="s">
        <v>1220</v>
      </c>
      <c r="B580" s="901" t="s">
        <v>2080</v>
      </c>
      <c r="C580" s="372">
        <v>35525</v>
      </c>
      <c r="D580" s="559" t="s">
        <v>110</v>
      </c>
      <c r="E580" s="638">
        <v>616</v>
      </c>
      <c r="F580" s="344">
        <v>120</v>
      </c>
      <c r="G580" s="190">
        <f t="shared" si="475"/>
        <v>73920</v>
      </c>
      <c r="H580" s="344">
        <v>567</v>
      </c>
      <c r="I580" s="190">
        <f t="shared" si="525"/>
        <v>349272</v>
      </c>
      <c r="J580" s="345">
        <f t="shared" si="477"/>
        <v>423192</v>
      </c>
      <c r="K580" s="421"/>
      <c r="L580" s="435"/>
      <c r="M580" s="429">
        <v>120</v>
      </c>
      <c r="N580" s="431">
        <f t="shared" si="484"/>
        <v>0</v>
      </c>
      <c r="O580" s="429">
        <v>567</v>
      </c>
      <c r="P580" s="431">
        <f t="shared" si="485"/>
        <v>0</v>
      </c>
      <c r="Q580" s="432">
        <f t="shared" si="486"/>
        <v>0</v>
      </c>
      <c r="R580" s="452"/>
      <c r="S580" s="446">
        <v>120</v>
      </c>
      <c r="T580" s="448">
        <f t="shared" si="487"/>
        <v>0</v>
      </c>
      <c r="U580" s="446">
        <v>567</v>
      </c>
      <c r="V580" s="448">
        <f t="shared" si="488"/>
        <v>0</v>
      </c>
      <c r="W580" s="449">
        <f t="shared" si="489"/>
        <v>0</v>
      </c>
      <c r="X580" s="481"/>
      <c r="Y580" s="474">
        <v>120</v>
      </c>
      <c r="Z580" s="476">
        <f t="shared" si="490"/>
        <v>0</v>
      </c>
      <c r="AA580" s="474">
        <v>567</v>
      </c>
      <c r="AB580" s="476">
        <f t="shared" si="491"/>
        <v>0</v>
      </c>
      <c r="AC580" s="477">
        <f t="shared" si="492"/>
        <v>0</v>
      </c>
      <c r="AD580" s="500"/>
      <c r="AE580" s="491">
        <v>120</v>
      </c>
      <c r="AF580" s="493">
        <f t="shared" si="493"/>
        <v>0</v>
      </c>
      <c r="AG580" s="491">
        <v>567</v>
      </c>
      <c r="AH580" s="493">
        <f t="shared" si="494"/>
        <v>0</v>
      </c>
      <c r="AI580" s="494">
        <f t="shared" si="495"/>
        <v>0</v>
      </c>
      <c r="AJ580" s="532"/>
      <c r="AK580" s="525">
        <v>120</v>
      </c>
      <c r="AL580" s="527">
        <f t="shared" si="496"/>
        <v>0</v>
      </c>
      <c r="AM580" s="525">
        <v>567</v>
      </c>
      <c r="AN580" s="527">
        <f t="shared" si="497"/>
        <v>0</v>
      </c>
      <c r="AO580" s="528">
        <f t="shared" si="498"/>
        <v>0</v>
      </c>
      <c r="AP580" s="549"/>
      <c r="AQ580" s="344">
        <v>120</v>
      </c>
      <c r="AR580" s="190">
        <f t="shared" si="512"/>
        <v>0</v>
      </c>
      <c r="AS580" s="344">
        <v>567</v>
      </c>
      <c r="AT580" s="190">
        <f t="shared" si="523"/>
        <v>0</v>
      </c>
      <c r="AU580" s="345">
        <f t="shared" si="514"/>
        <v>0</v>
      </c>
      <c r="AV580" s="681">
        <v>616</v>
      </c>
      <c r="AW580" s="344">
        <v>120</v>
      </c>
      <c r="AX580" s="190">
        <f t="shared" si="515"/>
        <v>73920</v>
      </c>
      <c r="AY580" s="344">
        <v>567</v>
      </c>
      <c r="AZ580" s="190">
        <f t="shared" si="524"/>
        <v>349272</v>
      </c>
      <c r="BA580" s="345">
        <f t="shared" si="517"/>
        <v>423192</v>
      </c>
      <c r="BB580" s="549"/>
      <c r="BC580" s="542">
        <v>120</v>
      </c>
      <c r="BD580" s="544">
        <f t="shared" si="532"/>
        <v>0</v>
      </c>
      <c r="BE580" s="542">
        <v>567</v>
      </c>
      <c r="BF580" s="544">
        <f t="shared" si="533"/>
        <v>0</v>
      </c>
      <c r="BG580" s="545">
        <f t="shared" si="534"/>
        <v>0</v>
      </c>
      <c r="BH580" s="398">
        <f t="shared" si="511"/>
        <v>0</v>
      </c>
    </row>
    <row r="581" spans="1:60" s="275" customFormat="1" ht="13.5">
      <c r="A581" s="683" t="s">
        <v>1223</v>
      </c>
      <c r="B581" s="367" t="s">
        <v>2081</v>
      </c>
      <c r="C581" s="372" t="s">
        <v>1069</v>
      </c>
      <c r="D581" s="559" t="s">
        <v>110</v>
      </c>
      <c r="E581" s="638">
        <v>820</v>
      </c>
      <c r="F581" s="344">
        <v>0</v>
      </c>
      <c r="G581" s="190">
        <f t="shared" si="475"/>
        <v>0</v>
      </c>
      <c r="H581" s="344">
        <v>1.54</v>
      </c>
      <c r="I581" s="190">
        <f t="shared" si="525"/>
        <v>1262.8</v>
      </c>
      <c r="J581" s="345">
        <f t="shared" si="477"/>
        <v>1262.8</v>
      </c>
      <c r="K581" s="421"/>
      <c r="L581" s="435"/>
      <c r="M581" s="429">
        <v>0</v>
      </c>
      <c r="N581" s="431">
        <f t="shared" si="484"/>
        <v>0</v>
      </c>
      <c r="O581" s="429">
        <v>1.54</v>
      </c>
      <c r="P581" s="431">
        <f t="shared" si="485"/>
        <v>0</v>
      </c>
      <c r="Q581" s="432">
        <f t="shared" si="486"/>
        <v>0</v>
      </c>
      <c r="R581" s="452"/>
      <c r="S581" s="446">
        <v>0</v>
      </c>
      <c r="T581" s="448">
        <f t="shared" si="487"/>
        <v>0</v>
      </c>
      <c r="U581" s="446">
        <v>1.54</v>
      </c>
      <c r="V581" s="448">
        <f t="shared" si="488"/>
        <v>0</v>
      </c>
      <c r="W581" s="449">
        <f t="shared" si="489"/>
        <v>0</v>
      </c>
      <c r="X581" s="481"/>
      <c r="Y581" s="474">
        <v>0</v>
      </c>
      <c r="Z581" s="476">
        <f t="shared" si="490"/>
        <v>0</v>
      </c>
      <c r="AA581" s="474">
        <v>1.54</v>
      </c>
      <c r="AB581" s="476">
        <f t="shared" si="491"/>
        <v>0</v>
      </c>
      <c r="AC581" s="477">
        <f t="shared" si="492"/>
        <v>0</v>
      </c>
      <c r="AD581" s="500"/>
      <c r="AE581" s="491">
        <v>0</v>
      </c>
      <c r="AF581" s="493">
        <f t="shared" si="493"/>
        <v>0</v>
      </c>
      <c r="AG581" s="491">
        <v>1.54</v>
      </c>
      <c r="AH581" s="493">
        <f t="shared" si="494"/>
        <v>0</v>
      </c>
      <c r="AI581" s="494">
        <f t="shared" si="495"/>
        <v>0</v>
      </c>
      <c r="AJ581" s="532"/>
      <c r="AK581" s="525">
        <v>0</v>
      </c>
      <c r="AL581" s="527">
        <f t="shared" si="496"/>
        <v>0</v>
      </c>
      <c r="AM581" s="525">
        <v>1.54</v>
      </c>
      <c r="AN581" s="527">
        <f t="shared" si="497"/>
        <v>0</v>
      </c>
      <c r="AO581" s="528">
        <f t="shared" si="498"/>
        <v>0</v>
      </c>
      <c r="AP581" s="549"/>
      <c r="AQ581" s="344">
        <v>0</v>
      </c>
      <c r="AR581" s="190">
        <f t="shared" si="512"/>
        <v>0</v>
      </c>
      <c r="AS581" s="344">
        <v>1.54</v>
      </c>
      <c r="AT581" s="190">
        <f t="shared" si="523"/>
        <v>0</v>
      </c>
      <c r="AU581" s="345">
        <f t="shared" si="514"/>
        <v>0</v>
      </c>
      <c r="AV581" s="681">
        <v>820</v>
      </c>
      <c r="AW581" s="344">
        <v>0</v>
      </c>
      <c r="AX581" s="190">
        <f t="shared" si="515"/>
        <v>0</v>
      </c>
      <c r="AY581" s="344">
        <v>1.54</v>
      </c>
      <c r="AZ581" s="190">
        <f t="shared" si="524"/>
        <v>1262.8</v>
      </c>
      <c r="BA581" s="345">
        <f t="shared" si="517"/>
        <v>1262.8</v>
      </c>
      <c r="BB581" s="549"/>
      <c r="BC581" s="542">
        <v>0</v>
      </c>
      <c r="BD581" s="544">
        <f t="shared" si="532"/>
        <v>0</v>
      </c>
      <c r="BE581" s="542">
        <v>1.54</v>
      </c>
      <c r="BF581" s="544">
        <f t="shared" si="533"/>
        <v>0</v>
      </c>
      <c r="BG581" s="545">
        <f t="shared" si="534"/>
        <v>0</v>
      </c>
      <c r="BH581" s="398">
        <f t="shared" si="511"/>
        <v>0</v>
      </c>
    </row>
    <row r="582" spans="1:60" s="275" customFormat="1" ht="13.5">
      <c r="A582" s="683" t="s">
        <v>1225</v>
      </c>
      <c r="B582" s="367" t="s">
        <v>1065</v>
      </c>
      <c r="C582" s="372" t="s">
        <v>1066</v>
      </c>
      <c r="D582" s="559" t="s">
        <v>110</v>
      </c>
      <c r="E582" s="638">
        <v>1362</v>
      </c>
      <c r="F582" s="344">
        <v>0</v>
      </c>
      <c r="G582" s="190">
        <f t="shared" si="475"/>
        <v>0</v>
      </c>
      <c r="H582" s="344">
        <v>3.41</v>
      </c>
      <c r="I582" s="190">
        <f t="shared" si="525"/>
        <v>4644.42</v>
      </c>
      <c r="J582" s="345">
        <f t="shared" si="477"/>
        <v>4644.42</v>
      </c>
      <c r="K582" s="421"/>
      <c r="L582" s="435"/>
      <c r="M582" s="429">
        <v>0</v>
      </c>
      <c r="N582" s="431">
        <f t="shared" si="484"/>
        <v>0</v>
      </c>
      <c r="O582" s="429">
        <v>3.41</v>
      </c>
      <c r="P582" s="431">
        <f t="shared" si="485"/>
        <v>0</v>
      </c>
      <c r="Q582" s="432">
        <f t="shared" si="486"/>
        <v>0</v>
      </c>
      <c r="R582" s="452"/>
      <c r="S582" s="446">
        <v>0</v>
      </c>
      <c r="T582" s="448">
        <f t="shared" si="487"/>
        <v>0</v>
      </c>
      <c r="U582" s="446">
        <v>3.41</v>
      </c>
      <c r="V582" s="448">
        <f t="shared" si="488"/>
        <v>0</v>
      </c>
      <c r="W582" s="449">
        <f t="shared" si="489"/>
        <v>0</v>
      </c>
      <c r="X582" s="481"/>
      <c r="Y582" s="474">
        <v>0</v>
      </c>
      <c r="Z582" s="476">
        <f t="shared" si="490"/>
        <v>0</v>
      </c>
      <c r="AA582" s="474">
        <v>3.41</v>
      </c>
      <c r="AB582" s="476">
        <f t="shared" si="491"/>
        <v>0</v>
      </c>
      <c r="AC582" s="477">
        <f t="shared" si="492"/>
        <v>0</v>
      </c>
      <c r="AD582" s="500"/>
      <c r="AE582" s="491">
        <v>0</v>
      </c>
      <c r="AF582" s="493">
        <f t="shared" si="493"/>
        <v>0</v>
      </c>
      <c r="AG582" s="491">
        <v>3.41</v>
      </c>
      <c r="AH582" s="493">
        <f t="shared" si="494"/>
        <v>0</v>
      </c>
      <c r="AI582" s="494">
        <f t="shared" si="495"/>
        <v>0</v>
      </c>
      <c r="AJ582" s="532"/>
      <c r="AK582" s="525">
        <v>0</v>
      </c>
      <c r="AL582" s="527">
        <f t="shared" si="496"/>
        <v>0</v>
      </c>
      <c r="AM582" s="525">
        <v>3.41</v>
      </c>
      <c r="AN582" s="527">
        <f t="shared" si="497"/>
        <v>0</v>
      </c>
      <c r="AO582" s="528">
        <f t="shared" si="498"/>
        <v>0</v>
      </c>
      <c r="AP582" s="549"/>
      <c r="AQ582" s="344">
        <v>0</v>
      </c>
      <c r="AR582" s="190">
        <f t="shared" si="512"/>
        <v>0</v>
      </c>
      <c r="AS582" s="344">
        <v>3.41</v>
      </c>
      <c r="AT582" s="190">
        <f t="shared" si="523"/>
        <v>0</v>
      </c>
      <c r="AU582" s="345">
        <f t="shared" si="514"/>
        <v>0</v>
      </c>
      <c r="AV582" s="681"/>
      <c r="AW582" s="344">
        <v>0</v>
      </c>
      <c r="AX582" s="190">
        <f t="shared" si="515"/>
        <v>0</v>
      </c>
      <c r="AY582" s="344">
        <v>3.41</v>
      </c>
      <c r="AZ582" s="190">
        <f t="shared" si="524"/>
        <v>0</v>
      </c>
      <c r="BA582" s="345">
        <f t="shared" si="517"/>
        <v>0</v>
      </c>
      <c r="BB582" s="549">
        <v>1362</v>
      </c>
      <c r="BC582" s="542">
        <v>0</v>
      </c>
      <c r="BD582" s="544">
        <f t="shared" si="532"/>
        <v>0</v>
      </c>
      <c r="BE582" s="542">
        <v>3.41</v>
      </c>
      <c r="BF582" s="544">
        <f t="shared" si="533"/>
        <v>4644.42</v>
      </c>
      <c r="BG582" s="545">
        <f t="shared" si="534"/>
        <v>4644.42</v>
      </c>
      <c r="BH582" s="398">
        <f t="shared" si="511"/>
        <v>0</v>
      </c>
    </row>
    <row r="583" spans="1:60" s="275" customFormat="1" ht="13.5">
      <c r="A583" s="683" t="s">
        <v>1227</v>
      </c>
      <c r="B583" s="861" t="s">
        <v>1062</v>
      </c>
      <c r="C583" s="858" t="s">
        <v>1063</v>
      </c>
      <c r="D583" s="862" t="s">
        <v>110</v>
      </c>
      <c r="E583" s="638">
        <v>1732</v>
      </c>
      <c r="F583" s="344">
        <v>0</v>
      </c>
      <c r="G583" s="190">
        <f t="shared" si="475"/>
        <v>0</v>
      </c>
      <c r="H583" s="344">
        <v>7.44</v>
      </c>
      <c r="I583" s="190">
        <f t="shared" si="525"/>
        <v>12886.08</v>
      </c>
      <c r="J583" s="345">
        <f t="shared" si="477"/>
        <v>12886.08</v>
      </c>
      <c r="K583" s="421"/>
      <c r="L583" s="435"/>
      <c r="M583" s="429">
        <v>0</v>
      </c>
      <c r="N583" s="431">
        <f t="shared" si="484"/>
        <v>0</v>
      </c>
      <c r="O583" s="429">
        <v>7.44</v>
      </c>
      <c r="P583" s="431">
        <f t="shared" si="485"/>
        <v>0</v>
      </c>
      <c r="Q583" s="432">
        <f t="shared" si="486"/>
        <v>0</v>
      </c>
      <c r="R583" s="452"/>
      <c r="S583" s="446">
        <v>0</v>
      </c>
      <c r="T583" s="448">
        <f t="shared" si="487"/>
        <v>0</v>
      </c>
      <c r="U583" s="446">
        <v>7.44</v>
      </c>
      <c r="V583" s="448">
        <f t="shared" si="488"/>
        <v>0</v>
      </c>
      <c r="W583" s="449">
        <f t="shared" si="489"/>
        <v>0</v>
      </c>
      <c r="X583" s="481"/>
      <c r="Y583" s="474">
        <v>0</v>
      </c>
      <c r="Z583" s="476">
        <f t="shared" si="490"/>
        <v>0</v>
      </c>
      <c r="AA583" s="474">
        <v>7.44</v>
      </c>
      <c r="AB583" s="476">
        <f t="shared" si="491"/>
        <v>0</v>
      </c>
      <c r="AC583" s="477">
        <f t="shared" si="492"/>
        <v>0</v>
      </c>
      <c r="AD583" s="500"/>
      <c r="AE583" s="491">
        <v>0</v>
      </c>
      <c r="AF583" s="493">
        <f t="shared" si="493"/>
        <v>0</v>
      </c>
      <c r="AG583" s="491">
        <v>7.44</v>
      </c>
      <c r="AH583" s="493">
        <f t="shared" si="494"/>
        <v>0</v>
      </c>
      <c r="AI583" s="494">
        <f t="shared" si="495"/>
        <v>0</v>
      </c>
      <c r="AJ583" s="532"/>
      <c r="AK583" s="525">
        <v>0</v>
      </c>
      <c r="AL583" s="527">
        <f t="shared" si="496"/>
        <v>0</v>
      </c>
      <c r="AM583" s="525">
        <v>7.44</v>
      </c>
      <c r="AN583" s="527">
        <f t="shared" si="497"/>
        <v>0</v>
      </c>
      <c r="AO583" s="528">
        <f t="shared" si="498"/>
        <v>0</v>
      </c>
      <c r="AP583" s="549"/>
      <c r="AQ583" s="344">
        <v>0</v>
      </c>
      <c r="AR583" s="190">
        <f t="shared" si="512"/>
        <v>0</v>
      </c>
      <c r="AS583" s="344">
        <v>7.44</v>
      </c>
      <c r="AT583" s="190">
        <f t="shared" si="523"/>
        <v>0</v>
      </c>
      <c r="AU583" s="345">
        <f t="shared" si="514"/>
        <v>0</v>
      </c>
      <c r="AV583" s="681"/>
      <c r="AW583" s="344">
        <v>0</v>
      </c>
      <c r="AX583" s="190">
        <f t="shared" si="515"/>
        <v>0</v>
      </c>
      <c r="AY583" s="344">
        <v>7.44</v>
      </c>
      <c r="AZ583" s="190">
        <f t="shared" si="524"/>
        <v>0</v>
      </c>
      <c r="BA583" s="345">
        <f t="shared" si="517"/>
        <v>0</v>
      </c>
      <c r="BB583" s="549">
        <v>1732</v>
      </c>
      <c r="BC583" s="542">
        <v>0</v>
      </c>
      <c r="BD583" s="544">
        <f t="shared" si="532"/>
        <v>0</v>
      </c>
      <c r="BE583" s="542">
        <v>7.44</v>
      </c>
      <c r="BF583" s="544">
        <f t="shared" si="533"/>
        <v>12886.08</v>
      </c>
      <c r="BG583" s="545">
        <f t="shared" si="534"/>
        <v>12886.08</v>
      </c>
      <c r="BH583" s="398">
        <f t="shared" si="511"/>
        <v>0</v>
      </c>
    </row>
    <row r="584" spans="1:60" s="595" customFormat="1" ht="13.5">
      <c r="A584" s="668" t="s">
        <v>1229</v>
      </c>
      <c r="B584" s="675" t="s">
        <v>1233</v>
      </c>
      <c r="C584" s="641" t="s">
        <v>1234</v>
      </c>
      <c r="D584" s="670" t="s">
        <v>110</v>
      </c>
      <c r="E584" s="711"/>
      <c r="F584" s="600">
        <v>0</v>
      </c>
      <c r="G584" s="586">
        <f t="shared" si="475"/>
        <v>0</v>
      </c>
      <c r="H584" s="600">
        <v>389.23</v>
      </c>
      <c r="I584" s="586">
        <f t="shared" si="525"/>
        <v>0</v>
      </c>
      <c r="J584" s="587">
        <f t="shared" si="477"/>
        <v>0</v>
      </c>
      <c r="K584" s="672"/>
      <c r="L584" s="673"/>
      <c r="M584" s="600">
        <v>0</v>
      </c>
      <c r="N584" s="586">
        <f t="shared" si="484"/>
        <v>0</v>
      </c>
      <c r="O584" s="600">
        <v>389.23</v>
      </c>
      <c r="P584" s="586">
        <f t="shared" si="485"/>
        <v>0</v>
      </c>
      <c r="Q584" s="587">
        <f t="shared" si="486"/>
        <v>0</v>
      </c>
      <c r="R584" s="673"/>
      <c r="S584" s="600">
        <v>0</v>
      </c>
      <c r="T584" s="586">
        <f t="shared" si="487"/>
        <v>0</v>
      </c>
      <c r="U584" s="600">
        <v>389.23</v>
      </c>
      <c r="V584" s="586">
        <f t="shared" si="488"/>
        <v>0</v>
      </c>
      <c r="W584" s="587">
        <f t="shared" si="489"/>
        <v>0</v>
      </c>
      <c r="X584" s="673"/>
      <c r="Y584" s="600">
        <v>0</v>
      </c>
      <c r="Z584" s="586">
        <f t="shared" si="490"/>
        <v>0</v>
      </c>
      <c r="AA584" s="600">
        <v>389.23</v>
      </c>
      <c r="AB584" s="586">
        <f t="shared" si="491"/>
        <v>0</v>
      </c>
      <c r="AC584" s="587">
        <f t="shared" si="492"/>
        <v>0</v>
      </c>
      <c r="AD584" s="673"/>
      <c r="AE584" s="600">
        <v>0</v>
      </c>
      <c r="AF584" s="586">
        <f t="shared" si="493"/>
        <v>0</v>
      </c>
      <c r="AG584" s="600">
        <v>389.23</v>
      </c>
      <c r="AH584" s="586">
        <f t="shared" si="494"/>
        <v>0</v>
      </c>
      <c r="AI584" s="587">
        <f t="shared" si="495"/>
        <v>0</v>
      </c>
      <c r="AJ584" s="674"/>
      <c r="AK584" s="603">
        <v>0</v>
      </c>
      <c r="AL584" s="591">
        <f t="shared" si="496"/>
        <v>0</v>
      </c>
      <c r="AM584" s="603">
        <v>389.23</v>
      </c>
      <c r="AN584" s="591">
        <f t="shared" si="497"/>
        <v>0</v>
      </c>
      <c r="AO584" s="592">
        <f t="shared" si="498"/>
        <v>0</v>
      </c>
      <c r="AP584" s="673"/>
      <c r="AQ584" s="600">
        <v>0</v>
      </c>
      <c r="AR584" s="586">
        <f t="shared" si="512"/>
        <v>0</v>
      </c>
      <c r="AS584" s="600">
        <v>389.23</v>
      </c>
      <c r="AT584" s="586">
        <f t="shared" si="523"/>
        <v>0</v>
      </c>
      <c r="AU584" s="587">
        <f t="shared" si="514"/>
        <v>0</v>
      </c>
      <c r="AV584" s="681"/>
      <c r="AW584" s="600">
        <v>0</v>
      </c>
      <c r="AX584" s="586">
        <f t="shared" si="515"/>
        <v>0</v>
      </c>
      <c r="AY584" s="600">
        <v>389.23</v>
      </c>
      <c r="AZ584" s="586">
        <f t="shared" si="524"/>
        <v>0</v>
      </c>
      <c r="BA584" s="587">
        <f t="shared" si="517"/>
        <v>0</v>
      </c>
      <c r="BB584" s="673"/>
      <c r="BC584" s="600">
        <v>0</v>
      </c>
      <c r="BD584" s="586">
        <f t="shared" si="532"/>
        <v>0</v>
      </c>
      <c r="BE584" s="600">
        <v>389.23</v>
      </c>
      <c r="BF584" s="586">
        <f t="shared" si="533"/>
        <v>0</v>
      </c>
      <c r="BG584" s="587">
        <f t="shared" si="534"/>
        <v>0</v>
      </c>
      <c r="BH584" s="398">
        <f t="shared" si="511"/>
        <v>0</v>
      </c>
    </row>
    <row r="585" spans="1:60" s="595" customFormat="1" ht="12.75">
      <c r="A585" s="668" t="s">
        <v>1230</v>
      </c>
      <c r="B585" s="675" t="s">
        <v>1236</v>
      </c>
      <c r="C585" s="598"/>
      <c r="D585" s="710" t="s">
        <v>110</v>
      </c>
      <c r="E585" s="711"/>
      <c r="F585" s="600">
        <v>10</v>
      </c>
      <c r="G585" s="586">
        <f t="shared" si="475"/>
        <v>0</v>
      </c>
      <c r="H585" s="600">
        <v>1.82</v>
      </c>
      <c r="I585" s="586">
        <f t="shared" si="525"/>
        <v>0</v>
      </c>
      <c r="J585" s="587">
        <f t="shared" si="477"/>
        <v>0</v>
      </c>
      <c r="K585" s="676"/>
      <c r="L585" s="673"/>
      <c r="M585" s="600">
        <v>10</v>
      </c>
      <c r="N585" s="586">
        <f t="shared" si="484"/>
        <v>0</v>
      </c>
      <c r="O585" s="600">
        <v>1.82</v>
      </c>
      <c r="P585" s="586">
        <f t="shared" si="485"/>
        <v>0</v>
      </c>
      <c r="Q585" s="587">
        <f t="shared" si="486"/>
        <v>0</v>
      </c>
      <c r="R585" s="673"/>
      <c r="S585" s="600">
        <v>10</v>
      </c>
      <c r="T585" s="586">
        <f t="shared" si="487"/>
        <v>0</v>
      </c>
      <c r="U585" s="600">
        <v>1.82</v>
      </c>
      <c r="V585" s="586">
        <f t="shared" si="488"/>
        <v>0</v>
      </c>
      <c r="W585" s="587">
        <f t="shared" si="489"/>
        <v>0</v>
      </c>
      <c r="X585" s="673"/>
      <c r="Y585" s="600">
        <v>10</v>
      </c>
      <c r="Z585" s="586">
        <f t="shared" si="490"/>
        <v>0</v>
      </c>
      <c r="AA585" s="600">
        <v>1.82</v>
      </c>
      <c r="AB585" s="586">
        <f t="shared" si="491"/>
        <v>0</v>
      </c>
      <c r="AC585" s="587">
        <f t="shared" si="492"/>
        <v>0</v>
      </c>
      <c r="AD585" s="673"/>
      <c r="AE585" s="600">
        <v>10</v>
      </c>
      <c r="AF585" s="586">
        <f t="shared" si="493"/>
        <v>0</v>
      </c>
      <c r="AG585" s="600">
        <v>1.82</v>
      </c>
      <c r="AH585" s="586">
        <f t="shared" si="494"/>
        <v>0</v>
      </c>
      <c r="AI585" s="587">
        <f t="shared" si="495"/>
        <v>0</v>
      </c>
      <c r="AJ585" s="674"/>
      <c r="AK585" s="603">
        <v>10</v>
      </c>
      <c r="AL585" s="591">
        <f t="shared" si="496"/>
        <v>0</v>
      </c>
      <c r="AM585" s="603">
        <v>1.82</v>
      </c>
      <c r="AN585" s="591">
        <f t="shared" si="497"/>
        <v>0</v>
      </c>
      <c r="AO585" s="592">
        <f t="shared" si="498"/>
        <v>0</v>
      </c>
      <c r="AP585" s="673"/>
      <c r="AQ585" s="600">
        <v>10</v>
      </c>
      <c r="AR585" s="586">
        <f t="shared" si="512"/>
        <v>0</v>
      </c>
      <c r="AS585" s="600">
        <v>1.82</v>
      </c>
      <c r="AT585" s="586">
        <f t="shared" si="523"/>
        <v>0</v>
      </c>
      <c r="AU585" s="587">
        <f t="shared" si="514"/>
        <v>0</v>
      </c>
      <c r="AV585" s="681"/>
      <c r="AW585" s="600">
        <v>10</v>
      </c>
      <c r="AX585" s="586">
        <f t="shared" si="515"/>
        <v>0</v>
      </c>
      <c r="AY585" s="600">
        <v>1.82</v>
      </c>
      <c r="AZ585" s="586">
        <f t="shared" si="524"/>
        <v>0</v>
      </c>
      <c r="BA585" s="587">
        <f t="shared" si="517"/>
        <v>0</v>
      </c>
      <c r="BB585" s="673"/>
      <c r="BC585" s="600">
        <v>10</v>
      </c>
      <c r="BD585" s="586">
        <f t="shared" si="532"/>
        <v>0</v>
      </c>
      <c r="BE585" s="600">
        <v>1.82</v>
      </c>
      <c r="BF585" s="586">
        <f t="shared" si="533"/>
        <v>0</v>
      </c>
      <c r="BG585" s="587">
        <f t="shared" si="534"/>
        <v>0</v>
      </c>
      <c r="BH585" s="398">
        <f t="shared" si="511"/>
        <v>0</v>
      </c>
    </row>
    <row r="586" spans="1:60" s="595" customFormat="1" ht="12.75">
      <c r="A586" s="668" t="s">
        <v>1231</v>
      </c>
      <c r="B586" s="675" t="s">
        <v>903</v>
      </c>
      <c r="C586" s="598">
        <v>35262</v>
      </c>
      <c r="D586" s="710" t="s">
        <v>123</v>
      </c>
      <c r="E586" s="711"/>
      <c r="F586" s="600">
        <v>640</v>
      </c>
      <c r="G586" s="586">
        <f t="shared" si="475"/>
        <v>0</v>
      </c>
      <c r="H586" s="600">
        <v>538</v>
      </c>
      <c r="I586" s="586">
        <f t="shared" si="525"/>
        <v>0</v>
      </c>
      <c r="J586" s="587">
        <f t="shared" si="477"/>
        <v>0</v>
      </c>
      <c r="K586" s="676"/>
      <c r="L586" s="673"/>
      <c r="M586" s="600">
        <v>640</v>
      </c>
      <c r="N586" s="586">
        <f t="shared" si="484"/>
        <v>0</v>
      </c>
      <c r="O586" s="600">
        <v>538</v>
      </c>
      <c r="P586" s="586">
        <f t="shared" si="485"/>
        <v>0</v>
      </c>
      <c r="Q586" s="587">
        <f t="shared" si="486"/>
        <v>0</v>
      </c>
      <c r="R586" s="673"/>
      <c r="S586" s="600">
        <v>640</v>
      </c>
      <c r="T586" s="586">
        <f t="shared" si="487"/>
        <v>0</v>
      </c>
      <c r="U586" s="600">
        <v>538</v>
      </c>
      <c r="V586" s="586">
        <f t="shared" si="488"/>
        <v>0</v>
      </c>
      <c r="W586" s="587">
        <f t="shared" si="489"/>
        <v>0</v>
      </c>
      <c r="X586" s="673"/>
      <c r="Y586" s="600">
        <v>640</v>
      </c>
      <c r="Z586" s="586">
        <f t="shared" si="490"/>
        <v>0</v>
      </c>
      <c r="AA586" s="600">
        <v>538</v>
      </c>
      <c r="AB586" s="586">
        <f t="shared" si="491"/>
        <v>0</v>
      </c>
      <c r="AC586" s="587">
        <f t="shared" si="492"/>
        <v>0</v>
      </c>
      <c r="AD586" s="673"/>
      <c r="AE586" s="600">
        <v>640</v>
      </c>
      <c r="AF586" s="586">
        <f t="shared" si="493"/>
        <v>0</v>
      </c>
      <c r="AG586" s="600">
        <v>538</v>
      </c>
      <c r="AH586" s="586">
        <f t="shared" si="494"/>
        <v>0</v>
      </c>
      <c r="AI586" s="587">
        <f t="shared" si="495"/>
        <v>0</v>
      </c>
      <c r="AJ586" s="674"/>
      <c r="AK586" s="603">
        <v>640</v>
      </c>
      <c r="AL586" s="591">
        <f t="shared" si="496"/>
        <v>0</v>
      </c>
      <c r="AM586" s="603">
        <v>538</v>
      </c>
      <c r="AN586" s="591">
        <f t="shared" si="497"/>
        <v>0</v>
      </c>
      <c r="AO586" s="592">
        <f t="shared" si="498"/>
        <v>0</v>
      </c>
      <c r="AP586" s="673"/>
      <c r="AQ586" s="600">
        <v>640</v>
      </c>
      <c r="AR586" s="586">
        <f t="shared" si="512"/>
        <v>0</v>
      </c>
      <c r="AS586" s="600">
        <v>538</v>
      </c>
      <c r="AT586" s="586">
        <f t="shared" si="523"/>
        <v>0</v>
      </c>
      <c r="AU586" s="587">
        <f t="shared" si="514"/>
        <v>0</v>
      </c>
      <c r="AV586" s="681"/>
      <c r="AW586" s="600">
        <v>640</v>
      </c>
      <c r="AX586" s="586">
        <f t="shared" si="515"/>
        <v>0</v>
      </c>
      <c r="AY586" s="600">
        <v>538</v>
      </c>
      <c r="AZ586" s="586">
        <f t="shared" si="524"/>
        <v>0</v>
      </c>
      <c r="BA586" s="587">
        <f t="shared" si="517"/>
        <v>0</v>
      </c>
      <c r="BB586" s="673"/>
      <c r="BC586" s="600">
        <v>640</v>
      </c>
      <c r="BD586" s="586">
        <f t="shared" si="532"/>
        <v>0</v>
      </c>
      <c r="BE586" s="600">
        <v>538</v>
      </c>
      <c r="BF586" s="586">
        <f t="shared" si="533"/>
        <v>0</v>
      </c>
      <c r="BG586" s="587">
        <f t="shared" si="534"/>
        <v>0</v>
      </c>
      <c r="BH586" s="398">
        <f t="shared" si="511"/>
        <v>0</v>
      </c>
    </row>
    <row r="587" spans="1:60" s="595" customFormat="1" ht="12.75">
      <c r="A587" s="668" t="s">
        <v>1232</v>
      </c>
      <c r="B587" s="675" t="s">
        <v>1093</v>
      </c>
      <c r="C587" s="598">
        <v>35522</v>
      </c>
      <c r="D587" s="710" t="s">
        <v>123</v>
      </c>
      <c r="E587" s="711"/>
      <c r="F587" s="600">
        <v>120</v>
      </c>
      <c r="G587" s="586">
        <f t="shared" si="475"/>
        <v>0</v>
      </c>
      <c r="H587" s="600">
        <v>209.22</v>
      </c>
      <c r="I587" s="586">
        <f t="shared" si="525"/>
        <v>0</v>
      </c>
      <c r="J587" s="587">
        <f t="shared" si="477"/>
        <v>0</v>
      </c>
      <c r="K587" s="676"/>
      <c r="L587" s="673"/>
      <c r="M587" s="600">
        <v>120</v>
      </c>
      <c r="N587" s="586">
        <f t="shared" si="484"/>
        <v>0</v>
      </c>
      <c r="O587" s="600">
        <v>209.22</v>
      </c>
      <c r="P587" s="586">
        <f t="shared" si="485"/>
        <v>0</v>
      </c>
      <c r="Q587" s="587">
        <f t="shared" si="486"/>
        <v>0</v>
      </c>
      <c r="R587" s="673"/>
      <c r="S587" s="600">
        <v>120</v>
      </c>
      <c r="T587" s="586">
        <f t="shared" si="487"/>
        <v>0</v>
      </c>
      <c r="U587" s="600">
        <v>209.22</v>
      </c>
      <c r="V587" s="586">
        <f t="shared" si="488"/>
        <v>0</v>
      </c>
      <c r="W587" s="587">
        <f t="shared" si="489"/>
        <v>0</v>
      </c>
      <c r="X587" s="673"/>
      <c r="Y587" s="600">
        <v>120</v>
      </c>
      <c r="Z587" s="586">
        <f t="shared" si="490"/>
        <v>0</v>
      </c>
      <c r="AA587" s="600">
        <v>209.22</v>
      </c>
      <c r="AB587" s="586">
        <f t="shared" si="491"/>
        <v>0</v>
      </c>
      <c r="AC587" s="587">
        <f t="shared" si="492"/>
        <v>0</v>
      </c>
      <c r="AD587" s="673"/>
      <c r="AE587" s="600">
        <v>120</v>
      </c>
      <c r="AF587" s="586">
        <f t="shared" si="493"/>
        <v>0</v>
      </c>
      <c r="AG587" s="600">
        <v>209.22</v>
      </c>
      <c r="AH587" s="586">
        <f t="shared" si="494"/>
        <v>0</v>
      </c>
      <c r="AI587" s="587">
        <f t="shared" si="495"/>
        <v>0</v>
      </c>
      <c r="AJ587" s="674"/>
      <c r="AK587" s="603">
        <v>120</v>
      </c>
      <c r="AL587" s="591">
        <f t="shared" si="496"/>
        <v>0</v>
      </c>
      <c r="AM587" s="603">
        <v>209.22</v>
      </c>
      <c r="AN587" s="591">
        <f t="shared" si="497"/>
        <v>0</v>
      </c>
      <c r="AO587" s="592">
        <f t="shared" si="498"/>
        <v>0</v>
      </c>
      <c r="AP587" s="673"/>
      <c r="AQ587" s="600">
        <v>120</v>
      </c>
      <c r="AR587" s="586">
        <f t="shared" si="512"/>
        <v>0</v>
      </c>
      <c r="AS587" s="600">
        <v>209.22</v>
      </c>
      <c r="AT587" s="586">
        <f t="shared" si="523"/>
        <v>0</v>
      </c>
      <c r="AU587" s="587">
        <f t="shared" si="514"/>
        <v>0</v>
      </c>
      <c r="AV587" s="681"/>
      <c r="AW587" s="600">
        <v>120</v>
      </c>
      <c r="AX587" s="586">
        <f t="shared" si="515"/>
        <v>0</v>
      </c>
      <c r="AY587" s="600">
        <v>209.22</v>
      </c>
      <c r="AZ587" s="586">
        <f t="shared" si="524"/>
        <v>0</v>
      </c>
      <c r="BA587" s="587">
        <f t="shared" si="517"/>
        <v>0</v>
      </c>
      <c r="BB587" s="673"/>
      <c r="BC587" s="600">
        <v>120</v>
      </c>
      <c r="BD587" s="586">
        <f t="shared" si="532"/>
        <v>0</v>
      </c>
      <c r="BE587" s="600">
        <v>209.22</v>
      </c>
      <c r="BF587" s="586">
        <f t="shared" si="533"/>
        <v>0</v>
      </c>
      <c r="BG587" s="587">
        <f t="shared" si="534"/>
        <v>0</v>
      </c>
      <c r="BH587" s="398">
        <f t="shared" si="511"/>
        <v>0</v>
      </c>
    </row>
    <row r="588" spans="1:60" s="689" customFormat="1" ht="14.1" customHeight="1">
      <c r="A588" s="686"/>
      <c r="B588" s="664" t="s">
        <v>1484</v>
      </c>
      <c r="C588" s="701" t="s">
        <v>987</v>
      </c>
      <c r="D588" s="659" t="s">
        <v>110</v>
      </c>
      <c r="E588" s="627">
        <v>57</v>
      </c>
      <c r="F588" s="661">
        <v>270</v>
      </c>
      <c r="G588" s="396">
        <f t="shared" si="475"/>
        <v>15390</v>
      </c>
      <c r="H588" s="661">
        <v>215.4</v>
      </c>
      <c r="I588" s="396">
        <f>ROUND(E588*H588,2)</f>
        <v>12277.8</v>
      </c>
      <c r="J588" s="396">
        <f t="shared" si="477"/>
        <v>27667.8</v>
      </c>
      <c r="K588" s="661"/>
      <c r="AQ588" s="661">
        <v>270</v>
      </c>
      <c r="AR588" s="396">
        <f t="shared" si="512"/>
        <v>0</v>
      </c>
      <c r="AS588" s="661">
        <v>215.4</v>
      </c>
      <c r="AT588" s="396">
        <f>ROUND(AP588*AS588,2)</f>
        <v>0</v>
      </c>
      <c r="AU588" s="396">
        <f t="shared" si="514"/>
        <v>0</v>
      </c>
      <c r="AV588" s="627"/>
      <c r="AW588" s="661">
        <v>270</v>
      </c>
      <c r="AX588" s="396">
        <f t="shared" si="515"/>
        <v>0</v>
      </c>
      <c r="AY588" s="661">
        <v>215.4</v>
      </c>
      <c r="AZ588" s="396">
        <f>ROUND(AV588*AY588,2)</f>
        <v>0</v>
      </c>
      <c r="BA588" s="396">
        <f t="shared" si="517"/>
        <v>0</v>
      </c>
      <c r="BB588" s="627">
        <v>57</v>
      </c>
      <c r="BC588" s="661">
        <v>270</v>
      </c>
      <c r="BD588" s="396">
        <f t="shared" si="532"/>
        <v>15390</v>
      </c>
      <c r="BE588" s="661">
        <v>215.4</v>
      </c>
      <c r="BF588" s="396">
        <f>ROUND(BB588*BE588,2)</f>
        <v>12277.8</v>
      </c>
      <c r="BG588" s="396">
        <f t="shared" si="534"/>
        <v>27667.8</v>
      </c>
      <c r="BH588" s="398">
        <f t="shared" si="511"/>
        <v>0</v>
      </c>
    </row>
    <row r="589" spans="1:60" s="689" customFormat="1" ht="14.1" customHeight="1">
      <c r="A589" s="686"/>
      <c r="B589" s="664" t="s">
        <v>1459</v>
      </c>
      <c r="C589" s="701" t="s">
        <v>924</v>
      </c>
      <c r="D589" s="659" t="s">
        <v>110</v>
      </c>
      <c r="E589" s="627">
        <v>4</v>
      </c>
      <c r="F589" s="661">
        <v>270</v>
      </c>
      <c r="G589" s="396">
        <f t="shared" si="475"/>
        <v>1080</v>
      </c>
      <c r="H589" s="661">
        <v>131.6</v>
      </c>
      <c r="I589" s="396">
        <f>ROUND(E589*H589,2)</f>
        <v>526.4</v>
      </c>
      <c r="J589" s="396">
        <f t="shared" si="477"/>
        <v>1606.4</v>
      </c>
      <c r="K589" s="661"/>
      <c r="AQ589" s="661">
        <v>270</v>
      </c>
      <c r="AR589" s="396">
        <f t="shared" si="512"/>
        <v>0</v>
      </c>
      <c r="AS589" s="661">
        <v>131.6</v>
      </c>
      <c r="AT589" s="396">
        <f>ROUND(AP589*AS589,2)</f>
        <v>0</v>
      </c>
      <c r="AU589" s="396">
        <f t="shared" si="514"/>
        <v>0</v>
      </c>
      <c r="AV589" s="627"/>
      <c r="AW589" s="661">
        <v>270</v>
      </c>
      <c r="AX589" s="396">
        <f t="shared" si="515"/>
        <v>0</v>
      </c>
      <c r="AY589" s="661">
        <v>131.6</v>
      </c>
      <c r="AZ589" s="396">
        <f>ROUND(AV589*AY589,2)</f>
        <v>0</v>
      </c>
      <c r="BA589" s="396">
        <f t="shared" si="517"/>
        <v>0</v>
      </c>
      <c r="BB589" s="627">
        <v>4</v>
      </c>
      <c r="BC589" s="661">
        <v>270</v>
      </c>
      <c r="BD589" s="396">
        <f t="shared" si="532"/>
        <v>1080</v>
      </c>
      <c r="BE589" s="661">
        <v>131.6</v>
      </c>
      <c r="BF589" s="396">
        <f>ROUND(BB589*BE589,2)</f>
        <v>526.4</v>
      </c>
      <c r="BG589" s="396">
        <f t="shared" si="534"/>
        <v>1606.4</v>
      </c>
      <c r="BH589" s="398">
        <f t="shared" si="511"/>
        <v>0</v>
      </c>
    </row>
    <row r="590" spans="1:60" s="689" customFormat="1" ht="14.1" customHeight="1">
      <c r="A590" s="686"/>
      <c r="B590" s="664" t="s">
        <v>2079</v>
      </c>
      <c r="C590" s="394" t="s">
        <v>1485</v>
      </c>
      <c r="D590" s="688" t="s">
        <v>123</v>
      </c>
      <c r="E590" s="688">
        <v>164</v>
      </c>
      <c r="F590" s="661">
        <v>200</v>
      </c>
      <c r="G590" s="396">
        <f t="shared" si="475"/>
        <v>32800</v>
      </c>
      <c r="H590" s="661">
        <v>127.1</v>
      </c>
      <c r="I590" s="396">
        <f t="shared" ref="I590:I591" si="535">H590*E590</f>
        <v>20844.399999999998</v>
      </c>
      <c r="J590" s="396">
        <f t="shared" si="477"/>
        <v>53644.399999999994</v>
      </c>
      <c r="K590" s="661"/>
      <c r="AQ590" s="661">
        <v>200</v>
      </c>
      <c r="AR590" s="396">
        <f t="shared" si="512"/>
        <v>0</v>
      </c>
      <c r="AS590" s="661">
        <v>127.1</v>
      </c>
      <c r="AT590" s="396">
        <f t="shared" ref="AT590:AT601" si="536">AS590*AP590</f>
        <v>0</v>
      </c>
      <c r="AU590" s="396">
        <f t="shared" si="514"/>
        <v>0</v>
      </c>
      <c r="AV590" s="627">
        <v>123</v>
      </c>
      <c r="AW590" s="661">
        <v>200</v>
      </c>
      <c r="AX590" s="396">
        <f t="shared" si="515"/>
        <v>24600</v>
      </c>
      <c r="AY590" s="661">
        <v>127.1</v>
      </c>
      <c r="AZ590" s="396">
        <f t="shared" ref="AZ590:AZ601" si="537">AY590*AV590</f>
        <v>15633.3</v>
      </c>
      <c r="BA590" s="396">
        <f t="shared" si="517"/>
        <v>40233.300000000003</v>
      </c>
      <c r="BB590" s="627">
        <v>41</v>
      </c>
      <c r="BC590" s="661">
        <v>200</v>
      </c>
      <c r="BD590" s="396">
        <f t="shared" si="532"/>
        <v>8200</v>
      </c>
      <c r="BE590" s="661">
        <v>127.1</v>
      </c>
      <c r="BF590" s="396">
        <f t="shared" ref="BF590:BF591" si="538">BE590*BB590</f>
        <v>5211.0999999999995</v>
      </c>
      <c r="BG590" s="396">
        <f t="shared" si="534"/>
        <v>13411.099999999999</v>
      </c>
      <c r="BH590" s="398">
        <f t="shared" si="511"/>
        <v>0</v>
      </c>
    </row>
    <row r="591" spans="1:60" s="689" customFormat="1" ht="13.5" customHeight="1">
      <c r="A591" s="686"/>
      <c r="B591" s="664" t="s">
        <v>931</v>
      </c>
      <c r="C591" s="659" t="s">
        <v>932</v>
      </c>
      <c r="D591" s="659" t="s">
        <v>110</v>
      </c>
      <c r="E591" s="712">
        <v>718</v>
      </c>
      <c r="F591" s="661">
        <v>10</v>
      </c>
      <c r="G591" s="396">
        <f t="shared" si="475"/>
        <v>7180</v>
      </c>
      <c r="H591" s="661">
        <v>24.4</v>
      </c>
      <c r="I591" s="396">
        <f t="shared" si="535"/>
        <v>17519.2</v>
      </c>
      <c r="J591" s="396">
        <f t="shared" si="477"/>
        <v>24699.200000000001</v>
      </c>
      <c r="K591" s="661"/>
      <c r="AQ591" s="661">
        <v>10</v>
      </c>
      <c r="AR591" s="396">
        <f t="shared" si="512"/>
        <v>0</v>
      </c>
      <c r="AS591" s="661">
        <v>24.4</v>
      </c>
      <c r="AT591" s="396">
        <f t="shared" si="536"/>
        <v>0</v>
      </c>
      <c r="AU591" s="396">
        <f t="shared" si="514"/>
        <v>0</v>
      </c>
      <c r="AV591" s="627">
        <v>718</v>
      </c>
      <c r="AW591" s="661">
        <v>10</v>
      </c>
      <c r="AX591" s="396">
        <f t="shared" si="515"/>
        <v>7180</v>
      </c>
      <c r="AY591" s="661">
        <v>24.4</v>
      </c>
      <c r="AZ591" s="396">
        <f t="shared" si="537"/>
        <v>17519.2</v>
      </c>
      <c r="BA591" s="396">
        <f t="shared" si="517"/>
        <v>24699.200000000001</v>
      </c>
      <c r="BB591" s="627"/>
      <c r="BC591" s="661">
        <v>10</v>
      </c>
      <c r="BD591" s="396">
        <f t="shared" si="532"/>
        <v>0</v>
      </c>
      <c r="BE591" s="661">
        <v>24.4</v>
      </c>
      <c r="BF591" s="396">
        <f t="shared" si="538"/>
        <v>0</v>
      </c>
      <c r="BG591" s="396">
        <f t="shared" si="534"/>
        <v>0</v>
      </c>
      <c r="BH591" s="398">
        <f t="shared" ref="BH591:BH654" si="539">E591-L591-R591-X591-AD591-AJ591-AP591-AV591-BB591</f>
        <v>0</v>
      </c>
    </row>
    <row r="592" spans="1:60" s="275" customFormat="1" ht="12.75">
      <c r="A592" s="683" t="s">
        <v>1235</v>
      </c>
      <c r="B592" s="367" t="s">
        <v>1240</v>
      </c>
      <c r="C592" s="187">
        <v>91920</v>
      </c>
      <c r="D592" s="562" t="s">
        <v>123</v>
      </c>
      <c r="E592" s="638">
        <v>359</v>
      </c>
      <c r="F592" s="344">
        <v>35</v>
      </c>
      <c r="G592" s="190">
        <f t="shared" si="475"/>
        <v>12565</v>
      </c>
      <c r="H592" s="344">
        <v>21.6</v>
      </c>
      <c r="I592" s="190">
        <f t="shared" si="525"/>
        <v>7754.4000000000005</v>
      </c>
      <c r="J592" s="345">
        <f t="shared" si="477"/>
        <v>20319.400000000001</v>
      </c>
      <c r="K592" s="420"/>
      <c r="L592" s="435"/>
      <c r="M592" s="429">
        <v>35</v>
      </c>
      <c r="N592" s="431">
        <f t="shared" si="484"/>
        <v>0</v>
      </c>
      <c r="O592" s="429">
        <v>21.6</v>
      </c>
      <c r="P592" s="431">
        <f t="shared" si="485"/>
        <v>0</v>
      </c>
      <c r="Q592" s="432">
        <f t="shared" si="486"/>
        <v>0</v>
      </c>
      <c r="R592" s="452"/>
      <c r="S592" s="446">
        <v>35</v>
      </c>
      <c r="T592" s="448">
        <f t="shared" si="487"/>
        <v>0</v>
      </c>
      <c r="U592" s="446">
        <v>21.6</v>
      </c>
      <c r="V592" s="448">
        <f t="shared" si="488"/>
        <v>0</v>
      </c>
      <c r="W592" s="449">
        <f t="shared" si="489"/>
        <v>0</v>
      </c>
      <c r="X592" s="481"/>
      <c r="Y592" s="474">
        <v>35</v>
      </c>
      <c r="Z592" s="476">
        <f t="shared" si="490"/>
        <v>0</v>
      </c>
      <c r="AA592" s="474">
        <v>21.6</v>
      </c>
      <c r="AB592" s="476">
        <f t="shared" si="491"/>
        <v>0</v>
      </c>
      <c r="AC592" s="477">
        <f t="shared" si="492"/>
        <v>0</v>
      </c>
      <c r="AD592" s="500"/>
      <c r="AE592" s="491">
        <v>35</v>
      </c>
      <c r="AF592" s="493">
        <f t="shared" si="493"/>
        <v>0</v>
      </c>
      <c r="AG592" s="491">
        <v>21.6</v>
      </c>
      <c r="AH592" s="493">
        <f t="shared" si="494"/>
        <v>0</v>
      </c>
      <c r="AI592" s="494">
        <f t="shared" si="495"/>
        <v>0</v>
      </c>
      <c r="AJ592" s="532"/>
      <c r="AK592" s="525">
        <v>35</v>
      </c>
      <c r="AL592" s="527">
        <f t="shared" si="496"/>
        <v>0</v>
      </c>
      <c r="AM592" s="525">
        <v>21.6</v>
      </c>
      <c r="AN592" s="527">
        <f t="shared" si="497"/>
        <v>0</v>
      </c>
      <c r="AO592" s="528">
        <f t="shared" si="498"/>
        <v>0</v>
      </c>
      <c r="AP592" s="549"/>
      <c r="AQ592" s="344">
        <v>35</v>
      </c>
      <c r="AR592" s="190">
        <f t="shared" si="512"/>
        <v>0</v>
      </c>
      <c r="AS592" s="344">
        <v>21.6</v>
      </c>
      <c r="AT592" s="190">
        <f t="shared" si="536"/>
        <v>0</v>
      </c>
      <c r="AU592" s="345">
        <f t="shared" si="514"/>
        <v>0</v>
      </c>
      <c r="AV592" s="681">
        <v>359</v>
      </c>
      <c r="AW592" s="344">
        <v>35</v>
      </c>
      <c r="AX592" s="190">
        <f t="shared" si="515"/>
        <v>12565</v>
      </c>
      <c r="AY592" s="344">
        <v>21.6</v>
      </c>
      <c r="AZ592" s="190">
        <f t="shared" si="537"/>
        <v>7754.4000000000005</v>
      </c>
      <c r="BA592" s="345">
        <f t="shared" si="517"/>
        <v>20319.400000000001</v>
      </c>
      <c r="BB592" s="549"/>
      <c r="BC592" s="542">
        <v>35</v>
      </c>
      <c r="BD592" s="544">
        <f t="shared" ref="BD592:BD601" si="540">BB592*BC592</f>
        <v>0</v>
      </c>
      <c r="BE592" s="542">
        <v>21.6</v>
      </c>
      <c r="BF592" s="544">
        <f t="shared" ref="BF592:BF600" si="541">BB592*BE592</f>
        <v>0</v>
      </c>
      <c r="BG592" s="545">
        <f t="shared" ref="BG592:BG600" si="542">BD592+BF592</f>
        <v>0</v>
      </c>
      <c r="BH592" s="398">
        <f t="shared" si="539"/>
        <v>0</v>
      </c>
    </row>
    <row r="593" spans="1:60" s="595" customFormat="1" ht="12.75">
      <c r="A593" s="668" t="s">
        <v>1237</v>
      </c>
      <c r="B593" s="675" t="s">
        <v>763</v>
      </c>
      <c r="C593" s="598" t="s">
        <v>764</v>
      </c>
      <c r="D593" s="710" t="s">
        <v>110</v>
      </c>
      <c r="E593" s="711"/>
      <c r="F593" s="600">
        <v>0</v>
      </c>
      <c r="G593" s="586">
        <f t="shared" si="475"/>
        <v>0</v>
      </c>
      <c r="H593" s="600">
        <v>2.6</v>
      </c>
      <c r="I593" s="586">
        <f t="shared" si="525"/>
        <v>0</v>
      </c>
      <c r="J593" s="587">
        <f t="shared" si="477"/>
        <v>0</v>
      </c>
      <c r="K593" s="676"/>
      <c r="L593" s="673"/>
      <c r="M593" s="600">
        <v>0</v>
      </c>
      <c r="N593" s="586">
        <f t="shared" si="484"/>
        <v>0</v>
      </c>
      <c r="O593" s="600">
        <v>2.6</v>
      </c>
      <c r="P593" s="586">
        <f t="shared" si="485"/>
        <v>0</v>
      </c>
      <c r="Q593" s="587">
        <f t="shared" si="486"/>
        <v>0</v>
      </c>
      <c r="R593" s="673"/>
      <c r="S593" s="600">
        <v>0</v>
      </c>
      <c r="T593" s="586">
        <f t="shared" si="487"/>
        <v>0</v>
      </c>
      <c r="U593" s="600">
        <v>2.6</v>
      </c>
      <c r="V593" s="586">
        <f t="shared" si="488"/>
        <v>0</v>
      </c>
      <c r="W593" s="587">
        <f t="shared" si="489"/>
        <v>0</v>
      </c>
      <c r="X593" s="673"/>
      <c r="Y593" s="600">
        <v>0</v>
      </c>
      <c r="Z593" s="586">
        <f t="shared" si="490"/>
        <v>0</v>
      </c>
      <c r="AA593" s="600">
        <v>2.6</v>
      </c>
      <c r="AB593" s="586">
        <f t="shared" si="491"/>
        <v>0</v>
      </c>
      <c r="AC593" s="587">
        <f t="shared" si="492"/>
        <v>0</v>
      </c>
      <c r="AD593" s="673"/>
      <c r="AE593" s="600">
        <v>0</v>
      </c>
      <c r="AF593" s="586">
        <f t="shared" si="493"/>
        <v>0</v>
      </c>
      <c r="AG593" s="600">
        <v>2.6</v>
      </c>
      <c r="AH593" s="586">
        <f t="shared" si="494"/>
        <v>0</v>
      </c>
      <c r="AI593" s="587">
        <f t="shared" si="495"/>
        <v>0</v>
      </c>
      <c r="AJ593" s="674"/>
      <c r="AK593" s="603">
        <v>0</v>
      </c>
      <c r="AL593" s="591">
        <f t="shared" si="496"/>
        <v>0</v>
      </c>
      <c r="AM593" s="603">
        <v>2.6</v>
      </c>
      <c r="AN593" s="591">
        <f t="shared" si="497"/>
        <v>0</v>
      </c>
      <c r="AO593" s="592">
        <f t="shared" si="498"/>
        <v>0</v>
      </c>
      <c r="AP593" s="673"/>
      <c r="AQ593" s="600">
        <v>0</v>
      </c>
      <c r="AR593" s="586">
        <f t="shared" si="512"/>
        <v>0</v>
      </c>
      <c r="AS593" s="600">
        <v>2.6</v>
      </c>
      <c r="AT593" s="586">
        <f t="shared" si="536"/>
        <v>0</v>
      </c>
      <c r="AU593" s="587">
        <f t="shared" si="514"/>
        <v>0</v>
      </c>
      <c r="AV593" s="681"/>
      <c r="AW593" s="600">
        <v>0</v>
      </c>
      <c r="AX593" s="586">
        <f t="shared" si="515"/>
        <v>0</v>
      </c>
      <c r="AY593" s="600">
        <v>2.6</v>
      </c>
      <c r="AZ593" s="586">
        <f t="shared" si="537"/>
        <v>0</v>
      </c>
      <c r="BA593" s="587">
        <f t="shared" si="517"/>
        <v>0</v>
      </c>
      <c r="BB593" s="673"/>
      <c r="BC593" s="600">
        <v>0</v>
      </c>
      <c r="BD593" s="586">
        <f t="shared" si="540"/>
        <v>0</v>
      </c>
      <c r="BE593" s="600">
        <v>2.6</v>
      </c>
      <c r="BF593" s="586">
        <f t="shared" si="541"/>
        <v>0</v>
      </c>
      <c r="BG593" s="587">
        <f t="shared" si="542"/>
        <v>0</v>
      </c>
      <c r="BH593" s="398">
        <f t="shared" si="539"/>
        <v>0</v>
      </c>
    </row>
    <row r="594" spans="1:60" s="595" customFormat="1" ht="12.75">
      <c r="A594" s="668" t="s">
        <v>1238</v>
      </c>
      <c r="B594" s="675" t="s">
        <v>1243</v>
      </c>
      <c r="C594" s="598">
        <v>91932</v>
      </c>
      <c r="D594" s="710" t="s">
        <v>123</v>
      </c>
      <c r="E594" s="711"/>
      <c r="F594" s="600">
        <v>35</v>
      </c>
      <c r="G594" s="586">
        <f t="shared" si="475"/>
        <v>0</v>
      </c>
      <c r="H594" s="600">
        <v>47.52</v>
      </c>
      <c r="I594" s="586">
        <f t="shared" si="525"/>
        <v>0</v>
      </c>
      <c r="J594" s="587">
        <f t="shared" si="477"/>
        <v>0</v>
      </c>
      <c r="K594" s="676"/>
      <c r="L594" s="673"/>
      <c r="M594" s="600">
        <v>35</v>
      </c>
      <c r="N594" s="586">
        <f t="shared" si="484"/>
        <v>0</v>
      </c>
      <c r="O594" s="600">
        <v>47.52</v>
      </c>
      <c r="P594" s="586">
        <f t="shared" si="485"/>
        <v>0</v>
      </c>
      <c r="Q594" s="587">
        <f t="shared" si="486"/>
        <v>0</v>
      </c>
      <c r="R594" s="673"/>
      <c r="S594" s="600">
        <v>35</v>
      </c>
      <c r="T594" s="586">
        <f t="shared" si="487"/>
        <v>0</v>
      </c>
      <c r="U594" s="600">
        <v>47.52</v>
      </c>
      <c r="V594" s="586">
        <f t="shared" si="488"/>
        <v>0</v>
      </c>
      <c r="W594" s="587">
        <f t="shared" si="489"/>
        <v>0</v>
      </c>
      <c r="X594" s="673"/>
      <c r="Y594" s="600">
        <v>35</v>
      </c>
      <c r="Z594" s="586">
        <f t="shared" si="490"/>
        <v>0</v>
      </c>
      <c r="AA594" s="600">
        <v>47.52</v>
      </c>
      <c r="AB594" s="586">
        <f t="shared" si="491"/>
        <v>0</v>
      </c>
      <c r="AC594" s="587">
        <f t="shared" si="492"/>
        <v>0</v>
      </c>
      <c r="AD594" s="673"/>
      <c r="AE594" s="600">
        <v>35</v>
      </c>
      <c r="AF594" s="586">
        <f t="shared" si="493"/>
        <v>0</v>
      </c>
      <c r="AG594" s="600">
        <v>47.52</v>
      </c>
      <c r="AH594" s="586">
        <f t="shared" si="494"/>
        <v>0</v>
      </c>
      <c r="AI594" s="587">
        <f t="shared" si="495"/>
        <v>0</v>
      </c>
      <c r="AJ594" s="674"/>
      <c r="AK594" s="603">
        <v>35</v>
      </c>
      <c r="AL594" s="591">
        <f t="shared" si="496"/>
        <v>0</v>
      </c>
      <c r="AM594" s="603">
        <v>47.52</v>
      </c>
      <c r="AN594" s="591">
        <f t="shared" si="497"/>
        <v>0</v>
      </c>
      <c r="AO594" s="592">
        <f t="shared" si="498"/>
        <v>0</v>
      </c>
      <c r="AP594" s="673"/>
      <c r="AQ594" s="600">
        <v>35</v>
      </c>
      <c r="AR594" s="586">
        <f t="shared" si="512"/>
        <v>0</v>
      </c>
      <c r="AS594" s="600">
        <v>47.52</v>
      </c>
      <c r="AT594" s="586">
        <f t="shared" si="536"/>
        <v>0</v>
      </c>
      <c r="AU594" s="587">
        <f t="shared" si="514"/>
        <v>0</v>
      </c>
      <c r="AV594" s="681"/>
      <c r="AW594" s="600">
        <v>35</v>
      </c>
      <c r="AX594" s="586">
        <f t="shared" si="515"/>
        <v>0</v>
      </c>
      <c r="AY594" s="600">
        <v>47.52</v>
      </c>
      <c r="AZ594" s="586">
        <f t="shared" si="537"/>
        <v>0</v>
      </c>
      <c r="BA594" s="587">
        <f t="shared" si="517"/>
        <v>0</v>
      </c>
      <c r="BB594" s="673"/>
      <c r="BC594" s="600">
        <v>35</v>
      </c>
      <c r="BD594" s="586">
        <f t="shared" si="540"/>
        <v>0</v>
      </c>
      <c r="BE594" s="600">
        <v>47.52</v>
      </c>
      <c r="BF594" s="586">
        <f t="shared" si="541"/>
        <v>0</v>
      </c>
      <c r="BG594" s="587">
        <f t="shared" si="542"/>
        <v>0</v>
      </c>
      <c r="BH594" s="398">
        <f t="shared" si="539"/>
        <v>0</v>
      </c>
    </row>
    <row r="595" spans="1:60" s="595" customFormat="1" ht="12.75">
      <c r="A595" s="668" t="s">
        <v>1239</v>
      </c>
      <c r="B595" s="675" t="s">
        <v>1245</v>
      </c>
      <c r="C595" s="598">
        <v>91532</v>
      </c>
      <c r="D595" s="710" t="s">
        <v>123</v>
      </c>
      <c r="E595" s="711"/>
      <c r="F595" s="600">
        <v>35</v>
      </c>
      <c r="G595" s="586">
        <f t="shared" si="475"/>
        <v>0</v>
      </c>
      <c r="H595" s="600">
        <v>82.01</v>
      </c>
      <c r="I595" s="586">
        <f t="shared" si="525"/>
        <v>0</v>
      </c>
      <c r="J595" s="587">
        <f t="shared" si="477"/>
        <v>0</v>
      </c>
      <c r="K595" s="676"/>
      <c r="L595" s="673"/>
      <c r="M595" s="600">
        <v>35</v>
      </c>
      <c r="N595" s="586">
        <f t="shared" si="484"/>
        <v>0</v>
      </c>
      <c r="O595" s="600">
        <v>82.01</v>
      </c>
      <c r="P595" s="586">
        <f t="shared" si="485"/>
        <v>0</v>
      </c>
      <c r="Q595" s="587">
        <f t="shared" si="486"/>
        <v>0</v>
      </c>
      <c r="R595" s="673"/>
      <c r="S595" s="600">
        <v>35</v>
      </c>
      <c r="T595" s="586">
        <f t="shared" si="487"/>
        <v>0</v>
      </c>
      <c r="U595" s="600">
        <v>82.01</v>
      </c>
      <c r="V595" s="586">
        <f t="shared" si="488"/>
        <v>0</v>
      </c>
      <c r="W595" s="587">
        <f t="shared" si="489"/>
        <v>0</v>
      </c>
      <c r="X595" s="673"/>
      <c r="Y595" s="600">
        <v>35</v>
      </c>
      <c r="Z595" s="586">
        <f t="shared" si="490"/>
        <v>0</v>
      </c>
      <c r="AA595" s="600">
        <v>82.01</v>
      </c>
      <c r="AB595" s="586">
        <f t="shared" si="491"/>
        <v>0</v>
      </c>
      <c r="AC595" s="587">
        <f t="shared" si="492"/>
        <v>0</v>
      </c>
      <c r="AD595" s="673"/>
      <c r="AE595" s="600">
        <v>35</v>
      </c>
      <c r="AF595" s="586">
        <f t="shared" si="493"/>
        <v>0</v>
      </c>
      <c r="AG595" s="600">
        <v>82.01</v>
      </c>
      <c r="AH595" s="586">
        <f t="shared" si="494"/>
        <v>0</v>
      </c>
      <c r="AI595" s="587">
        <f t="shared" si="495"/>
        <v>0</v>
      </c>
      <c r="AJ595" s="674"/>
      <c r="AK595" s="603">
        <v>35</v>
      </c>
      <c r="AL595" s="591">
        <f t="shared" si="496"/>
        <v>0</v>
      </c>
      <c r="AM595" s="603">
        <v>82.01</v>
      </c>
      <c r="AN595" s="591">
        <f t="shared" si="497"/>
        <v>0</v>
      </c>
      <c r="AO595" s="592">
        <f t="shared" si="498"/>
        <v>0</v>
      </c>
      <c r="AP595" s="673"/>
      <c r="AQ595" s="600">
        <v>35</v>
      </c>
      <c r="AR595" s="586">
        <f t="shared" si="512"/>
        <v>0</v>
      </c>
      <c r="AS595" s="600">
        <v>82.01</v>
      </c>
      <c r="AT595" s="586">
        <f t="shared" si="536"/>
        <v>0</v>
      </c>
      <c r="AU595" s="587">
        <f t="shared" si="514"/>
        <v>0</v>
      </c>
      <c r="AV595" s="681"/>
      <c r="AW595" s="600">
        <v>35</v>
      </c>
      <c r="AX595" s="586">
        <f t="shared" si="515"/>
        <v>0</v>
      </c>
      <c r="AY595" s="600">
        <v>82.01</v>
      </c>
      <c r="AZ595" s="586">
        <f t="shared" si="537"/>
        <v>0</v>
      </c>
      <c r="BA595" s="587">
        <f t="shared" si="517"/>
        <v>0</v>
      </c>
      <c r="BB595" s="673"/>
      <c r="BC595" s="600">
        <v>35</v>
      </c>
      <c r="BD595" s="586">
        <f t="shared" si="540"/>
        <v>0</v>
      </c>
      <c r="BE595" s="600">
        <v>82.01</v>
      </c>
      <c r="BF595" s="586">
        <f t="shared" si="541"/>
        <v>0</v>
      </c>
      <c r="BG595" s="587">
        <f t="shared" si="542"/>
        <v>0</v>
      </c>
      <c r="BH595" s="398">
        <f t="shared" si="539"/>
        <v>0</v>
      </c>
    </row>
    <row r="596" spans="1:60" s="595" customFormat="1" ht="25.5">
      <c r="A596" s="668" t="s">
        <v>1241</v>
      </c>
      <c r="B596" s="675" t="s">
        <v>1247</v>
      </c>
      <c r="C596" s="598" t="s">
        <v>1248</v>
      </c>
      <c r="D596" s="710" t="s">
        <v>123</v>
      </c>
      <c r="E596" s="711"/>
      <c r="F596" s="600">
        <v>50</v>
      </c>
      <c r="G596" s="586">
        <f t="shared" si="475"/>
        <v>0</v>
      </c>
      <c r="H596" s="600">
        <v>182.45</v>
      </c>
      <c r="I596" s="586">
        <f t="shared" si="525"/>
        <v>0</v>
      </c>
      <c r="J596" s="587">
        <f t="shared" si="477"/>
        <v>0</v>
      </c>
      <c r="K596" s="676"/>
      <c r="L596" s="673"/>
      <c r="M596" s="600">
        <v>50</v>
      </c>
      <c r="N596" s="586">
        <f t="shared" si="484"/>
        <v>0</v>
      </c>
      <c r="O596" s="600">
        <v>182.45</v>
      </c>
      <c r="P596" s="586">
        <f t="shared" si="485"/>
        <v>0</v>
      </c>
      <c r="Q596" s="587">
        <f t="shared" si="486"/>
        <v>0</v>
      </c>
      <c r="R596" s="673"/>
      <c r="S596" s="600">
        <v>50</v>
      </c>
      <c r="T596" s="586">
        <f t="shared" si="487"/>
        <v>0</v>
      </c>
      <c r="U596" s="600">
        <v>182.45</v>
      </c>
      <c r="V596" s="586">
        <f t="shared" si="488"/>
        <v>0</v>
      </c>
      <c r="W596" s="587">
        <f t="shared" si="489"/>
        <v>0</v>
      </c>
      <c r="X596" s="673"/>
      <c r="Y596" s="600">
        <v>50</v>
      </c>
      <c r="Z596" s="586">
        <f t="shared" si="490"/>
        <v>0</v>
      </c>
      <c r="AA596" s="600">
        <v>182.45</v>
      </c>
      <c r="AB596" s="586">
        <f t="shared" si="491"/>
        <v>0</v>
      </c>
      <c r="AC596" s="587">
        <f t="shared" si="492"/>
        <v>0</v>
      </c>
      <c r="AD596" s="673"/>
      <c r="AE596" s="600">
        <v>50</v>
      </c>
      <c r="AF596" s="586">
        <f t="shared" si="493"/>
        <v>0</v>
      </c>
      <c r="AG596" s="600">
        <v>182.45</v>
      </c>
      <c r="AH596" s="586">
        <f t="shared" si="494"/>
        <v>0</v>
      </c>
      <c r="AI596" s="587">
        <f t="shared" si="495"/>
        <v>0</v>
      </c>
      <c r="AJ596" s="674"/>
      <c r="AK596" s="603">
        <v>50</v>
      </c>
      <c r="AL596" s="591">
        <f t="shared" si="496"/>
        <v>0</v>
      </c>
      <c r="AM596" s="603">
        <v>182.45</v>
      </c>
      <c r="AN596" s="591">
        <f t="shared" si="497"/>
        <v>0</v>
      </c>
      <c r="AO596" s="592">
        <f t="shared" si="498"/>
        <v>0</v>
      </c>
      <c r="AP596" s="673"/>
      <c r="AQ596" s="600">
        <v>50</v>
      </c>
      <c r="AR596" s="586">
        <f t="shared" si="512"/>
        <v>0</v>
      </c>
      <c r="AS596" s="600">
        <v>182.45</v>
      </c>
      <c r="AT596" s="586">
        <f t="shared" si="536"/>
        <v>0</v>
      </c>
      <c r="AU596" s="587">
        <f t="shared" si="514"/>
        <v>0</v>
      </c>
      <c r="AV596" s="681"/>
      <c r="AW596" s="600">
        <v>50</v>
      </c>
      <c r="AX596" s="586">
        <f t="shared" si="515"/>
        <v>0</v>
      </c>
      <c r="AY596" s="600">
        <v>182.45</v>
      </c>
      <c r="AZ596" s="586">
        <f t="shared" si="537"/>
        <v>0</v>
      </c>
      <c r="BA596" s="587">
        <f t="shared" si="517"/>
        <v>0</v>
      </c>
      <c r="BB596" s="673"/>
      <c r="BC596" s="600">
        <v>50</v>
      </c>
      <c r="BD596" s="586">
        <f t="shared" si="540"/>
        <v>0</v>
      </c>
      <c r="BE596" s="600">
        <v>182.45</v>
      </c>
      <c r="BF596" s="586">
        <f t="shared" si="541"/>
        <v>0</v>
      </c>
      <c r="BG596" s="587">
        <f t="shared" si="542"/>
        <v>0</v>
      </c>
      <c r="BH596" s="398">
        <f t="shared" si="539"/>
        <v>0</v>
      </c>
    </row>
    <row r="597" spans="1:60" s="595" customFormat="1" ht="13.5">
      <c r="A597" s="668" t="s">
        <v>1242</v>
      </c>
      <c r="B597" s="675" t="s">
        <v>1250</v>
      </c>
      <c r="C597" s="641" t="s">
        <v>1251</v>
      </c>
      <c r="D597" s="670" t="s">
        <v>110</v>
      </c>
      <c r="E597" s="711"/>
      <c r="F597" s="600">
        <v>100</v>
      </c>
      <c r="G597" s="586">
        <f t="shared" si="475"/>
        <v>0</v>
      </c>
      <c r="H597" s="600">
        <v>314</v>
      </c>
      <c r="I597" s="586">
        <f t="shared" si="525"/>
        <v>0</v>
      </c>
      <c r="J597" s="587">
        <f t="shared" si="477"/>
        <v>0</v>
      </c>
      <c r="K597" s="672"/>
      <c r="L597" s="673"/>
      <c r="M597" s="600">
        <v>100</v>
      </c>
      <c r="N597" s="586">
        <f t="shared" si="484"/>
        <v>0</v>
      </c>
      <c r="O597" s="600">
        <v>314</v>
      </c>
      <c r="P597" s="586">
        <f t="shared" si="485"/>
        <v>0</v>
      </c>
      <c r="Q597" s="587">
        <f t="shared" si="486"/>
        <v>0</v>
      </c>
      <c r="R597" s="673"/>
      <c r="S597" s="600">
        <v>100</v>
      </c>
      <c r="T597" s="586">
        <f t="shared" si="487"/>
        <v>0</v>
      </c>
      <c r="U597" s="600">
        <v>314</v>
      </c>
      <c r="V597" s="586">
        <f t="shared" si="488"/>
        <v>0</v>
      </c>
      <c r="W597" s="587">
        <f t="shared" si="489"/>
        <v>0</v>
      </c>
      <c r="X597" s="673"/>
      <c r="Y597" s="600">
        <v>100</v>
      </c>
      <c r="Z597" s="586">
        <f t="shared" si="490"/>
        <v>0</v>
      </c>
      <c r="AA597" s="600">
        <v>314</v>
      </c>
      <c r="AB597" s="586">
        <f t="shared" si="491"/>
        <v>0</v>
      </c>
      <c r="AC597" s="587">
        <f t="shared" si="492"/>
        <v>0</v>
      </c>
      <c r="AD597" s="673"/>
      <c r="AE597" s="600">
        <v>100</v>
      </c>
      <c r="AF597" s="586">
        <f t="shared" si="493"/>
        <v>0</v>
      </c>
      <c r="AG597" s="600">
        <v>314</v>
      </c>
      <c r="AH597" s="586">
        <f t="shared" si="494"/>
        <v>0</v>
      </c>
      <c r="AI597" s="587">
        <f t="shared" si="495"/>
        <v>0</v>
      </c>
      <c r="AJ597" s="674"/>
      <c r="AK597" s="603">
        <v>100</v>
      </c>
      <c r="AL597" s="591">
        <f t="shared" si="496"/>
        <v>0</v>
      </c>
      <c r="AM597" s="603">
        <v>314</v>
      </c>
      <c r="AN597" s="591">
        <f t="shared" si="497"/>
        <v>0</v>
      </c>
      <c r="AO597" s="592">
        <f t="shared" si="498"/>
        <v>0</v>
      </c>
      <c r="AP597" s="673"/>
      <c r="AQ597" s="600">
        <v>100</v>
      </c>
      <c r="AR597" s="586">
        <f t="shared" si="512"/>
        <v>0</v>
      </c>
      <c r="AS597" s="600">
        <v>314</v>
      </c>
      <c r="AT597" s="586">
        <f t="shared" si="536"/>
        <v>0</v>
      </c>
      <c r="AU597" s="587">
        <f t="shared" si="514"/>
        <v>0</v>
      </c>
      <c r="AV597" s="681"/>
      <c r="AW597" s="600">
        <v>100</v>
      </c>
      <c r="AX597" s="586">
        <f t="shared" si="515"/>
        <v>0</v>
      </c>
      <c r="AY597" s="600">
        <v>314</v>
      </c>
      <c r="AZ597" s="586">
        <f t="shared" si="537"/>
        <v>0</v>
      </c>
      <c r="BA597" s="587">
        <f t="shared" si="517"/>
        <v>0</v>
      </c>
      <c r="BB597" s="673"/>
      <c r="BC597" s="600">
        <v>100</v>
      </c>
      <c r="BD597" s="586">
        <f t="shared" si="540"/>
        <v>0</v>
      </c>
      <c r="BE597" s="600">
        <v>314</v>
      </c>
      <c r="BF597" s="586">
        <f t="shared" si="541"/>
        <v>0</v>
      </c>
      <c r="BG597" s="587">
        <f t="shared" si="542"/>
        <v>0</v>
      </c>
      <c r="BH597" s="398">
        <f t="shared" si="539"/>
        <v>0</v>
      </c>
    </row>
    <row r="598" spans="1:60" s="595" customFormat="1" ht="12.75">
      <c r="A598" s="668" t="s">
        <v>1244</v>
      </c>
      <c r="B598" s="675" t="s">
        <v>1253</v>
      </c>
      <c r="C598" s="598" t="s">
        <v>1113</v>
      </c>
      <c r="D598" s="710" t="s">
        <v>110</v>
      </c>
      <c r="E598" s="711"/>
      <c r="F598" s="600">
        <v>0</v>
      </c>
      <c r="G598" s="586">
        <f t="shared" ref="G598:G637" si="543">E598*F598</f>
        <v>0</v>
      </c>
      <c r="H598" s="600">
        <v>28.32</v>
      </c>
      <c r="I598" s="586">
        <f t="shared" si="525"/>
        <v>0</v>
      </c>
      <c r="J598" s="587">
        <f t="shared" ref="J598:J639" si="544">G598+I598</f>
        <v>0</v>
      </c>
      <c r="K598" s="676"/>
      <c r="L598" s="673"/>
      <c r="M598" s="600">
        <v>0</v>
      </c>
      <c r="N598" s="586">
        <f t="shared" si="484"/>
        <v>0</v>
      </c>
      <c r="O598" s="600">
        <v>28.32</v>
      </c>
      <c r="P598" s="586">
        <f t="shared" si="485"/>
        <v>0</v>
      </c>
      <c r="Q598" s="587">
        <f t="shared" si="486"/>
        <v>0</v>
      </c>
      <c r="R598" s="673"/>
      <c r="S598" s="600">
        <v>0</v>
      </c>
      <c r="T598" s="586">
        <f t="shared" si="487"/>
        <v>0</v>
      </c>
      <c r="U598" s="600">
        <v>28.32</v>
      </c>
      <c r="V598" s="586">
        <f t="shared" si="488"/>
        <v>0</v>
      </c>
      <c r="W598" s="587">
        <f t="shared" si="489"/>
        <v>0</v>
      </c>
      <c r="X598" s="673"/>
      <c r="Y598" s="600">
        <v>0</v>
      </c>
      <c r="Z598" s="586">
        <f t="shared" si="490"/>
        <v>0</v>
      </c>
      <c r="AA598" s="600">
        <v>28.32</v>
      </c>
      <c r="AB598" s="586">
        <f t="shared" si="491"/>
        <v>0</v>
      </c>
      <c r="AC598" s="587">
        <f t="shared" si="492"/>
        <v>0</v>
      </c>
      <c r="AD598" s="673"/>
      <c r="AE598" s="600">
        <v>0</v>
      </c>
      <c r="AF598" s="586">
        <f t="shared" si="493"/>
        <v>0</v>
      </c>
      <c r="AG598" s="600">
        <v>28.32</v>
      </c>
      <c r="AH598" s="586">
        <f t="shared" si="494"/>
        <v>0</v>
      </c>
      <c r="AI598" s="587">
        <f t="shared" si="495"/>
        <v>0</v>
      </c>
      <c r="AJ598" s="674"/>
      <c r="AK598" s="603">
        <v>0</v>
      </c>
      <c r="AL598" s="591">
        <f t="shared" si="496"/>
        <v>0</v>
      </c>
      <c r="AM598" s="603">
        <v>28.32</v>
      </c>
      <c r="AN598" s="591">
        <f t="shared" si="497"/>
        <v>0</v>
      </c>
      <c r="AO598" s="592">
        <f t="shared" si="498"/>
        <v>0</v>
      </c>
      <c r="AP598" s="673"/>
      <c r="AQ598" s="600">
        <v>0</v>
      </c>
      <c r="AR598" s="586">
        <f t="shared" si="512"/>
        <v>0</v>
      </c>
      <c r="AS598" s="600">
        <v>28.32</v>
      </c>
      <c r="AT598" s="586">
        <f t="shared" si="536"/>
        <v>0</v>
      </c>
      <c r="AU598" s="587">
        <f t="shared" si="514"/>
        <v>0</v>
      </c>
      <c r="AV598" s="681"/>
      <c r="AW598" s="600">
        <v>0</v>
      </c>
      <c r="AX598" s="586">
        <f t="shared" si="515"/>
        <v>0</v>
      </c>
      <c r="AY598" s="600">
        <v>28.32</v>
      </c>
      <c r="AZ598" s="586">
        <f t="shared" si="537"/>
        <v>0</v>
      </c>
      <c r="BA598" s="587">
        <f t="shared" si="517"/>
        <v>0</v>
      </c>
      <c r="BB598" s="673"/>
      <c r="BC598" s="600">
        <v>0</v>
      </c>
      <c r="BD598" s="586">
        <f t="shared" si="540"/>
        <v>0</v>
      </c>
      <c r="BE598" s="600">
        <v>28.32</v>
      </c>
      <c r="BF598" s="586">
        <f t="shared" si="541"/>
        <v>0</v>
      </c>
      <c r="BG598" s="587">
        <f t="shared" si="542"/>
        <v>0</v>
      </c>
      <c r="BH598" s="398">
        <f t="shared" si="539"/>
        <v>0</v>
      </c>
    </row>
    <row r="599" spans="1:60" s="595" customFormat="1" ht="13.5">
      <c r="A599" s="668" t="s">
        <v>1246</v>
      </c>
      <c r="B599" s="675" t="s">
        <v>1255</v>
      </c>
      <c r="C599" s="641" t="s">
        <v>1256</v>
      </c>
      <c r="D599" s="670" t="s">
        <v>123</v>
      </c>
      <c r="E599" s="711"/>
      <c r="F599" s="600">
        <v>0</v>
      </c>
      <c r="G599" s="586">
        <f t="shared" si="543"/>
        <v>0</v>
      </c>
      <c r="H599" s="600">
        <v>131.28</v>
      </c>
      <c r="I599" s="586">
        <f t="shared" si="525"/>
        <v>0</v>
      </c>
      <c r="J599" s="587">
        <f t="shared" si="544"/>
        <v>0</v>
      </c>
      <c r="K599" s="672"/>
      <c r="L599" s="673"/>
      <c r="M599" s="600">
        <v>0</v>
      </c>
      <c r="N599" s="586">
        <f t="shared" si="484"/>
        <v>0</v>
      </c>
      <c r="O599" s="600">
        <v>131.28</v>
      </c>
      <c r="P599" s="586">
        <f t="shared" si="485"/>
        <v>0</v>
      </c>
      <c r="Q599" s="587">
        <f t="shared" si="486"/>
        <v>0</v>
      </c>
      <c r="R599" s="673"/>
      <c r="S599" s="600">
        <v>0</v>
      </c>
      <c r="T599" s="586">
        <f t="shared" si="487"/>
        <v>0</v>
      </c>
      <c r="U599" s="600">
        <v>131.28</v>
      </c>
      <c r="V599" s="586">
        <f t="shared" si="488"/>
        <v>0</v>
      </c>
      <c r="W599" s="587">
        <f t="shared" si="489"/>
        <v>0</v>
      </c>
      <c r="X599" s="673"/>
      <c r="Y599" s="600">
        <v>0</v>
      </c>
      <c r="Z599" s="586">
        <f t="shared" si="490"/>
        <v>0</v>
      </c>
      <c r="AA599" s="600">
        <v>131.28</v>
      </c>
      <c r="AB599" s="586">
        <f t="shared" si="491"/>
        <v>0</v>
      </c>
      <c r="AC599" s="587">
        <f t="shared" si="492"/>
        <v>0</v>
      </c>
      <c r="AD599" s="673"/>
      <c r="AE599" s="600">
        <v>0</v>
      </c>
      <c r="AF599" s="586">
        <f t="shared" si="493"/>
        <v>0</v>
      </c>
      <c r="AG599" s="600">
        <v>131.28</v>
      </c>
      <c r="AH599" s="586">
        <f t="shared" si="494"/>
        <v>0</v>
      </c>
      <c r="AI599" s="587">
        <f t="shared" si="495"/>
        <v>0</v>
      </c>
      <c r="AJ599" s="674"/>
      <c r="AK599" s="603">
        <v>0</v>
      </c>
      <c r="AL599" s="591">
        <f t="shared" si="496"/>
        <v>0</v>
      </c>
      <c r="AM599" s="603">
        <v>131.28</v>
      </c>
      <c r="AN599" s="591">
        <f t="shared" si="497"/>
        <v>0</v>
      </c>
      <c r="AO599" s="592">
        <f t="shared" si="498"/>
        <v>0</v>
      </c>
      <c r="AP599" s="673"/>
      <c r="AQ599" s="600">
        <v>0</v>
      </c>
      <c r="AR599" s="586">
        <f t="shared" si="512"/>
        <v>0</v>
      </c>
      <c r="AS599" s="600">
        <v>131.28</v>
      </c>
      <c r="AT599" s="586">
        <f t="shared" si="536"/>
        <v>0</v>
      </c>
      <c r="AU599" s="587">
        <f t="shared" si="514"/>
        <v>0</v>
      </c>
      <c r="AV599" s="681"/>
      <c r="AW599" s="600">
        <v>0</v>
      </c>
      <c r="AX599" s="586">
        <f t="shared" si="515"/>
        <v>0</v>
      </c>
      <c r="AY599" s="600">
        <v>131.28</v>
      </c>
      <c r="AZ599" s="586">
        <f t="shared" si="537"/>
        <v>0</v>
      </c>
      <c r="BA599" s="587">
        <f t="shared" si="517"/>
        <v>0</v>
      </c>
      <c r="BB599" s="673"/>
      <c r="BC599" s="600">
        <v>0</v>
      </c>
      <c r="BD599" s="586">
        <f t="shared" si="540"/>
        <v>0</v>
      </c>
      <c r="BE599" s="600">
        <v>131.28</v>
      </c>
      <c r="BF599" s="586">
        <f t="shared" si="541"/>
        <v>0</v>
      </c>
      <c r="BG599" s="587">
        <f t="shared" si="542"/>
        <v>0</v>
      </c>
      <c r="BH599" s="398">
        <f t="shared" si="539"/>
        <v>0</v>
      </c>
    </row>
    <row r="600" spans="1:60" s="595" customFormat="1" ht="25.5">
      <c r="A600" s="668" t="s">
        <v>1249</v>
      </c>
      <c r="B600" s="675" t="s">
        <v>1100</v>
      </c>
      <c r="C600" s="641" t="s">
        <v>1258</v>
      </c>
      <c r="D600" s="670" t="s">
        <v>123</v>
      </c>
      <c r="E600" s="711"/>
      <c r="F600" s="600">
        <v>124</v>
      </c>
      <c r="G600" s="586">
        <f t="shared" si="543"/>
        <v>0</v>
      </c>
      <c r="H600" s="600">
        <v>204</v>
      </c>
      <c r="I600" s="586">
        <f t="shared" si="525"/>
        <v>0</v>
      </c>
      <c r="J600" s="587">
        <f>G600+I600</f>
        <v>0</v>
      </c>
      <c r="K600" s="672"/>
      <c r="L600" s="673"/>
      <c r="M600" s="600">
        <v>124</v>
      </c>
      <c r="N600" s="586">
        <f t="shared" ref="N600:N677" si="545">L600*M600</f>
        <v>0</v>
      </c>
      <c r="O600" s="600">
        <v>204</v>
      </c>
      <c r="P600" s="586">
        <f t="shared" ref="P600:P677" si="546">L600*O600</f>
        <v>0</v>
      </c>
      <c r="Q600" s="587">
        <f t="shared" ref="Q600:Q677" si="547">N600+P600</f>
        <v>0</v>
      </c>
      <c r="R600" s="673"/>
      <c r="S600" s="600">
        <v>124</v>
      </c>
      <c r="T600" s="586">
        <f t="shared" ref="T600:T677" si="548">R600*S600</f>
        <v>0</v>
      </c>
      <c r="U600" s="600">
        <v>204</v>
      </c>
      <c r="V600" s="586">
        <f t="shared" ref="V600:V677" si="549">R600*U600</f>
        <v>0</v>
      </c>
      <c r="W600" s="587">
        <f t="shared" ref="W600:W677" si="550">T600+V600</f>
        <v>0</v>
      </c>
      <c r="X600" s="673"/>
      <c r="Y600" s="600">
        <v>124</v>
      </c>
      <c r="Z600" s="586">
        <f t="shared" ref="Z600:Z677" si="551">X600*Y600</f>
        <v>0</v>
      </c>
      <c r="AA600" s="600">
        <v>204</v>
      </c>
      <c r="AB600" s="586">
        <f t="shared" ref="AB600:AB677" si="552">X600*AA600</f>
        <v>0</v>
      </c>
      <c r="AC600" s="587">
        <f t="shared" ref="AC600:AC677" si="553">Z600+AB600</f>
        <v>0</v>
      </c>
      <c r="AD600" s="673"/>
      <c r="AE600" s="600">
        <v>124</v>
      </c>
      <c r="AF600" s="586">
        <f t="shared" ref="AF600:AF677" si="554">AD600*AE600</f>
        <v>0</v>
      </c>
      <c r="AG600" s="600">
        <v>204</v>
      </c>
      <c r="AH600" s="586">
        <f t="shared" ref="AH600:AH677" si="555">AD600*AG600</f>
        <v>0</v>
      </c>
      <c r="AI600" s="587">
        <f t="shared" ref="AI600:AI677" si="556">AF600+AH600</f>
        <v>0</v>
      </c>
      <c r="AJ600" s="674"/>
      <c r="AK600" s="603">
        <v>124</v>
      </c>
      <c r="AL600" s="591">
        <f t="shared" ref="AL600:AL677" si="557">AJ600*AK600</f>
        <v>0</v>
      </c>
      <c r="AM600" s="603">
        <v>204</v>
      </c>
      <c r="AN600" s="591">
        <f t="shared" ref="AN600:AN677" si="558">AJ600*AM600</f>
        <v>0</v>
      </c>
      <c r="AO600" s="592">
        <f t="shared" ref="AO600:AO677" si="559">AL600+AN600</f>
        <v>0</v>
      </c>
      <c r="AP600" s="673"/>
      <c r="AQ600" s="600">
        <v>124</v>
      </c>
      <c r="AR600" s="586">
        <f t="shared" si="512"/>
        <v>0</v>
      </c>
      <c r="AS600" s="600">
        <v>204</v>
      </c>
      <c r="AT600" s="586">
        <f t="shared" si="536"/>
        <v>0</v>
      </c>
      <c r="AU600" s="587">
        <f>AR600+AT600</f>
        <v>0</v>
      </c>
      <c r="AV600" s="681"/>
      <c r="AW600" s="600">
        <v>124</v>
      </c>
      <c r="AX600" s="586">
        <f t="shared" si="515"/>
        <v>0</v>
      </c>
      <c r="AY600" s="600">
        <v>204</v>
      </c>
      <c r="AZ600" s="586">
        <f t="shared" si="537"/>
        <v>0</v>
      </c>
      <c r="BA600" s="587">
        <f>AX600+AZ600</f>
        <v>0</v>
      </c>
      <c r="BB600" s="673"/>
      <c r="BC600" s="600">
        <v>124</v>
      </c>
      <c r="BD600" s="586">
        <f t="shared" si="540"/>
        <v>0</v>
      </c>
      <c r="BE600" s="600">
        <v>204</v>
      </c>
      <c r="BF600" s="586">
        <f t="shared" si="541"/>
        <v>0</v>
      </c>
      <c r="BG600" s="587">
        <f t="shared" si="542"/>
        <v>0</v>
      </c>
      <c r="BH600" s="398">
        <f t="shared" si="539"/>
        <v>0</v>
      </c>
    </row>
    <row r="601" spans="1:60" s="689" customFormat="1" ht="14.1" customHeight="1">
      <c r="A601" s="686"/>
      <c r="B601" s="658" t="s">
        <v>1487</v>
      </c>
      <c r="C601" s="659" t="s">
        <v>1046</v>
      </c>
      <c r="D601" s="659" t="s">
        <v>110</v>
      </c>
      <c r="E601" s="712">
        <v>32</v>
      </c>
      <c r="F601" s="661">
        <v>500</v>
      </c>
      <c r="G601" s="396">
        <f t="shared" si="543"/>
        <v>16000</v>
      </c>
      <c r="H601" s="661">
        <v>590</v>
      </c>
      <c r="I601" s="396">
        <f t="shared" si="525"/>
        <v>18880</v>
      </c>
      <c r="J601" s="396">
        <f>G601+I601</f>
        <v>34880</v>
      </c>
      <c r="K601" s="903"/>
      <c r="AQ601" s="661">
        <v>500</v>
      </c>
      <c r="AR601" s="396">
        <f t="shared" si="512"/>
        <v>0</v>
      </c>
      <c r="AS601" s="661">
        <v>590</v>
      </c>
      <c r="AT601" s="396">
        <f t="shared" si="536"/>
        <v>0</v>
      </c>
      <c r="AU601" s="396">
        <f>AR601+AT601</f>
        <v>0</v>
      </c>
      <c r="AV601" s="903"/>
      <c r="AW601" s="661">
        <v>500</v>
      </c>
      <c r="AX601" s="396">
        <f t="shared" si="515"/>
        <v>0</v>
      </c>
      <c r="AY601" s="661">
        <v>590</v>
      </c>
      <c r="AZ601" s="396">
        <f t="shared" si="537"/>
        <v>0</v>
      </c>
      <c r="BA601" s="396">
        <f>AX601+AZ601</f>
        <v>0</v>
      </c>
      <c r="BB601" s="928">
        <v>32</v>
      </c>
      <c r="BC601" s="661">
        <v>500</v>
      </c>
      <c r="BD601" s="396">
        <f t="shared" si="540"/>
        <v>16000</v>
      </c>
      <c r="BE601" s="661">
        <v>590</v>
      </c>
      <c r="BF601" s="396">
        <f t="shared" ref="BF601" si="560">BE601*BB601</f>
        <v>18880</v>
      </c>
      <c r="BG601" s="396">
        <f>BD601+BF601</f>
        <v>34880</v>
      </c>
      <c r="BH601" s="398">
        <f t="shared" si="539"/>
        <v>0</v>
      </c>
    </row>
    <row r="602" spans="1:60" s="689" customFormat="1" ht="31.15" customHeight="1">
      <c r="A602" s="686"/>
      <c r="B602" s="664" t="s">
        <v>796</v>
      </c>
      <c r="C602" s="394" t="s">
        <v>1488</v>
      </c>
      <c r="D602" s="688" t="s">
        <v>123</v>
      </c>
      <c r="E602" s="688">
        <v>17</v>
      </c>
      <c r="F602" s="661">
        <v>240</v>
      </c>
      <c r="G602" s="396">
        <v>4080</v>
      </c>
      <c r="H602" s="661">
        <v>1092.4000000000001</v>
      </c>
      <c r="I602" s="396">
        <v>18570.800000000003</v>
      </c>
      <c r="J602" s="396">
        <v>22650.800000000003</v>
      </c>
      <c r="K602" s="627"/>
      <c r="L602" s="627"/>
      <c r="M602" s="627"/>
      <c r="N602" s="627"/>
      <c r="O602" s="627"/>
      <c r="P602" s="627"/>
      <c r="Q602" s="627"/>
      <c r="R602" s="627"/>
      <c r="S602" s="627"/>
      <c r="T602" s="627"/>
      <c r="U602" s="627"/>
      <c r="V602" s="627"/>
      <c r="W602" s="627"/>
      <c r="X602" s="627"/>
      <c r="Y602" s="627"/>
      <c r="Z602" s="627"/>
      <c r="AA602" s="627"/>
      <c r="AB602" s="627"/>
      <c r="AC602" s="627"/>
      <c r="AD602" s="627"/>
      <c r="AE602" s="627"/>
      <c r="AF602" s="627"/>
      <c r="AG602" s="627"/>
      <c r="AH602" s="627"/>
      <c r="AI602" s="627"/>
      <c r="AJ602" s="627"/>
      <c r="AK602" s="627"/>
      <c r="AL602" s="627"/>
      <c r="AM602" s="627"/>
      <c r="AN602" s="627"/>
      <c r="AO602" s="627"/>
      <c r="AP602" s="627"/>
      <c r="AQ602" s="661">
        <v>240</v>
      </c>
      <c r="AR602" s="396"/>
      <c r="AS602" s="661">
        <v>1092.4000000000001</v>
      </c>
      <c r="AT602" s="396"/>
      <c r="AU602" s="396"/>
      <c r="AV602" s="627">
        <v>17</v>
      </c>
      <c r="AW602" s="661">
        <v>240</v>
      </c>
      <c r="AX602" s="396">
        <f t="shared" si="515"/>
        <v>4080</v>
      </c>
      <c r="AY602" s="661">
        <v>1092.4000000000001</v>
      </c>
      <c r="AZ602" s="396">
        <f t="shared" ref="AZ602:AZ605" si="561">AY602*AV602</f>
        <v>18570.800000000003</v>
      </c>
      <c r="BA602" s="396">
        <f t="shared" ref="BA602:BA605" si="562">AX602+AZ602</f>
        <v>22650.800000000003</v>
      </c>
      <c r="BB602" s="627"/>
      <c r="BC602" s="627"/>
      <c r="BD602" s="627"/>
      <c r="BE602" s="627"/>
      <c r="BF602" s="627"/>
      <c r="BG602" s="627"/>
      <c r="BH602" s="398">
        <f t="shared" si="539"/>
        <v>0</v>
      </c>
    </row>
    <row r="603" spans="1:60" s="689" customFormat="1" ht="31.15" customHeight="1">
      <c r="A603" s="686"/>
      <c r="B603" s="664" t="s">
        <v>796</v>
      </c>
      <c r="C603" s="394" t="s">
        <v>1489</v>
      </c>
      <c r="D603" s="688" t="s">
        <v>123</v>
      </c>
      <c r="E603" s="688">
        <v>895</v>
      </c>
      <c r="F603" s="661">
        <v>142</v>
      </c>
      <c r="G603" s="396">
        <v>127090</v>
      </c>
      <c r="H603" s="661">
        <v>281.10000000000002</v>
      </c>
      <c r="I603" s="396">
        <v>251584.50000000003</v>
      </c>
      <c r="J603" s="396">
        <v>378674.5</v>
      </c>
      <c r="K603" s="627"/>
      <c r="L603" s="627"/>
      <c r="M603" s="627"/>
      <c r="N603" s="627"/>
      <c r="O603" s="627"/>
      <c r="P603" s="627"/>
      <c r="Q603" s="627"/>
      <c r="R603" s="627"/>
      <c r="S603" s="627"/>
      <c r="T603" s="627"/>
      <c r="U603" s="627"/>
      <c r="V603" s="627"/>
      <c r="W603" s="627"/>
      <c r="X603" s="627"/>
      <c r="Y603" s="627"/>
      <c r="Z603" s="627"/>
      <c r="AA603" s="627"/>
      <c r="AB603" s="627"/>
      <c r="AC603" s="627"/>
      <c r="AD603" s="627"/>
      <c r="AE603" s="627"/>
      <c r="AF603" s="627"/>
      <c r="AG603" s="627"/>
      <c r="AH603" s="627"/>
      <c r="AI603" s="627"/>
      <c r="AJ603" s="627"/>
      <c r="AK603" s="627"/>
      <c r="AL603" s="627"/>
      <c r="AM603" s="627"/>
      <c r="AN603" s="627"/>
      <c r="AO603" s="627"/>
      <c r="AP603" s="627"/>
      <c r="AQ603" s="661">
        <v>142</v>
      </c>
      <c r="AR603" s="396"/>
      <c r="AS603" s="661">
        <v>281.10000000000002</v>
      </c>
      <c r="AT603" s="396"/>
      <c r="AU603" s="396"/>
      <c r="AV603" s="627">
        <v>895</v>
      </c>
      <c r="AW603" s="661">
        <v>142</v>
      </c>
      <c r="AX603" s="396">
        <f t="shared" si="515"/>
        <v>127090</v>
      </c>
      <c r="AY603" s="661">
        <v>281.10000000000002</v>
      </c>
      <c r="AZ603" s="396">
        <f t="shared" si="561"/>
        <v>251584.50000000003</v>
      </c>
      <c r="BA603" s="396">
        <f t="shared" si="562"/>
        <v>378674.5</v>
      </c>
      <c r="BB603" s="627"/>
      <c r="BC603" s="627"/>
      <c r="BD603" s="627"/>
      <c r="BE603" s="627"/>
      <c r="BF603" s="627"/>
      <c r="BG603" s="627"/>
      <c r="BH603" s="398">
        <f t="shared" si="539"/>
        <v>0</v>
      </c>
    </row>
    <row r="604" spans="1:60" s="689" customFormat="1" ht="31.15" customHeight="1">
      <c r="A604" s="686"/>
      <c r="B604" s="664" t="s">
        <v>796</v>
      </c>
      <c r="C604" s="394" t="s">
        <v>1490</v>
      </c>
      <c r="D604" s="688" t="s">
        <v>123</v>
      </c>
      <c r="E604" s="688">
        <v>180</v>
      </c>
      <c r="F604" s="661">
        <v>124</v>
      </c>
      <c r="G604" s="396">
        <f t="shared" ref="G604:G605" si="563">E604*F604</f>
        <v>22320</v>
      </c>
      <c r="H604" s="661">
        <v>164.8</v>
      </c>
      <c r="I604" s="396">
        <f t="shared" ref="I604:I605" si="564">H604*E604</f>
        <v>29664.000000000004</v>
      </c>
      <c r="J604" s="396">
        <f t="shared" ref="J604:J605" si="565">G604+I604</f>
        <v>51984</v>
      </c>
      <c r="K604" s="627"/>
      <c r="L604" s="627"/>
      <c r="M604" s="627"/>
      <c r="N604" s="627"/>
      <c r="O604" s="627"/>
      <c r="P604" s="627"/>
      <c r="Q604" s="627"/>
      <c r="R604" s="627"/>
      <c r="S604" s="627"/>
      <c r="T604" s="627"/>
      <c r="U604" s="627"/>
      <c r="V604" s="627"/>
      <c r="W604" s="627"/>
      <c r="X604" s="627"/>
      <c r="Y604" s="627"/>
      <c r="Z604" s="627"/>
      <c r="AA604" s="627"/>
      <c r="AB604" s="627"/>
      <c r="AC604" s="627"/>
      <c r="AD604" s="627"/>
      <c r="AE604" s="627"/>
      <c r="AF604" s="627"/>
      <c r="AG604" s="627"/>
      <c r="AH604" s="627"/>
      <c r="AI604" s="627"/>
      <c r="AJ604" s="627"/>
      <c r="AK604" s="627"/>
      <c r="AL604" s="627"/>
      <c r="AM604" s="627"/>
      <c r="AN604" s="627"/>
      <c r="AO604" s="627"/>
      <c r="AP604" s="627"/>
      <c r="AQ604" s="661">
        <v>124</v>
      </c>
      <c r="AR604" s="396"/>
      <c r="AS604" s="661">
        <v>164.8</v>
      </c>
      <c r="AT604" s="396"/>
      <c r="AU604" s="396"/>
      <c r="AV604" s="627">
        <v>180</v>
      </c>
      <c r="AW604" s="661">
        <v>124</v>
      </c>
      <c r="AX604" s="396">
        <f t="shared" ref="AX604:AX605" si="566">AV604*AW604</f>
        <v>22320</v>
      </c>
      <c r="AY604" s="661">
        <v>164.8</v>
      </c>
      <c r="AZ604" s="396">
        <f t="shared" si="561"/>
        <v>29664.000000000004</v>
      </c>
      <c r="BA604" s="396">
        <f t="shared" si="562"/>
        <v>51984</v>
      </c>
      <c r="BB604" s="627"/>
      <c r="BC604" s="627"/>
      <c r="BD604" s="627"/>
      <c r="BE604" s="627"/>
      <c r="BF604" s="627"/>
      <c r="BG604" s="627"/>
      <c r="BH604" s="398">
        <f t="shared" si="539"/>
        <v>0</v>
      </c>
    </row>
    <row r="605" spans="1:60" s="689" customFormat="1" ht="14.1" customHeight="1">
      <c r="A605" s="686"/>
      <c r="B605" s="664" t="s">
        <v>1100</v>
      </c>
      <c r="C605" s="394" t="s">
        <v>1472</v>
      </c>
      <c r="D605" s="688" t="s">
        <v>123</v>
      </c>
      <c r="E605" s="688">
        <v>9</v>
      </c>
      <c r="F605" s="661">
        <v>240</v>
      </c>
      <c r="G605" s="396">
        <f t="shared" si="563"/>
        <v>2160</v>
      </c>
      <c r="H605" s="661">
        <v>1032.4000000000001</v>
      </c>
      <c r="I605" s="396">
        <f t="shared" si="564"/>
        <v>9291.6</v>
      </c>
      <c r="J605" s="396">
        <f t="shared" si="565"/>
        <v>11451.6</v>
      </c>
      <c r="K605" s="627"/>
      <c r="L605" s="627"/>
      <c r="M605" s="627"/>
      <c r="N605" s="627"/>
      <c r="O605" s="627"/>
      <c r="P605" s="627"/>
      <c r="Q605" s="627"/>
      <c r="R605" s="627"/>
      <c r="S605" s="627"/>
      <c r="T605" s="627"/>
      <c r="U605" s="627"/>
      <c r="V605" s="627"/>
      <c r="W605" s="627"/>
      <c r="X605" s="627"/>
      <c r="Y605" s="627"/>
      <c r="Z605" s="627"/>
      <c r="AA605" s="627"/>
      <c r="AB605" s="627"/>
      <c r="AC605" s="627"/>
      <c r="AD605" s="627"/>
      <c r="AE605" s="627"/>
      <c r="AF605" s="627"/>
      <c r="AG605" s="627"/>
      <c r="AH605" s="627"/>
      <c r="AI605" s="627"/>
      <c r="AJ605" s="627"/>
      <c r="AK605" s="627"/>
      <c r="AL605" s="627"/>
      <c r="AM605" s="627"/>
      <c r="AN605" s="627"/>
      <c r="AO605" s="627"/>
      <c r="AP605" s="627"/>
      <c r="AQ605" s="661">
        <v>240</v>
      </c>
      <c r="AR605" s="396"/>
      <c r="AS605" s="661">
        <v>1032.4000000000001</v>
      </c>
      <c r="AT605" s="396">
        <f t="shared" ref="AT605:AT617" si="567">AS605*AP605</f>
        <v>0</v>
      </c>
      <c r="AU605" s="396">
        <f t="shared" ref="AU605" si="568">AR605+AT605</f>
        <v>0</v>
      </c>
      <c r="AV605" s="627">
        <v>9</v>
      </c>
      <c r="AW605" s="661">
        <v>240</v>
      </c>
      <c r="AX605" s="396">
        <f t="shared" si="566"/>
        <v>2160</v>
      </c>
      <c r="AY605" s="661">
        <v>1032.4000000000001</v>
      </c>
      <c r="AZ605" s="396">
        <f t="shared" si="561"/>
        <v>9291.6</v>
      </c>
      <c r="BA605" s="396">
        <f t="shared" si="562"/>
        <v>11451.6</v>
      </c>
      <c r="BB605" s="627"/>
      <c r="BC605" s="627"/>
      <c r="BD605" s="627"/>
      <c r="BE605" s="627"/>
      <c r="BF605" s="627"/>
      <c r="BG605" s="627"/>
      <c r="BH605" s="398">
        <f t="shared" si="539"/>
        <v>0</v>
      </c>
    </row>
    <row r="606" spans="1:60" s="275" customFormat="1" ht="25.5">
      <c r="A606" s="683" t="s">
        <v>1252</v>
      </c>
      <c r="B606" s="367" t="s">
        <v>1260</v>
      </c>
      <c r="C606" s="372" t="s">
        <v>1261</v>
      </c>
      <c r="D606" s="559" t="s">
        <v>110</v>
      </c>
      <c r="E606" s="638">
        <v>20</v>
      </c>
      <c r="F606" s="344">
        <v>100.8</v>
      </c>
      <c r="G606" s="190">
        <f t="shared" si="543"/>
        <v>2016</v>
      </c>
      <c r="H606" s="344">
        <v>84</v>
      </c>
      <c r="I606" s="190">
        <f t="shared" si="525"/>
        <v>1680</v>
      </c>
      <c r="J606" s="345">
        <f>G606+I606</f>
        <v>3696</v>
      </c>
      <c r="K606" s="421"/>
      <c r="L606" s="435"/>
      <c r="M606" s="429">
        <v>100.8</v>
      </c>
      <c r="N606" s="431">
        <f t="shared" si="545"/>
        <v>0</v>
      </c>
      <c r="O606" s="429">
        <v>84</v>
      </c>
      <c r="P606" s="431">
        <f t="shared" si="546"/>
        <v>0</v>
      </c>
      <c r="Q606" s="432">
        <f t="shared" si="547"/>
        <v>0</v>
      </c>
      <c r="R606" s="452"/>
      <c r="S606" s="446">
        <v>100.8</v>
      </c>
      <c r="T606" s="448">
        <f t="shared" si="548"/>
        <v>0</v>
      </c>
      <c r="U606" s="446">
        <v>84</v>
      </c>
      <c r="V606" s="448">
        <f t="shared" si="549"/>
        <v>0</v>
      </c>
      <c r="W606" s="449">
        <f t="shared" si="550"/>
        <v>0</v>
      </c>
      <c r="X606" s="481"/>
      <c r="Y606" s="474">
        <v>100.8</v>
      </c>
      <c r="Z606" s="476">
        <f t="shared" si="551"/>
        <v>0</v>
      </c>
      <c r="AA606" s="474">
        <v>84</v>
      </c>
      <c r="AB606" s="476">
        <f t="shared" si="552"/>
        <v>0</v>
      </c>
      <c r="AC606" s="477">
        <f t="shared" si="553"/>
        <v>0</v>
      </c>
      <c r="AD606" s="500"/>
      <c r="AE606" s="491">
        <v>100.8</v>
      </c>
      <c r="AF606" s="493">
        <f t="shared" si="554"/>
        <v>0</v>
      </c>
      <c r="AG606" s="491">
        <v>84</v>
      </c>
      <c r="AH606" s="493">
        <f t="shared" si="555"/>
        <v>0</v>
      </c>
      <c r="AI606" s="494">
        <f t="shared" si="556"/>
        <v>0</v>
      </c>
      <c r="AJ606" s="532"/>
      <c r="AK606" s="525">
        <v>100.8</v>
      </c>
      <c r="AL606" s="527">
        <f t="shared" si="557"/>
        <v>0</v>
      </c>
      <c r="AM606" s="525">
        <v>84</v>
      </c>
      <c r="AN606" s="527">
        <f t="shared" si="558"/>
        <v>0</v>
      </c>
      <c r="AO606" s="528">
        <f t="shared" si="559"/>
        <v>0</v>
      </c>
      <c r="AP606" s="549"/>
      <c r="AQ606" s="344">
        <v>100.8</v>
      </c>
      <c r="AR606" s="190">
        <f t="shared" ref="AR606:AR619" si="569">AP606*AQ606</f>
        <v>0</v>
      </c>
      <c r="AS606" s="344">
        <v>84</v>
      </c>
      <c r="AT606" s="190">
        <f t="shared" si="567"/>
        <v>0</v>
      </c>
      <c r="AU606" s="345">
        <f>AR606+AT606</f>
        <v>0</v>
      </c>
      <c r="AV606" s="681">
        <v>20</v>
      </c>
      <c r="AW606" s="344">
        <v>100.8</v>
      </c>
      <c r="AX606" s="190">
        <f t="shared" ref="AX606:AX619" si="570">AV606*AW606</f>
        <v>2016</v>
      </c>
      <c r="AY606" s="344">
        <v>84</v>
      </c>
      <c r="AZ606" s="190">
        <f t="shared" ref="AZ606:AZ617" si="571">AY606*AV606</f>
        <v>1680</v>
      </c>
      <c r="BA606" s="345">
        <f>AX606+AZ606</f>
        <v>3696</v>
      </c>
      <c r="BB606" s="549"/>
      <c r="BC606" s="542">
        <v>100.8</v>
      </c>
      <c r="BD606" s="544">
        <f t="shared" ref="BD606:BD613" si="572">BB606*BC606</f>
        <v>0</v>
      </c>
      <c r="BE606" s="542">
        <v>84</v>
      </c>
      <c r="BF606" s="544">
        <f t="shared" ref="BF606:BF613" si="573">BB606*BE606</f>
        <v>0</v>
      </c>
      <c r="BG606" s="545">
        <f t="shared" ref="BG606:BG613" si="574">BD606+BF606</f>
        <v>0</v>
      </c>
      <c r="BH606" s="398">
        <f t="shared" si="539"/>
        <v>0</v>
      </c>
    </row>
    <row r="607" spans="1:60" s="595" customFormat="1" ht="13.5">
      <c r="A607" s="668" t="s">
        <v>1254</v>
      </c>
      <c r="B607" s="675" t="s">
        <v>1263</v>
      </c>
      <c r="C607" s="641" t="s">
        <v>1264</v>
      </c>
      <c r="D607" s="670" t="s">
        <v>110</v>
      </c>
      <c r="E607" s="711"/>
      <c r="F607" s="600">
        <v>0</v>
      </c>
      <c r="G607" s="586">
        <f t="shared" si="543"/>
        <v>0</v>
      </c>
      <c r="H607" s="600">
        <v>5382.68</v>
      </c>
      <c r="I607" s="586">
        <f t="shared" si="525"/>
        <v>0</v>
      </c>
      <c r="J607" s="587">
        <f t="shared" si="544"/>
        <v>0</v>
      </c>
      <c r="K607" s="672"/>
      <c r="L607" s="673"/>
      <c r="M607" s="600">
        <v>0</v>
      </c>
      <c r="N607" s="586">
        <f t="shared" si="545"/>
        <v>0</v>
      </c>
      <c r="O607" s="600">
        <v>5382.68</v>
      </c>
      <c r="P607" s="586">
        <f t="shared" si="546"/>
        <v>0</v>
      </c>
      <c r="Q607" s="587">
        <f t="shared" si="547"/>
        <v>0</v>
      </c>
      <c r="R607" s="673"/>
      <c r="S607" s="600">
        <v>0</v>
      </c>
      <c r="T607" s="586">
        <f t="shared" si="548"/>
        <v>0</v>
      </c>
      <c r="U607" s="600">
        <v>5382.68</v>
      </c>
      <c r="V607" s="586">
        <f t="shared" si="549"/>
        <v>0</v>
      </c>
      <c r="W607" s="587">
        <f t="shared" si="550"/>
        <v>0</v>
      </c>
      <c r="X607" s="673"/>
      <c r="Y607" s="600">
        <v>0</v>
      </c>
      <c r="Z607" s="586">
        <f t="shared" si="551"/>
        <v>0</v>
      </c>
      <c r="AA607" s="600">
        <v>5382.68</v>
      </c>
      <c r="AB607" s="586">
        <f t="shared" si="552"/>
        <v>0</v>
      </c>
      <c r="AC607" s="587">
        <f t="shared" si="553"/>
        <v>0</v>
      </c>
      <c r="AD607" s="673"/>
      <c r="AE607" s="600">
        <v>0</v>
      </c>
      <c r="AF607" s="586">
        <f t="shared" si="554"/>
        <v>0</v>
      </c>
      <c r="AG607" s="600">
        <v>5382.68</v>
      </c>
      <c r="AH607" s="586">
        <f t="shared" si="555"/>
        <v>0</v>
      </c>
      <c r="AI607" s="587">
        <f t="shared" si="556"/>
        <v>0</v>
      </c>
      <c r="AJ607" s="674"/>
      <c r="AK607" s="603">
        <v>0</v>
      </c>
      <c r="AL607" s="591">
        <f t="shared" si="557"/>
        <v>0</v>
      </c>
      <c r="AM607" s="603">
        <v>5382.68</v>
      </c>
      <c r="AN607" s="591">
        <f t="shared" si="558"/>
        <v>0</v>
      </c>
      <c r="AO607" s="592">
        <f t="shared" si="559"/>
        <v>0</v>
      </c>
      <c r="AP607" s="673"/>
      <c r="AQ607" s="600">
        <v>0</v>
      </c>
      <c r="AR607" s="586">
        <f t="shared" si="569"/>
        <v>0</v>
      </c>
      <c r="AS607" s="600">
        <v>5382.68</v>
      </c>
      <c r="AT607" s="586">
        <f t="shared" si="567"/>
        <v>0</v>
      </c>
      <c r="AU607" s="587">
        <f t="shared" ref="AU607:AU619" si="575">AR607+AT607</f>
        <v>0</v>
      </c>
      <c r="AV607" s="681"/>
      <c r="AW607" s="600">
        <v>0</v>
      </c>
      <c r="AX607" s="586">
        <f t="shared" si="570"/>
        <v>0</v>
      </c>
      <c r="AY607" s="600">
        <v>5382.68</v>
      </c>
      <c r="AZ607" s="586">
        <f t="shared" si="571"/>
        <v>0</v>
      </c>
      <c r="BA607" s="587">
        <f t="shared" ref="BA607:BA619" si="576">AX607+AZ607</f>
        <v>0</v>
      </c>
      <c r="BB607" s="673"/>
      <c r="BC607" s="600">
        <v>0</v>
      </c>
      <c r="BD607" s="586">
        <f t="shared" si="572"/>
        <v>0</v>
      </c>
      <c r="BE607" s="600">
        <v>5382.68</v>
      </c>
      <c r="BF607" s="586">
        <f t="shared" si="573"/>
        <v>0</v>
      </c>
      <c r="BG607" s="587">
        <f t="shared" si="574"/>
        <v>0</v>
      </c>
      <c r="BH607" s="398">
        <f t="shared" si="539"/>
        <v>0</v>
      </c>
    </row>
    <row r="608" spans="1:60" s="595" customFormat="1" ht="12.75">
      <c r="A608" s="668" t="s">
        <v>1257</v>
      </c>
      <c r="B608" s="675" t="s">
        <v>1266</v>
      </c>
      <c r="C608" s="598" t="s">
        <v>1267</v>
      </c>
      <c r="D608" s="710" t="s">
        <v>123</v>
      </c>
      <c r="E608" s="711"/>
      <c r="F608" s="600">
        <v>50</v>
      </c>
      <c r="G608" s="586">
        <f t="shared" si="543"/>
        <v>0</v>
      </c>
      <c r="H608" s="600">
        <v>268</v>
      </c>
      <c r="I608" s="586">
        <f t="shared" si="525"/>
        <v>0</v>
      </c>
      <c r="J608" s="587">
        <f t="shared" si="544"/>
        <v>0</v>
      </c>
      <c r="K608" s="676"/>
      <c r="L608" s="673"/>
      <c r="M608" s="600">
        <v>50</v>
      </c>
      <c r="N608" s="586">
        <f t="shared" si="545"/>
        <v>0</v>
      </c>
      <c r="O608" s="600">
        <v>268</v>
      </c>
      <c r="P608" s="586">
        <f t="shared" si="546"/>
        <v>0</v>
      </c>
      <c r="Q608" s="587">
        <f t="shared" si="547"/>
        <v>0</v>
      </c>
      <c r="R608" s="673"/>
      <c r="S608" s="600">
        <v>50</v>
      </c>
      <c r="T608" s="586">
        <f t="shared" si="548"/>
        <v>0</v>
      </c>
      <c r="U608" s="600">
        <v>268</v>
      </c>
      <c r="V608" s="586">
        <f t="shared" si="549"/>
        <v>0</v>
      </c>
      <c r="W608" s="587">
        <f t="shared" si="550"/>
        <v>0</v>
      </c>
      <c r="X608" s="673"/>
      <c r="Y608" s="600">
        <v>50</v>
      </c>
      <c r="Z608" s="586">
        <f t="shared" si="551"/>
        <v>0</v>
      </c>
      <c r="AA608" s="600">
        <v>268</v>
      </c>
      <c r="AB608" s="586">
        <f t="shared" si="552"/>
        <v>0</v>
      </c>
      <c r="AC608" s="587">
        <f t="shared" si="553"/>
        <v>0</v>
      </c>
      <c r="AD608" s="673"/>
      <c r="AE608" s="600">
        <v>50</v>
      </c>
      <c r="AF608" s="586">
        <f t="shared" si="554"/>
        <v>0</v>
      </c>
      <c r="AG608" s="600">
        <v>268</v>
      </c>
      <c r="AH608" s="586">
        <f t="shared" si="555"/>
        <v>0</v>
      </c>
      <c r="AI608" s="587">
        <f t="shared" si="556"/>
        <v>0</v>
      </c>
      <c r="AJ608" s="674"/>
      <c r="AK608" s="603">
        <v>50</v>
      </c>
      <c r="AL608" s="591">
        <f t="shared" si="557"/>
        <v>0</v>
      </c>
      <c r="AM608" s="603">
        <v>268</v>
      </c>
      <c r="AN608" s="591">
        <f t="shared" si="558"/>
        <v>0</v>
      </c>
      <c r="AO608" s="592">
        <f t="shared" si="559"/>
        <v>0</v>
      </c>
      <c r="AP608" s="673"/>
      <c r="AQ608" s="600">
        <v>50</v>
      </c>
      <c r="AR608" s="586">
        <f t="shared" si="569"/>
        <v>0</v>
      </c>
      <c r="AS608" s="600">
        <v>268</v>
      </c>
      <c r="AT608" s="586">
        <f t="shared" si="567"/>
        <v>0</v>
      </c>
      <c r="AU608" s="587">
        <f t="shared" si="575"/>
        <v>0</v>
      </c>
      <c r="AV608" s="681"/>
      <c r="AW608" s="600">
        <v>50</v>
      </c>
      <c r="AX608" s="586">
        <f t="shared" si="570"/>
        <v>0</v>
      </c>
      <c r="AY608" s="600">
        <v>268</v>
      </c>
      <c r="AZ608" s="586">
        <f t="shared" si="571"/>
        <v>0</v>
      </c>
      <c r="BA608" s="587">
        <f t="shared" si="576"/>
        <v>0</v>
      </c>
      <c r="BB608" s="673"/>
      <c r="BC608" s="600">
        <v>50</v>
      </c>
      <c r="BD608" s="586">
        <f t="shared" si="572"/>
        <v>0</v>
      </c>
      <c r="BE608" s="600">
        <v>268</v>
      </c>
      <c r="BF608" s="586">
        <f t="shared" si="573"/>
        <v>0</v>
      </c>
      <c r="BG608" s="587">
        <f t="shared" si="574"/>
        <v>0</v>
      </c>
      <c r="BH608" s="398">
        <f t="shared" si="539"/>
        <v>0</v>
      </c>
    </row>
    <row r="609" spans="1:60" s="595" customFormat="1" ht="12.75">
      <c r="A609" s="668" t="s">
        <v>1259</v>
      </c>
      <c r="B609" s="675" t="s">
        <v>1269</v>
      </c>
      <c r="C609" s="598"/>
      <c r="D609" s="710" t="s">
        <v>110</v>
      </c>
      <c r="E609" s="711"/>
      <c r="F609" s="600">
        <v>0</v>
      </c>
      <c r="G609" s="586">
        <f t="shared" si="543"/>
        <v>0</v>
      </c>
      <c r="H609" s="600">
        <v>45.34</v>
      </c>
      <c r="I609" s="586">
        <f t="shared" si="525"/>
        <v>0</v>
      </c>
      <c r="J609" s="587">
        <f t="shared" si="544"/>
        <v>0</v>
      </c>
      <c r="K609" s="676"/>
      <c r="L609" s="673"/>
      <c r="M609" s="600">
        <v>0</v>
      </c>
      <c r="N609" s="586">
        <f t="shared" si="545"/>
        <v>0</v>
      </c>
      <c r="O609" s="600">
        <v>45.34</v>
      </c>
      <c r="P609" s="586">
        <f t="shared" si="546"/>
        <v>0</v>
      </c>
      <c r="Q609" s="587">
        <f t="shared" si="547"/>
        <v>0</v>
      </c>
      <c r="R609" s="673"/>
      <c r="S609" s="600">
        <v>0</v>
      </c>
      <c r="T609" s="586">
        <f t="shared" si="548"/>
        <v>0</v>
      </c>
      <c r="U609" s="600">
        <v>45.34</v>
      </c>
      <c r="V609" s="586">
        <f t="shared" si="549"/>
        <v>0</v>
      </c>
      <c r="W609" s="587">
        <f t="shared" si="550"/>
        <v>0</v>
      </c>
      <c r="X609" s="673"/>
      <c r="Y609" s="600">
        <v>0</v>
      </c>
      <c r="Z609" s="586">
        <f t="shared" si="551"/>
        <v>0</v>
      </c>
      <c r="AA609" s="600">
        <v>45.34</v>
      </c>
      <c r="AB609" s="586">
        <f t="shared" si="552"/>
        <v>0</v>
      </c>
      <c r="AC609" s="587">
        <f t="shared" si="553"/>
        <v>0</v>
      </c>
      <c r="AD609" s="673"/>
      <c r="AE609" s="600">
        <v>0</v>
      </c>
      <c r="AF609" s="586">
        <f t="shared" si="554"/>
        <v>0</v>
      </c>
      <c r="AG609" s="600">
        <v>45.34</v>
      </c>
      <c r="AH609" s="586">
        <f t="shared" si="555"/>
        <v>0</v>
      </c>
      <c r="AI609" s="587">
        <f t="shared" si="556"/>
        <v>0</v>
      </c>
      <c r="AJ609" s="674"/>
      <c r="AK609" s="603">
        <v>0</v>
      </c>
      <c r="AL609" s="591">
        <f t="shared" si="557"/>
        <v>0</v>
      </c>
      <c r="AM609" s="603">
        <v>45.34</v>
      </c>
      <c r="AN609" s="591">
        <f t="shared" si="558"/>
        <v>0</v>
      </c>
      <c r="AO609" s="592">
        <f t="shared" si="559"/>
        <v>0</v>
      </c>
      <c r="AP609" s="673"/>
      <c r="AQ609" s="600">
        <v>0</v>
      </c>
      <c r="AR609" s="586">
        <f t="shared" si="569"/>
        <v>0</v>
      </c>
      <c r="AS609" s="600">
        <v>45.34</v>
      </c>
      <c r="AT609" s="586">
        <f t="shared" si="567"/>
        <v>0</v>
      </c>
      <c r="AU609" s="587">
        <f t="shared" si="575"/>
        <v>0</v>
      </c>
      <c r="AV609" s="681"/>
      <c r="AW609" s="600">
        <v>0</v>
      </c>
      <c r="AX609" s="586">
        <f t="shared" si="570"/>
        <v>0</v>
      </c>
      <c r="AY609" s="600">
        <v>45.34</v>
      </c>
      <c r="AZ609" s="586">
        <f t="shared" si="571"/>
        <v>0</v>
      </c>
      <c r="BA609" s="587">
        <f t="shared" si="576"/>
        <v>0</v>
      </c>
      <c r="BB609" s="673"/>
      <c r="BC609" s="600">
        <v>0</v>
      </c>
      <c r="BD609" s="586">
        <f t="shared" si="572"/>
        <v>0</v>
      </c>
      <c r="BE609" s="600">
        <v>45.34</v>
      </c>
      <c r="BF609" s="586">
        <f t="shared" si="573"/>
        <v>0</v>
      </c>
      <c r="BG609" s="587">
        <f t="shared" si="574"/>
        <v>0</v>
      </c>
      <c r="BH609" s="398">
        <f t="shared" si="539"/>
        <v>0</v>
      </c>
    </row>
    <row r="610" spans="1:60" s="595" customFormat="1" ht="12.75">
      <c r="A610" s="668" t="s">
        <v>1262</v>
      </c>
      <c r="B610" s="675" t="s">
        <v>1271</v>
      </c>
      <c r="C610" s="598" t="s">
        <v>1272</v>
      </c>
      <c r="D610" s="710" t="s">
        <v>110</v>
      </c>
      <c r="E610" s="711"/>
      <c r="F610" s="600">
        <v>720</v>
      </c>
      <c r="G610" s="586">
        <f t="shared" si="543"/>
        <v>0</v>
      </c>
      <c r="H610" s="600">
        <v>256.8</v>
      </c>
      <c r="I610" s="586">
        <f t="shared" si="525"/>
        <v>0</v>
      </c>
      <c r="J610" s="587">
        <f t="shared" si="544"/>
        <v>0</v>
      </c>
      <c r="K610" s="676"/>
      <c r="L610" s="673"/>
      <c r="M610" s="600">
        <v>720</v>
      </c>
      <c r="N610" s="586">
        <f t="shared" si="545"/>
        <v>0</v>
      </c>
      <c r="O610" s="600">
        <v>256.8</v>
      </c>
      <c r="P610" s="586">
        <f t="shared" si="546"/>
        <v>0</v>
      </c>
      <c r="Q610" s="587">
        <f t="shared" si="547"/>
        <v>0</v>
      </c>
      <c r="R610" s="673"/>
      <c r="S610" s="600">
        <v>720</v>
      </c>
      <c r="T610" s="586">
        <f t="shared" si="548"/>
        <v>0</v>
      </c>
      <c r="U610" s="600">
        <v>256.8</v>
      </c>
      <c r="V610" s="586">
        <f t="shared" si="549"/>
        <v>0</v>
      </c>
      <c r="W610" s="587">
        <f t="shared" si="550"/>
        <v>0</v>
      </c>
      <c r="X610" s="673"/>
      <c r="Y610" s="600">
        <v>720</v>
      </c>
      <c r="Z610" s="586">
        <f t="shared" si="551"/>
        <v>0</v>
      </c>
      <c r="AA610" s="600">
        <v>256.8</v>
      </c>
      <c r="AB610" s="586">
        <f t="shared" si="552"/>
        <v>0</v>
      </c>
      <c r="AC610" s="587">
        <f t="shared" si="553"/>
        <v>0</v>
      </c>
      <c r="AD610" s="673"/>
      <c r="AE610" s="600">
        <v>720</v>
      </c>
      <c r="AF610" s="586">
        <f t="shared" si="554"/>
        <v>0</v>
      </c>
      <c r="AG610" s="600">
        <v>256.8</v>
      </c>
      <c r="AH610" s="586">
        <f t="shared" si="555"/>
        <v>0</v>
      </c>
      <c r="AI610" s="587">
        <f t="shared" si="556"/>
        <v>0</v>
      </c>
      <c r="AJ610" s="674"/>
      <c r="AK610" s="603">
        <v>720</v>
      </c>
      <c r="AL610" s="591">
        <f t="shared" si="557"/>
        <v>0</v>
      </c>
      <c r="AM610" s="603">
        <v>256.8</v>
      </c>
      <c r="AN610" s="591">
        <f t="shared" si="558"/>
        <v>0</v>
      </c>
      <c r="AO610" s="592">
        <f t="shared" si="559"/>
        <v>0</v>
      </c>
      <c r="AP610" s="673"/>
      <c r="AQ610" s="600">
        <v>720</v>
      </c>
      <c r="AR610" s="586">
        <f t="shared" si="569"/>
        <v>0</v>
      </c>
      <c r="AS610" s="600">
        <v>256.8</v>
      </c>
      <c r="AT610" s="586">
        <f t="shared" si="567"/>
        <v>0</v>
      </c>
      <c r="AU610" s="587">
        <f t="shared" si="575"/>
        <v>0</v>
      </c>
      <c r="AV610" s="681"/>
      <c r="AW610" s="600">
        <v>720</v>
      </c>
      <c r="AX610" s="586">
        <f t="shared" si="570"/>
        <v>0</v>
      </c>
      <c r="AY610" s="600">
        <v>256.8</v>
      </c>
      <c r="AZ610" s="586">
        <f t="shared" si="571"/>
        <v>0</v>
      </c>
      <c r="BA610" s="587">
        <f t="shared" si="576"/>
        <v>0</v>
      </c>
      <c r="BB610" s="673"/>
      <c r="BC610" s="600">
        <v>720</v>
      </c>
      <c r="BD610" s="586">
        <f t="shared" si="572"/>
        <v>0</v>
      </c>
      <c r="BE610" s="600">
        <v>256.8</v>
      </c>
      <c r="BF610" s="586">
        <f t="shared" si="573"/>
        <v>0</v>
      </c>
      <c r="BG610" s="587">
        <f t="shared" si="574"/>
        <v>0</v>
      </c>
      <c r="BH610" s="398">
        <f t="shared" si="539"/>
        <v>0</v>
      </c>
    </row>
    <row r="611" spans="1:60" s="595" customFormat="1" ht="12.75">
      <c r="A611" s="668" t="s">
        <v>1265</v>
      </c>
      <c r="B611" s="675" t="s">
        <v>998</v>
      </c>
      <c r="C611" s="598" t="s">
        <v>999</v>
      </c>
      <c r="D611" s="710" t="s">
        <v>110</v>
      </c>
      <c r="E611" s="711"/>
      <c r="F611" s="600">
        <v>300</v>
      </c>
      <c r="G611" s="586">
        <f t="shared" si="543"/>
        <v>0</v>
      </c>
      <c r="H611" s="600">
        <v>170.52</v>
      </c>
      <c r="I611" s="586">
        <f t="shared" si="525"/>
        <v>0</v>
      </c>
      <c r="J611" s="587">
        <f t="shared" si="544"/>
        <v>0</v>
      </c>
      <c r="K611" s="676"/>
      <c r="L611" s="673"/>
      <c r="M611" s="600">
        <v>300</v>
      </c>
      <c r="N611" s="586">
        <f t="shared" si="545"/>
        <v>0</v>
      </c>
      <c r="O611" s="600">
        <v>170.52</v>
      </c>
      <c r="P611" s="586">
        <f t="shared" si="546"/>
        <v>0</v>
      </c>
      <c r="Q611" s="587">
        <f t="shared" si="547"/>
        <v>0</v>
      </c>
      <c r="R611" s="673"/>
      <c r="S611" s="600">
        <v>300</v>
      </c>
      <c r="T611" s="586">
        <f t="shared" si="548"/>
        <v>0</v>
      </c>
      <c r="U611" s="600">
        <v>170.52</v>
      </c>
      <c r="V611" s="586">
        <f t="shared" si="549"/>
        <v>0</v>
      </c>
      <c r="W611" s="587">
        <f t="shared" si="550"/>
        <v>0</v>
      </c>
      <c r="X611" s="673"/>
      <c r="Y611" s="600">
        <v>300</v>
      </c>
      <c r="Z611" s="586">
        <f t="shared" si="551"/>
        <v>0</v>
      </c>
      <c r="AA611" s="600">
        <v>170.52</v>
      </c>
      <c r="AB611" s="586">
        <f t="shared" si="552"/>
        <v>0</v>
      </c>
      <c r="AC611" s="587">
        <f t="shared" si="553"/>
        <v>0</v>
      </c>
      <c r="AD611" s="673"/>
      <c r="AE611" s="600">
        <v>300</v>
      </c>
      <c r="AF611" s="586">
        <f t="shared" si="554"/>
        <v>0</v>
      </c>
      <c r="AG611" s="600">
        <v>170.52</v>
      </c>
      <c r="AH611" s="586">
        <f t="shared" si="555"/>
        <v>0</v>
      </c>
      <c r="AI611" s="587">
        <f t="shared" si="556"/>
        <v>0</v>
      </c>
      <c r="AJ611" s="674"/>
      <c r="AK611" s="603">
        <v>300</v>
      </c>
      <c r="AL611" s="591">
        <f t="shared" si="557"/>
        <v>0</v>
      </c>
      <c r="AM611" s="603">
        <v>170.52</v>
      </c>
      <c r="AN611" s="591">
        <f t="shared" si="558"/>
        <v>0</v>
      </c>
      <c r="AO611" s="592">
        <f t="shared" si="559"/>
        <v>0</v>
      </c>
      <c r="AP611" s="673"/>
      <c r="AQ611" s="600">
        <v>300</v>
      </c>
      <c r="AR611" s="586">
        <f t="shared" si="569"/>
        <v>0</v>
      </c>
      <c r="AS611" s="600">
        <v>170.52</v>
      </c>
      <c r="AT611" s="586">
        <f t="shared" si="567"/>
        <v>0</v>
      </c>
      <c r="AU611" s="587">
        <f t="shared" si="575"/>
        <v>0</v>
      </c>
      <c r="AV611" s="681"/>
      <c r="AW611" s="600">
        <v>300</v>
      </c>
      <c r="AX611" s="586">
        <f t="shared" si="570"/>
        <v>0</v>
      </c>
      <c r="AY611" s="600">
        <v>170.52</v>
      </c>
      <c r="AZ611" s="586">
        <f t="shared" si="571"/>
        <v>0</v>
      </c>
      <c r="BA611" s="587">
        <f t="shared" si="576"/>
        <v>0</v>
      </c>
      <c r="BB611" s="673"/>
      <c r="BC611" s="600">
        <v>300</v>
      </c>
      <c r="BD611" s="586">
        <f t="shared" si="572"/>
        <v>0</v>
      </c>
      <c r="BE611" s="600">
        <v>170.52</v>
      </c>
      <c r="BF611" s="586">
        <f t="shared" si="573"/>
        <v>0</v>
      </c>
      <c r="BG611" s="587">
        <f t="shared" si="574"/>
        <v>0</v>
      </c>
      <c r="BH611" s="398">
        <f t="shared" si="539"/>
        <v>0</v>
      </c>
    </row>
    <row r="612" spans="1:60" s="595" customFormat="1" ht="12.75">
      <c r="A612" s="668" t="s">
        <v>1268</v>
      </c>
      <c r="B612" s="675" t="s">
        <v>1275</v>
      </c>
      <c r="C612" s="598"/>
      <c r="D612" s="710" t="s">
        <v>140</v>
      </c>
      <c r="E612" s="711"/>
      <c r="F612" s="600">
        <v>1162</v>
      </c>
      <c r="G612" s="586">
        <f t="shared" si="543"/>
        <v>0</v>
      </c>
      <c r="H612" s="600">
        <v>840</v>
      </c>
      <c r="I612" s="586">
        <f t="shared" si="525"/>
        <v>0</v>
      </c>
      <c r="J612" s="587">
        <f t="shared" si="544"/>
        <v>0</v>
      </c>
      <c r="K612" s="676"/>
      <c r="L612" s="673"/>
      <c r="M612" s="600">
        <v>1162</v>
      </c>
      <c r="N612" s="586">
        <f t="shared" si="545"/>
        <v>0</v>
      </c>
      <c r="O612" s="600">
        <v>840</v>
      </c>
      <c r="P612" s="586">
        <f t="shared" si="546"/>
        <v>0</v>
      </c>
      <c r="Q612" s="587">
        <f t="shared" si="547"/>
        <v>0</v>
      </c>
      <c r="R612" s="673"/>
      <c r="S612" s="600">
        <v>1162</v>
      </c>
      <c r="T612" s="586">
        <f t="shared" si="548"/>
        <v>0</v>
      </c>
      <c r="U612" s="600">
        <v>840</v>
      </c>
      <c r="V612" s="586">
        <f t="shared" si="549"/>
        <v>0</v>
      </c>
      <c r="W612" s="587">
        <f t="shared" si="550"/>
        <v>0</v>
      </c>
      <c r="X612" s="673"/>
      <c r="Y612" s="600">
        <v>1162</v>
      </c>
      <c r="Z612" s="586">
        <f t="shared" si="551"/>
        <v>0</v>
      </c>
      <c r="AA612" s="600">
        <v>840</v>
      </c>
      <c r="AB612" s="586">
        <f t="shared" si="552"/>
        <v>0</v>
      </c>
      <c r="AC612" s="587">
        <f t="shared" si="553"/>
        <v>0</v>
      </c>
      <c r="AD612" s="673"/>
      <c r="AE612" s="600">
        <v>1162</v>
      </c>
      <c r="AF612" s="586">
        <f t="shared" si="554"/>
        <v>0</v>
      </c>
      <c r="AG612" s="600">
        <v>840</v>
      </c>
      <c r="AH612" s="586">
        <f t="shared" si="555"/>
        <v>0</v>
      </c>
      <c r="AI612" s="587">
        <f t="shared" si="556"/>
        <v>0</v>
      </c>
      <c r="AJ612" s="674"/>
      <c r="AK612" s="603">
        <v>1162</v>
      </c>
      <c r="AL612" s="591">
        <f t="shared" si="557"/>
        <v>0</v>
      </c>
      <c r="AM612" s="603">
        <v>840</v>
      </c>
      <c r="AN612" s="591">
        <f t="shared" si="558"/>
        <v>0</v>
      </c>
      <c r="AO612" s="592">
        <f t="shared" si="559"/>
        <v>0</v>
      </c>
      <c r="AP612" s="673"/>
      <c r="AQ612" s="600">
        <v>1162</v>
      </c>
      <c r="AR612" s="586">
        <f t="shared" si="569"/>
        <v>0</v>
      </c>
      <c r="AS612" s="600">
        <v>840</v>
      </c>
      <c r="AT612" s="586">
        <f t="shared" si="567"/>
        <v>0</v>
      </c>
      <c r="AU612" s="587">
        <f t="shared" si="575"/>
        <v>0</v>
      </c>
      <c r="AV612" s="681"/>
      <c r="AW612" s="600">
        <v>1162</v>
      </c>
      <c r="AX612" s="586">
        <f t="shared" si="570"/>
        <v>0</v>
      </c>
      <c r="AY612" s="600">
        <v>840</v>
      </c>
      <c r="AZ612" s="586">
        <f t="shared" si="571"/>
        <v>0</v>
      </c>
      <c r="BA612" s="587">
        <f t="shared" si="576"/>
        <v>0</v>
      </c>
      <c r="BB612" s="673"/>
      <c r="BC612" s="600">
        <v>1162</v>
      </c>
      <c r="BD612" s="586">
        <f t="shared" si="572"/>
        <v>0</v>
      </c>
      <c r="BE612" s="600">
        <v>840</v>
      </c>
      <c r="BF612" s="586">
        <f t="shared" si="573"/>
        <v>0</v>
      </c>
      <c r="BG612" s="587">
        <f t="shared" si="574"/>
        <v>0</v>
      </c>
      <c r="BH612" s="398">
        <f t="shared" si="539"/>
        <v>0</v>
      </c>
    </row>
    <row r="613" spans="1:60" s="595" customFormat="1" ht="12.75">
      <c r="A613" s="668" t="s">
        <v>1270</v>
      </c>
      <c r="B613" s="675" t="s">
        <v>1277</v>
      </c>
      <c r="C613" s="598" t="s">
        <v>1278</v>
      </c>
      <c r="D613" s="710" t="s">
        <v>1279</v>
      </c>
      <c r="E613" s="711"/>
      <c r="F613" s="600">
        <v>0</v>
      </c>
      <c r="G613" s="586">
        <f t="shared" si="543"/>
        <v>0</v>
      </c>
      <c r="H613" s="600">
        <v>268.8</v>
      </c>
      <c r="I613" s="586">
        <f t="shared" si="525"/>
        <v>0</v>
      </c>
      <c r="J613" s="587">
        <f t="shared" si="544"/>
        <v>0</v>
      </c>
      <c r="K613" s="676"/>
      <c r="L613" s="673"/>
      <c r="M613" s="600">
        <v>0</v>
      </c>
      <c r="N613" s="586">
        <f t="shared" si="545"/>
        <v>0</v>
      </c>
      <c r="O613" s="600">
        <v>268.8</v>
      </c>
      <c r="P613" s="586">
        <f t="shared" si="546"/>
        <v>0</v>
      </c>
      <c r="Q613" s="587">
        <f t="shared" si="547"/>
        <v>0</v>
      </c>
      <c r="R613" s="673"/>
      <c r="S613" s="600">
        <v>0</v>
      </c>
      <c r="T613" s="586">
        <f t="shared" si="548"/>
        <v>0</v>
      </c>
      <c r="U613" s="600">
        <v>268.8</v>
      </c>
      <c r="V613" s="586">
        <f t="shared" si="549"/>
        <v>0</v>
      </c>
      <c r="W613" s="587">
        <f t="shared" si="550"/>
        <v>0</v>
      </c>
      <c r="X613" s="673"/>
      <c r="Y613" s="600">
        <v>0</v>
      </c>
      <c r="Z613" s="586">
        <f t="shared" si="551"/>
        <v>0</v>
      </c>
      <c r="AA613" s="600">
        <v>268.8</v>
      </c>
      <c r="AB613" s="586">
        <f t="shared" si="552"/>
        <v>0</v>
      </c>
      <c r="AC613" s="587">
        <f t="shared" si="553"/>
        <v>0</v>
      </c>
      <c r="AD613" s="673"/>
      <c r="AE613" s="600">
        <v>0</v>
      </c>
      <c r="AF613" s="586">
        <f t="shared" si="554"/>
        <v>0</v>
      </c>
      <c r="AG613" s="600">
        <v>268.8</v>
      </c>
      <c r="AH613" s="586">
        <f t="shared" si="555"/>
        <v>0</v>
      </c>
      <c r="AI613" s="587">
        <f t="shared" si="556"/>
        <v>0</v>
      </c>
      <c r="AJ613" s="674"/>
      <c r="AK613" s="603">
        <v>0</v>
      </c>
      <c r="AL613" s="591">
        <f t="shared" si="557"/>
        <v>0</v>
      </c>
      <c r="AM613" s="603">
        <v>268.8</v>
      </c>
      <c r="AN613" s="591">
        <f t="shared" si="558"/>
        <v>0</v>
      </c>
      <c r="AO613" s="592">
        <f t="shared" si="559"/>
        <v>0</v>
      </c>
      <c r="AP613" s="673"/>
      <c r="AQ613" s="600">
        <v>0</v>
      </c>
      <c r="AR613" s="586">
        <f t="shared" si="569"/>
        <v>0</v>
      </c>
      <c r="AS613" s="600">
        <v>268.8</v>
      </c>
      <c r="AT613" s="586">
        <f t="shared" si="567"/>
        <v>0</v>
      </c>
      <c r="AU613" s="587">
        <f t="shared" si="575"/>
        <v>0</v>
      </c>
      <c r="AV613" s="681"/>
      <c r="AW613" s="600">
        <v>0</v>
      </c>
      <c r="AX613" s="586">
        <f t="shared" si="570"/>
        <v>0</v>
      </c>
      <c r="AY613" s="600">
        <v>268.8</v>
      </c>
      <c r="AZ613" s="586">
        <f t="shared" si="571"/>
        <v>0</v>
      </c>
      <c r="BA613" s="587">
        <f t="shared" si="576"/>
        <v>0</v>
      </c>
      <c r="BB613" s="673"/>
      <c r="BC613" s="600">
        <v>0</v>
      </c>
      <c r="BD613" s="586">
        <f t="shared" si="572"/>
        <v>0</v>
      </c>
      <c r="BE613" s="600">
        <v>268.8</v>
      </c>
      <c r="BF613" s="586">
        <f t="shared" si="573"/>
        <v>0</v>
      </c>
      <c r="BG613" s="587">
        <f t="shared" si="574"/>
        <v>0</v>
      </c>
      <c r="BH613" s="398">
        <f t="shared" si="539"/>
        <v>0</v>
      </c>
    </row>
    <row r="614" spans="1:60" s="689" customFormat="1" ht="28.15" customHeight="1">
      <c r="A614" s="686"/>
      <c r="B614" s="872" t="s">
        <v>1491</v>
      </c>
      <c r="C614" s="394"/>
      <c r="D614" s="688" t="s">
        <v>1492</v>
      </c>
      <c r="E614" s="688">
        <v>41</v>
      </c>
      <c r="F614" s="395">
        <v>300</v>
      </c>
      <c r="G614" s="396">
        <f t="shared" si="543"/>
        <v>12300</v>
      </c>
      <c r="H614" s="395">
        <v>320</v>
      </c>
      <c r="I614" s="396">
        <f t="shared" ref="I614:I616" si="577">H614*E614</f>
        <v>13120</v>
      </c>
      <c r="J614" s="607">
        <f t="shared" ref="J614:J616" si="578">G614+I614</f>
        <v>25420</v>
      </c>
      <c r="K614" s="661"/>
      <c r="AQ614" s="395">
        <v>300</v>
      </c>
      <c r="AR614" s="396">
        <f t="shared" si="569"/>
        <v>0</v>
      </c>
      <c r="AS614" s="395">
        <v>320</v>
      </c>
      <c r="AT614" s="396">
        <f t="shared" si="567"/>
        <v>0</v>
      </c>
      <c r="AU614" s="607">
        <f t="shared" si="575"/>
        <v>0</v>
      </c>
      <c r="AV614" s="627">
        <v>41</v>
      </c>
      <c r="AW614" s="395">
        <v>300</v>
      </c>
      <c r="AX614" s="396">
        <f t="shared" si="570"/>
        <v>12300</v>
      </c>
      <c r="AY614" s="395">
        <v>320</v>
      </c>
      <c r="AZ614" s="396">
        <f t="shared" si="571"/>
        <v>13120</v>
      </c>
      <c r="BA614" s="607">
        <f t="shared" si="576"/>
        <v>25420</v>
      </c>
      <c r="BB614" s="627"/>
      <c r="BC614" s="627"/>
      <c r="BD614" s="627"/>
      <c r="BE614" s="627"/>
      <c r="BF614" s="627"/>
      <c r="BG614" s="627"/>
      <c r="BH614" s="898">
        <f t="shared" si="539"/>
        <v>0</v>
      </c>
    </row>
    <row r="615" spans="1:60" s="689" customFormat="1" ht="28.15" customHeight="1">
      <c r="A615" s="686"/>
      <c r="B615" s="872" t="s">
        <v>1493</v>
      </c>
      <c r="C615" s="394"/>
      <c r="D615" s="688" t="s">
        <v>1492</v>
      </c>
      <c r="E615" s="688">
        <v>39.200000000000003</v>
      </c>
      <c r="F615" s="395">
        <v>300</v>
      </c>
      <c r="G615" s="396">
        <f t="shared" si="543"/>
        <v>11760</v>
      </c>
      <c r="H615" s="395">
        <v>398.52</v>
      </c>
      <c r="I615" s="396">
        <f t="shared" si="577"/>
        <v>15621.984</v>
      </c>
      <c r="J615" s="607">
        <f t="shared" si="578"/>
        <v>27381.984</v>
      </c>
      <c r="K615" s="661"/>
      <c r="AQ615" s="395">
        <v>300</v>
      </c>
      <c r="AR615" s="396">
        <f t="shared" si="569"/>
        <v>0</v>
      </c>
      <c r="AS615" s="395">
        <v>398.52</v>
      </c>
      <c r="AT615" s="396">
        <f t="shared" si="567"/>
        <v>0</v>
      </c>
      <c r="AU615" s="607">
        <f t="shared" si="575"/>
        <v>0</v>
      </c>
      <c r="AV615" s="627">
        <v>39.200000000000003</v>
      </c>
      <c r="AW615" s="395">
        <v>300</v>
      </c>
      <c r="AX615" s="396">
        <f t="shared" si="570"/>
        <v>11760</v>
      </c>
      <c r="AY615" s="395">
        <v>398.52</v>
      </c>
      <c r="AZ615" s="396">
        <f t="shared" si="571"/>
        <v>15621.984</v>
      </c>
      <c r="BA615" s="607">
        <f t="shared" si="576"/>
        <v>27381.984</v>
      </c>
      <c r="BB615" s="627"/>
      <c r="BC615" s="627"/>
      <c r="BD615" s="627"/>
      <c r="BE615" s="627"/>
      <c r="BF615" s="627"/>
      <c r="BG615" s="627"/>
      <c r="BH615" s="898">
        <f t="shared" si="539"/>
        <v>0</v>
      </c>
    </row>
    <row r="616" spans="1:60" s="689" customFormat="1" ht="28.15" customHeight="1">
      <c r="A616" s="686"/>
      <c r="B616" s="872" t="s">
        <v>1494</v>
      </c>
      <c r="C616" s="394"/>
      <c r="D616" s="688" t="s">
        <v>1492</v>
      </c>
      <c r="E616" s="688">
        <v>3.3</v>
      </c>
      <c r="F616" s="395">
        <v>300</v>
      </c>
      <c r="G616" s="396">
        <f t="shared" si="543"/>
        <v>990</v>
      </c>
      <c r="H616" s="395">
        <v>358</v>
      </c>
      <c r="I616" s="396">
        <f t="shared" si="577"/>
        <v>1181.3999999999999</v>
      </c>
      <c r="J616" s="607">
        <f t="shared" si="578"/>
        <v>2171.3999999999996</v>
      </c>
      <c r="K616" s="661"/>
      <c r="AQ616" s="395">
        <v>300</v>
      </c>
      <c r="AR616" s="396">
        <f t="shared" si="569"/>
        <v>0</v>
      </c>
      <c r="AS616" s="395">
        <v>358</v>
      </c>
      <c r="AT616" s="396">
        <f t="shared" si="567"/>
        <v>0</v>
      </c>
      <c r="AU616" s="607">
        <f t="shared" si="575"/>
        <v>0</v>
      </c>
      <c r="AV616" s="627">
        <v>3.3</v>
      </c>
      <c r="AW616" s="395">
        <v>300</v>
      </c>
      <c r="AX616" s="396">
        <f t="shared" si="570"/>
        <v>990</v>
      </c>
      <c r="AY616" s="395">
        <v>358</v>
      </c>
      <c r="AZ616" s="396">
        <f t="shared" si="571"/>
        <v>1181.3999999999999</v>
      </c>
      <c r="BA616" s="607">
        <f t="shared" si="576"/>
        <v>2171.3999999999996</v>
      </c>
      <c r="BB616" s="627"/>
      <c r="BC616" s="627"/>
      <c r="BD616" s="627"/>
      <c r="BE616" s="627"/>
      <c r="BF616" s="627"/>
      <c r="BG616" s="627"/>
      <c r="BH616" s="898">
        <f t="shared" si="539"/>
        <v>0</v>
      </c>
    </row>
    <row r="617" spans="1:60" s="689" customFormat="1" ht="14.1" customHeight="1">
      <c r="A617" s="686"/>
      <c r="B617" s="664" t="s">
        <v>1495</v>
      </c>
      <c r="C617" s="394"/>
      <c r="D617" s="688" t="s">
        <v>110</v>
      </c>
      <c r="E617" s="688">
        <v>50</v>
      </c>
      <c r="F617" s="661">
        <v>5</v>
      </c>
      <c r="G617" s="662">
        <f t="shared" ref="G617:G619" si="579">E617*F617</f>
        <v>250</v>
      </c>
      <c r="H617" s="661">
        <v>14.88</v>
      </c>
      <c r="I617" s="663">
        <f t="shared" ref="I617" si="580">H617*E617</f>
        <v>744</v>
      </c>
      <c r="J617" s="662">
        <f t="shared" ref="J617:J619" si="581">G617+I617</f>
        <v>994</v>
      </c>
      <c r="K617" s="661"/>
      <c r="AQ617" s="661">
        <v>5</v>
      </c>
      <c r="AR617" s="662">
        <f t="shared" si="569"/>
        <v>0</v>
      </c>
      <c r="AS617" s="661">
        <v>14.88</v>
      </c>
      <c r="AT617" s="663">
        <f t="shared" si="567"/>
        <v>0</v>
      </c>
      <c r="AU617" s="662">
        <f t="shared" si="575"/>
        <v>0</v>
      </c>
      <c r="AV617" s="627">
        <v>50</v>
      </c>
      <c r="AW617" s="661">
        <v>5</v>
      </c>
      <c r="AX617" s="662">
        <f t="shared" si="570"/>
        <v>250</v>
      </c>
      <c r="AY617" s="661">
        <v>14.88</v>
      </c>
      <c r="AZ617" s="663">
        <f t="shared" si="571"/>
        <v>744</v>
      </c>
      <c r="BA617" s="662">
        <f t="shared" si="576"/>
        <v>994</v>
      </c>
      <c r="BB617" s="627"/>
      <c r="BC617" s="627"/>
      <c r="BD617" s="627"/>
      <c r="BE617" s="627"/>
      <c r="BF617" s="627"/>
      <c r="BG617" s="627"/>
      <c r="BH617" s="898">
        <f t="shared" si="539"/>
        <v>0</v>
      </c>
    </row>
    <row r="618" spans="1:60" s="689" customFormat="1" ht="14.1" customHeight="1">
      <c r="A618" s="686"/>
      <c r="B618" s="664" t="s">
        <v>1496</v>
      </c>
      <c r="C618" s="394"/>
      <c r="D618" s="688" t="s">
        <v>110</v>
      </c>
      <c r="E618" s="688">
        <v>57</v>
      </c>
      <c r="F618" s="661">
        <v>270</v>
      </c>
      <c r="G618" s="396">
        <f t="shared" si="579"/>
        <v>15390</v>
      </c>
      <c r="H618" s="661">
        <v>668.33</v>
      </c>
      <c r="I618" s="396">
        <f t="shared" ref="I618:I619" si="582">ROUND(E618*H618,2)</f>
        <v>38094.81</v>
      </c>
      <c r="J618" s="396">
        <f t="shared" si="581"/>
        <v>53484.81</v>
      </c>
      <c r="K618" s="661"/>
      <c r="AQ618" s="661">
        <v>270</v>
      </c>
      <c r="AR618" s="396">
        <f t="shared" si="569"/>
        <v>0</v>
      </c>
      <c r="AS618" s="661">
        <v>668.33</v>
      </c>
      <c r="AT618" s="396">
        <f t="shared" ref="AT618:AT619" si="583">ROUND(AP618*AS618,2)</f>
        <v>0</v>
      </c>
      <c r="AU618" s="396">
        <f t="shared" si="575"/>
        <v>0</v>
      </c>
      <c r="AV618" s="627">
        <v>57</v>
      </c>
      <c r="AW618" s="661">
        <v>270</v>
      </c>
      <c r="AX618" s="396">
        <f t="shared" si="570"/>
        <v>15390</v>
      </c>
      <c r="AY618" s="661">
        <v>668.33</v>
      </c>
      <c r="AZ618" s="396">
        <f t="shared" ref="AZ618:AZ619" si="584">ROUND(AV618*AY618,2)</f>
        <v>38094.81</v>
      </c>
      <c r="BA618" s="396">
        <f t="shared" si="576"/>
        <v>53484.81</v>
      </c>
      <c r="BB618" s="627"/>
      <c r="BC618" s="627"/>
      <c r="BD618" s="627"/>
      <c r="BE618" s="627"/>
      <c r="BF618" s="627"/>
      <c r="BG618" s="627"/>
      <c r="BH618" s="898">
        <f t="shared" si="539"/>
        <v>0</v>
      </c>
    </row>
    <row r="619" spans="1:60" s="689" customFormat="1" ht="14.1" customHeight="1">
      <c r="A619" s="686"/>
      <c r="B619" s="664" t="s">
        <v>1497</v>
      </c>
      <c r="C619" s="394"/>
      <c r="D619" s="688" t="s">
        <v>110</v>
      </c>
      <c r="E619" s="688">
        <v>4</v>
      </c>
      <c r="F619" s="661">
        <v>270</v>
      </c>
      <c r="G619" s="396">
        <f t="shared" si="579"/>
        <v>1080</v>
      </c>
      <c r="H619" s="661">
        <v>131.6</v>
      </c>
      <c r="I619" s="396">
        <f t="shared" si="582"/>
        <v>526.4</v>
      </c>
      <c r="J619" s="396">
        <f t="shared" si="581"/>
        <v>1606.4</v>
      </c>
      <c r="K619" s="661"/>
      <c r="AQ619" s="661">
        <v>270</v>
      </c>
      <c r="AR619" s="396">
        <f t="shared" si="569"/>
        <v>0</v>
      </c>
      <c r="AS619" s="661">
        <v>131.6</v>
      </c>
      <c r="AT619" s="396">
        <f t="shared" si="583"/>
        <v>0</v>
      </c>
      <c r="AU619" s="396">
        <f t="shared" si="575"/>
        <v>0</v>
      </c>
      <c r="AV619" s="627">
        <v>4</v>
      </c>
      <c r="AW619" s="661">
        <v>270</v>
      </c>
      <c r="AX619" s="396">
        <f t="shared" si="570"/>
        <v>1080</v>
      </c>
      <c r="AY619" s="661">
        <v>131.6</v>
      </c>
      <c r="AZ619" s="396">
        <f t="shared" si="584"/>
        <v>526.4</v>
      </c>
      <c r="BA619" s="396">
        <f t="shared" si="576"/>
        <v>1606.4</v>
      </c>
      <c r="BB619" s="627"/>
      <c r="BC619" s="627"/>
      <c r="BD619" s="627"/>
      <c r="BE619" s="627"/>
      <c r="BF619" s="627"/>
      <c r="BG619" s="627"/>
      <c r="BH619" s="898">
        <f t="shared" si="539"/>
        <v>0</v>
      </c>
    </row>
    <row r="620" spans="1:60" s="595" customFormat="1" ht="12.75">
      <c r="A620" s="668"/>
      <c r="B620" s="675"/>
      <c r="C620" s="598"/>
      <c r="D620" s="710"/>
      <c r="E620" s="711"/>
      <c r="F620" s="600"/>
      <c r="G620" s="586"/>
      <c r="H620" s="600"/>
      <c r="I620" s="586"/>
      <c r="J620" s="587"/>
      <c r="K620" s="676"/>
      <c r="L620" s="673"/>
      <c r="M620" s="600"/>
      <c r="N620" s="586"/>
      <c r="O620" s="600"/>
      <c r="P620" s="586"/>
      <c r="Q620" s="587"/>
      <c r="R620" s="673"/>
      <c r="S620" s="600"/>
      <c r="T620" s="586"/>
      <c r="U620" s="600"/>
      <c r="V620" s="586"/>
      <c r="W620" s="587"/>
      <c r="X620" s="673"/>
      <c r="Y620" s="600"/>
      <c r="Z620" s="586"/>
      <c r="AA620" s="600"/>
      <c r="AB620" s="586"/>
      <c r="AC620" s="587"/>
      <c r="AD620" s="673"/>
      <c r="AE620" s="600"/>
      <c r="AF620" s="586"/>
      <c r="AG620" s="600"/>
      <c r="AH620" s="586"/>
      <c r="AI620" s="587"/>
      <c r="AJ620" s="674"/>
      <c r="AK620" s="603"/>
      <c r="AL620" s="591"/>
      <c r="AM620" s="603"/>
      <c r="AN620" s="591"/>
      <c r="AO620" s="592"/>
      <c r="AP620" s="673"/>
      <c r="AQ620" s="600"/>
      <c r="AR620" s="586"/>
      <c r="AS620" s="600"/>
      <c r="AT620" s="586"/>
      <c r="AU620" s="587"/>
      <c r="AV620" s="681"/>
      <c r="AW620" s="600"/>
      <c r="AX620" s="586"/>
      <c r="AY620" s="600"/>
      <c r="AZ620" s="586"/>
      <c r="BA620" s="587"/>
      <c r="BB620" s="673"/>
      <c r="BC620" s="673"/>
      <c r="BD620" s="710"/>
      <c r="BE620" s="673"/>
      <c r="BF620" s="710"/>
      <c r="BG620" s="710"/>
      <c r="BH620" s="898">
        <f t="shared" si="539"/>
        <v>0</v>
      </c>
    </row>
    <row r="621" spans="1:60" s="275" customFormat="1" ht="38.25">
      <c r="A621" s="683" t="s">
        <v>1273</v>
      </c>
      <c r="B621" s="367" t="s">
        <v>121</v>
      </c>
      <c r="C621" s="372" t="s">
        <v>122</v>
      </c>
      <c r="D621" s="559" t="s">
        <v>123</v>
      </c>
      <c r="E621" s="638">
        <v>1100</v>
      </c>
      <c r="F621" s="344">
        <v>350</v>
      </c>
      <c r="G621" s="190">
        <f t="shared" si="543"/>
        <v>385000</v>
      </c>
      <c r="H621" s="344">
        <v>284</v>
      </c>
      <c r="I621" s="190">
        <f t="shared" si="525"/>
        <v>312400</v>
      </c>
      <c r="J621" s="345">
        <f t="shared" si="544"/>
        <v>697400</v>
      </c>
      <c r="K621" s="421"/>
      <c r="L621" s="435"/>
      <c r="M621" s="429">
        <v>350</v>
      </c>
      <c r="N621" s="431">
        <f t="shared" si="545"/>
        <v>0</v>
      </c>
      <c r="O621" s="429">
        <v>284</v>
      </c>
      <c r="P621" s="431">
        <f t="shared" si="546"/>
        <v>0</v>
      </c>
      <c r="Q621" s="432">
        <f t="shared" si="547"/>
        <v>0</v>
      </c>
      <c r="R621" s="452">
        <v>300</v>
      </c>
      <c r="S621" s="446">
        <v>350</v>
      </c>
      <c r="T621" s="448">
        <f t="shared" si="548"/>
        <v>105000</v>
      </c>
      <c r="U621" s="446">
        <v>284</v>
      </c>
      <c r="V621" s="448">
        <f t="shared" si="549"/>
        <v>85200</v>
      </c>
      <c r="W621" s="449">
        <f t="shared" si="550"/>
        <v>190200</v>
      </c>
      <c r="X621" s="481">
        <v>600</v>
      </c>
      <c r="Y621" s="474">
        <v>350</v>
      </c>
      <c r="Z621" s="476">
        <f t="shared" si="551"/>
        <v>210000</v>
      </c>
      <c r="AA621" s="474">
        <v>284</v>
      </c>
      <c r="AB621" s="476">
        <f t="shared" si="552"/>
        <v>170400</v>
      </c>
      <c r="AC621" s="477">
        <f t="shared" si="553"/>
        <v>380400</v>
      </c>
      <c r="AD621" s="500"/>
      <c r="AE621" s="491">
        <v>350</v>
      </c>
      <c r="AF621" s="493">
        <f t="shared" si="554"/>
        <v>0</v>
      </c>
      <c r="AG621" s="491">
        <v>284</v>
      </c>
      <c r="AH621" s="493">
        <f t="shared" si="555"/>
        <v>0</v>
      </c>
      <c r="AI621" s="494">
        <f t="shared" si="556"/>
        <v>0</v>
      </c>
      <c r="AJ621" s="532">
        <v>200</v>
      </c>
      <c r="AK621" s="525">
        <v>350</v>
      </c>
      <c r="AL621" s="527">
        <f t="shared" si="557"/>
        <v>70000</v>
      </c>
      <c r="AM621" s="525">
        <v>284</v>
      </c>
      <c r="AN621" s="527">
        <f t="shared" si="558"/>
        <v>56800</v>
      </c>
      <c r="AO621" s="528">
        <f t="shared" si="559"/>
        <v>126800</v>
      </c>
      <c r="AP621" s="549"/>
      <c r="AQ621" s="344">
        <v>350</v>
      </c>
      <c r="AR621" s="190">
        <f t="shared" ref="AR621:AR637" si="585">AP621*AQ621</f>
        <v>0</v>
      </c>
      <c r="AS621" s="344">
        <v>284</v>
      </c>
      <c r="AT621" s="190">
        <f t="shared" ref="AT621:AT636" si="586">AS621*AP621</f>
        <v>0</v>
      </c>
      <c r="AU621" s="345">
        <f t="shared" ref="AU621:AU622" si="587">AR621+AT621</f>
        <v>0</v>
      </c>
      <c r="AV621" s="681"/>
      <c r="AW621" s="344">
        <v>350</v>
      </c>
      <c r="AX621" s="190">
        <f t="shared" ref="AX621:AX637" si="588">AV621*AW621</f>
        <v>0</v>
      </c>
      <c r="AY621" s="344">
        <v>284</v>
      </c>
      <c r="AZ621" s="190">
        <f t="shared" ref="AZ621:AZ636" si="589">AY621*AV621</f>
        <v>0</v>
      </c>
      <c r="BA621" s="345">
        <f t="shared" ref="BA621:BA622" si="590">AX621+AZ621</f>
        <v>0</v>
      </c>
      <c r="BB621" s="549"/>
      <c r="BC621" s="542">
        <v>350</v>
      </c>
      <c r="BD621" s="544">
        <f t="shared" ref="BD621:BD651" si="591">BB621*BC621</f>
        <v>0</v>
      </c>
      <c r="BE621" s="542">
        <v>284</v>
      </c>
      <c r="BF621" s="544">
        <f t="shared" ref="BF621:BF651" si="592">BB621*BE621</f>
        <v>0</v>
      </c>
      <c r="BG621" s="545">
        <f t="shared" ref="BG621:BG644" si="593">BD621+BF621</f>
        <v>0</v>
      </c>
      <c r="BH621" s="398">
        <f t="shared" si="539"/>
        <v>0</v>
      </c>
    </row>
    <row r="622" spans="1:60" s="275" customFormat="1" ht="12.75">
      <c r="A622" s="683" t="s">
        <v>1274</v>
      </c>
      <c r="B622" s="367" t="s">
        <v>1281</v>
      </c>
      <c r="C622" s="187"/>
      <c r="D622" s="562" t="s">
        <v>110</v>
      </c>
      <c r="E622" s="234">
        <v>1</v>
      </c>
      <c r="F622" s="344">
        <v>5000</v>
      </c>
      <c r="G622" s="190">
        <f t="shared" si="543"/>
        <v>5000</v>
      </c>
      <c r="H622" s="344">
        <v>4337.04</v>
      </c>
      <c r="I622" s="190">
        <f t="shared" si="525"/>
        <v>4337.04</v>
      </c>
      <c r="J622" s="345">
        <f t="shared" si="544"/>
        <v>9337.0400000000009</v>
      </c>
      <c r="K622" s="420"/>
      <c r="L622" s="435"/>
      <c r="M622" s="429">
        <v>5000</v>
      </c>
      <c r="N622" s="431">
        <f t="shared" si="545"/>
        <v>0</v>
      </c>
      <c r="O622" s="429">
        <v>4337.04</v>
      </c>
      <c r="P622" s="431">
        <f t="shared" si="546"/>
        <v>0</v>
      </c>
      <c r="Q622" s="432">
        <f t="shared" si="547"/>
        <v>0</v>
      </c>
      <c r="R622" s="452"/>
      <c r="S622" s="446">
        <v>5000</v>
      </c>
      <c r="T622" s="448">
        <f t="shared" si="548"/>
        <v>0</v>
      </c>
      <c r="U622" s="446">
        <v>4337.04</v>
      </c>
      <c r="V622" s="448">
        <f t="shared" si="549"/>
        <v>0</v>
      </c>
      <c r="W622" s="449">
        <f t="shared" si="550"/>
        <v>0</v>
      </c>
      <c r="X622" s="481"/>
      <c r="Y622" s="474">
        <v>5000</v>
      </c>
      <c r="Z622" s="476">
        <f t="shared" si="551"/>
        <v>0</v>
      </c>
      <c r="AA622" s="474">
        <v>4337.04</v>
      </c>
      <c r="AB622" s="476">
        <f t="shared" si="552"/>
        <v>0</v>
      </c>
      <c r="AC622" s="477">
        <f t="shared" si="553"/>
        <v>0</v>
      </c>
      <c r="AD622" s="500"/>
      <c r="AE622" s="491">
        <v>5000</v>
      </c>
      <c r="AF622" s="493">
        <f t="shared" si="554"/>
        <v>0</v>
      </c>
      <c r="AG622" s="491">
        <v>4337.04</v>
      </c>
      <c r="AH622" s="493">
        <f t="shared" si="555"/>
        <v>0</v>
      </c>
      <c r="AI622" s="494">
        <f t="shared" si="556"/>
        <v>0</v>
      </c>
      <c r="AJ622" s="532"/>
      <c r="AK622" s="525">
        <v>5000</v>
      </c>
      <c r="AL622" s="527">
        <f t="shared" si="557"/>
        <v>0</v>
      </c>
      <c r="AM622" s="525">
        <v>4337.04</v>
      </c>
      <c r="AN622" s="527">
        <f t="shared" si="558"/>
        <v>0</v>
      </c>
      <c r="AO622" s="528">
        <f t="shared" si="559"/>
        <v>0</v>
      </c>
      <c r="AP622" s="549"/>
      <c r="AQ622" s="344">
        <v>5000</v>
      </c>
      <c r="AR622" s="190">
        <f t="shared" si="585"/>
        <v>0</v>
      </c>
      <c r="AS622" s="344">
        <v>4337.04</v>
      </c>
      <c r="AT622" s="190">
        <f t="shared" si="586"/>
        <v>0</v>
      </c>
      <c r="AU622" s="345">
        <f t="shared" si="587"/>
        <v>0</v>
      </c>
      <c r="AV622" s="681"/>
      <c r="AW622" s="344">
        <v>5000</v>
      </c>
      <c r="AX622" s="190">
        <f t="shared" si="588"/>
        <v>0</v>
      </c>
      <c r="AY622" s="344">
        <v>4337.04</v>
      </c>
      <c r="AZ622" s="190">
        <f t="shared" si="589"/>
        <v>0</v>
      </c>
      <c r="BA622" s="345">
        <f t="shared" si="590"/>
        <v>0</v>
      </c>
      <c r="BB622" s="549">
        <v>1</v>
      </c>
      <c r="BC622" s="542">
        <v>5000</v>
      </c>
      <c r="BD622" s="544">
        <f t="shared" si="591"/>
        <v>5000</v>
      </c>
      <c r="BE622" s="542">
        <v>4337.04</v>
      </c>
      <c r="BF622" s="544">
        <f t="shared" si="592"/>
        <v>4337.04</v>
      </c>
      <c r="BG622" s="545">
        <f t="shared" si="593"/>
        <v>9337.0400000000009</v>
      </c>
      <c r="BH622" s="398">
        <f t="shared" si="539"/>
        <v>0</v>
      </c>
    </row>
    <row r="623" spans="1:60" s="275" customFormat="1" ht="12.75">
      <c r="A623" s="683" t="s">
        <v>1276</v>
      </c>
      <c r="B623" s="367" t="s">
        <v>1283</v>
      </c>
      <c r="C623" s="187" t="s">
        <v>1284</v>
      </c>
      <c r="D623" s="562" t="s">
        <v>110</v>
      </c>
      <c r="E623" s="638">
        <v>400</v>
      </c>
      <c r="F623" s="344">
        <v>102</v>
      </c>
      <c r="G623" s="190">
        <f t="shared" si="543"/>
        <v>40800</v>
      </c>
      <c r="H623" s="344">
        <v>41.28</v>
      </c>
      <c r="I623" s="190">
        <f t="shared" si="525"/>
        <v>16512</v>
      </c>
      <c r="J623" s="345">
        <f>G623+I623</f>
        <v>57312</v>
      </c>
      <c r="K623" s="420"/>
      <c r="L623" s="435"/>
      <c r="M623" s="429">
        <v>102</v>
      </c>
      <c r="N623" s="431">
        <f t="shared" si="545"/>
        <v>0</v>
      </c>
      <c r="O623" s="429">
        <v>41.28</v>
      </c>
      <c r="P623" s="431">
        <f t="shared" si="546"/>
        <v>0</v>
      </c>
      <c r="Q623" s="432">
        <f t="shared" si="547"/>
        <v>0</v>
      </c>
      <c r="R623" s="452"/>
      <c r="S623" s="446">
        <v>102</v>
      </c>
      <c r="T623" s="448">
        <f t="shared" si="548"/>
        <v>0</v>
      </c>
      <c r="U623" s="446">
        <v>41.28</v>
      </c>
      <c r="V623" s="448">
        <f t="shared" si="549"/>
        <v>0</v>
      </c>
      <c r="W623" s="449">
        <f t="shared" si="550"/>
        <v>0</v>
      </c>
      <c r="X623" s="481"/>
      <c r="Y623" s="474">
        <v>102</v>
      </c>
      <c r="Z623" s="476">
        <f t="shared" si="551"/>
        <v>0</v>
      </c>
      <c r="AA623" s="474">
        <v>41.28</v>
      </c>
      <c r="AB623" s="476">
        <f t="shared" si="552"/>
        <v>0</v>
      </c>
      <c r="AC623" s="477">
        <f t="shared" si="553"/>
        <v>0</v>
      </c>
      <c r="AD623" s="500"/>
      <c r="AE623" s="491">
        <v>102</v>
      </c>
      <c r="AF623" s="493">
        <f t="shared" si="554"/>
        <v>0</v>
      </c>
      <c r="AG623" s="491">
        <v>41.28</v>
      </c>
      <c r="AH623" s="493">
        <f t="shared" si="555"/>
        <v>0</v>
      </c>
      <c r="AI623" s="494">
        <f t="shared" si="556"/>
        <v>0</v>
      </c>
      <c r="AJ623" s="532"/>
      <c r="AK623" s="525">
        <v>102</v>
      </c>
      <c r="AL623" s="527">
        <f t="shared" si="557"/>
        <v>0</v>
      </c>
      <c r="AM623" s="525">
        <v>41.28</v>
      </c>
      <c r="AN623" s="527">
        <f t="shared" si="558"/>
        <v>0</v>
      </c>
      <c r="AO623" s="528">
        <f t="shared" si="559"/>
        <v>0</v>
      </c>
      <c r="AP623" s="549"/>
      <c r="AQ623" s="344">
        <v>102</v>
      </c>
      <c r="AR623" s="190">
        <f t="shared" si="585"/>
        <v>0</v>
      </c>
      <c r="AS623" s="344">
        <v>41.28</v>
      </c>
      <c r="AT623" s="190">
        <f t="shared" si="586"/>
        <v>0</v>
      </c>
      <c r="AU623" s="345">
        <f>AR623+AT623</f>
        <v>0</v>
      </c>
      <c r="AV623" s="681">
        <v>400</v>
      </c>
      <c r="AW623" s="344">
        <v>102</v>
      </c>
      <c r="AX623" s="190">
        <f t="shared" si="588"/>
        <v>40800</v>
      </c>
      <c r="AY623" s="344">
        <v>41.28</v>
      </c>
      <c r="AZ623" s="190">
        <f t="shared" si="589"/>
        <v>16512</v>
      </c>
      <c r="BA623" s="345">
        <f>AX623+AZ623</f>
        <v>57312</v>
      </c>
      <c r="BB623" s="549"/>
      <c r="BC623" s="542">
        <v>102</v>
      </c>
      <c r="BD623" s="544">
        <f t="shared" si="591"/>
        <v>0</v>
      </c>
      <c r="BE623" s="542">
        <v>41.28</v>
      </c>
      <c r="BF623" s="544">
        <f t="shared" si="592"/>
        <v>0</v>
      </c>
      <c r="BG623" s="545">
        <f t="shared" si="593"/>
        <v>0</v>
      </c>
      <c r="BH623" s="398">
        <f t="shared" si="539"/>
        <v>0</v>
      </c>
    </row>
    <row r="624" spans="1:60" s="275" customFormat="1" ht="12.75">
      <c r="A624" s="683" t="s">
        <v>126</v>
      </c>
      <c r="B624" s="367" t="s">
        <v>1286</v>
      </c>
      <c r="C624" s="187" t="s">
        <v>1287</v>
      </c>
      <c r="D624" s="562" t="s">
        <v>110</v>
      </c>
      <c r="E624" s="638">
        <v>26</v>
      </c>
      <c r="F624" s="344">
        <v>1080</v>
      </c>
      <c r="G624" s="190">
        <f t="shared" si="543"/>
        <v>28080</v>
      </c>
      <c r="H624" s="344">
        <v>1750.01</v>
      </c>
      <c r="I624" s="190">
        <f t="shared" si="525"/>
        <v>45500.26</v>
      </c>
      <c r="J624" s="345">
        <f t="shared" si="544"/>
        <v>73580.260000000009</v>
      </c>
      <c r="K624" s="420"/>
      <c r="L624" s="435"/>
      <c r="M624" s="429">
        <v>1080</v>
      </c>
      <c r="N624" s="431">
        <f t="shared" si="545"/>
        <v>0</v>
      </c>
      <c r="O624" s="429">
        <v>1750.01</v>
      </c>
      <c r="P624" s="431">
        <f t="shared" si="546"/>
        <v>0</v>
      </c>
      <c r="Q624" s="432">
        <f t="shared" si="547"/>
        <v>0</v>
      </c>
      <c r="R624" s="452"/>
      <c r="S624" s="446">
        <v>1080</v>
      </c>
      <c r="T624" s="448">
        <f t="shared" si="548"/>
        <v>0</v>
      </c>
      <c r="U624" s="446">
        <v>1750.01</v>
      </c>
      <c r="V624" s="448">
        <f t="shared" si="549"/>
        <v>0</v>
      </c>
      <c r="W624" s="449">
        <f t="shared" si="550"/>
        <v>0</v>
      </c>
      <c r="X624" s="481"/>
      <c r="Y624" s="474">
        <v>1080</v>
      </c>
      <c r="Z624" s="476">
        <f t="shared" si="551"/>
        <v>0</v>
      </c>
      <c r="AA624" s="474">
        <v>1750.01</v>
      </c>
      <c r="AB624" s="476">
        <f t="shared" si="552"/>
        <v>0</v>
      </c>
      <c r="AC624" s="477">
        <f t="shared" si="553"/>
        <v>0</v>
      </c>
      <c r="AD624" s="500"/>
      <c r="AE624" s="491">
        <v>1080</v>
      </c>
      <c r="AF624" s="493">
        <f t="shared" si="554"/>
        <v>0</v>
      </c>
      <c r="AG624" s="491">
        <v>1750.01</v>
      </c>
      <c r="AH624" s="493">
        <f t="shared" si="555"/>
        <v>0</v>
      </c>
      <c r="AI624" s="494">
        <f t="shared" si="556"/>
        <v>0</v>
      </c>
      <c r="AJ624" s="532">
        <v>20</v>
      </c>
      <c r="AK624" s="525">
        <v>1080</v>
      </c>
      <c r="AL624" s="527">
        <f t="shared" si="557"/>
        <v>21600</v>
      </c>
      <c r="AM624" s="525">
        <v>1750.01</v>
      </c>
      <c r="AN624" s="527">
        <f t="shared" si="558"/>
        <v>35000.199999999997</v>
      </c>
      <c r="AO624" s="528">
        <f t="shared" si="559"/>
        <v>56600.2</v>
      </c>
      <c r="AP624" s="549"/>
      <c r="AQ624" s="344">
        <v>1080</v>
      </c>
      <c r="AR624" s="190">
        <f t="shared" si="585"/>
        <v>0</v>
      </c>
      <c r="AS624" s="344">
        <v>1750.01</v>
      </c>
      <c r="AT624" s="190">
        <f t="shared" si="586"/>
        <v>0</v>
      </c>
      <c r="AU624" s="345">
        <f t="shared" ref="AU624:AU629" si="594">AR624+AT624</f>
        <v>0</v>
      </c>
      <c r="AV624" s="681">
        <v>6</v>
      </c>
      <c r="AW624" s="344">
        <v>1080</v>
      </c>
      <c r="AX624" s="190">
        <f t="shared" si="588"/>
        <v>6480</v>
      </c>
      <c r="AY624" s="344">
        <v>1750.01</v>
      </c>
      <c r="AZ624" s="190">
        <f t="shared" si="589"/>
        <v>10500.06</v>
      </c>
      <c r="BA624" s="345">
        <f t="shared" ref="BA624:BA629" si="595">AX624+AZ624</f>
        <v>16980.059999999998</v>
      </c>
      <c r="BB624" s="549"/>
      <c r="BC624" s="542">
        <v>1080</v>
      </c>
      <c r="BD624" s="544">
        <f t="shared" si="591"/>
        <v>0</v>
      </c>
      <c r="BE624" s="542">
        <v>1750.01</v>
      </c>
      <c r="BF624" s="544">
        <f t="shared" si="592"/>
        <v>0</v>
      </c>
      <c r="BG624" s="545">
        <f t="shared" si="593"/>
        <v>0</v>
      </c>
      <c r="BH624" s="398">
        <f t="shared" si="539"/>
        <v>0</v>
      </c>
    </row>
    <row r="625" spans="1:62" s="275" customFormat="1" ht="12.75">
      <c r="A625" s="683" t="s">
        <v>1280</v>
      </c>
      <c r="B625" s="367" t="s">
        <v>1289</v>
      </c>
      <c r="C625" s="187" t="s">
        <v>1290</v>
      </c>
      <c r="D625" s="562" t="s">
        <v>110</v>
      </c>
      <c r="E625" s="638">
        <v>13</v>
      </c>
      <c r="F625" s="344">
        <v>360</v>
      </c>
      <c r="G625" s="190">
        <f t="shared" si="543"/>
        <v>4680</v>
      </c>
      <c r="H625" s="344">
        <v>650.02</v>
      </c>
      <c r="I625" s="190">
        <f t="shared" si="525"/>
        <v>8450.26</v>
      </c>
      <c r="J625" s="345">
        <f t="shared" si="544"/>
        <v>13130.26</v>
      </c>
      <c r="K625" s="420"/>
      <c r="L625" s="435"/>
      <c r="M625" s="429">
        <v>360</v>
      </c>
      <c r="N625" s="431">
        <f t="shared" si="545"/>
        <v>0</v>
      </c>
      <c r="O625" s="429">
        <v>650.02</v>
      </c>
      <c r="P625" s="431">
        <f t="shared" si="546"/>
        <v>0</v>
      </c>
      <c r="Q625" s="432">
        <f t="shared" si="547"/>
        <v>0</v>
      </c>
      <c r="R625" s="452"/>
      <c r="S625" s="446">
        <v>360</v>
      </c>
      <c r="T625" s="448">
        <f t="shared" si="548"/>
        <v>0</v>
      </c>
      <c r="U625" s="446">
        <v>650.02</v>
      </c>
      <c r="V625" s="448">
        <f t="shared" si="549"/>
        <v>0</v>
      </c>
      <c r="W625" s="449">
        <f t="shared" si="550"/>
        <v>0</v>
      </c>
      <c r="X625" s="481"/>
      <c r="Y625" s="474">
        <v>360</v>
      </c>
      <c r="Z625" s="476">
        <f t="shared" si="551"/>
        <v>0</v>
      </c>
      <c r="AA625" s="474">
        <v>650.02</v>
      </c>
      <c r="AB625" s="476">
        <f t="shared" si="552"/>
        <v>0</v>
      </c>
      <c r="AC625" s="477">
        <f t="shared" si="553"/>
        <v>0</v>
      </c>
      <c r="AD625" s="500"/>
      <c r="AE625" s="491">
        <v>360</v>
      </c>
      <c r="AF625" s="493">
        <f t="shared" si="554"/>
        <v>0</v>
      </c>
      <c r="AG625" s="491">
        <v>650.02</v>
      </c>
      <c r="AH625" s="493">
        <f t="shared" si="555"/>
        <v>0</v>
      </c>
      <c r="AI625" s="494">
        <f t="shared" si="556"/>
        <v>0</v>
      </c>
      <c r="AJ625" s="532">
        <v>10</v>
      </c>
      <c r="AK625" s="525">
        <v>360</v>
      </c>
      <c r="AL625" s="527">
        <f t="shared" si="557"/>
        <v>3600</v>
      </c>
      <c r="AM625" s="525">
        <v>650.02</v>
      </c>
      <c r="AN625" s="527">
        <f t="shared" si="558"/>
        <v>6500.2</v>
      </c>
      <c r="AO625" s="528">
        <f t="shared" si="559"/>
        <v>10100.200000000001</v>
      </c>
      <c r="AP625" s="549"/>
      <c r="AQ625" s="344">
        <v>360</v>
      </c>
      <c r="AR625" s="190">
        <f t="shared" si="585"/>
        <v>0</v>
      </c>
      <c r="AS625" s="344">
        <v>650.02</v>
      </c>
      <c r="AT625" s="190">
        <f t="shared" si="586"/>
        <v>0</v>
      </c>
      <c r="AU625" s="345">
        <f t="shared" si="594"/>
        <v>0</v>
      </c>
      <c r="AV625" s="681">
        <v>3</v>
      </c>
      <c r="AW625" s="344">
        <v>360</v>
      </c>
      <c r="AX625" s="190">
        <f t="shared" si="588"/>
        <v>1080</v>
      </c>
      <c r="AY625" s="344">
        <v>650.02</v>
      </c>
      <c r="AZ625" s="190">
        <f t="shared" si="589"/>
        <v>1950.06</v>
      </c>
      <c r="BA625" s="345">
        <f t="shared" si="595"/>
        <v>3030.06</v>
      </c>
      <c r="BB625" s="549"/>
      <c r="BC625" s="542">
        <v>360</v>
      </c>
      <c r="BD625" s="544">
        <f t="shared" si="591"/>
        <v>0</v>
      </c>
      <c r="BE625" s="542">
        <v>650.02</v>
      </c>
      <c r="BF625" s="544">
        <f t="shared" si="592"/>
        <v>0</v>
      </c>
      <c r="BG625" s="545">
        <f t="shared" si="593"/>
        <v>0</v>
      </c>
      <c r="BH625" s="398">
        <f t="shared" si="539"/>
        <v>0</v>
      </c>
    </row>
    <row r="626" spans="1:62" s="275" customFormat="1" ht="12.75">
      <c r="A626" s="683" t="s">
        <v>1282</v>
      </c>
      <c r="B626" s="367" t="s">
        <v>1292</v>
      </c>
      <c r="C626" s="187" t="s">
        <v>1293</v>
      </c>
      <c r="D626" s="562" t="s">
        <v>110</v>
      </c>
      <c r="E626" s="638">
        <v>13</v>
      </c>
      <c r="F626" s="344">
        <v>360</v>
      </c>
      <c r="G626" s="190">
        <f t="shared" si="543"/>
        <v>4680</v>
      </c>
      <c r="H626" s="344">
        <v>320.06</v>
      </c>
      <c r="I626" s="190">
        <f t="shared" si="525"/>
        <v>4160.78</v>
      </c>
      <c r="J626" s="345">
        <f t="shared" si="544"/>
        <v>8840.7799999999988</v>
      </c>
      <c r="K626" s="420"/>
      <c r="L626" s="435"/>
      <c r="M626" s="429">
        <v>360</v>
      </c>
      <c r="N626" s="431">
        <f t="shared" si="545"/>
        <v>0</v>
      </c>
      <c r="O626" s="429">
        <v>320.06</v>
      </c>
      <c r="P626" s="431">
        <f t="shared" si="546"/>
        <v>0</v>
      </c>
      <c r="Q626" s="432">
        <f t="shared" si="547"/>
        <v>0</v>
      </c>
      <c r="R626" s="452"/>
      <c r="S626" s="446">
        <v>360</v>
      </c>
      <c r="T626" s="448">
        <f t="shared" si="548"/>
        <v>0</v>
      </c>
      <c r="U626" s="446">
        <v>320.06</v>
      </c>
      <c r="V626" s="448">
        <f t="shared" si="549"/>
        <v>0</v>
      </c>
      <c r="W626" s="449">
        <f t="shared" si="550"/>
        <v>0</v>
      </c>
      <c r="X626" s="481"/>
      <c r="Y626" s="474">
        <v>360</v>
      </c>
      <c r="Z626" s="476">
        <f t="shared" si="551"/>
        <v>0</v>
      </c>
      <c r="AA626" s="474">
        <v>320.06</v>
      </c>
      <c r="AB626" s="476">
        <f t="shared" si="552"/>
        <v>0</v>
      </c>
      <c r="AC626" s="477">
        <f t="shared" si="553"/>
        <v>0</v>
      </c>
      <c r="AD626" s="500"/>
      <c r="AE626" s="491">
        <v>360</v>
      </c>
      <c r="AF626" s="493">
        <f t="shared" si="554"/>
        <v>0</v>
      </c>
      <c r="AG626" s="491">
        <v>320.06</v>
      </c>
      <c r="AH626" s="493">
        <f t="shared" si="555"/>
        <v>0</v>
      </c>
      <c r="AI626" s="494">
        <f t="shared" si="556"/>
        <v>0</v>
      </c>
      <c r="AJ626" s="532">
        <v>10</v>
      </c>
      <c r="AK626" s="525">
        <v>360</v>
      </c>
      <c r="AL626" s="527">
        <f t="shared" si="557"/>
        <v>3600</v>
      </c>
      <c r="AM626" s="525">
        <v>320.06</v>
      </c>
      <c r="AN626" s="527">
        <f t="shared" si="558"/>
        <v>3200.6</v>
      </c>
      <c r="AO626" s="528">
        <f t="shared" si="559"/>
        <v>6800.6</v>
      </c>
      <c r="AP626" s="549"/>
      <c r="AQ626" s="344">
        <v>360</v>
      </c>
      <c r="AR626" s="190">
        <f t="shared" si="585"/>
        <v>0</v>
      </c>
      <c r="AS626" s="344">
        <v>320.06</v>
      </c>
      <c r="AT626" s="190">
        <f t="shared" si="586"/>
        <v>0</v>
      </c>
      <c r="AU626" s="345">
        <f t="shared" si="594"/>
        <v>0</v>
      </c>
      <c r="AV626" s="681">
        <v>3</v>
      </c>
      <c r="AW626" s="344">
        <v>360</v>
      </c>
      <c r="AX626" s="190">
        <f t="shared" si="588"/>
        <v>1080</v>
      </c>
      <c r="AY626" s="344">
        <v>320.06</v>
      </c>
      <c r="AZ626" s="190">
        <f t="shared" si="589"/>
        <v>960.18000000000006</v>
      </c>
      <c r="BA626" s="345">
        <f t="shared" si="595"/>
        <v>2040.18</v>
      </c>
      <c r="BB626" s="549"/>
      <c r="BC626" s="542">
        <v>360</v>
      </c>
      <c r="BD626" s="544">
        <f t="shared" si="591"/>
        <v>0</v>
      </c>
      <c r="BE626" s="542">
        <v>320.06</v>
      </c>
      <c r="BF626" s="544">
        <f t="shared" si="592"/>
        <v>0</v>
      </c>
      <c r="BG626" s="545">
        <f t="shared" si="593"/>
        <v>0</v>
      </c>
      <c r="BH626" s="398">
        <f t="shared" si="539"/>
        <v>0</v>
      </c>
    </row>
    <row r="627" spans="1:62" s="275" customFormat="1" ht="12.75">
      <c r="A627" s="683" t="s">
        <v>1285</v>
      </c>
      <c r="B627" s="367" t="s">
        <v>1295</v>
      </c>
      <c r="C627" s="187" t="s">
        <v>1296</v>
      </c>
      <c r="D627" s="562" t="s">
        <v>110</v>
      </c>
      <c r="E627" s="638">
        <v>13</v>
      </c>
      <c r="F627" s="344">
        <v>720</v>
      </c>
      <c r="G627" s="190">
        <f t="shared" si="543"/>
        <v>9360</v>
      </c>
      <c r="H627" s="344">
        <v>680.21</v>
      </c>
      <c r="I627" s="190">
        <f t="shared" si="525"/>
        <v>8842.73</v>
      </c>
      <c r="J627" s="345">
        <f t="shared" si="544"/>
        <v>18202.73</v>
      </c>
      <c r="K627" s="420"/>
      <c r="L627" s="435"/>
      <c r="M627" s="429">
        <v>720</v>
      </c>
      <c r="N627" s="431">
        <f t="shared" si="545"/>
        <v>0</v>
      </c>
      <c r="O627" s="429">
        <v>680.21</v>
      </c>
      <c r="P627" s="431">
        <f t="shared" si="546"/>
        <v>0</v>
      </c>
      <c r="Q627" s="432">
        <f t="shared" si="547"/>
        <v>0</v>
      </c>
      <c r="R627" s="452"/>
      <c r="S627" s="446">
        <v>720</v>
      </c>
      <c r="T627" s="448">
        <f t="shared" si="548"/>
        <v>0</v>
      </c>
      <c r="U627" s="446">
        <v>680.21</v>
      </c>
      <c r="V627" s="448">
        <f t="shared" si="549"/>
        <v>0</v>
      </c>
      <c r="W627" s="449">
        <f t="shared" si="550"/>
        <v>0</v>
      </c>
      <c r="X627" s="481"/>
      <c r="Y627" s="474">
        <v>720</v>
      </c>
      <c r="Z627" s="476">
        <f t="shared" si="551"/>
        <v>0</v>
      </c>
      <c r="AA627" s="474">
        <v>680.21</v>
      </c>
      <c r="AB627" s="476">
        <f t="shared" si="552"/>
        <v>0</v>
      </c>
      <c r="AC627" s="477">
        <f t="shared" si="553"/>
        <v>0</v>
      </c>
      <c r="AD627" s="500"/>
      <c r="AE627" s="491">
        <v>720</v>
      </c>
      <c r="AF627" s="493">
        <f t="shared" si="554"/>
        <v>0</v>
      </c>
      <c r="AG627" s="491">
        <v>680.21</v>
      </c>
      <c r="AH627" s="493">
        <f t="shared" si="555"/>
        <v>0</v>
      </c>
      <c r="AI627" s="494">
        <f t="shared" si="556"/>
        <v>0</v>
      </c>
      <c r="AJ627" s="532">
        <v>10</v>
      </c>
      <c r="AK627" s="525">
        <v>720</v>
      </c>
      <c r="AL627" s="527">
        <f t="shared" si="557"/>
        <v>7200</v>
      </c>
      <c r="AM627" s="525">
        <v>680.21</v>
      </c>
      <c r="AN627" s="527">
        <f t="shared" si="558"/>
        <v>6802.1</v>
      </c>
      <c r="AO627" s="528">
        <f t="shared" si="559"/>
        <v>14002.1</v>
      </c>
      <c r="AP627" s="549"/>
      <c r="AQ627" s="344">
        <v>720</v>
      </c>
      <c r="AR627" s="190">
        <f t="shared" si="585"/>
        <v>0</v>
      </c>
      <c r="AS627" s="344">
        <v>680.21</v>
      </c>
      <c r="AT627" s="190">
        <f t="shared" si="586"/>
        <v>0</v>
      </c>
      <c r="AU627" s="345">
        <f t="shared" si="594"/>
        <v>0</v>
      </c>
      <c r="AV627" s="681">
        <v>3</v>
      </c>
      <c r="AW627" s="344">
        <v>720</v>
      </c>
      <c r="AX627" s="190">
        <f t="shared" si="588"/>
        <v>2160</v>
      </c>
      <c r="AY627" s="344">
        <v>680.21</v>
      </c>
      <c r="AZ627" s="190">
        <f t="shared" si="589"/>
        <v>2040.63</v>
      </c>
      <c r="BA627" s="345">
        <f t="shared" si="595"/>
        <v>4200.63</v>
      </c>
      <c r="BB627" s="549"/>
      <c r="BC627" s="542">
        <v>720</v>
      </c>
      <c r="BD627" s="544">
        <f t="shared" si="591"/>
        <v>0</v>
      </c>
      <c r="BE627" s="542">
        <v>680.21</v>
      </c>
      <c r="BF627" s="544">
        <f t="shared" si="592"/>
        <v>0</v>
      </c>
      <c r="BG627" s="545">
        <f t="shared" si="593"/>
        <v>0</v>
      </c>
      <c r="BH627" s="398">
        <f t="shared" si="539"/>
        <v>0</v>
      </c>
    </row>
    <row r="628" spans="1:62" s="275" customFormat="1" ht="12.75">
      <c r="A628" s="683" t="s">
        <v>1288</v>
      </c>
      <c r="B628" s="367" t="s">
        <v>1298</v>
      </c>
      <c r="C628" s="187" t="s">
        <v>1299</v>
      </c>
      <c r="D628" s="562" t="s">
        <v>110</v>
      </c>
      <c r="E628" s="234">
        <v>5</v>
      </c>
      <c r="F628" s="344">
        <v>480</v>
      </c>
      <c r="G628" s="190">
        <f t="shared" si="543"/>
        <v>2400</v>
      </c>
      <c r="H628" s="344">
        <v>230.18</v>
      </c>
      <c r="I628" s="190">
        <f t="shared" si="525"/>
        <v>1150.9000000000001</v>
      </c>
      <c r="J628" s="345">
        <f t="shared" si="544"/>
        <v>3550.9</v>
      </c>
      <c r="K628" s="420"/>
      <c r="L628" s="435"/>
      <c r="M628" s="429">
        <v>480</v>
      </c>
      <c r="N628" s="431">
        <f t="shared" si="545"/>
        <v>0</v>
      </c>
      <c r="O628" s="429">
        <v>230.18</v>
      </c>
      <c r="P628" s="431">
        <f t="shared" si="546"/>
        <v>0</v>
      </c>
      <c r="Q628" s="432">
        <f t="shared" si="547"/>
        <v>0</v>
      </c>
      <c r="R628" s="452"/>
      <c r="S628" s="446">
        <v>480</v>
      </c>
      <c r="T628" s="448">
        <f t="shared" si="548"/>
        <v>0</v>
      </c>
      <c r="U628" s="446">
        <v>230.18</v>
      </c>
      <c r="V628" s="448">
        <f t="shared" si="549"/>
        <v>0</v>
      </c>
      <c r="W628" s="449">
        <f t="shared" si="550"/>
        <v>0</v>
      </c>
      <c r="X628" s="481"/>
      <c r="Y628" s="474">
        <v>480</v>
      </c>
      <c r="Z628" s="476">
        <f t="shared" si="551"/>
        <v>0</v>
      </c>
      <c r="AA628" s="474">
        <v>230.18</v>
      </c>
      <c r="AB628" s="476">
        <f t="shared" si="552"/>
        <v>0</v>
      </c>
      <c r="AC628" s="477">
        <f t="shared" si="553"/>
        <v>0</v>
      </c>
      <c r="AD628" s="500"/>
      <c r="AE628" s="491">
        <v>480</v>
      </c>
      <c r="AF628" s="493">
        <f t="shared" si="554"/>
        <v>0</v>
      </c>
      <c r="AG628" s="491">
        <v>230.18</v>
      </c>
      <c r="AH628" s="493">
        <f t="shared" si="555"/>
        <v>0</v>
      </c>
      <c r="AI628" s="494">
        <f t="shared" si="556"/>
        <v>0</v>
      </c>
      <c r="AJ628" s="532">
        <v>5</v>
      </c>
      <c r="AK628" s="525">
        <v>480</v>
      </c>
      <c r="AL628" s="527">
        <f t="shared" si="557"/>
        <v>2400</v>
      </c>
      <c r="AM628" s="525">
        <v>230.18</v>
      </c>
      <c r="AN628" s="527">
        <f t="shared" si="558"/>
        <v>1150.9000000000001</v>
      </c>
      <c r="AO628" s="528">
        <f t="shared" si="559"/>
        <v>3550.9</v>
      </c>
      <c r="AP628" s="549"/>
      <c r="AQ628" s="344">
        <v>480</v>
      </c>
      <c r="AR628" s="190">
        <f t="shared" si="585"/>
        <v>0</v>
      </c>
      <c r="AS628" s="344">
        <v>230.18</v>
      </c>
      <c r="AT628" s="190">
        <f t="shared" si="586"/>
        <v>0</v>
      </c>
      <c r="AU628" s="345">
        <f t="shared" si="594"/>
        <v>0</v>
      </c>
      <c r="AV628" s="681"/>
      <c r="AW628" s="344">
        <v>480</v>
      </c>
      <c r="AX628" s="190">
        <f t="shared" si="588"/>
        <v>0</v>
      </c>
      <c r="AY628" s="344">
        <v>230.18</v>
      </c>
      <c r="AZ628" s="190">
        <f t="shared" si="589"/>
        <v>0</v>
      </c>
      <c r="BA628" s="345">
        <f t="shared" si="595"/>
        <v>0</v>
      </c>
      <c r="BB628" s="549"/>
      <c r="BC628" s="542">
        <v>480</v>
      </c>
      <c r="BD628" s="544">
        <f t="shared" si="591"/>
        <v>0</v>
      </c>
      <c r="BE628" s="542">
        <v>230.18</v>
      </c>
      <c r="BF628" s="544">
        <f t="shared" si="592"/>
        <v>0</v>
      </c>
      <c r="BG628" s="545">
        <f t="shared" si="593"/>
        <v>0</v>
      </c>
      <c r="BH628" s="398">
        <f t="shared" si="539"/>
        <v>0</v>
      </c>
    </row>
    <row r="629" spans="1:62" s="275" customFormat="1" ht="12.75">
      <c r="A629" s="683" t="s">
        <v>1291</v>
      </c>
      <c r="B629" s="367" t="s">
        <v>1301</v>
      </c>
      <c r="C629" s="187" t="s">
        <v>1302</v>
      </c>
      <c r="D629" s="562" t="s">
        <v>110</v>
      </c>
      <c r="E629" s="234">
        <v>4</v>
      </c>
      <c r="F629" s="344">
        <v>960</v>
      </c>
      <c r="G629" s="190">
        <f t="shared" si="543"/>
        <v>3840</v>
      </c>
      <c r="H629" s="344">
        <v>1700.02</v>
      </c>
      <c r="I629" s="190">
        <f t="shared" si="525"/>
        <v>6800.08</v>
      </c>
      <c r="J629" s="345">
        <f t="shared" si="544"/>
        <v>10640.08</v>
      </c>
      <c r="K629" s="420"/>
      <c r="L629" s="435"/>
      <c r="M629" s="429">
        <v>960</v>
      </c>
      <c r="N629" s="431">
        <f t="shared" si="545"/>
        <v>0</v>
      </c>
      <c r="O629" s="429">
        <v>1700.02</v>
      </c>
      <c r="P629" s="431">
        <f t="shared" si="546"/>
        <v>0</v>
      </c>
      <c r="Q629" s="432">
        <f t="shared" si="547"/>
        <v>0</v>
      </c>
      <c r="R629" s="452"/>
      <c r="S629" s="446">
        <v>960</v>
      </c>
      <c r="T629" s="448">
        <f t="shared" si="548"/>
        <v>0</v>
      </c>
      <c r="U629" s="446">
        <v>1700.02</v>
      </c>
      <c r="V629" s="448">
        <f t="shared" si="549"/>
        <v>0</v>
      </c>
      <c r="W629" s="449">
        <f t="shared" si="550"/>
        <v>0</v>
      </c>
      <c r="X629" s="481"/>
      <c r="Y629" s="474">
        <v>960</v>
      </c>
      <c r="Z629" s="476">
        <f t="shared" si="551"/>
        <v>0</v>
      </c>
      <c r="AA629" s="474">
        <v>1700.02</v>
      </c>
      <c r="AB629" s="476">
        <f t="shared" si="552"/>
        <v>0</v>
      </c>
      <c r="AC629" s="477">
        <f t="shared" si="553"/>
        <v>0</v>
      </c>
      <c r="AD629" s="500"/>
      <c r="AE629" s="491">
        <v>960</v>
      </c>
      <c r="AF629" s="493">
        <f t="shared" si="554"/>
        <v>0</v>
      </c>
      <c r="AG629" s="491">
        <v>1700.02</v>
      </c>
      <c r="AH629" s="493">
        <f t="shared" si="555"/>
        <v>0</v>
      </c>
      <c r="AI629" s="494">
        <f t="shared" si="556"/>
        <v>0</v>
      </c>
      <c r="AJ629" s="532">
        <v>4</v>
      </c>
      <c r="AK629" s="525">
        <v>960</v>
      </c>
      <c r="AL629" s="527">
        <f t="shared" si="557"/>
        <v>3840</v>
      </c>
      <c r="AM629" s="525">
        <v>1700.02</v>
      </c>
      <c r="AN629" s="527">
        <f t="shared" si="558"/>
        <v>6800.08</v>
      </c>
      <c r="AO629" s="528">
        <f t="shared" si="559"/>
        <v>10640.08</v>
      </c>
      <c r="AP629" s="549"/>
      <c r="AQ629" s="344">
        <v>960</v>
      </c>
      <c r="AR629" s="190">
        <f t="shared" si="585"/>
        <v>0</v>
      </c>
      <c r="AS629" s="344">
        <v>1700.02</v>
      </c>
      <c r="AT629" s="190">
        <f t="shared" si="586"/>
        <v>0</v>
      </c>
      <c r="AU629" s="345">
        <f t="shared" si="594"/>
        <v>0</v>
      </c>
      <c r="AV629" s="681"/>
      <c r="AW629" s="344">
        <v>960</v>
      </c>
      <c r="AX629" s="190">
        <f t="shared" si="588"/>
        <v>0</v>
      </c>
      <c r="AY629" s="344">
        <v>1700.02</v>
      </c>
      <c r="AZ629" s="190">
        <f t="shared" si="589"/>
        <v>0</v>
      </c>
      <c r="BA629" s="345">
        <f t="shared" si="595"/>
        <v>0</v>
      </c>
      <c r="BB629" s="549"/>
      <c r="BC629" s="542">
        <v>960</v>
      </c>
      <c r="BD629" s="544">
        <f t="shared" si="591"/>
        <v>0</v>
      </c>
      <c r="BE629" s="542">
        <v>1700.02</v>
      </c>
      <c r="BF629" s="544">
        <f t="shared" si="592"/>
        <v>0</v>
      </c>
      <c r="BG629" s="545">
        <f t="shared" si="593"/>
        <v>0</v>
      </c>
      <c r="BH629" s="398">
        <f t="shared" si="539"/>
        <v>0</v>
      </c>
    </row>
    <row r="630" spans="1:62" s="275" customFormat="1" ht="12.75">
      <c r="A630" s="683" t="s">
        <v>1294</v>
      </c>
      <c r="B630" s="367" t="s">
        <v>1304</v>
      </c>
      <c r="C630" s="187" t="s">
        <v>1305</v>
      </c>
      <c r="D630" s="562" t="s">
        <v>110</v>
      </c>
      <c r="E630" s="234">
        <v>4</v>
      </c>
      <c r="F630" s="344">
        <v>240</v>
      </c>
      <c r="G630" s="190">
        <f t="shared" si="543"/>
        <v>960</v>
      </c>
      <c r="H630" s="344">
        <v>230.04</v>
      </c>
      <c r="I630" s="190">
        <f t="shared" si="525"/>
        <v>920.16</v>
      </c>
      <c r="J630" s="345">
        <f>G630+I630</f>
        <v>1880.1599999999999</v>
      </c>
      <c r="K630" s="420"/>
      <c r="L630" s="435"/>
      <c r="M630" s="429">
        <v>240</v>
      </c>
      <c r="N630" s="431">
        <f t="shared" si="545"/>
        <v>0</v>
      </c>
      <c r="O630" s="429">
        <v>230.04</v>
      </c>
      <c r="P630" s="431">
        <f t="shared" si="546"/>
        <v>0</v>
      </c>
      <c r="Q630" s="432">
        <f t="shared" si="547"/>
        <v>0</v>
      </c>
      <c r="R630" s="452"/>
      <c r="S630" s="446">
        <v>240</v>
      </c>
      <c r="T630" s="448">
        <f t="shared" si="548"/>
        <v>0</v>
      </c>
      <c r="U630" s="446">
        <v>230.04</v>
      </c>
      <c r="V630" s="448">
        <f t="shared" si="549"/>
        <v>0</v>
      </c>
      <c r="W630" s="449">
        <f t="shared" si="550"/>
        <v>0</v>
      </c>
      <c r="X630" s="481"/>
      <c r="Y630" s="474">
        <v>240</v>
      </c>
      <c r="Z630" s="476">
        <f t="shared" si="551"/>
        <v>0</v>
      </c>
      <c r="AA630" s="474">
        <v>230.04</v>
      </c>
      <c r="AB630" s="476">
        <f t="shared" si="552"/>
        <v>0</v>
      </c>
      <c r="AC630" s="477">
        <f t="shared" si="553"/>
        <v>0</v>
      </c>
      <c r="AD630" s="500"/>
      <c r="AE630" s="491">
        <v>240</v>
      </c>
      <c r="AF630" s="493">
        <f t="shared" si="554"/>
        <v>0</v>
      </c>
      <c r="AG630" s="491">
        <v>230.04</v>
      </c>
      <c r="AH630" s="493">
        <f t="shared" si="555"/>
        <v>0</v>
      </c>
      <c r="AI630" s="494">
        <f t="shared" si="556"/>
        <v>0</v>
      </c>
      <c r="AJ630" s="532">
        <v>4</v>
      </c>
      <c r="AK630" s="525">
        <v>240</v>
      </c>
      <c r="AL630" s="527">
        <f t="shared" si="557"/>
        <v>960</v>
      </c>
      <c r="AM630" s="525">
        <v>230.04</v>
      </c>
      <c r="AN630" s="527">
        <f t="shared" si="558"/>
        <v>920.16</v>
      </c>
      <c r="AO630" s="528">
        <f t="shared" si="559"/>
        <v>1880.1599999999999</v>
      </c>
      <c r="AP630" s="549"/>
      <c r="AQ630" s="344">
        <v>240</v>
      </c>
      <c r="AR630" s="190">
        <f t="shared" si="585"/>
        <v>0</v>
      </c>
      <c r="AS630" s="344">
        <v>230.04</v>
      </c>
      <c r="AT630" s="190">
        <f t="shared" si="586"/>
        <v>0</v>
      </c>
      <c r="AU630" s="345">
        <f>AR630+AT630</f>
        <v>0</v>
      </c>
      <c r="AV630" s="681"/>
      <c r="AW630" s="344">
        <v>240</v>
      </c>
      <c r="AX630" s="190">
        <f t="shared" si="588"/>
        <v>0</v>
      </c>
      <c r="AY630" s="344">
        <v>230.04</v>
      </c>
      <c r="AZ630" s="190">
        <f t="shared" si="589"/>
        <v>0</v>
      </c>
      <c r="BA630" s="345">
        <f>AX630+AZ630</f>
        <v>0</v>
      </c>
      <c r="BB630" s="549"/>
      <c r="BC630" s="542">
        <v>240</v>
      </c>
      <c r="BD630" s="544">
        <f t="shared" si="591"/>
        <v>0</v>
      </c>
      <c r="BE630" s="542">
        <v>230.04</v>
      </c>
      <c r="BF630" s="544">
        <f t="shared" si="592"/>
        <v>0</v>
      </c>
      <c r="BG630" s="545">
        <f t="shared" si="593"/>
        <v>0</v>
      </c>
      <c r="BH630" s="398">
        <f t="shared" si="539"/>
        <v>0</v>
      </c>
    </row>
    <row r="631" spans="1:62" s="595" customFormat="1" ht="25.5">
      <c r="A631" s="668" t="s">
        <v>1297</v>
      </c>
      <c r="B631" s="675" t="s">
        <v>1307</v>
      </c>
      <c r="C631" s="598" t="s">
        <v>1308</v>
      </c>
      <c r="D631" s="710" t="s">
        <v>123</v>
      </c>
      <c r="E631" s="711"/>
      <c r="F631" s="600">
        <v>980</v>
      </c>
      <c r="G631" s="586">
        <f t="shared" si="543"/>
        <v>0</v>
      </c>
      <c r="H631" s="600">
        <v>1724</v>
      </c>
      <c r="I631" s="586">
        <f t="shared" si="525"/>
        <v>0</v>
      </c>
      <c r="J631" s="587">
        <f t="shared" si="544"/>
        <v>0</v>
      </c>
      <c r="K631" s="676"/>
      <c r="L631" s="673"/>
      <c r="M631" s="600">
        <v>980</v>
      </c>
      <c r="N631" s="586">
        <f t="shared" si="545"/>
        <v>0</v>
      </c>
      <c r="O631" s="600">
        <v>1724</v>
      </c>
      <c r="P631" s="586">
        <f t="shared" si="546"/>
        <v>0</v>
      </c>
      <c r="Q631" s="587">
        <f t="shared" si="547"/>
        <v>0</v>
      </c>
      <c r="R631" s="673"/>
      <c r="S631" s="600">
        <v>980</v>
      </c>
      <c r="T631" s="586">
        <f t="shared" si="548"/>
        <v>0</v>
      </c>
      <c r="U631" s="600">
        <v>1724</v>
      </c>
      <c r="V631" s="586">
        <f t="shared" si="549"/>
        <v>0</v>
      </c>
      <c r="W631" s="587">
        <f t="shared" si="550"/>
        <v>0</v>
      </c>
      <c r="X631" s="673"/>
      <c r="Y631" s="600">
        <v>980</v>
      </c>
      <c r="Z631" s="586">
        <f t="shared" si="551"/>
        <v>0</v>
      </c>
      <c r="AA631" s="600">
        <v>1724</v>
      </c>
      <c r="AB631" s="586">
        <f t="shared" si="552"/>
        <v>0</v>
      </c>
      <c r="AC631" s="587">
        <f t="shared" si="553"/>
        <v>0</v>
      </c>
      <c r="AD631" s="673"/>
      <c r="AE631" s="600">
        <v>980</v>
      </c>
      <c r="AF631" s="586">
        <f t="shared" si="554"/>
        <v>0</v>
      </c>
      <c r="AG631" s="600">
        <v>1724</v>
      </c>
      <c r="AH631" s="586">
        <f t="shared" si="555"/>
        <v>0</v>
      </c>
      <c r="AI631" s="587">
        <f t="shared" si="556"/>
        <v>0</v>
      </c>
      <c r="AJ631" s="674"/>
      <c r="AK631" s="603">
        <v>980</v>
      </c>
      <c r="AL631" s="591">
        <f t="shared" si="557"/>
        <v>0</v>
      </c>
      <c r="AM631" s="603">
        <v>1724</v>
      </c>
      <c r="AN631" s="591">
        <f t="shared" si="558"/>
        <v>0</v>
      </c>
      <c r="AO631" s="592">
        <f t="shared" si="559"/>
        <v>0</v>
      </c>
      <c r="AP631" s="673"/>
      <c r="AQ631" s="600">
        <v>980</v>
      </c>
      <c r="AR631" s="586">
        <f t="shared" si="585"/>
        <v>0</v>
      </c>
      <c r="AS631" s="600">
        <v>1724</v>
      </c>
      <c r="AT631" s="586">
        <f t="shared" si="586"/>
        <v>0</v>
      </c>
      <c r="AU631" s="587">
        <f t="shared" ref="AU631:AU639" si="596">AR631+AT631</f>
        <v>0</v>
      </c>
      <c r="AV631" s="681"/>
      <c r="AW631" s="600">
        <v>980</v>
      </c>
      <c r="AX631" s="586">
        <f t="shared" si="588"/>
        <v>0</v>
      </c>
      <c r="AY631" s="600">
        <v>1724</v>
      </c>
      <c r="AZ631" s="586">
        <f t="shared" si="589"/>
        <v>0</v>
      </c>
      <c r="BA631" s="587">
        <f t="shared" ref="BA631:BA639" si="597">AX631+AZ631</f>
        <v>0</v>
      </c>
      <c r="BB631" s="673"/>
      <c r="BC631" s="600">
        <v>980</v>
      </c>
      <c r="BD631" s="586">
        <f t="shared" si="591"/>
        <v>0</v>
      </c>
      <c r="BE631" s="600">
        <v>1724</v>
      </c>
      <c r="BF631" s="586">
        <f t="shared" si="592"/>
        <v>0</v>
      </c>
      <c r="BG631" s="587">
        <f t="shared" si="593"/>
        <v>0</v>
      </c>
      <c r="BH631" s="398">
        <f t="shared" si="539"/>
        <v>0</v>
      </c>
    </row>
    <row r="632" spans="1:62" s="595" customFormat="1" ht="25.5">
      <c r="A632" s="668" t="s">
        <v>1300</v>
      </c>
      <c r="B632" s="675" t="s">
        <v>1310</v>
      </c>
      <c r="C632" s="598" t="s">
        <v>1311</v>
      </c>
      <c r="D632" s="710" t="s">
        <v>123</v>
      </c>
      <c r="E632" s="711"/>
      <c r="F632" s="600">
        <v>800</v>
      </c>
      <c r="G632" s="586">
        <f t="shared" si="543"/>
        <v>0</v>
      </c>
      <c r="H632" s="600">
        <v>650.57000000000005</v>
      </c>
      <c r="I632" s="586">
        <f t="shared" si="525"/>
        <v>0</v>
      </c>
      <c r="J632" s="587">
        <f t="shared" si="544"/>
        <v>0</v>
      </c>
      <c r="K632" s="676"/>
      <c r="L632" s="673"/>
      <c r="M632" s="600">
        <v>800</v>
      </c>
      <c r="N632" s="586">
        <f t="shared" si="545"/>
        <v>0</v>
      </c>
      <c r="O632" s="600">
        <v>650.57000000000005</v>
      </c>
      <c r="P632" s="586">
        <f t="shared" si="546"/>
        <v>0</v>
      </c>
      <c r="Q632" s="587">
        <f t="shared" si="547"/>
        <v>0</v>
      </c>
      <c r="R632" s="673"/>
      <c r="S632" s="600">
        <v>800</v>
      </c>
      <c r="T632" s="586">
        <f t="shared" si="548"/>
        <v>0</v>
      </c>
      <c r="U632" s="600">
        <v>650.57000000000005</v>
      </c>
      <c r="V632" s="586">
        <f t="shared" si="549"/>
        <v>0</v>
      </c>
      <c r="W632" s="587">
        <f t="shared" si="550"/>
        <v>0</v>
      </c>
      <c r="X632" s="673"/>
      <c r="Y632" s="600">
        <v>800</v>
      </c>
      <c r="Z632" s="586">
        <f t="shared" si="551"/>
        <v>0</v>
      </c>
      <c r="AA632" s="600">
        <v>650.57000000000005</v>
      </c>
      <c r="AB632" s="586">
        <f t="shared" si="552"/>
        <v>0</v>
      </c>
      <c r="AC632" s="587">
        <f t="shared" si="553"/>
        <v>0</v>
      </c>
      <c r="AD632" s="673"/>
      <c r="AE632" s="600">
        <v>800</v>
      </c>
      <c r="AF632" s="586">
        <f t="shared" si="554"/>
        <v>0</v>
      </c>
      <c r="AG632" s="600">
        <v>650.57000000000005</v>
      </c>
      <c r="AH632" s="586">
        <f t="shared" si="555"/>
        <v>0</v>
      </c>
      <c r="AI632" s="587">
        <f t="shared" si="556"/>
        <v>0</v>
      </c>
      <c r="AJ632" s="674"/>
      <c r="AK632" s="603">
        <v>800</v>
      </c>
      <c r="AL632" s="591">
        <f t="shared" si="557"/>
        <v>0</v>
      </c>
      <c r="AM632" s="603">
        <v>650.57000000000005</v>
      </c>
      <c r="AN632" s="591">
        <f t="shared" si="558"/>
        <v>0</v>
      </c>
      <c r="AO632" s="592">
        <f t="shared" si="559"/>
        <v>0</v>
      </c>
      <c r="AP632" s="673"/>
      <c r="AQ632" s="600">
        <v>800</v>
      </c>
      <c r="AR632" s="586">
        <f t="shared" si="585"/>
        <v>0</v>
      </c>
      <c r="AS632" s="600">
        <v>650.57000000000005</v>
      </c>
      <c r="AT632" s="586">
        <f t="shared" si="586"/>
        <v>0</v>
      </c>
      <c r="AU632" s="587">
        <f t="shared" si="596"/>
        <v>0</v>
      </c>
      <c r="AV632" s="681"/>
      <c r="AW632" s="600">
        <v>800</v>
      </c>
      <c r="AX632" s="586">
        <f t="shared" si="588"/>
        <v>0</v>
      </c>
      <c r="AY632" s="600">
        <v>650.57000000000005</v>
      </c>
      <c r="AZ632" s="586">
        <f t="shared" si="589"/>
        <v>0</v>
      </c>
      <c r="BA632" s="587">
        <f t="shared" si="597"/>
        <v>0</v>
      </c>
      <c r="BB632" s="673"/>
      <c r="BC632" s="600">
        <v>800</v>
      </c>
      <c r="BD632" s="586">
        <f t="shared" si="591"/>
        <v>0</v>
      </c>
      <c r="BE632" s="600">
        <v>650.57000000000005</v>
      </c>
      <c r="BF632" s="586">
        <f t="shared" si="592"/>
        <v>0</v>
      </c>
      <c r="BG632" s="587">
        <f t="shared" si="593"/>
        <v>0</v>
      </c>
      <c r="BH632" s="398">
        <f t="shared" si="539"/>
        <v>0</v>
      </c>
    </row>
    <row r="633" spans="1:62" s="730" customFormat="1" ht="12.75">
      <c r="A633" s="683" t="s">
        <v>1303</v>
      </c>
      <c r="B633" s="728" t="s">
        <v>1313</v>
      </c>
      <c r="C633" s="723"/>
      <c r="D633" s="724" t="s">
        <v>140</v>
      </c>
      <c r="E633" s="723">
        <v>18</v>
      </c>
      <c r="F633" s="691">
        <v>954</v>
      </c>
      <c r="G633" s="692">
        <f t="shared" si="543"/>
        <v>17172</v>
      </c>
      <c r="H633" s="691">
        <v>0</v>
      </c>
      <c r="I633" s="692">
        <f t="shared" si="525"/>
        <v>0</v>
      </c>
      <c r="J633" s="693">
        <f t="shared" si="544"/>
        <v>17172</v>
      </c>
      <c r="K633" s="729"/>
      <c r="L633" s="695"/>
      <c r="M633" s="691">
        <v>954</v>
      </c>
      <c r="N633" s="692">
        <f t="shared" si="545"/>
        <v>0</v>
      </c>
      <c r="O633" s="691">
        <v>0</v>
      </c>
      <c r="P633" s="692">
        <f t="shared" si="546"/>
        <v>0</v>
      </c>
      <c r="Q633" s="693">
        <f t="shared" si="547"/>
        <v>0</v>
      </c>
      <c r="R633" s="695"/>
      <c r="S633" s="691">
        <v>954</v>
      </c>
      <c r="T633" s="692">
        <f t="shared" si="548"/>
        <v>0</v>
      </c>
      <c r="U633" s="691">
        <v>0</v>
      </c>
      <c r="V633" s="692">
        <f t="shared" si="549"/>
        <v>0</v>
      </c>
      <c r="W633" s="693">
        <f t="shared" si="550"/>
        <v>0</v>
      </c>
      <c r="X633" s="695"/>
      <c r="Y633" s="691">
        <v>954</v>
      </c>
      <c r="Z633" s="692">
        <f t="shared" si="551"/>
        <v>0</v>
      </c>
      <c r="AA633" s="691">
        <v>0</v>
      </c>
      <c r="AB633" s="692">
        <f t="shared" si="552"/>
        <v>0</v>
      </c>
      <c r="AC633" s="693">
        <f t="shared" si="553"/>
        <v>0</v>
      </c>
      <c r="AD633" s="695"/>
      <c r="AE633" s="691">
        <v>954</v>
      </c>
      <c r="AF633" s="692">
        <f t="shared" si="554"/>
        <v>0</v>
      </c>
      <c r="AG633" s="691">
        <v>0</v>
      </c>
      <c r="AH633" s="692">
        <f t="shared" si="555"/>
        <v>0</v>
      </c>
      <c r="AI633" s="693">
        <f t="shared" si="556"/>
        <v>0</v>
      </c>
      <c r="AJ633" s="696">
        <v>18</v>
      </c>
      <c r="AK633" s="697">
        <v>954</v>
      </c>
      <c r="AL633" s="698">
        <f t="shared" si="557"/>
        <v>17172</v>
      </c>
      <c r="AM633" s="697">
        <v>0</v>
      </c>
      <c r="AN633" s="698">
        <f t="shared" si="558"/>
        <v>0</v>
      </c>
      <c r="AO633" s="699">
        <f t="shared" si="559"/>
        <v>17172</v>
      </c>
      <c r="AP633" s="695"/>
      <c r="AQ633" s="691">
        <v>954</v>
      </c>
      <c r="AR633" s="692">
        <f t="shared" si="585"/>
        <v>0</v>
      </c>
      <c r="AS633" s="691">
        <v>0</v>
      </c>
      <c r="AT633" s="692">
        <f t="shared" si="586"/>
        <v>0</v>
      </c>
      <c r="AU633" s="693">
        <f t="shared" si="596"/>
        <v>0</v>
      </c>
      <c r="AV633" s="681"/>
      <c r="AW633" s="691">
        <v>954</v>
      </c>
      <c r="AX633" s="692">
        <f t="shared" si="588"/>
        <v>0</v>
      </c>
      <c r="AY633" s="691">
        <v>0</v>
      </c>
      <c r="AZ633" s="692">
        <f t="shared" si="589"/>
        <v>0</v>
      </c>
      <c r="BA633" s="693">
        <f t="shared" si="597"/>
        <v>0</v>
      </c>
      <c r="BB633" s="695"/>
      <c r="BC633" s="691">
        <v>954</v>
      </c>
      <c r="BD633" s="692">
        <f t="shared" si="591"/>
        <v>0</v>
      </c>
      <c r="BE633" s="691">
        <v>0</v>
      </c>
      <c r="BF633" s="692">
        <f t="shared" si="592"/>
        <v>0</v>
      </c>
      <c r="BG633" s="693">
        <f t="shared" si="593"/>
        <v>0</v>
      </c>
      <c r="BH633" s="398">
        <f t="shared" si="539"/>
        <v>0</v>
      </c>
      <c r="BJ633" s="700"/>
    </row>
    <row r="634" spans="1:62" s="727" customFormat="1" ht="12.75">
      <c r="A634" s="668" t="s">
        <v>1306</v>
      </c>
      <c r="B634" s="709" t="s">
        <v>1275</v>
      </c>
      <c r="C634" s="598"/>
      <c r="D634" s="710" t="s">
        <v>140</v>
      </c>
      <c r="E634" s="598">
        <v>0</v>
      </c>
      <c r="F634" s="600">
        <v>1162</v>
      </c>
      <c r="G634" s="586">
        <f t="shared" si="543"/>
        <v>0</v>
      </c>
      <c r="H634" s="600">
        <v>840</v>
      </c>
      <c r="I634" s="586">
        <f t="shared" si="525"/>
        <v>0</v>
      </c>
      <c r="J634" s="587">
        <f t="shared" si="544"/>
        <v>0</v>
      </c>
      <c r="K634" s="726"/>
      <c r="L634" s="673"/>
      <c r="M634" s="600">
        <v>1162</v>
      </c>
      <c r="N634" s="586">
        <f t="shared" si="545"/>
        <v>0</v>
      </c>
      <c r="O634" s="600">
        <v>840</v>
      </c>
      <c r="P634" s="586">
        <f t="shared" si="546"/>
        <v>0</v>
      </c>
      <c r="Q634" s="587">
        <f t="shared" si="547"/>
        <v>0</v>
      </c>
      <c r="R634" s="673"/>
      <c r="S634" s="600">
        <v>1162</v>
      </c>
      <c r="T634" s="586">
        <f t="shared" si="548"/>
        <v>0</v>
      </c>
      <c r="U634" s="600">
        <v>840</v>
      </c>
      <c r="V634" s="586">
        <f t="shared" si="549"/>
        <v>0</v>
      </c>
      <c r="W634" s="587">
        <f t="shared" si="550"/>
        <v>0</v>
      </c>
      <c r="X634" s="673"/>
      <c r="Y634" s="600">
        <v>1162</v>
      </c>
      <c r="Z634" s="586">
        <f t="shared" si="551"/>
        <v>0</v>
      </c>
      <c r="AA634" s="600">
        <v>840</v>
      </c>
      <c r="AB634" s="586">
        <f t="shared" si="552"/>
        <v>0</v>
      </c>
      <c r="AC634" s="587">
        <f t="shared" si="553"/>
        <v>0</v>
      </c>
      <c r="AD634" s="673"/>
      <c r="AE634" s="600">
        <v>1162</v>
      </c>
      <c r="AF634" s="586">
        <f t="shared" si="554"/>
        <v>0</v>
      </c>
      <c r="AG634" s="600">
        <v>840</v>
      </c>
      <c r="AH634" s="586">
        <f t="shared" si="555"/>
        <v>0</v>
      </c>
      <c r="AI634" s="587">
        <f t="shared" si="556"/>
        <v>0</v>
      </c>
      <c r="AJ634" s="674"/>
      <c r="AK634" s="603">
        <v>1162</v>
      </c>
      <c r="AL634" s="591">
        <f t="shared" si="557"/>
        <v>0</v>
      </c>
      <c r="AM634" s="603">
        <v>840</v>
      </c>
      <c r="AN634" s="591">
        <f t="shared" si="558"/>
        <v>0</v>
      </c>
      <c r="AO634" s="592">
        <f t="shared" si="559"/>
        <v>0</v>
      </c>
      <c r="AP634" s="673"/>
      <c r="AQ634" s="600">
        <v>1162</v>
      </c>
      <c r="AR634" s="586">
        <f t="shared" si="585"/>
        <v>0</v>
      </c>
      <c r="AS634" s="600">
        <v>840</v>
      </c>
      <c r="AT634" s="586">
        <f t="shared" si="586"/>
        <v>0</v>
      </c>
      <c r="AU634" s="587">
        <f t="shared" si="596"/>
        <v>0</v>
      </c>
      <c r="AV634" s="681"/>
      <c r="AW634" s="600">
        <v>1162</v>
      </c>
      <c r="AX634" s="586">
        <f t="shared" si="588"/>
        <v>0</v>
      </c>
      <c r="AY634" s="600">
        <v>840</v>
      </c>
      <c r="AZ634" s="586">
        <f t="shared" si="589"/>
        <v>0</v>
      </c>
      <c r="BA634" s="587">
        <f t="shared" si="597"/>
        <v>0</v>
      </c>
      <c r="BB634" s="673"/>
      <c r="BC634" s="600">
        <v>1162</v>
      </c>
      <c r="BD634" s="586">
        <f t="shared" si="591"/>
        <v>0</v>
      </c>
      <c r="BE634" s="600">
        <v>840</v>
      </c>
      <c r="BF634" s="586">
        <f t="shared" si="592"/>
        <v>0</v>
      </c>
      <c r="BG634" s="587">
        <f t="shared" si="593"/>
        <v>0</v>
      </c>
      <c r="BH634" s="398">
        <f t="shared" si="539"/>
        <v>0</v>
      </c>
      <c r="BJ634" s="595"/>
    </row>
    <row r="635" spans="1:62" s="278" customFormat="1" ht="12.75">
      <c r="A635" s="683" t="s">
        <v>1309</v>
      </c>
      <c r="B635" s="366" t="s">
        <v>1316</v>
      </c>
      <c r="C635" s="187"/>
      <c r="D635" s="562" t="s">
        <v>140</v>
      </c>
      <c r="E635" s="187">
        <v>14</v>
      </c>
      <c r="F635" s="344">
        <v>954</v>
      </c>
      <c r="G635" s="190">
        <f t="shared" si="543"/>
        <v>13356</v>
      </c>
      <c r="H635" s="344">
        <v>0</v>
      </c>
      <c r="I635" s="190">
        <f t="shared" si="525"/>
        <v>0</v>
      </c>
      <c r="J635" s="345">
        <f t="shared" si="544"/>
        <v>13356</v>
      </c>
      <c r="K635" s="419"/>
      <c r="L635" s="435"/>
      <c r="M635" s="429">
        <v>954</v>
      </c>
      <c r="N635" s="431">
        <f t="shared" si="545"/>
        <v>0</v>
      </c>
      <c r="O635" s="429">
        <v>0</v>
      </c>
      <c r="P635" s="431">
        <f t="shared" si="546"/>
        <v>0</v>
      </c>
      <c r="Q635" s="432">
        <f t="shared" si="547"/>
        <v>0</v>
      </c>
      <c r="R635" s="452"/>
      <c r="S635" s="446">
        <v>954</v>
      </c>
      <c r="T635" s="448">
        <f t="shared" si="548"/>
        <v>0</v>
      </c>
      <c r="U635" s="446">
        <v>0</v>
      </c>
      <c r="V635" s="448">
        <f t="shared" si="549"/>
        <v>0</v>
      </c>
      <c r="W635" s="449">
        <f t="shared" si="550"/>
        <v>0</v>
      </c>
      <c r="X635" s="481"/>
      <c r="Y635" s="474">
        <v>954</v>
      </c>
      <c r="Z635" s="476">
        <f t="shared" si="551"/>
        <v>0</v>
      </c>
      <c r="AA635" s="474">
        <v>0</v>
      </c>
      <c r="AB635" s="476">
        <f t="shared" si="552"/>
        <v>0</v>
      </c>
      <c r="AC635" s="477">
        <f t="shared" si="553"/>
        <v>0</v>
      </c>
      <c r="AD635" s="500"/>
      <c r="AE635" s="491">
        <v>954</v>
      </c>
      <c r="AF635" s="493">
        <f t="shared" si="554"/>
        <v>0</v>
      </c>
      <c r="AG635" s="491">
        <v>0</v>
      </c>
      <c r="AH635" s="493">
        <f t="shared" si="555"/>
        <v>0</v>
      </c>
      <c r="AI635" s="494">
        <f t="shared" si="556"/>
        <v>0</v>
      </c>
      <c r="AJ635" s="532">
        <v>14</v>
      </c>
      <c r="AK635" s="525">
        <v>954</v>
      </c>
      <c r="AL635" s="527">
        <f t="shared" si="557"/>
        <v>13356</v>
      </c>
      <c r="AM635" s="525">
        <v>0</v>
      </c>
      <c r="AN635" s="527">
        <f t="shared" si="558"/>
        <v>0</v>
      </c>
      <c r="AO635" s="528">
        <f t="shared" si="559"/>
        <v>13356</v>
      </c>
      <c r="AP635" s="549"/>
      <c r="AQ635" s="344">
        <v>954</v>
      </c>
      <c r="AR635" s="190">
        <f t="shared" si="585"/>
        <v>0</v>
      </c>
      <c r="AS635" s="344">
        <v>0</v>
      </c>
      <c r="AT635" s="190">
        <f t="shared" si="586"/>
        <v>0</v>
      </c>
      <c r="AU635" s="345">
        <f t="shared" si="596"/>
        <v>0</v>
      </c>
      <c r="AV635" s="681"/>
      <c r="AW635" s="344">
        <v>954</v>
      </c>
      <c r="AX635" s="190">
        <f t="shared" si="588"/>
        <v>0</v>
      </c>
      <c r="AY635" s="344">
        <v>0</v>
      </c>
      <c r="AZ635" s="190">
        <f t="shared" si="589"/>
        <v>0</v>
      </c>
      <c r="BA635" s="345">
        <f t="shared" si="597"/>
        <v>0</v>
      </c>
      <c r="BB635" s="549"/>
      <c r="BC635" s="542">
        <v>954</v>
      </c>
      <c r="BD635" s="544">
        <f t="shared" si="591"/>
        <v>0</v>
      </c>
      <c r="BE635" s="542">
        <v>0</v>
      </c>
      <c r="BF635" s="544">
        <f t="shared" si="592"/>
        <v>0</v>
      </c>
      <c r="BG635" s="545">
        <f t="shared" si="593"/>
        <v>0</v>
      </c>
      <c r="BH635" s="398">
        <f t="shared" si="539"/>
        <v>0</v>
      </c>
      <c r="BJ635" s="275"/>
    </row>
    <row r="636" spans="1:62" s="727" customFormat="1" ht="12.75">
      <c r="A636" s="668" t="s">
        <v>1312</v>
      </c>
      <c r="B636" s="709" t="s">
        <v>1318</v>
      </c>
      <c r="C636" s="598"/>
      <c r="D636" s="710" t="s">
        <v>140</v>
      </c>
      <c r="E636" s="598"/>
      <c r="F636" s="600">
        <v>2400</v>
      </c>
      <c r="G636" s="586">
        <f t="shared" si="543"/>
        <v>0</v>
      </c>
      <c r="H636" s="600">
        <v>0</v>
      </c>
      <c r="I636" s="586">
        <f t="shared" si="525"/>
        <v>0</v>
      </c>
      <c r="J636" s="587">
        <f t="shared" si="544"/>
        <v>0</v>
      </c>
      <c r="K636" s="726"/>
      <c r="L636" s="673"/>
      <c r="M636" s="600">
        <v>2400</v>
      </c>
      <c r="N636" s="586">
        <f t="shared" si="545"/>
        <v>0</v>
      </c>
      <c r="O636" s="600">
        <v>0</v>
      </c>
      <c r="P636" s="586">
        <f t="shared" si="546"/>
        <v>0</v>
      </c>
      <c r="Q636" s="587">
        <f t="shared" si="547"/>
        <v>0</v>
      </c>
      <c r="R636" s="673"/>
      <c r="S636" s="600">
        <v>2400</v>
      </c>
      <c r="T636" s="586">
        <f t="shared" si="548"/>
        <v>0</v>
      </c>
      <c r="U636" s="600">
        <v>0</v>
      </c>
      <c r="V636" s="586">
        <f t="shared" si="549"/>
        <v>0</v>
      </c>
      <c r="W636" s="587">
        <f t="shared" si="550"/>
        <v>0</v>
      </c>
      <c r="X636" s="673"/>
      <c r="Y636" s="600">
        <v>2400</v>
      </c>
      <c r="Z636" s="586">
        <f t="shared" si="551"/>
        <v>0</v>
      </c>
      <c r="AA636" s="600">
        <v>0</v>
      </c>
      <c r="AB636" s="586">
        <f t="shared" si="552"/>
        <v>0</v>
      </c>
      <c r="AC636" s="587">
        <f t="shared" si="553"/>
        <v>0</v>
      </c>
      <c r="AD636" s="673"/>
      <c r="AE636" s="600">
        <v>2400</v>
      </c>
      <c r="AF636" s="586">
        <f t="shared" si="554"/>
        <v>0</v>
      </c>
      <c r="AG636" s="600">
        <v>0</v>
      </c>
      <c r="AH636" s="586">
        <f t="shared" si="555"/>
        <v>0</v>
      </c>
      <c r="AI636" s="587">
        <f t="shared" si="556"/>
        <v>0</v>
      </c>
      <c r="AJ636" s="674"/>
      <c r="AK636" s="603">
        <v>2400</v>
      </c>
      <c r="AL636" s="591">
        <f t="shared" si="557"/>
        <v>0</v>
      </c>
      <c r="AM636" s="603">
        <v>0</v>
      </c>
      <c r="AN636" s="591">
        <f t="shared" si="558"/>
        <v>0</v>
      </c>
      <c r="AO636" s="592">
        <f t="shared" si="559"/>
        <v>0</v>
      </c>
      <c r="AP636" s="673"/>
      <c r="AQ636" s="600">
        <v>2400</v>
      </c>
      <c r="AR636" s="586">
        <f t="shared" si="585"/>
        <v>0</v>
      </c>
      <c r="AS636" s="600">
        <v>0</v>
      </c>
      <c r="AT636" s="586">
        <f t="shared" si="586"/>
        <v>0</v>
      </c>
      <c r="AU636" s="587">
        <f t="shared" si="596"/>
        <v>0</v>
      </c>
      <c r="AV636" s="681"/>
      <c r="AW636" s="600">
        <v>2400</v>
      </c>
      <c r="AX636" s="586">
        <f t="shared" si="588"/>
        <v>0</v>
      </c>
      <c r="AY636" s="600">
        <v>0</v>
      </c>
      <c r="AZ636" s="586">
        <f t="shared" si="589"/>
        <v>0</v>
      </c>
      <c r="BA636" s="587">
        <f t="shared" si="597"/>
        <v>0</v>
      </c>
      <c r="BB636" s="673"/>
      <c r="BC636" s="600">
        <v>2400</v>
      </c>
      <c r="BD636" s="586">
        <f t="shared" si="591"/>
        <v>0</v>
      </c>
      <c r="BE636" s="600">
        <v>0</v>
      </c>
      <c r="BF636" s="586">
        <f t="shared" si="592"/>
        <v>0</v>
      </c>
      <c r="BG636" s="587">
        <f t="shared" si="593"/>
        <v>0</v>
      </c>
      <c r="BH636" s="398">
        <f t="shared" si="539"/>
        <v>0</v>
      </c>
      <c r="BJ636" s="595"/>
    </row>
    <row r="637" spans="1:62" s="275" customFormat="1" ht="12.75">
      <c r="A637" s="683" t="s">
        <v>1314</v>
      </c>
      <c r="B637" s="367" t="s">
        <v>388</v>
      </c>
      <c r="C637" s="187"/>
      <c r="D637" s="562" t="s">
        <v>117</v>
      </c>
      <c r="E637" s="234">
        <v>1</v>
      </c>
      <c r="F637" s="344">
        <v>0</v>
      </c>
      <c r="G637" s="190">
        <f t="shared" si="543"/>
        <v>0</v>
      </c>
      <c r="H637" s="344">
        <v>14880</v>
      </c>
      <c r="I637" s="190">
        <f t="shared" ref="I637:I642" si="598">ROUND(E637*H637,2)</f>
        <v>14880</v>
      </c>
      <c r="J637" s="345">
        <f t="shared" si="544"/>
        <v>14880</v>
      </c>
      <c r="K637" s="420"/>
      <c r="L637" s="435"/>
      <c r="M637" s="429">
        <v>0</v>
      </c>
      <c r="N637" s="431">
        <f t="shared" si="545"/>
        <v>0</v>
      </c>
      <c r="O637" s="429">
        <v>14880</v>
      </c>
      <c r="P637" s="431">
        <f t="shared" si="546"/>
        <v>0</v>
      </c>
      <c r="Q637" s="432">
        <f t="shared" si="547"/>
        <v>0</v>
      </c>
      <c r="R637" s="452"/>
      <c r="S637" s="446">
        <v>0</v>
      </c>
      <c r="T637" s="448">
        <f t="shared" si="548"/>
        <v>0</v>
      </c>
      <c r="U637" s="446">
        <v>14880</v>
      </c>
      <c r="V637" s="448">
        <f t="shared" si="549"/>
        <v>0</v>
      </c>
      <c r="W637" s="449">
        <f t="shared" si="550"/>
        <v>0</v>
      </c>
      <c r="X637" s="481"/>
      <c r="Y637" s="474">
        <v>0</v>
      </c>
      <c r="Z637" s="476">
        <f t="shared" si="551"/>
        <v>0</v>
      </c>
      <c r="AA637" s="474">
        <v>14880</v>
      </c>
      <c r="AB637" s="476">
        <f t="shared" si="552"/>
        <v>0</v>
      </c>
      <c r="AC637" s="477">
        <f t="shared" si="553"/>
        <v>0</v>
      </c>
      <c r="AD637" s="500"/>
      <c r="AE637" s="491">
        <v>0</v>
      </c>
      <c r="AF637" s="493">
        <f t="shared" si="554"/>
        <v>0</v>
      </c>
      <c r="AG637" s="491">
        <v>14880</v>
      </c>
      <c r="AH637" s="493">
        <f t="shared" si="555"/>
        <v>0</v>
      </c>
      <c r="AI637" s="494">
        <f t="shared" si="556"/>
        <v>0</v>
      </c>
      <c r="AJ637" s="532">
        <v>1</v>
      </c>
      <c r="AK637" s="525">
        <v>0</v>
      </c>
      <c r="AL637" s="527">
        <f t="shared" si="557"/>
        <v>0</v>
      </c>
      <c r="AM637" s="525">
        <v>14880</v>
      </c>
      <c r="AN637" s="527">
        <f t="shared" si="558"/>
        <v>14880</v>
      </c>
      <c r="AO637" s="528">
        <f t="shared" si="559"/>
        <v>14880</v>
      </c>
      <c r="AP637" s="549"/>
      <c r="AQ637" s="344">
        <v>0</v>
      </c>
      <c r="AR637" s="190">
        <f t="shared" si="585"/>
        <v>0</v>
      </c>
      <c r="AS637" s="344">
        <v>14880</v>
      </c>
      <c r="AT637" s="190">
        <f t="shared" ref="AT637:AT642" si="599">ROUND(AP637*AS637,2)</f>
        <v>0</v>
      </c>
      <c r="AU637" s="345">
        <f t="shared" si="596"/>
        <v>0</v>
      </c>
      <c r="AV637" s="681"/>
      <c r="AW637" s="344">
        <v>0</v>
      </c>
      <c r="AX637" s="190">
        <f t="shared" si="588"/>
        <v>0</v>
      </c>
      <c r="AY637" s="344">
        <v>14880</v>
      </c>
      <c r="AZ637" s="190">
        <f t="shared" ref="AZ637:AZ642" si="600">ROUND(AV637*AY637,2)</f>
        <v>0</v>
      </c>
      <c r="BA637" s="345">
        <f t="shared" si="597"/>
        <v>0</v>
      </c>
      <c r="BB637" s="549"/>
      <c r="BC637" s="542">
        <v>0</v>
      </c>
      <c r="BD637" s="544">
        <f t="shared" si="591"/>
        <v>0</v>
      </c>
      <c r="BE637" s="542">
        <v>14880</v>
      </c>
      <c r="BF637" s="544">
        <f t="shared" si="592"/>
        <v>0</v>
      </c>
      <c r="BG637" s="545">
        <f t="shared" si="593"/>
        <v>0</v>
      </c>
      <c r="BH637" s="398">
        <f t="shared" si="539"/>
        <v>0</v>
      </c>
    </row>
    <row r="638" spans="1:62" s="275" customFormat="1" ht="12.75">
      <c r="A638" s="683" t="s">
        <v>1315</v>
      </c>
      <c r="B638" s="367" t="s">
        <v>788</v>
      </c>
      <c r="C638" s="187"/>
      <c r="D638" s="562" t="s">
        <v>117</v>
      </c>
      <c r="E638" s="234">
        <v>1</v>
      </c>
      <c r="F638" s="344">
        <v>76800</v>
      </c>
      <c r="G638" s="190">
        <f>E638*F638</f>
        <v>76800</v>
      </c>
      <c r="H638" s="344">
        <v>0</v>
      </c>
      <c r="I638" s="190">
        <f t="shared" si="598"/>
        <v>0</v>
      </c>
      <c r="J638" s="345">
        <f t="shared" si="544"/>
        <v>76800</v>
      </c>
      <c r="K638" s="420"/>
      <c r="L638" s="435"/>
      <c r="M638" s="429">
        <v>76800</v>
      </c>
      <c r="N638" s="431">
        <f t="shared" si="545"/>
        <v>0</v>
      </c>
      <c r="O638" s="429">
        <v>0</v>
      </c>
      <c r="P638" s="431">
        <f t="shared" si="546"/>
        <v>0</v>
      </c>
      <c r="Q638" s="432">
        <f t="shared" si="547"/>
        <v>0</v>
      </c>
      <c r="R638" s="452"/>
      <c r="S638" s="446">
        <v>76800</v>
      </c>
      <c r="T638" s="448">
        <f t="shared" si="548"/>
        <v>0</v>
      </c>
      <c r="U638" s="446">
        <v>0</v>
      </c>
      <c r="V638" s="448">
        <f t="shared" si="549"/>
        <v>0</v>
      </c>
      <c r="W638" s="449">
        <f t="shared" si="550"/>
        <v>0</v>
      </c>
      <c r="X638" s="481"/>
      <c r="Y638" s="474">
        <v>76800</v>
      </c>
      <c r="Z638" s="476">
        <f t="shared" si="551"/>
        <v>0</v>
      </c>
      <c r="AA638" s="474">
        <v>0</v>
      </c>
      <c r="AB638" s="476">
        <f t="shared" si="552"/>
        <v>0</v>
      </c>
      <c r="AC638" s="477">
        <f t="shared" si="553"/>
        <v>0</v>
      </c>
      <c r="AD638" s="500"/>
      <c r="AE638" s="491">
        <v>76800</v>
      </c>
      <c r="AF638" s="493">
        <f t="shared" si="554"/>
        <v>0</v>
      </c>
      <c r="AG638" s="491">
        <v>0</v>
      </c>
      <c r="AH638" s="493">
        <f t="shared" si="555"/>
        <v>0</v>
      </c>
      <c r="AI638" s="494">
        <f t="shared" si="556"/>
        <v>0</v>
      </c>
      <c r="AJ638" s="532">
        <v>1</v>
      </c>
      <c r="AK638" s="525">
        <v>76800</v>
      </c>
      <c r="AL638" s="527">
        <f t="shared" si="557"/>
        <v>76800</v>
      </c>
      <c r="AM638" s="525">
        <v>0</v>
      </c>
      <c r="AN638" s="527">
        <f t="shared" si="558"/>
        <v>0</v>
      </c>
      <c r="AO638" s="528">
        <f t="shared" si="559"/>
        <v>76800</v>
      </c>
      <c r="AP638" s="549"/>
      <c r="AQ638" s="344">
        <v>76800</v>
      </c>
      <c r="AR638" s="190">
        <f>AP638*AQ638</f>
        <v>0</v>
      </c>
      <c r="AS638" s="344">
        <v>0</v>
      </c>
      <c r="AT638" s="190">
        <f t="shared" si="599"/>
        <v>0</v>
      </c>
      <c r="AU638" s="345">
        <f t="shared" si="596"/>
        <v>0</v>
      </c>
      <c r="AV638" s="681"/>
      <c r="AW638" s="344">
        <v>76800</v>
      </c>
      <c r="AX638" s="190">
        <f>AV638*AW638</f>
        <v>0</v>
      </c>
      <c r="AY638" s="344">
        <v>0</v>
      </c>
      <c r="AZ638" s="190">
        <f t="shared" si="600"/>
        <v>0</v>
      </c>
      <c r="BA638" s="345">
        <f t="shared" si="597"/>
        <v>0</v>
      </c>
      <c r="BB638" s="549"/>
      <c r="BC638" s="542">
        <v>76800</v>
      </c>
      <c r="BD638" s="544">
        <f t="shared" si="591"/>
        <v>0</v>
      </c>
      <c r="BE638" s="542">
        <v>0</v>
      </c>
      <c r="BF638" s="544">
        <f t="shared" si="592"/>
        <v>0</v>
      </c>
      <c r="BG638" s="545">
        <f t="shared" si="593"/>
        <v>0</v>
      </c>
      <c r="BH638" s="398">
        <f t="shared" si="539"/>
        <v>0</v>
      </c>
    </row>
    <row r="639" spans="1:62" s="275" customFormat="1" ht="12.75">
      <c r="A639" s="683" t="s">
        <v>1317</v>
      </c>
      <c r="B639" s="367" t="s">
        <v>1322</v>
      </c>
      <c r="C639" s="187"/>
      <c r="D639" s="562" t="s">
        <v>117</v>
      </c>
      <c r="E639" s="234">
        <v>1</v>
      </c>
      <c r="F639" s="344">
        <v>81600</v>
      </c>
      <c r="G639" s="190">
        <f>E639*F639</f>
        <v>81600</v>
      </c>
      <c r="H639" s="344">
        <v>0</v>
      </c>
      <c r="I639" s="190">
        <f t="shared" si="598"/>
        <v>0</v>
      </c>
      <c r="J639" s="345">
        <f t="shared" si="544"/>
        <v>81600</v>
      </c>
      <c r="K639" s="420"/>
      <c r="L639" s="435"/>
      <c r="M639" s="429">
        <v>81600</v>
      </c>
      <c r="N639" s="431">
        <f t="shared" si="545"/>
        <v>0</v>
      </c>
      <c r="O639" s="429">
        <v>0</v>
      </c>
      <c r="P639" s="431">
        <f t="shared" si="546"/>
        <v>0</v>
      </c>
      <c r="Q639" s="432">
        <f t="shared" si="547"/>
        <v>0</v>
      </c>
      <c r="R639" s="452"/>
      <c r="S639" s="446">
        <v>81600</v>
      </c>
      <c r="T639" s="448">
        <f t="shared" si="548"/>
        <v>0</v>
      </c>
      <c r="U639" s="446">
        <v>0</v>
      </c>
      <c r="V639" s="448">
        <f t="shared" si="549"/>
        <v>0</v>
      </c>
      <c r="W639" s="449">
        <f t="shared" si="550"/>
        <v>0</v>
      </c>
      <c r="X639" s="481"/>
      <c r="Y639" s="474">
        <v>81600</v>
      </c>
      <c r="Z639" s="476">
        <f t="shared" si="551"/>
        <v>0</v>
      </c>
      <c r="AA639" s="474">
        <v>0</v>
      </c>
      <c r="AB639" s="476">
        <f t="shared" si="552"/>
        <v>0</v>
      </c>
      <c r="AC639" s="477">
        <f t="shared" si="553"/>
        <v>0</v>
      </c>
      <c r="AD639" s="500"/>
      <c r="AE639" s="491">
        <v>81600</v>
      </c>
      <c r="AF639" s="493">
        <f t="shared" si="554"/>
        <v>0</v>
      </c>
      <c r="AG639" s="491">
        <v>0</v>
      </c>
      <c r="AH639" s="493">
        <f t="shared" si="555"/>
        <v>0</v>
      </c>
      <c r="AI639" s="494">
        <f t="shared" si="556"/>
        <v>0</v>
      </c>
      <c r="AJ639" s="532">
        <v>1</v>
      </c>
      <c r="AK639" s="525">
        <v>81600</v>
      </c>
      <c r="AL639" s="527">
        <f t="shared" si="557"/>
        <v>81600</v>
      </c>
      <c r="AM639" s="525">
        <v>0</v>
      </c>
      <c r="AN639" s="527">
        <f t="shared" si="558"/>
        <v>0</v>
      </c>
      <c r="AO639" s="528">
        <f t="shared" si="559"/>
        <v>81600</v>
      </c>
      <c r="AP639" s="549"/>
      <c r="AQ639" s="344">
        <v>81600</v>
      </c>
      <c r="AR639" s="190">
        <f>AP639*AQ639</f>
        <v>0</v>
      </c>
      <c r="AS639" s="344">
        <v>0</v>
      </c>
      <c r="AT639" s="190">
        <f t="shared" si="599"/>
        <v>0</v>
      </c>
      <c r="AU639" s="345">
        <f t="shared" si="596"/>
        <v>0</v>
      </c>
      <c r="AV639" s="681"/>
      <c r="AW639" s="344">
        <v>81600</v>
      </c>
      <c r="AX639" s="190">
        <f>AV639*AW639</f>
        <v>0</v>
      </c>
      <c r="AY639" s="344">
        <v>0</v>
      </c>
      <c r="AZ639" s="190">
        <f t="shared" si="600"/>
        <v>0</v>
      </c>
      <c r="BA639" s="345">
        <f t="shared" si="597"/>
        <v>0</v>
      </c>
      <c r="BB639" s="549"/>
      <c r="BC639" s="542">
        <v>81600</v>
      </c>
      <c r="BD639" s="544">
        <f t="shared" si="591"/>
        <v>0</v>
      </c>
      <c r="BE639" s="542">
        <v>0</v>
      </c>
      <c r="BF639" s="544">
        <f t="shared" si="592"/>
        <v>0</v>
      </c>
      <c r="BG639" s="545">
        <f t="shared" si="593"/>
        <v>0</v>
      </c>
      <c r="BH639" s="398">
        <f t="shared" si="539"/>
        <v>0</v>
      </c>
    </row>
    <row r="640" spans="1:62" s="275" customFormat="1" ht="12.75">
      <c r="A640" s="683" t="s">
        <v>1319</v>
      </c>
      <c r="B640" s="367" t="s">
        <v>374</v>
      </c>
      <c r="C640" s="187"/>
      <c r="D640" s="562" t="s">
        <v>110</v>
      </c>
      <c r="E640" s="638">
        <v>36</v>
      </c>
      <c r="F640" s="344">
        <v>6600</v>
      </c>
      <c r="G640" s="190">
        <f>E640*F640</f>
        <v>237600</v>
      </c>
      <c r="H640" s="344">
        <v>0</v>
      </c>
      <c r="I640" s="190">
        <f t="shared" si="598"/>
        <v>0</v>
      </c>
      <c r="J640" s="345">
        <f>G640+I640</f>
        <v>237600</v>
      </c>
      <c r="K640" s="420"/>
      <c r="L640" s="435"/>
      <c r="M640" s="429">
        <v>6600</v>
      </c>
      <c r="N640" s="431">
        <f t="shared" si="545"/>
        <v>0</v>
      </c>
      <c r="O640" s="429">
        <v>0</v>
      </c>
      <c r="P640" s="431">
        <f t="shared" si="546"/>
        <v>0</v>
      </c>
      <c r="Q640" s="432">
        <f t="shared" si="547"/>
        <v>0</v>
      </c>
      <c r="R640" s="452"/>
      <c r="S640" s="446">
        <v>6600</v>
      </c>
      <c r="T640" s="448">
        <f t="shared" si="548"/>
        <v>0</v>
      </c>
      <c r="U640" s="446">
        <v>0</v>
      </c>
      <c r="V640" s="448">
        <f t="shared" si="549"/>
        <v>0</v>
      </c>
      <c r="W640" s="449">
        <f t="shared" si="550"/>
        <v>0</v>
      </c>
      <c r="X640" s="481">
        <v>36</v>
      </c>
      <c r="Y640" s="474">
        <v>6600</v>
      </c>
      <c r="Z640" s="476">
        <f t="shared" si="551"/>
        <v>237600</v>
      </c>
      <c r="AA640" s="474">
        <v>0</v>
      </c>
      <c r="AB640" s="476">
        <f t="shared" si="552"/>
        <v>0</v>
      </c>
      <c r="AC640" s="477">
        <f t="shared" si="553"/>
        <v>237600</v>
      </c>
      <c r="AD640" s="500"/>
      <c r="AE640" s="491">
        <v>6600</v>
      </c>
      <c r="AF640" s="493">
        <f t="shared" si="554"/>
        <v>0</v>
      </c>
      <c r="AG640" s="491">
        <v>0</v>
      </c>
      <c r="AH640" s="493">
        <f t="shared" si="555"/>
        <v>0</v>
      </c>
      <c r="AI640" s="494">
        <f t="shared" si="556"/>
        <v>0</v>
      </c>
      <c r="AJ640" s="532"/>
      <c r="AK640" s="525">
        <v>6600</v>
      </c>
      <c r="AL640" s="527">
        <f t="shared" si="557"/>
        <v>0</v>
      </c>
      <c r="AM640" s="525">
        <v>0</v>
      </c>
      <c r="AN640" s="527">
        <f t="shared" si="558"/>
        <v>0</v>
      </c>
      <c r="AO640" s="528">
        <f t="shared" si="559"/>
        <v>0</v>
      </c>
      <c r="AP640" s="549"/>
      <c r="AQ640" s="344">
        <v>6600</v>
      </c>
      <c r="AR640" s="190">
        <f>AP640*AQ640</f>
        <v>0</v>
      </c>
      <c r="AS640" s="344">
        <v>0</v>
      </c>
      <c r="AT640" s="190">
        <f t="shared" si="599"/>
        <v>0</v>
      </c>
      <c r="AU640" s="345">
        <f>AR640+AT640</f>
        <v>0</v>
      </c>
      <c r="AV640" s="681"/>
      <c r="AW640" s="344">
        <v>6600</v>
      </c>
      <c r="AX640" s="190">
        <f>AV640*AW640</f>
        <v>0</v>
      </c>
      <c r="AY640" s="344">
        <v>0</v>
      </c>
      <c r="AZ640" s="190">
        <f t="shared" si="600"/>
        <v>0</v>
      </c>
      <c r="BA640" s="345">
        <f>AX640+AZ640</f>
        <v>0</v>
      </c>
      <c r="BB640" s="549"/>
      <c r="BC640" s="542">
        <v>6600</v>
      </c>
      <c r="BD640" s="544">
        <f t="shared" si="591"/>
        <v>0</v>
      </c>
      <c r="BE640" s="542">
        <v>0</v>
      </c>
      <c r="BF640" s="544">
        <f t="shared" si="592"/>
        <v>0</v>
      </c>
      <c r="BG640" s="545">
        <f t="shared" si="593"/>
        <v>0</v>
      </c>
      <c r="BH640" s="398">
        <f t="shared" si="539"/>
        <v>0</v>
      </c>
    </row>
    <row r="641" spans="1:62" s="275" customFormat="1" ht="12.75">
      <c r="A641" s="683" t="s">
        <v>1320</v>
      </c>
      <c r="B641" s="367" t="s">
        <v>1123</v>
      </c>
      <c r="C641" s="187"/>
      <c r="D641" s="562" t="s">
        <v>123</v>
      </c>
      <c r="E641" s="234">
        <v>200</v>
      </c>
      <c r="F641" s="344">
        <v>552</v>
      </c>
      <c r="G641" s="190">
        <f>E641*F641</f>
        <v>110400</v>
      </c>
      <c r="H641" s="344">
        <v>0</v>
      </c>
      <c r="I641" s="190">
        <f t="shared" si="598"/>
        <v>0</v>
      </c>
      <c r="J641" s="345">
        <f>G641+I641</f>
        <v>110400</v>
      </c>
      <c r="K641" s="420"/>
      <c r="L641" s="435"/>
      <c r="M641" s="429">
        <v>552</v>
      </c>
      <c r="N641" s="431">
        <f t="shared" si="545"/>
        <v>0</v>
      </c>
      <c r="O641" s="429">
        <v>0</v>
      </c>
      <c r="P641" s="431">
        <f t="shared" si="546"/>
        <v>0</v>
      </c>
      <c r="Q641" s="432">
        <f t="shared" si="547"/>
        <v>0</v>
      </c>
      <c r="R641" s="452"/>
      <c r="S641" s="446">
        <v>552</v>
      </c>
      <c r="T641" s="448">
        <f t="shared" si="548"/>
        <v>0</v>
      </c>
      <c r="U641" s="446">
        <v>0</v>
      </c>
      <c r="V641" s="448">
        <f t="shared" si="549"/>
        <v>0</v>
      </c>
      <c r="W641" s="449">
        <f t="shared" si="550"/>
        <v>0</v>
      </c>
      <c r="X641" s="481"/>
      <c r="Y641" s="474">
        <v>552</v>
      </c>
      <c r="Z641" s="476">
        <f t="shared" si="551"/>
        <v>0</v>
      </c>
      <c r="AA641" s="474">
        <v>0</v>
      </c>
      <c r="AB641" s="476">
        <f t="shared" si="552"/>
        <v>0</v>
      </c>
      <c r="AC641" s="477">
        <f t="shared" si="553"/>
        <v>0</v>
      </c>
      <c r="AD641" s="500"/>
      <c r="AE641" s="491">
        <v>552</v>
      </c>
      <c r="AF641" s="493">
        <f t="shared" si="554"/>
        <v>0</v>
      </c>
      <c r="AG641" s="491">
        <v>0</v>
      </c>
      <c r="AH641" s="493">
        <f t="shared" si="555"/>
        <v>0</v>
      </c>
      <c r="AI641" s="494">
        <f t="shared" si="556"/>
        <v>0</v>
      </c>
      <c r="AJ641" s="532"/>
      <c r="AK641" s="525">
        <v>552</v>
      </c>
      <c r="AL641" s="527">
        <f t="shared" si="557"/>
        <v>0</v>
      </c>
      <c r="AM641" s="525">
        <v>0</v>
      </c>
      <c r="AN641" s="527">
        <f t="shared" si="558"/>
        <v>0</v>
      </c>
      <c r="AO641" s="528">
        <f t="shared" si="559"/>
        <v>0</v>
      </c>
      <c r="AP641" s="549"/>
      <c r="AQ641" s="344">
        <v>552</v>
      </c>
      <c r="AR641" s="190">
        <f>AP641*AQ641</f>
        <v>0</v>
      </c>
      <c r="AS641" s="344">
        <v>0</v>
      </c>
      <c r="AT641" s="190">
        <f t="shared" si="599"/>
        <v>0</v>
      </c>
      <c r="AU641" s="345">
        <f>AR641+AT641</f>
        <v>0</v>
      </c>
      <c r="AV641" s="681"/>
      <c r="AW641" s="344">
        <v>552</v>
      </c>
      <c r="AX641" s="190">
        <f>AV641*AW641</f>
        <v>0</v>
      </c>
      <c r="AY641" s="344">
        <v>0</v>
      </c>
      <c r="AZ641" s="190">
        <f t="shared" si="600"/>
        <v>0</v>
      </c>
      <c r="BA641" s="345">
        <f>AX641+AZ641</f>
        <v>0</v>
      </c>
      <c r="BB641" s="549">
        <v>200</v>
      </c>
      <c r="BC641" s="542">
        <v>552</v>
      </c>
      <c r="BD641" s="544">
        <f t="shared" si="591"/>
        <v>110400</v>
      </c>
      <c r="BE641" s="542">
        <v>0</v>
      </c>
      <c r="BF641" s="544">
        <f t="shared" si="592"/>
        <v>0</v>
      </c>
      <c r="BG641" s="545">
        <f t="shared" si="593"/>
        <v>110400</v>
      </c>
      <c r="BH641" s="398">
        <f t="shared" si="539"/>
        <v>0</v>
      </c>
    </row>
    <row r="642" spans="1:62" s="275" customFormat="1" ht="12.75">
      <c r="A642" s="683" t="s">
        <v>1321</v>
      </c>
      <c r="B642" s="367" t="s">
        <v>1125</v>
      </c>
      <c r="C642" s="187"/>
      <c r="D642" s="562" t="s">
        <v>123</v>
      </c>
      <c r="E642" s="234">
        <v>200</v>
      </c>
      <c r="F642" s="344">
        <v>211.2</v>
      </c>
      <c r="G642" s="190">
        <f>E642*F642</f>
        <v>42240</v>
      </c>
      <c r="H642" s="344">
        <v>0</v>
      </c>
      <c r="I642" s="190">
        <f t="shared" si="598"/>
        <v>0</v>
      </c>
      <c r="J642" s="345">
        <f>G642+I642</f>
        <v>42240</v>
      </c>
      <c r="K642" s="420"/>
      <c r="L642" s="435"/>
      <c r="M642" s="429">
        <v>211.2</v>
      </c>
      <c r="N642" s="431">
        <f t="shared" si="545"/>
        <v>0</v>
      </c>
      <c r="O642" s="429">
        <v>0</v>
      </c>
      <c r="P642" s="431">
        <f t="shared" si="546"/>
        <v>0</v>
      </c>
      <c r="Q642" s="432">
        <f t="shared" si="547"/>
        <v>0</v>
      </c>
      <c r="R642" s="452"/>
      <c r="S642" s="446">
        <v>211.2</v>
      </c>
      <c r="T642" s="448">
        <f t="shared" si="548"/>
        <v>0</v>
      </c>
      <c r="U642" s="446">
        <v>0</v>
      </c>
      <c r="V642" s="448">
        <f t="shared" si="549"/>
        <v>0</v>
      </c>
      <c r="W642" s="449">
        <f t="shared" si="550"/>
        <v>0</v>
      </c>
      <c r="X642" s="481"/>
      <c r="Y642" s="474">
        <v>211.2</v>
      </c>
      <c r="Z642" s="476">
        <f t="shared" si="551"/>
        <v>0</v>
      </c>
      <c r="AA642" s="474">
        <v>0</v>
      </c>
      <c r="AB642" s="476">
        <f t="shared" si="552"/>
        <v>0</v>
      </c>
      <c r="AC642" s="477">
        <f t="shared" si="553"/>
        <v>0</v>
      </c>
      <c r="AD642" s="500"/>
      <c r="AE642" s="491">
        <v>211.2</v>
      </c>
      <c r="AF642" s="493">
        <f t="shared" si="554"/>
        <v>0</v>
      </c>
      <c r="AG642" s="491">
        <v>0</v>
      </c>
      <c r="AH642" s="493">
        <f t="shared" si="555"/>
        <v>0</v>
      </c>
      <c r="AI642" s="494">
        <f t="shared" si="556"/>
        <v>0</v>
      </c>
      <c r="AJ642" s="532"/>
      <c r="AK642" s="525">
        <v>211.2</v>
      </c>
      <c r="AL642" s="527">
        <f t="shared" si="557"/>
        <v>0</v>
      </c>
      <c r="AM642" s="525">
        <v>0</v>
      </c>
      <c r="AN642" s="527">
        <f t="shared" si="558"/>
        <v>0</v>
      </c>
      <c r="AO642" s="528">
        <f t="shared" si="559"/>
        <v>0</v>
      </c>
      <c r="AP642" s="549"/>
      <c r="AQ642" s="344">
        <v>211.2</v>
      </c>
      <c r="AR642" s="190">
        <f>AP642*AQ642</f>
        <v>0</v>
      </c>
      <c r="AS642" s="344">
        <v>0</v>
      </c>
      <c r="AT642" s="190">
        <f t="shared" si="599"/>
        <v>0</v>
      </c>
      <c r="AU642" s="345">
        <f>AR642+AT642</f>
        <v>0</v>
      </c>
      <c r="AV642" s="681"/>
      <c r="AW642" s="344">
        <v>211.2</v>
      </c>
      <c r="AX642" s="190">
        <f>AV642*AW642</f>
        <v>0</v>
      </c>
      <c r="AY642" s="344">
        <v>0</v>
      </c>
      <c r="AZ642" s="190">
        <f t="shared" si="600"/>
        <v>0</v>
      </c>
      <c r="BA642" s="345">
        <f>AX642+AZ642</f>
        <v>0</v>
      </c>
      <c r="BB642" s="549">
        <v>200</v>
      </c>
      <c r="BC642" s="542">
        <v>211.2</v>
      </c>
      <c r="BD642" s="544">
        <f t="shared" si="591"/>
        <v>42240</v>
      </c>
      <c r="BE642" s="542">
        <v>0</v>
      </c>
      <c r="BF642" s="544">
        <f t="shared" si="592"/>
        <v>0</v>
      </c>
      <c r="BG642" s="545">
        <f t="shared" si="593"/>
        <v>42240</v>
      </c>
      <c r="BH642" s="398">
        <f t="shared" si="539"/>
        <v>0</v>
      </c>
    </row>
    <row r="643" spans="1:62" s="275" customFormat="1" ht="12.75">
      <c r="A643" s="314"/>
      <c r="B643" s="367"/>
      <c r="C643" s="187"/>
      <c r="D643" s="562"/>
      <c r="E643" s="234"/>
      <c r="F643" s="344"/>
      <c r="G643" s="190"/>
      <c r="H643" s="344"/>
      <c r="I643" s="190"/>
      <c r="J643" s="345"/>
      <c r="K643" s="420"/>
      <c r="L643" s="435"/>
      <c r="M643" s="429"/>
      <c r="N643" s="431">
        <f t="shared" si="545"/>
        <v>0</v>
      </c>
      <c r="O643" s="429"/>
      <c r="P643" s="431">
        <f t="shared" si="546"/>
        <v>0</v>
      </c>
      <c r="Q643" s="432">
        <f t="shared" si="547"/>
        <v>0</v>
      </c>
      <c r="R643" s="452"/>
      <c r="S643" s="446"/>
      <c r="T643" s="448">
        <f t="shared" si="548"/>
        <v>0</v>
      </c>
      <c r="U643" s="446"/>
      <c r="V643" s="448">
        <f t="shared" si="549"/>
        <v>0</v>
      </c>
      <c r="W643" s="449">
        <f t="shared" si="550"/>
        <v>0</v>
      </c>
      <c r="X643" s="481"/>
      <c r="Y643" s="474"/>
      <c r="Z643" s="476">
        <f t="shared" si="551"/>
        <v>0</v>
      </c>
      <c r="AA643" s="474"/>
      <c r="AB643" s="476">
        <f t="shared" si="552"/>
        <v>0</v>
      </c>
      <c r="AC643" s="477">
        <f t="shared" si="553"/>
        <v>0</v>
      </c>
      <c r="AD643" s="500"/>
      <c r="AE643" s="491"/>
      <c r="AF643" s="493">
        <f t="shared" si="554"/>
        <v>0</v>
      </c>
      <c r="AG643" s="491"/>
      <c r="AH643" s="493">
        <f t="shared" si="555"/>
        <v>0</v>
      </c>
      <c r="AI643" s="494">
        <f t="shared" si="556"/>
        <v>0</v>
      </c>
      <c r="AJ643" s="532"/>
      <c r="AK643" s="525"/>
      <c r="AL643" s="527">
        <f t="shared" si="557"/>
        <v>0</v>
      </c>
      <c r="AM643" s="525"/>
      <c r="AN643" s="527">
        <f t="shared" si="558"/>
        <v>0</v>
      </c>
      <c r="AO643" s="528">
        <f t="shared" si="559"/>
        <v>0</v>
      </c>
      <c r="AP643" s="549"/>
      <c r="AQ643" s="344"/>
      <c r="AR643" s="190"/>
      <c r="AS643" s="344"/>
      <c r="AT643" s="190"/>
      <c r="AU643" s="345"/>
      <c r="AV643" s="681"/>
      <c r="AW643" s="344"/>
      <c r="AX643" s="190"/>
      <c r="AY643" s="344"/>
      <c r="AZ643" s="190"/>
      <c r="BA643" s="345"/>
      <c r="BB643" s="549"/>
      <c r="BC643" s="542"/>
      <c r="BD643" s="544">
        <f t="shared" si="591"/>
        <v>0</v>
      </c>
      <c r="BE643" s="542"/>
      <c r="BF643" s="544">
        <f t="shared" si="592"/>
        <v>0</v>
      </c>
      <c r="BG643" s="545">
        <f t="shared" si="593"/>
        <v>0</v>
      </c>
      <c r="BH643" s="398">
        <f t="shared" si="539"/>
        <v>0</v>
      </c>
    </row>
    <row r="644" spans="1:62" s="275" customFormat="1" ht="12.75">
      <c r="A644" s="314"/>
      <c r="B644" s="366"/>
      <c r="C644" s="187"/>
      <c r="D644" s="562"/>
      <c r="E644" s="234"/>
      <c r="F644" s="344"/>
      <c r="G644" s="190"/>
      <c r="H644" s="344"/>
      <c r="I644" s="190"/>
      <c r="J644" s="345"/>
      <c r="K644" s="420"/>
      <c r="L644" s="435"/>
      <c r="M644" s="429"/>
      <c r="N644" s="431">
        <f t="shared" si="545"/>
        <v>0</v>
      </c>
      <c r="O644" s="429"/>
      <c r="P644" s="431">
        <f t="shared" si="546"/>
        <v>0</v>
      </c>
      <c r="Q644" s="432">
        <f t="shared" si="547"/>
        <v>0</v>
      </c>
      <c r="R644" s="452"/>
      <c r="S644" s="446"/>
      <c r="T644" s="448">
        <f t="shared" si="548"/>
        <v>0</v>
      </c>
      <c r="U644" s="446"/>
      <c r="V644" s="448">
        <f t="shared" si="549"/>
        <v>0</v>
      </c>
      <c r="W644" s="449">
        <f t="shared" si="550"/>
        <v>0</v>
      </c>
      <c r="X644" s="481"/>
      <c r="Y644" s="474"/>
      <c r="Z644" s="476">
        <f t="shared" si="551"/>
        <v>0</v>
      </c>
      <c r="AA644" s="474"/>
      <c r="AB644" s="476">
        <f t="shared" si="552"/>
        <v>0</v>
      </c>
      <c r="AC644" s="477">
        <f t="shared" si="553"/>
        <v>0</v>
      </c>
      <c r="AD644" s="500"/>
      <c r="AE644" s="491"/>
      <c r="AF644" s="493">
        <f t="shared" si="554"/>
        <v>0</v>
      </c>
      <c r="AG644" s="491"/>
      <c r="AH644" s="493">
        <f t="shared" si="555"/>
        <v>0</v>
      </c>
      <c r="AI644" s="494">
        <f t="shared" si="556"/>
        <v>0</v>
      </c>
      <c r="AJ644" s="532"/>
      <c r="AK644" s="525"/>
      <c r="AL644" s="527">
        <f t="shared" si="557"/>
        <v>0</v>
      </c>
      <c r="AM644" s="525"/>
      <c r="AN644" s="527">
        <f t="shared" si="558"/>
        <v>0</v>
      </c>
      <c r="AO644" s="528">
        <f t="shared" si="559"/>
        <v>0</v>
      </c>
      <c r="AP644" s="549"/>
      <c r="AQ644" s="344"/>
      <c r="AR644" s="190"/>
      <c r="AS644" s="344"/>
      <c r="AT644" s="190"/>
      <c r="AU644" s="345"/>
      <c r="AV644" s="681"/>
      <c r="AW644" s="344"/>
      <c r="AX644" s="190"/>
      <c r="AY644" s="344"/>
      <c r="AZ644" s="190"/>
      <c r="BA644" s="345"/>
      <c r="BB644" s="549"/>
      <c r="BC644" s="542"/>
      <c r="BD644" s="544">
        <f t="shared" si="591"/>
        <v>0</v>
      </c>
      <c r="BE644" s="542"/>
      <c r="BF644" s="544">
        <f t="shared" si="592"/>
        <v>0</v>
      </c>
      <c r="BG644" s="545">
        <f t="shared" si="593"/>
        <v>0</v>
      </c>
      <c r="BH644" s="398">
        <f t="shared" si="539"/>
        <v>0</v>
      </c>
    </row>
    <row r="645" spans="1:62" s="459" customFormat="1" ht="12.75">
      <c r="A645" s="313">
        <v>9</v>
      </c>
      <c r="B645" s="250" t="s">
        <v>1323</v>
      </c>
      <c r="C645" s="251"/>
      <c r="D645" s="252"/>
      <c r="E645" s="253"/>
      <c r="F645" s="252"/>
      <c r="G645" s="252"/>
      <c r="H645" s="252"/>
      <c r="I645" s="252"/>
      <c r="J645" s="311">
        <f>SUM(J647:J670)</f>
        <v>531033.54</v>
      </c>
      <c r="K645" s="932"/>
      <c r="L645" s="461"/>
      <c r="M645" s="252"/>
      <c r="N645" s="463">
        <f t="shared" si="545"/>
        <v>0</v>
      </c>
      <c r="O645" s="252"/>
      <c r="P645" s="463">
        <f t="shared" si="546"/>
        <v>0</v>
      </c>
      <c r="Q645" s="462">
        <f t="shared" si="547"/>
        <v>0</v>
      </c>
      <c r="R645" s="461"/>
      <c r="S645" s="252"/>
      <c r="T645" s="463">
        <f t="shared" si="548"/>
        <v>0</v>
      </c>
      <c r="U645" s="252"/>
      <c r="V645" s="463">
        <f t="shared" si="549"/>
        <v>0</v>
      </c>
      <c r="W645" s="464">
        <f t="shared" si="550"/>
        <v>0</v>
      </c>
      <c r="X645" s="461"/>
      <c r="Y645" s="252"/>
      <c r="Z645" s="463">
        <f t="shared" si="551"/>
        <v>0</v>
      </c>
      <c r="AA645" s="252"/>
      <c r="AB645" s="463">
        <f t="shared" si="552"/>
        <v>0</v>
      </c>
      <c r="AC645" s="464">
        <f>SUM(AC647:AC670)</f>
        <v>0</v>
      </c>
      <c r="AD645" s="461"/>
      <c r="AE645" s="252"/>
      <c r="AF645" s="463">
        <f t="shared" si="554"/>
        <v>0</v>
      </c>
      <c r="AG645" s="252"/>
      <c r="AH645" s="463">
        <f t="shared" si="555"/>
        <v>0</v>
      </c>
      <c r="AI645" s="462">
        <f t="shared" si="556"/>
        <v>0</v>
      </c>
      <c r="AJ645" s="574"/>
      <c r="AK645" s="930"/>
      <c r="AL645" s="931">
        <f t="shared" si="557"/>
        <v>0</v>
      </c>
      <c r="AM645" s="930"/>
      <c r="AN645" s="931">
        <f t="shared" si="558"/>
        <v>0</v>
      </c>
      <c r="AO645" s="462">
        <f>SUM(AO647:AO670)</f>
        <v>218179.34</v>
      </c>
      <c r="AP645" s="461"/>
      <c r="AQ645" s="252"/>
      <c r="AR645" s="252"/>
      <c r="AS645" s="252"/>
      <c r="AT645" s="252"/>
      <c r="AU645" s="462">
        <f>SUM(AU647:AU670)</f>
        <v>0</v>
      </c>
      <c r="AV645" s="461"/>
      <c r="AW645" s="252"/>
      <c r="AX645" s="252"/>
      <c r="AY645" s="252"/>
      <c r="AZ645" s="252"/>
      <c r="BA645" s="462">
        <f>SUM(BA647:BA670)</f>
        <v>312854.2</v>
      </c>
      <c r="BB645" s="461"/>
      <c r="BC645" s="252"/>
      <c r="BD645" s="463">
        <f t="shared" si="591"/>
        <v>0</v>
      </c>
      <c r="BE645" s="252"/>
      <c r="BF645" s="463">
        <f t="shared" si="592"/>
        <v>0</v>
      </c>
      <c r="BG645" s="462">
        <f>SUM(BG647:BG670)</f>
        <v>0</v>
      </c>
      <c r="BH645" s="398">
        <f t="shared" si="539"/>
        <v>0</v>
      </c>
      <c r="BJ645" s="460"/>
    </row>
    <row r="646" spans="1:62" s="275" customFormat="1" ht="12.75">
      <c r="A646" s="314"/>
      <c r="B646" s="366"/>
      <c r="C646" s="187"/>
      <c r="D646" s="562"/>
      <c r="E646" s="187"/>
      <c r="F646" s="344"/>
      <c r="G646" s="190"/>
      <c r="H646" s="344"/>
      <c r="I646" s="190"/>
      <c r="J646" s="345"/>
      <c r="K646" s="420"/>
      <c r="L646" s="435"/>
      <c r="M646" s="429"/>
      <c r="N646" s="431">
        <f t="shared" si="545"/>
        <v>0</v>
      </c>
      <c r="O646" s="429"/>
      <c r="P646" s="431">
        <f t="shared" si="546"/>
        <v>0</v>
      </c>
      <c r="Q646" s="432">
        <f t="shared" si="547"/>
        <v>0</v>
      </c>
      <c r="R646" s="452"/>
      <c r="S646" s="446"/>
      <c r="T646" s="448">
        <f t="shared" si="548"/>
        <v>0</v>
      </c>
      <c r="U646" s="446"/>
      <c r="V646" s="448">
        <f t="shared" si="549"/>
        <v>0</v>
      </c>
      <c r="W646" s="449">
        <f t="shared" si="550"/>
        <v>0</v>
      </c>
      <c r="X646" s="481"/>
      <c r="Y646" s="474"/>
      <c r="Z646" s="476">
        <f t="shared" si="551"/>
        <v>0</v>
      </c>
      <c r="AA646" s="474"/>
      <c r="AB646" s="476">
        <f t="shared" si="552"/>
        <v>0</v>
      </c>
      <c r="AC646" s="477">
        <f t="shared" si="553"/>
        <v>0</v>
      </c>
      <c r="AD646" s="500"/>
      <c r="AE646" s="491"/>
      <c r="AF646" s="493">
        <f t="shared" si="554"/>
        <v>0</v>
      </c>
      <c r="AG646" s="491"/>
      <c r="AH646" s="493">
        <f t="shared" si="555"/>
        <v>0</v>
      </c>
      <c r="AI646" s="494">
        <f t="shared" si="556"/>
        <v>0</v>
      </c>
      <c r="AJ646" s="532"/>
      <c r="AK646" s="525"/>
      <c r="AL646" s="527">
        <f t="shared" si="557"/>
        <v>0</v>
      </c>
      <c r="AM646" s="525"/>
      <c r="AN646" s="527">
        <f t="shared" si="558"/>
        <v>0</v>
      </c>
      <c r="AO646" s="528">
        <f t="shared" si="559"/>
        <v>0</v>
      </c>
      <c r="AP646" s="549"/>
      <c r="AQ646" s="344"/>
      <c r="AR646" s="190"/>
      <c r="AS646" s="344"/>
      <c r="AT646" s="190"/>
      <c r="AU646" s="345"/>
      <c r="AV646" s="681"/>
      <c r="AW646" s="344"/>
      <c r="AX646" s="190"/>
      <c r="AY646" s="344"/>
      <c r="AZ646" s="190"/>
      <c r="BA646" s="345"/>
      <c r="BB646" s="549"/>
      <c r="BC646" s="542"/>
      <c r="BD646" s="544">
        <f t="shared" si="591"/>
        <v>0</v>
      </c>
      <c r="BE646" s="542"/>
      <c r="BF646" s="544">
        <f t="shared" si="592"/>
        <v>0</v>
      </c>
      <c r="BG646" s="545">
        <f t="shared" ref="BG646:BG651" si="601">BD646+BF646</f>
        <v>0</v>
      </c>
      <c r="BH646" s="398">
        <f t="shared" si="539"/>
        <v>0</v>
      </c>
    </row>
    <row r="647" spans="1:62" s="275" customFormat="1" ht="12.75">
      <c r="A647" s="683" t="s">
        <v>1324</v>
      </c>
      <c r="B647" s="367" t="s">
        <v>1015</v>
      </c>
      <c r="C647" s="187" t="s">
        <v>1325</v>
      </c>
      <c r="D647" s="562" t="s">
        <v>110</v>
      </c>
      <c r="E647" s="234">
        <v>1</v>
      </c>
      <c r="F647" s="344">
        <v>4200</v>
      </c>
      <c r="G647" s="190">
        <f t="shared" ref="G647:G670" si="602">E647*F647</f>
        <v>4200</v>
      </c>
      <c r="H647" s="344">
        <v>49519.34</v>
      </c>
      <c r="I647" s="190">
        <f t="shared" ref="I647:I668" si="603">H647*E647</f>
        <v>49519.34</v>
      </c>
      <c r="J647" s="345">
        <f t="shared" ref="J647:J670" si="604">G647+I647</f>
        <v>53719.34</v>
      </c>
      <c r="K647" s="420"/>
      <c r="L647" s="435"/>
      <c r="M647" s="429">
        <v>4200</v>
      </c>
      <c r="N647" s="431">
        <f t="shared" si="545"/>
        <v>0</v>
      </c>
      <c r="O647" s="429">
        <v>49519.34</v>
      </c>
      <c r="P647" s="431">
        <f t="shared" si="546"/>
        <v>0</v>
      </c>
      <c r="Q647" s="432">
        <f t="shared" si="547"/>
        <v>0</v>
      </c>
      <c r="R647" s="452"/>
      <c r="S647" s="446">
        <v>4200</v>
      </c>
      <c r="T647" s="448">
        <f t="shared" si="548"/>
        <v>0</v>
      </c>
      <c r="U647" s="446">
        <v>49519.34</v>
      </c>
      <c r="V647" s="448">
        <f t="shared" si="549"/>
        <v>0</v>
      </c>
      <c r="W647" s="449">
        <f t="shared" si="550"/>
        <v>0</v>
      </c>
      <c r="X647" s="481"/>
      <c r="Y647" s="474">
        <v>4200</v>
      </c>
      <c r="Z647" s="476">
        <f t="shared" si="551"/>
        <v>0</v>
      </c>
      <c r="AA647" s="474">
        <v>49519.34</v>
      </c>
      <c r="AB647" s="476">
        <f t="shared" si="552"/>
        <v>0</v>
      </c>
      <c r="AC647" s="477">
        <f t="shared" si="553"/>
        <v>0</v>
      </c>
      <c r="AD647" s="500"/>
      <c r="AE647" s="491">
        <v>4200</v>
      </c>
      <c r="AF647" s="493">
        <f t="shared" si="554"/>
        <v>0</v>
      </c>
      <c r="AG647" s="491">
        <v>49519.34</v>
      </c>
      <c r="AH647" s="493">
        <f t="shared" si="555"/>
        <v>0</v>
      </c>
      <c r="AI647" s="494">
        <f t="shared" si="556"/>
        <v>0</v>
      </c>
      <c r="AJ647" s="532">
        <v>1</v>
      </c>
      <c r="AK647" s="525">
        <v>4200</v>
      </c>
      <c r="AL647" s="527">
        <f t="shared" si="557"/>
        <v>4200</v>
      </c>
      <c r="AM647" s="525">
        <v>49519.34</v>
      </c>
      <c r="AN647" s="527">
        <f t="shared" si="558"/>
        <v>49519.34</v>
      </c>
      <c r="AO647" s="528">
        <f t="shared" si="559"/>
        <v>53719.34</v>
      </c>
      <c r="AP647" s="549"/>
      <c r="AQ647" s="344">
        <v>4200</v>
      </c>
      <c r="AR647" s="190">
        <f t="shared" ref="AR647:AR670" si="605">AP647*AQ647</f>
        <v>0</v>
      </c>
      <c r="AS647" s="344">
        <v>49519.34</v>
      </c>
      <c r="AT647" s="190">
        <f t="shared" ref="AT647:AT668" si="606">AS647*AP647</f>
        <v>0</v>
      </c>
      <c r="AU647" s="345">
        <f t="shared" ref="AU647:AU660" si="607">AR647+AT647</f>
        <v>0</v>
      </c>
      <c r="AV647" s="681"/>
      <c r="AW647" s="344">
        <v>4200</v>
      </c>
      <c r="AX647" s="190">
        <f t="shared" ref="AX647:AX670" si="608">AV647*AW647</f>
        <v>0</v>
      </c>
      <c r="AY647" s="344">
        <v>49519.34</v>
      </c>
      <c r="AZ647" s="190">
        <f t="shared" ref="AZ647:AZ668" si="609">AY647*AV647</f>
        <v>0</v>
      </c>
      <c r="BA647" s="345">
        <f t="shared" ref="BA647:BA660" si="610">AX647+AZ647</f>
        <v>0</v>
      </c>
      <c r="BB647" s="549"/>
      <c r="BC647" s="542">
        <v>4200</v>
      </c>
      <c r="BD647" s="544">
        <f t="shared" si="591"/>
        <v>0</v>
      </c>
      <c r="BE647" s="542">
        <v>49519.34</v>
      </c>
      <c r="BF647" s="544">
        <f t="shared" si="592"/>
        <v>0</v>
      </c>
      <c r="BG647" s="545">
        <f t="shared" si="601"/>
        <v>0</v>
      </c>
      <c r="BH647" s="398">
        <f t="shared" si="539"/>
        <v>0</v>
      </c>
    </row>
    <row r="648" spans="1:62" s="275" customFormat="1" ht="25.5">
      <c r="A648" s="683" t="s">
        <v>1326</v>
      </c>
      <c r="B648" s="367" t="s">
        <v>1327</v>
      </c>
      <c r="C648" s="187" t="s">
        <v>1328</v>
      </c>
      <c r="D648" s="562" t="s">
        <v>123</v>
      </c>
      <c r="E648" s="234">
        <v>70</v>
      </c>
      <c r="F648" s="344">
        <v>240</v>
      </c>
      <c r="G648" s="190">
        <f t="shared" si="602"/>
        <v>16800</v>
      </c>
      <c r="H648" s="344">
        <v>1938</v>
      </c>
      <c r="I648" s="190">
        <f t="shared" si="603"/>
        <v>135660</v>
      </c>
      <c r="J648" s="345">
        <f t="shared" si="604"/>
        <v>152460</v>
      </c>
      <c r="K648" s="420"/>
      <c r="L648" s="435"/>
      <c r="M648" s="429">
        <v>240</v>
      </c>
      <c r="N648" s="431">
        <f t="shared" si="545"/>
        <v>0</v>
      </c>
      <c r="O648" s="429">
        <v>1938</v>
      </c>
      <c r="P648" s="431">
        <f t="shared" si="546"/>
        <v>0</v>
      </c>
      <c r="Q648" s="432">
        <f t="shared" si="547"/>
        <v>0</v>
      </c>
      <c r="R648" s="452"/>
      <c r="S648" s="446">
        <v>240</v>
      </c>
      <c r="T648" s="448">
        <f t="shared" si="548"/>
        <v>0</v>
      </c>
      <c r="U648" s="446">
        <v>1938</v>
      </c>
      <c r="V648" s="448">
        <f t="shared" si="549"/>
        <v>0</v>
      </c>
      <c r="W648" s="449">
        <f t="shared" si="550"/>
        <v>0</v>
      </c>
      <c r="X648" s="481"/>
      <c r="Y648" s="474">
        <v>240</v>
      </c>
      <c r="Z648" s="476">
        <f t="shared" si="551"/>
        <v>0</v>
      </c>
      <c r="AA648" s="474">
        <v>1938</v>
      </c>
      <c r="AB648" s="476">
        <f t="shared" si="552"/>
        <v>0</v>
      </c>
      <c r="AC648" s="477">
        <f t="shared" si="553"/>
        <v>0</v>
      </c>
      <c r="AD648" s="500"/>
      <c r="AE648" s="491">
        <v>240</v>
      </c>
      <c r="AF648" s="493">
        <f t="shared" si="554"/>
        <v>0</v>
      </c>
      <c r="AG648" s="491">
        <v>1938</v>
      </c>
      <c r="AH648" s="493">
        <f t="shared" si="555"/>
        <v>0</v>
      </c>
      <c r="AI648" s="494">
        <f t="shared" si="556"/>
        <v>0</v>
      </c>
      <c r="AJ648" s="532">
        <v>70</v>
      </c>
      <c r="AK648" s="525">
        <v>240</v>
      </c>
      <c r="AL648" s="527">
        <f t="shared" si="557"/>
        <v>16800</v>
      </c>
      <c r="AM648" s="525">
        <v>1938</v>
      </c>
      <c r="AN648" s="527">
        <f t="shared" si="558"/>
        <v>135660</v>
      </c>
      <c r="AO648" s="528">
        <f t="shared" si="559"/>
        <v>152460</v>
      </c>
      <c r="AP648" s="549"/>
      <c r="AQ648" s="344">
        <v>240</v>
      </c>
      <c r="AR648" s="190">
        <f t="shared" si="605"/>
        <v>0</v>
      </c>
      <c r="AS648" s="344">
        <v>1938</v>
      </c>
      <c r="AT648" s="190">
        <f t="shared" si="606"/>
        <v>0</v>
      </c>
      <c r="AU648" s="345">
        <f t="shared" si="607"/>
        <v>0</v>
      </c>
      <c r="AV648" s="681"/>
      <c r="AW648" s="344">
        <v>240</v>
      </c>
      <c r="AX648" s="190">
        <f t="shared" si="608"/>
        <v>0</v>
      </c>
      <c r="AY648" s="344">
        <v>1938</v>
      </c>
      <c r="AZ648" s="190">
        <f t="shared" si="609"/>
        <v>0</v>
      </c>
      <c r="BA648" s="345">
        <f t="shared" si="610"/>
        <v>0</v>
      </c>
      <c r="BB648" s="549"/>
      <c r="BC648" s="542">
        <v>240</v>
      </c>
      <c r="BD648" s="544">
        <f t="shared" si="591"/>
        <v>0</v>
      </c>
      <c r="BE648" s="542">
        <v>1938</v>
      </c>
      <c r="BF648" s="544">
        <f t="shared" si="592"/>
        <v>0</v>
      </c>
      <c r="BG648" s="545">
        <f t="shared" si="601"/>
        <v>0</v>
      </c>
      <c r="BH648" s="398">
        <f t="shared" si="539"/>
        <v>0</v>
      </c>
    </row>
    <row r="649" spans="1:62" s="275" customFormat="1" ht="25.5">
      <c r="A649" s="683" t="s">
        <v>1329</v>
      </c>
      <c r="B649" s="367" t="s">
        <v>1018</v>
      </c>
      <c r="C649" s="187" t="s">
        <v>1180</v>
      </c>
      <c r="D649" s="562" t="s">
        <v>123</v>
      </c>
      <c r="E649" s="721">
        <v>124.5</v>
      </c>
      <c r="F649" s="344">
        <v>124</v>
      </c>
      <c r="G649" s="190">
        <f t="shared" si="602"/>
        <v>15438</v>
      </c>
      <c r="H649" s="344">
        <v>382</v>
      </c>
      <c r="I649" s="190">
        <f t="shared" si="603"/>
        <v>47559</v>
      </c>
      <c r="J649" s="345">
        <f t="shared" si="604"/>
        <v>62997</v>
      </c>
      <c r="K649" s="420"/>
      <c r="L649" s="435"/>
      <c r="M649" s="429">
        <v>124</v>
      </c>
      <c r="N649" s="431">
        <f t="shared" si="545"/>
        <v>0</v>
      </c>
      <c r="O649" s="429">
        <v>382</v>
      </c>
      <c r="P649" s="431">
        <f t="shared" si="546"/>
        <v>0</v>
      </c>
      <c r="Q649" s="432">
        <f t="shared" si="547"/>
        <v>0</v>
      </c>
      <c r="R649" s="452"/>
      <c r="S649" s="446">
        <v>124</v>
      </c>
      <c r="T649" s="448">
        <f t="shared" si="548"/>
        <v>0</v>
      </c>
      <c r="U649" s="446">
        <v>382</v>
      </c>
      <c r="V649" s="448">
        <f t="shared" si="549"/>
        <v>0</v>
      </c>
      <c r="W649" s="449">
        <f t="shared" si="550"/>
        <v>0</v>
      </c>
      <c r="X649" s="481"/>
      <c r="Y649" s="474">
        <v>124</v>
      </c>
      <c r="Z649" s="476">
        <f t="shared" si="551"/>
        <v>0</v>
      </c>
      <c r="AA649" s="474">
        <v>382</v>
      </c>
      <c r="AB649" s="476">
        <f t="shared" si="552"/>
        <v>0</v>
      </c>
      <c r="AC649" s="477">
        <f t="shared" si="553"/>
        <v>0</v>
      </c>
      <c r="AD649" s="500"/>
      <c r="AE649" s="491">
        <v>124</v>
      </c>
      <c r="AF649" s="493">
        <f t="shared" si="554"/>
        <v>0</v>
      </c>
      <c r="AG649" s="491">
        <v>382</v>
      </c>
      <c r="AH649" s="493">
        <f t="shared" si="555"/>
        <v>0</v>
      </c>
      <c r="AI649" s="494">
        <f t="shared" si="556"/>
        <v>0</v>
      </c>
      <c r="AJ649" s="532"/>
      <c r="AK649" s="525">
        <v>124</v>
      </c>
      <c r="AL649" s="527">
        <f t="shared" si="557"/>
        <v>0</v>
      </c>
      <c r="AM649" s="525">
        <v>382</v>
      </c>
      <c r="AN649" s="527">
        <f t="shared" si="558"/>
        <v>0</v>
      </c>
      <c r="AO649" s="528">
        <f t="shared" si="559"/>
        <v>0</v>
      </c>
      <c r="AP649" s="549"/>
      <c r="AQ649" s="344">
        <v>124</v>
      </c>
      <c r="AR649" s="190">
        <f t="shared" si="605"/>
        <v>0</v>
      </c>
      <c r="AS649" s="344">
        <v>382</v>
      </c>
      <c r="AT649" s="190">
        <f t="shared" si="606"/>
        <v>0</v>
      </c>
      <c r="AU649" s="345">
        <f t="shared" si="607"/>
        <v>0</v>
      </c>
      <c r="AV649" s="681">
        <v>124.5</v>
      </c>
      <c r="AW649" s="344">
        <v>124</v>
      </c>
      <c r="AX649" s="190">
        <f t="shared" si="608"/>
        <v>15438</v>
      </c>
      <c r="AY649" s="344">
        <v>382</v>
      </c>
      <c r="AZ649" s="190">
        <f t="shared" si="609"/>
        <v>47559</v>
      </c>
      <c r="BA649" s="345">
        <f t="shared" si="610"/>
        <v>62997</v>
      </c>
      <c r="BB649" s="549"/>
      <c r="BC649" s="542">
        <v>124</v>
      </c>
      <c r="BD649" s="544">
        <f t="shared" si="591"/>
        <v>0</v>
      </c>
      <c r="BE649" s="542">
        <v>382</v>
      </c>
      <c r="BF649" s="544">
        <f t="shared" si="592"/>
        <v>0</v>
      </c>
      <c r="BG649" s="545">
        <f t="shared" si="601"/>
        <v>0</v>
      </c>
      <c r="BH649" s="398">
        <f t="shared" si="539"/>
        <v>0</v>
      </c>
    </row>
    <row r="650" spans="1:62" s="275" customFormat="1" ht="25.5">
      <c r="A650" s="683" t="s">
        <v>1330</v>
      </c>
      <c r="B650" s="367" t="s">
        <v>1018</v>
      </c>
      <c r="C650" s="187" t="s">
        <v>1331</v>
      </c>
      <c r="D650" s="562" t="s">
        <v>123</v>
      </c>
      <c r="E650" s="638">
        <v>310</v>
      </c>
      <c r="F650" s="344">
        <v>124</v>
      </c>
      <c r="G650" s="190">
        <f t="shared" si="602"/>
        <v>38440</v>
      </c>
      <c r="H650" s="344">
        <v>334</v>
      </c>
      <c r="I650" s="190">
        <f t="shared" si="603"/>
        <v>103540</v>
      </c>
      <c r="J650" s="345">
        <f t="shared" si="604"/>
        <v>141980</v>
      </c>
      <c r="K650" s="420"/>
      <c r="L650" s="435"/>
      <c r="M650" s="429">
        <v>124</v>
      </c>
      <c r="N650" s="431">
        <f t="shared" si="545"/>
        <v>0</v>
      </c>
      <c r="O650" s="429">
        <v>334</v>
      </c>
      <c r="P650" s="431">
        <f t="shared" si="546"/>
        <v>0</v>
      </c>
      <c r="Q650" s="432">
        <f t="shared" si="547"/>
        <v>0</v>
      </c>
      <c r="R650" s="452"/>
      <c r="S650" s="446">
        <v>124</v>
      </c>
      <c r="T650" s="448">
        <f t="shared" si="548"/>
        <v>0</v>
      </c>
      <c r="U650" s="446">
        <v>334</v>
      </c>
      <c r="V650" s="448">
        <f t="shared" si="549"/>
        <v>0</v>
      </c>
      <c r="W650" s="449">
        <f t="shared" si="550"/>
        <v>0</v>
      </c>
      <c r="X650" s="481"/>
      <c r="Y650" s="474">
        <v>124</v>
      </c>
      <c r="Z650" s="476">
        <f t="shared" si="551"/>
        <v>0</v>
      </c>
      <c r="AA650" s="474">
        <v>334</v>
      </c>
      <c r="AB650" s="476">
        <f t="shared" si="552"/>
        <v>0</v>
      </c>
      <c r="AC650" s="477">
        <f t="shared" si="553"/>
        <v>0</v>
      </c>
      <c r="AD650" s="500"/>
      <c r="AE650" s="491">
        <v>124</v>
      </c>
      <c r="AF650" s="493">
        <f t="shared" si="554"/>
        <v>0</v>
      </c>
      <c r="AG650" s="491">
        <v>334</v>
      </c>
      <c r="AH650" s="493">
        <f t="shared" si="555"/>
        <v>0</v>
      </c>
      <c r="AI650" s="494">
        <f t="shared" si="556"/>
        <v>0</v>
      </c>
      <c r="AJ650" s="532"/>
      <c r="AK650" s="525">
        <v>124</v>
      </c>
      <c r="AL650" s="527">
        <f t="shared" si="557"/>
        <v>0</v>
      </c>
      <c r="AM650" s="525">
        <v>334</v>
      </c>
      <c r="AN650" s="527">
        <f t="shared" si="558"/>
        <v>0</v>
      </c>
      <c r="AO650" s="528">
        <f t="shared" si="559"/>
        <v>0</v>
      </c>
      <c r="AP650" s="549"/>
      <c r="AQ650" s="344">
        <v>124</v>
      </c>
      <c r="AR650" s="190">
        <f t="shared" si="605"/>
        <v>0</v>
      </c>
      <c r="AS650" s="344">
        <v>334</v>
      </c>
      <c r="AT650" s="190">
        <f t="shared" si="606"/>
        <v>0</v>
      </c>
      <c r="AU650" s="345">
        <f t="shared" si="607"/>
        <v>0</v>
      </c>
      <c r="AV650" s="681">
        <v>310</v>
      </c>
      <c r="AW650" s="344">
        <v>124</v>
      </c>
      <c r="AX650" s="190">
        <f t="shared" si="608"/>
        <v>38440</v>
      </c>
      <c r="AY650" s="344">
        <v>334</v>
      </c>
      <c r="AZ650" s="190">
        <f t="shared" si="609"/>
        <v>103540</v>
      </c>
      <c r="BA650" s="345">
        <f t="shared" si="610"/>
        <v>141980</v>
      </c>
      <c r="BB650" s="549"/>
      <c r="BC650" s="542">
        <v>124</v>
      </c>
      <c r="BD650" s="544">
        <f t="shared" si="591"/>
        <v>0</v>
      </c>
      <c r="BE650" s="542">
        <v>334</v>
      </c>
      <c r="BF650" s="544">
        <f t="shared" si="592"/>
        <v>0</v>
      </c>
      <c r="BG650" s="545">
        <f t="shared" si="601"/>
        <v>0</v>
      </c>
      <c r="BH650" s="398">
        <f t="shared" si="539"/>
        <v>0</v>
      </c>
    </row>
    <row r="651" spans="1:62" s="595" customFormat="1" ht="25.5">
      <c r="A651" s="668" t="s">
        <v>1332</v>
      </c>
      <c r="B651" s="675" t="s">
        <v>1018</v>
      </c>
      <c r="C651" s="598" t="s">
        <v>1333</v>
      </c>
      <c r="D651" s="710" t="s">
        <v>123</v>
      </c>
      <c r="E651" s="711"/>
      <c r="F651" s="600">
        <v>124</v>
      </c>
      <c r="G651" s="586">
        <f t="shared" si="602"/>
        <v>0</v>
      </c>
      <c r="H651" s="600">
        <v>142</v>
      </c>
      <c r="I651" s="586">
        <f t="shared" si="603"/>
        <v>0</v>
      </c>
      <c r="J651" s="587">
        <f t="shared" si="604"/>
        <v>0</v>
      </c>
      <c r="K651" s="676"/>
      <c r="L651" s="673"/>
      <c r="M651" s="600">
        <v>124</v>
      </c>
      <c r="N651" s="586">
        <f t="shared" si="545"/>
        <v>0</v>
      </c>
      <c r="O651" s="600">
        <v>142</v>
      </c>
      <c r="P651" s="586">
        <f t="shared" si="546"/>
        <v>0</v>
      </c>
      <c r="Q651" s="587">
        <f t="shared" si="547"/>
        <v>0</v>
      </c>
      <c r="R651" s="673"/>
      <c r="S651" s="600">
        <v>124</v>
      </c>
      <c r="T651" s="586">
        <f t="shared" si="548"/>
        <v>0</v>
      </c>
      <c r="U651" s="600">
        <v>142</v>
      </c>
      <c r="V651" s="586">
        <f t="shared" si="549"/>
        <v>0</v>
      </c>
      <c r="W651" s="587">
        <f t="shared" si="550"/>
        <v>0</v>
      </c>
      <c r="X651" s="673"/>
      <c r="Y651" s="600">
        <v>124</v>
      </c>
      <c r="Z651" s="586">
        <f t="shared" si="551"/>
        <v>0</v>
      </c>
      <c r="AA651" s="600">
        <v>142</v>
      </c>
      <c r="AB651" s="586">
        <f t="shared" si="552"/>
        <v>0</v>
      </c>
      <c r="AC651" s="587">
        <f t="shared" si="553"/>
        <v>0</v>
      </c>
      <c r="AD651" s="673"/>
      <c r="AE651" s="600">
        <v>124</v>
      </c>
      <c r="AF651" s="586">
        <f t="shared" si="554"/>
        <v>0</v>
      </c>
      <c r="AG651" s="600">
        <v>142</v>
      </c>
      <c r="AH651" s="586">
        <f t="shared" si="555"/>
        <v>0</v>
      </c>
      <c r="AI651" s="587">
        <f t="shared" si="556"/>
        <v>0</v>
      </c>
      <c r="AJ651" s="674"/>
      <c r="AK651" s="603">
        <v>124</v>
      </c>
      <c r="AL651" s="591">
        <f t="shared" si="557"/>
        <v>0</v>
      </c>
      <c r="AM651" s="603">
        <v>142</v>
      </c>
      <c r="AN651" s="591">
        <f t="shared" si="558"/>
        <v>0</v>
      </c>
      <c r="AO651" s="592">
        <f t="shared" si="559"/>
        <v>0</v>
      </c>
      <c r="AP651" s="673"/>
      <c r="AQ651" s="600">
        <v>124</v>
      </c>
      <c r="AR651" s="586">
        <f t="shared" si="605"/>
        <v>0</v>
      </c>
      <c r="AS651" s="600">
        <v>142</v>
      </c>
      <c r="AT651" s="586">
        <f t="shared" si="606"/>
        <v>0</v>
      </c>
      <c r="AU651" s="587">
        <f t="shared" si="607"/>
        <v>0</v>
      </c>
      <c r="AV651" s="681"/>
      <c r="AW651" s="600">
        <v>124</v>
      </c>
      <c r="AX651" s="586">
        <f t="shared" si="608"/>
        <v>0</v>
      </c>
      <c r="AY651" s="600">
        <v>142</v>
      </c>
      <c r="AZ651" s="586">
        <f t="shared" si="609"/>
        <v>0</v>
      </c>
      <c r="BA651" s="587">
        <f t="shared" si="610"/>
        <v>0</v>
      </c>
      <c r="BB651" s="673"/>
      <c r="BC651" s="673">
        <v>124</v>
      </c>
      <c r="BD651" s="710">
        <f t="shared" si="591"/>
        <v>0</v>
      </c>
      <c r="BE651" s="673">
        <v>142</v>
      </c>
      <c r="BF651" s="710">
        <f t="shared" si="592"/>
        <v>0</v>
      </c>
      <c r="BG651" s="710">
        <f t="shared" si="601"/>
        <v>0</v>
      </c>
      <c r="BH651" s="898">
        <f t="shared" si="539"/>
        <v>0</v>
      </c>
    </row>
    <row r="652" spans="1:62" s="689" customFormat="1" ht="14.1" customHeight="1">
      <c r="A652" s="686"/>
      <c r="B652" s="664" t="s">
        <v>796</v>
      </c>
      <c r="C652" s="394" t="s">
        <v>1023</v>
      </c>
      <c r="D652" s="688" t="s">
        <v>123</v>
      </c>
      <c r="E652" s="688">
        <v>310</v>
      </c>
      <c r="F652" s="661">
        <v>124</v>
      </c>
      <c r="G652" s="396">
        <f t="shared" si="602"/>
        <v>38440</v>
      </c>
      <c r="H652" s="661">
        <v>92.52</v>
      </c>
      <c r="I652" s="396">
        <f t="shared" si="603"/>
        <v>28681.199999999997</v>
      </c>
      <c r="J652" s="396">
        <f t="shared" si="604"/>
        <v>67121.2</v>
      </c>
      <c r="K652" s="661"/>
      <c r="AQ652" s="661">
        <v>124</v>
      </c>
      <c r="AR652" s="396">
        <f t="shared" si="605"/>
        <v>0</v>
      </c>
      <c r="AS652" s="661">
        <v>92.52</v>
      </c>
      <c r="AT652" s="396">
        <f t="shared" si="606"/>
        <v>0</v>
      </c>
      <c r="AU652" s="396">
        <f t="shared" si="607"/>
        <v>0</v>
      </c>
      <c r="AV652" s="627">
        <v>310</v>
      </c>
      <c r="AW652" s="661">
        <v>124</v>
      </c>
      <c r="AX652" s="396">
        <f t="shared" si="608"/>
        <v>38440</v>
      </c>
      <c r="AY652" s="661">
        <v>92.52</v>
      </c>
      <c r="AZ652" s="396">
        <f t="shared" si="609"/>
        <v>28681.199999999997</v>
      </c>
      <c r="BA652" s="396">
        <f t="shared" si="610"/>
        <v>67121.2</v>
      </c>
      <c r="BB652" s="627"/>
      <c r="BC652" s="627"/>
      <c r="BD652" s="627"/>
      <c r="BE652" s="627"/>
      <c r="BF652" s="627"/>
      <c r="BG652" s="627"/>
      <c r="BH652" s="898">
        <f t="shared" si="539"/>
        <v>0</v>
      </c>
    </row>
    <row r="653" spans="1:62" s="595" customFormat="1" ht="25.5">
      <c r="A653" s="668" t="s">
        <v>1334</v>
      </c>
      <c r="B653" s="675" t="s">
        <v>775</v>
      </c>
      <c r="C653" s="598" t="s">
        <v>1090</v>
      </c>
      <c r="D653" s="710" t="s">
        <v>123</v>
      </c>
      <c r="E653" s="711"/>
      <c r="F653" s="600">
        <v>124</v>
      </c>
      <c r="G653" s="586">
        <f t="shared" si="602"/>
        <v>0</v>
      </c>
      <c r="H653" s="600">
        <v>82.94</v>
      </c>
      <c r="I653" s="586">
        <f t="shared" si="603"/>
        <v>0</v>
      </c>
      <c r="J653" s="587">
        <f t="shared" si="604"/>
        <v>0</v>
      </c>
      <c r="K653" s="676"/>
      <c r="L653" s="673"/>
      <c r="M653" s="600">
        <v>124</v>
      </c>
      <c r="N653" s="586">
        <f t="shared" si="545"/>
        <v>0</v>
      </c>
      <c r="O653" s="600">
        <v>82.94</v>
      </c>
      <c r="P653" s="586">
        <f t="shared" si="546"/>
        <v>0</v>
      </c>
      <c r="Q653" s="587">
        <f t="shared" si="547"/>
        <v>0</v>
      </c>
      <c r="R653" s="673"/>
      <c r="S653" s="600">
        <v>124</v>
      </c>
      <c r="T653" s="586">
        <f t="shared" si="548"/>
        <v>0</v>
      </c>
      <c r="U653" s="600">
        <v>82.94</v>
      </c>
      <c r="V653" s="586">
        <f t="shared" si="549"/>
        <v>0</v>
      </c>
      <c r="W653" s="587">
        <f t="shared" si="550"/>
        <v>0</v>
      </c>
      <c r="X653" s="673"/>
      <c r="Y653" s="600">
        <v>124</v>
      </c>
      <c r="Z653" s="586">
        <f t="shared" si="551"/>
        <v>0</v>
      </c>
      <c r="AA653" s="600">
        <v>82.94</v>
      </c>
      <c r="AB653" s="586">
        <f t="shared" si="552"/>
        <v>0</v>
      </c>
      <c r="AC653" s="587">
        <f t="shared" si="553"/>
        <v>0</v>
      </c>
      <c r="AD653" s="673"/>
      <c r="AE653" s="600">
        <v>124</v>
      </c>
      <c r="AF653" s="586">
        <f t="shared" si="554"/>
        <v>0</v>
      </c>
      <c r="AG653" s="600">
        <v>82.94</v>
      </c>
      <c r="AH653" s="586">
        <f t="shared" si="555"/>
        <v>0</v>
      </c>
      <c r="AI653" s="587">
        <f t="shared" si="556"/>
        <v>0</v>
      </c>
      <c r="AJ653" s="674"/>
      <c r="AK653" s="603">
        <v>124</v>
      </c>
      <c r="AL653" s="591">
        <f t="shared" si="557"/>
        <v>0</v>
      </c>
      <c r="AM653" s="603">
        <v>82.94</v>
      </c>
      <c r="AN653" s="591">
        <f t="shared" si="558"/>
        <v>0</v>
      </c>
      <c r="AO653" s="592">
        <f t="shared" si="559"/>
        <v>0</v>
      </c>
      <c r="AP653" s="673"/>
      <c r="AQ653" s="600">
        <v>124</v>
      </c>
      <c r="AR653" s="586">
        <f t="shared" si="605"/>
        <v>0</v>
      </c>
      <c r="AS653" s="600">
        <v>82.94</v>
      </c>
      <c r="AT653" s="586">
        <f t="shared" si="606"/>
        <v>0</v>
      </c>
      <c r="AU653" s="587">
        <f t="shared" si="607"/>
        <v>0</v>
      </c>
      <c r="AV653" s="681"/>
      <c r="AW653" s="600">
        <v>124</v>
      </c>
      <c r="AX653" s="586">
        <f t="shared" si="608"/>
        <v>0</v>
      </c>
      <c r="AY653" s="600">
        <v>82.94</v>
      </c>
      <c r="AZ653" s="586">
        <f t="shared" si="609"/>
        <v>0</v>
      </c>
      <c r="BA653" s="587">
        <f t="shared" si="610"/>
        <v>0</v>
      </c>
      <c r="BB653" s="673"/>
      <c r="BC653" s="600">
        <v>124</v>
      </c>
      <c r="BD653" s="586">
        <f t="shared" ref="BD653:BD679" si="611">BB653*BC653</f>
        <v>0</v>
      </c>
      <c r="BE653" s="600">
        <v>82.94</v>
      </c>
      <c r="BF653" s="586">
        <f t="shared" ref="BF653:BF679" si="612">BB653*BE653</f>
        <v>0</v>
      </c>
      <c r="BG653" s="587">
        <f t="shared" ref="BG653:BG671" si="613">BD653+BF653</f>
        <v>0</v>
      </c>
      <c r="BH653" s="398">
        <f t="shared" si="539"/>
        <v>0</v>
      </c>
    </row>
    <row r="654" spans="1:62" s="595" customFormat="1" ht="12.75">
      <c r="A654" s="668" t="s">
        <v>1335</v>
      </c>
      <c r="B654" s="675" t="s">
        <v>903</v>
      </c>
      <c r="C654" s="598">
        <v>35262</v>
      </c>
      <c r="D654" s="710" t="s">
        <v>123</v>
      </c>
      <c r="E654" s="711"/>
      <c r="F654" s="600">
        <v>640</v>
      </c>
      <c r="G654" s="586">
        <f t="shared" si="602"/>
        <v>0</v>
      </c>
      <c r="H654" s="600">
        <v>538</v>
      </c>
      <c r="I654" s="586">
        <f t="shared" si="603"/>
        <v>0</v>
      </c>
      <c r="J654" s="587">
        <f t="shared" si="604"/>
        <v>0</v>
      </c>
      <c r="K654" s="676"/>
      <c r="L654" s="673"/>
      <c r="M654" s="600">
        <v>640</v>
      </c>
      <c r="N654" s="586">
        <f t="shared" si="545"/>
        <v>0</v>
      </c>
      <c r="O654" s="600">
        <v>538</v>
      </c>
      <c r="P654" s="586">
        <f t="shared" si="546"/>
        <v>0</v>
      </c>
      <c r="Q654" s="587">
        <f t="shared" si="547"/>
        <v>0</v>
      </c>
      <c r="R654" s="673"/>
      <c r="S654" s="600">
        <v>640</v>
      </c>
      <c r="T654" s="586">
        <f t="shared" si="548"/>
        <v>0</v>
      </c>
      <c r="U654" s="600">
        <v>538</v>
      </c>
      <c r="V654" s="586">
        <f t="shared" si="549"/>
        <v>0</v>
      </c>
      <c r="W654" s="587">
        <f t="shared" si="550"/>
        <v>0</v>
      </c>
      <c r="X654" s="673"/>
      <c r="Y654" s="600">
        <v>640</v>
      </c>
      <c r="Z654" s="586">
        <f t="shared" si="551"/>
        <v>0</v>
      </c>
      <c r="AA654" s="600">
        <v>538</v>
      </c>
      <c r="AB654" s="586">
        <f t="shared" si="552"/>
        <v>0</v>
      </c>
      <c r="AC654" s="587">
        <f t="shared" si="553"/>
        <v>0</v>
      </c>
      <c r="AD654" s="673"/>
      <c r="AE654" s="600">
        <v>640</v>
      </c>
      <c r="AF654" s="586">
        <f t="shared" si="554"/>
        <v>0</v>
      </c>
      <c r="AG654" s="600">
        <v>538</v>
      </c>
      <c r="AH654" s="586">
        <f t="shared" si="555"/>
        <v>0</v>
      </c>
      <c r="AI654" s="587">
        <f t="shared" si="556"/>
        <v>0</v>
      </c>
      <c r="AJ654" s="674"/>
      <c r="AK654" s="603">
        <v>640</v>
      </c>
      <c r="AL654" s="591">
        <f t="shared" si="557"/>
        <v>0</v>
      </c>
      <c r="AM654" s="603">
        <v>538</v>
      </c>
      <c r="AN654" s="591">
        <f t="shared" si="558"/>
        <v>0</v>
      </c>
      <c r="AO654" s="592">
        <f t="shared" si="559"/>
        <v>0</v>
      </c>
      <c r="AP654" s="673"/>
      <c r="AQ654" s="600">
        <v>640</v>
      </c>
      <c r="AR654" s="586">
        <f t="shared" si="605"/>
        <v>0</v>
      </c>
      <c r="AS654" s="600">
        <v>538</v>
      </c>
      <c r="AT654" s="586">
        <f t="shared" si="606"/>
        <v>0</v>
      </c>
      <c r="AU654" s="587">
        <f t="shared" si="607"/>
        <v>0</v>
      </c>
      <c r="AV654" s="681"/>
      <c r="AW654" s="600">
        <v>640</v>
      </c>
      <c r="AX654" s="586">
        <f t="shared" si="608"/>
        <v>0</v>
      </c>
      <c r="AY654" s="600">
        <v>538</v>
      </c>
      <c r="AZ654" s="586">
        <f t="shared" si="609"/>
        <v>0</v>
      </c>
      <c r="BA654" s="587">
        <f t="shared" si="610"/>
        <v>0</v>
      </c>
      <c r="BB654" s="673"/>
      <c r="BC654" s="600">
        <v>640</v>
      </c>
      <c r="BD654" s="586">
        <f t="shared" si="611"/>
        <v>0</v>
      </c>
      <c r="BE654" s="600">
        <v>538</v>
      </c>
      <c r="BF654" s="586">
        <f t="shared" si="612"/>
        <v>0</v>
      </c>
      <c r="BG654" s="587">
        <f t="shared" si="613"/>
        <v>0</v>
      </c>
      <c r="BH654" s="398">
        <f t="shared" si="539"/>
        <v>0</v>
      </c>
    </row>
    <row r="655" spans="1:62" s="595" customFormat="1" ht="12.75">
      <c r="A655" s="668" t="s">
        <v>1336</v>
      </c>
      <c r="B655" s="675" t="s">
        <v>1093</v>
      </c>
      <c r="C655" s="598">
        <v>35522</v>
      </c>
      <c r="D655" s="710" t="s">
        <v>123</v>
      </c>
      <c r="E655" s="711"/>
      <c r="F655" s="600">
        <v>120</v>
      </c>
      <c r="G655" s="586">
        <f t="shared" si="602"/>
        <v>0</v>
      </c>
      <c r="H655" s="600">
        <v>209.22</v>
      </c>
      <c r="I655" s="586">
        <f t="shared" si="603"/>
        <v>0</v>
      </c>
      <c r="J655" s="587">
        <f t="shared" si="604"/>
        <v>0</v>
      </c>
      <c r="K655" s="676"/>
      <c r="L655" s="673"/>
      <c r="M655" s="600">
        <v>120</v>
      </c>
      <c r="N655" s="586">
        <f t="shared" si="545"/>
        <v>0</v>
      </c>
      <c r="O655" s="600">
        <v>209.22</v>
      </c>
      <c r="P655" s="586">
        <f t="shared" si="546"/>
        <v>0</v>
      </c>
      <c r="Q655" s="587">
        <f t="shared" si="547"/>
        <v>0</v>
      </c>
      <c r="R655" s="673"/>
      <c r="S655" s="600">
        <v>120</v>
      </c>
      <c r="T655" s="586">
        <f t="shared" si="548"/>
        <v>0</v>
      </c>
      <c r="U655" s="600">
        <v>209.22</v>
      </c>
      <c r="V655" s="586">
        <f t="shared" si="549"/>
        <v>0</v>
      </c>
      <c r="W655" s="587">
        <f t="shared" si="550"/>
        <v>0</v>
      </c>
      <c r="X655" s="673"/>
      <c r="Y655" s="600">
        <v>120</v>
      </c>
      <c r="Z655" s="586">
        <f t="shared" si="551"/>
        <v>0</v>
      </c>
      <c r="AA655" s="600">
        <v>209.22</v>
      </c>
      <c r="AB655" s="586">
        <f t="shared" si="552"/>
        <v>0</v>
      </c>
      <c r="AC655" s="587">
        <f t="shared" si="553"/>
        <v>0</v>
      </c>
      <c r="AD655" s="673"/>
      <c r="AE655" s="600">
        <v>120</v>
      </c>
      <c r="AF655" s="586">
        <f t="shared" si="554"/>
        <v>0</v>
      </c>
      <c r="AG655" s="600">
        <v>209.22</v>
      </c>
      <c r="AH655" s="586">
        <f t="shared" si="555"/>
        <v>0</v>
      </c>
      <c r="AI655" s="587">
        <f t="shared" si="556"/>
        <v>0</v>
      </c>
      <c r="AJ655" s="674"/>
      <c r="AK655" s="603">
        <v>120</v>
      </c>
      <c r="AL655" s="591">
        <f t="shared" si="557"/>
        <v>0</v>
      </c>
      <c r="AM655" s="603">
        <v>209.22</v>
      </c>
      <c r="AN655" s="591">
        <f t="shared" si="558"/>
        <v>0</v>
      </c>
      <c r="AO655" s="592">
        <f t="shared" si="559"/>
        <v>0</v>
      </c>
      <c r="AP655" s="673"/>
      <c r="AQ655" s="600">
        <v>120</v>
      </c>
      <c r="AR655" s="586">
        <f t="shared" si="605"/>
        <v>0</v>
      </c>
      <c r="AS655" s="600">
        <v>209.22</v>
      </c>
      <c r="AT655" s="586">
        <f t="shared" si="606"/>
        <v>0</v>
      </c>
      <c r="AU655" s="587">
        <f t="shared" si="607"/>
        <v>0</v>
      </c>
      <c r="AV655" s="681"/>
      <c r="AW655" s="600">
        <v>120</v>
      </c>
      <c r="AX655" s="586">
        <f t="shared" si="608"/>
        <v>0</v>
      </c>
      <c r="AY655" s="600">
        <v>209.22</v>
      </c>
      <c r="AZ655" s="586">
        <f t="shared" si="609"/>
        <v>0</v>
      </c>
      <c r="BA655" s="587">
        <f t="shared" si="610"/>
        <v>0</v>
      </c>
      <c r="BB655" s="673"/>
      <c r="BC655" s="600">
        <v>120</v>
      </c>
      <c r="BD655" s="586">
        <f t="shared" si="611"/>
        <v>0</v>
      </c>
      <c r="BE655" s="600">
        <v>209.22</v>
      </c>
      <c r="BF655" s="586">
        <f t="shared" si="612"/>
        <v>0</v>
      </c>
      <c r="BG655" s="587">
        <f t="shared" si="613"/>
        <v>0</v>
      </c>
      <c r="BH655" s="398">
        <f t="shared" ref="BH655:BH689" si="614">E655-L655-R655-X655-AD655-AJ655-AP655-AV655-BB655</f>
        <v>0</v>
      </c>
    </row>
    <row r="656" spans="1:62" s="595" customFormat="1" ht="12.75">
      <c r="A656" s="668" t="s">
        <v>1337</v>
      </c>
      <c r="B656" s="640" t="s">
        <v>995</v>
      </c>
      <c r="C656" s="641" t="s">
        <v>996</v>
      </c>
      <c r="D656" s="670" t="s">
        <v>110</v>
      </c>
      <c r="E656" s="671"/>
      <c r="F656" s="600">
        <v>0</v>
      </c>
      <c r="G656" s="586">
        <f t="shared" si="602"/>
        <v>0</v>
      </c>
      <c r="H656" s="600">
        <v>56.92</v>
      </c>
      <c r="I656" s="586">
        <f t="shared" si="603"/>
        <v>0</v>
      </c>
      <c r="J656" s="587">
        <f t="shared" si="604"/>
        <v>0</v>
      </c>
      <c r="K656" s="676"/>
      <c r="L656" s="673"/>
      <c r="M656" s="600">
        <v>0</v>
      </c>
      <c r="N656" s="586">
        <f t="shared" si="545"/>
        <v>0</v>
      </c>
      <c r="O656" s="600">
        <v>56.92</v>
      </c>
      <c r="P656" s="586">
        <f t="shared" si="546"/>
        <v>0</v>
      </c>
      <c r="Q656" s="587">
        <f t="shared" si="547"/>
        <v>0</v>
      </c>
      <c r="R656" s="673"/>
      <c r="S656" s="600">
        <v>0</v>
      </c>
      <c r="T656" s="586">
        <f t="shared" si="548"/>
        <v>0</v>
      </c>
      <c r="U656" s="600">
        <v>56.92</v>
      </c>
      <c r="V656" s="586">
        <f t="shared" si="549"/>
        <v>0</v>
      </c>
      <c r="W656" s="587">
        <f t="shared" si="550"/>
        <v>0</v>
      </c>
      <c r="X656" s="673"/>
      <c r="Y656" s="600">
        <v>0</v>
      </c>
      <c r="Z656" s="586">
        <f t="shared" si="551"/>
        <v>0</v>
      </c>
      <c r="AA656" s="600">
        <v>56.92</v>
      </c>
      <c r="AB656" s="586">
        <f t="shared" si="552"/>
        <v>0</v>
      </c>
      <c r="AC656" s="587">
        <f t="shared" si="553"/>
        <v>0</v>
      </c>
      <c r="AD656" s="673"/>
      <c r="AE656" s="600">
        <v>0</v>
      </c>
      <c r="AF656" s="586">
        <f t="shared" si="554"/>
        <v>0</v>
      </c>
      <c r="AG656" s="600">
        <v>56.92</v>
      </c>
      <c r="AH656" s="586">
        <f t="shared" si="555"/>
        <v>0</v>
      </c>
      <c r="AI656" s="587">
        <f t="shared" si="556"/>
        <v>0</v>
      </c>
      <c r="AJ656" s="674"/>
      <c r="AK656" s="603">
        <v>0</v>
      </c>
      <c r="AL656" s="591">
        <f t="shared" si="557"/>
        <v>0</v>
      </c>
      <c r="AM656" s="603">
        <v>56.92</v>
      </c>
      <c r="AN656" s="591">
        <f t="shared" si="558"/>
        <v>0</v>
      </c>
      <c r="AO656" s="592">
        <f t="shared" si="559"/>
        <v>0</v>
      </c>
      <c r="AP656" s="673"/>
      <c r="AQ656" s="600">
        <v>0</v>
      </c>
      <c r="AR656" s="586">
        <f t="shared" si="605"/>
        <v>0</v>
      </c>
      <c r="AS656" s="600">
        <v>56.92</v>
      </c>
      <c r="AT656" s="586">
        <f t="shared" si="606"/>
        <v>0</v>
      </c>
      <c r="AU656" s="587">
        <f t="shared" si="607"/>
        <v>0</v>
      </c>
      <c r="AV656" s="681"/>
      <c r="AW656" s="600">
        <v>0</v>
      </c>
      <c r="AX656" s="586">
        <f t="shared" si="608"/>
        <v>0</v>
      </c>
      <c r="AY656" s="600">
        <v>56.92</v>
      </c>
      <c r="AZ656" s="586">
        <f t="shared" si="609"/>
        <v>0</v>
      </c>
      <c r="BA656" s="587">
        <f t="shared" si="610"/>
        <v>0</v>
      </c>
      <c r="BB656" s="673"/>
      <c r="BC656" s="600">
        <v>0</v>
      </c>
      <c r="BD656" s="586">
        <f t="shared" si="611"/>
        <v>0</v>
      </c>
      <c r="BE656" s="600">
        <v>56.92</v>
      </c>
      <c r="BF656" s="586">
        <f t="shared" si="612"/>
        <v>0</v>
      </c>
      <c r="BG656" s="587">
        <f t="shared" si="613"/>
        <v>0</v>
      </c>
      <c r="BH656" s="398">
        <f t="shared" si="614"/>
        <v>0</v>
      </c>
    </row>
    <row r="657" spans="1:62" s="595" customFormat="1" ht="12.75">
      <c r="A657" s="668" t="s">
        <v>1338</v>
      </c>
      <c r="B657" s="640" t="s">
        <v>998</v>
      </c>
      <c r="C657" s="641" t="s">
        <v>999</v>
      </c>
      <c r="D657" s="670" t="s">
        <v>110</v>
      </c>
      <c r="E657" s="671"/>
      <c r="F657" s="600">
        <v>300</v>
      </c>
      <c r="G657" s="586">
        <f t="shared" si="602"/>
        <v>0</v>
      </c>
      <c r="H657" s="600">
        <v>170.52</v>
      </c>
      <c r="I657" s="586">
        <f t="shared" si="603"/>
        <v>0</v>
      </c>
      <c r="J657" s="587">
        <f t="shared" si="604"/>
        <v>0</v>
      </c>
      <c r="K657" s="676"/>
      <c r="L657" s="673"/>
      <c r="M657" s="600">
        <v>300</v>
      </c>
      <c r="N657" s="586">
        <f t="shared" si="545"/>
        <v>0</v>
      </c>
      <c r="O657" s="600">
        <v>170.52</v>
      </c>
      <c r="P657" s="586">
        <f t="shared" si="546"/>
        <v>0</v>
      </c>
      <c r="Q657" s="587">
        <f t="shared" si="547"/>
        <v>0</v>
      </c>
      <c r="R657" s="673"/>
      <c r="S657" s="600">
        <v>300</v>
      </c>
      <c r="T657" s="586">
        <f t="shared" si="548"/>
        <v>0</v>
      </c>
      <c r="U657" s="600">
        <v>170.52</v>
      </c>
      <c r="V657" s="586">
        <f t="shared" si="549"/>
        <v>0</v>
      </c>
      <c r="W657" s="587">
        <f t="shared" si="550"/>
        <v>0</v>
      </c>
      <c r="X657" s="673"/>
      <c r="Y657" s="600">
        <v>300</v>
      </c>
      <c r="Z657" s="586">
        <f t="shared" si="551"/>
        <v>0</v>
      </c>
      <c r="AA657" s="600">
        <v>170.52</v>
      </c>
      <c r="AB657" s="586">
        <f t="shared" si="552"/>
        <v>0</v>
      </c>
      <c r="AC657" s="587">
        <f t="shared" si="553"/>
        <v>0</v>
      </c>
      <c r="AD657" s="673"/>
      <c r="AE657" s="600">
        <v>300</v>
      </c>
      <c r="AF657" s="586">
        <f t="shared" si="554"/>
        <v>0</v>
      </c>
      <c r="AG657" s="600">
        <v>170.52</v>
      </c>
      <c r="AH657" s="586">
        <f t="shared" si="555"/>
        <v>0</v>
      </c>
      <c r="AI657" s="587">
        <f t="shared" si="556"/>
        <v>0</v>
      </c>
      <c r="AJ657" s="674"/>
      <c r="AK657" s="603">
        <v>300</v>
      </c>
      <c r="AL657" s="591">
        <f t="shared" si="557"/>
        <v>0</v>
      </c>
      <c r="AM657" s="603">
        <v>170.52</v>
      </c>
      <c r="AN657" s="591">
        <f t="shared" si="558"/>
        <v>0</v>
      </c>
      <c r="AO657" s="592">
        <f t="shared" si="559"/>
        <v>0</v>
      </c>
      <c r="AP657" s="673"/>
      <c r="AQ657" s="600">
        <v>300</v>
      </c>
      <c r="AR657" s="586">
        <f t="shared" si="605"/>
        <v>0</v>
      </c>
      <c r="AS657" s="600">
        <v>170.52</v>
      </c>
      <c r="AT657" s="586">
        <f t="shared" si="606"/>
        <v>0</v>
      </c>
      <c r="AU657" s="587">
        <f t="shared" si="607"/>
        <v>0</v>
      </c>
      <c r="AV657" s="681"/>
      <c r="AW657" s="600">
        <v>300</v>
      </c>
      <c r="AX657" s="586">
        <f t="shared" si="608"/>
        <v>0</v>
      </c>
      <c r="AY657" s="600">
        <v>170.52</v>
      </c>
      <c r="AZ657" s="586">
        <f t="shared" si="609"/>
        <v>0</v>
      </c>
      <c r="BA657" s="587">
        <f t="shared" si="610"/>
        <v>0</v>
      </c>
      <c r="BB657" s="673"/>
      <c r="BC657" s="600">
        <v>300</v>
      </c>
      <c r="BD657" s="586">
        <f t="shared" si="611"/>
        <v>0</v>
      </c>
      <c r="BE657" s="600">
        <v>170.52</v>
      </c>
      <c r="BF657" s="586">
        <f t="shared" si="612"/>
        <v>0</v>
      </c>
      <c r="BG657" s="587">
        <f t="shared" si="613"/>
        <v>0</v>
      </c>
      <c r="BH657" s="398">
        <f t="shared" si="614"/>
        <v>0</v>
      </c>
    </row>
    <row r="658" spans="1:62" s="595" customFormat="1" ht="12.75">
      <c r="A658" s="668" t="s">
        <v>1339</v>
      </c>
      <c r="B658" s="640" t="s">
        <v>1001</v>
      </c>
      <c r="C658" s="641" t="s">
        <v>1002</v>
      </c>
      <c r="D658" s="670" t="s">
        <v>110</v>
      </c>
      <c r="E658" s="671"/>
      <c r="F658" s="600">
        <v>0</v>
      </c>
      <c r="G658" s="586">
        <f t="shared" si="602"/>
        <v>0</v>
      </c>
      <c r="H658" s="600">
        <v>6.77</v>
      </c>
      <c r="I658" s="586">
        <f t="shared" si="603"/>
        <v>0</v>
      </c>
      <c r="J658" s="587">
        <f t="shared" si="604"/>
        <v>0</v>
      </c>
      <c r="K658" s="676"/>
      <c r="L658" s="673"/>
      <c r="M658" s="600">
        <v>0</v>
      </c>
      <c r="N658" s="586">
        <f t="shared" si="545"/>
        <v>0</v>
      </c>
      <c r="O658" s="600">
        <v>6.77</v>
      </c>
      <c r="P658" s="586">
        <f t="shared" si="546"/>
        <v>0</v>
      </c>
      <c r="Q658" s="587">
        <f t="shared" si="547"/>
        <v>0</v>
      </c>
      <c r="R658" s="673"/>
      <c r="S658" s="600">
        <v>0</v>
      </c>
      <c r="T658" s="586">
        <f t="shared" si="548"/>
        <v>0</v>
      </c>
      <c r="U658" s="600">
        <v>6.77</v>
      </c>
      <c r="V658" s="586">
        <f t="shared" si="549"/>
        <v>0</v>
      </c>
      <c r="W658" s="587">
        <f t="shared" si="550"/>
        <v>0</v>
      </c>
      <c r="X658" s="673"/>
      <c r="Y658" s="600">
        <v>0</v>
      </c>
      <c r="Z658" s="586">
        <f t="shared" si="551"/>
        <v>0</v>
      </c>
      <c r="AA658" s="600">
        <v>6.77</v>
      </c>
      <c r="AB658" s="586">
        <f t="shared" si="552"/>
        <v>0</v>
      </c>
      <c r="AC658" s="587">
        <f t="shared" si="553"/>
        <v>0</v>
      </c>
      <c r="AD658" s="673"/>
      <c r="AE658" s="600">
        <v>0</v>
      </c>
      <c r="AF658" s="586">
        <f t="shared" si="554"/>
        <v>0</v>
      </c>
      <c r="AG658" s="600">
        <v>6.77</v>
      </c>
      <c r="AH658" s="586">
        <f t="shared" si="555"/>
        <v>0</v>
      </c>
      <c r="AI658" s="587">
        <f t="shared" si="556"/>
        <v>0</v>
      </c>
      <c r="AJ658" s="674"/>
      <c r="AK658" s="603">
        <v>0</v>
      </c>
      <c r="AL658" s="591">
        <f t="shared" si="557"/>
        <v>0</v>
      </c>
      <c r="AM658" s="603">
        <v>6.77</v>
      </c>
      <c r="AN658" s="591">
        <f t="shared" si="558"/>
        <v>0</v>
      </c>
      <c r="AO658" s="592">
        <f t="shared" si="559"/>
        <v>0</v>
      </c>
      <c r="AP658" s="673"/>
      <c r="AQ658" s="600">
        <v>0</v>
      </c>
      <c r="AR658" s="586">
        <f t="shared" si="605"/>
        <v>0</v>
      </c>
      <c r="AS658" s="600">
        <v>6.77</v>
      </c>
      <c r="AT658" s="586">
        <f t="shared" si="606"/>
        <v>0</v>
      </c>
      <c r="AU658" s="587">
        <f t="shared" si="607"/>
        <v>0</v>
      </c>
      <c r="AV658" s="681"/>
      <c r="AW658" s="600">
        <v>0</v>
      </c>
      <c r="AX658" s="586">
        <f t="shared" si="608"/>
        <v>0</v>
      </c>
      <c r="AY658" s="600">
        <v>6.77</v>
      </c>
      <c r="AZ658" s="586">
        <f t="shared" si="609"/>
        <v>0</v>
      </c>
      <c r="BA658" s="587">
        <f t="shared" si="610"/>
        <v>0</v>
      </c>
      <c r="BB658" s="673"/>
      <c r="BC658" s="600">
        <v>0</v>
      </c>
      <c r="BD658" s="586">
        <f t="shared" si="611"/>
        <v>0</v>
      </c>
      <c r="BE658" s="600">
        <v>6.77</v>
      </c>
      <c r="BF658" s="586">
        <f t="shared" si="612"/>
        <v>0</v>
      </c>
      <c r="BG658" s="587">
        <f t="shared" si="613"/>
        <v>0</v>
      </c>
      <c r="BH658" s="398">
        <f t="shared" si="614"/>
        <v>0</v>
      </c>
    </row>
    <row r="659" spans="1:62" s="595" customFormat="1" ht="12.75">
      <c r="A659" s="668" t="s">
        <v>1340</v>
      </c>
      <c r="B659" s="640" t="s">
        <v>1004</v>
      </c>
      <c r="C659" s="641" t="s">
        <v>1005</v>
      </c>
      <c r="D659" s="670" t="s">
        <v>110</v>
      </c>
      <c r="E659" s="671"/>
      <c r="F659" s="600">
        <v>0</v>
      </c>
      <c r="G659" s="586">
        <f t="shared" si="602"/>
        <v>0</v>
      </c>
      <c r="H659" s="600">
        <v>3.07</v>
      </c>
      <c r="I659" s="586">
        <f t="shared" si="603"/>
        <v>0</v>
      </c>
      <c r="J659" s="587">
        <f t="shared" si="604"/>
        <v>0</v>
      </c>
      <c r="K659" s="676"/>
      <c r="L659" s="673"/>
      <c r="M659" s="600">
        <v>0</v>
      </c>
      <c r="N659" s="586">
        <f t="shared" si="545"/>
        <v>0</v>
      </c>
      <c r="O659" s="600">
        <v>3.07</v>
      </c>
      <c r="P659" s="586">
        <f t="shared" si="546"/>
        <v>0</v>
      </c>
      <c r="Q659" s="587">
        <f t="shared" si="547"/>
        <v>0</v>
      </c>
      <c r="R659" s="673"/>
      <c r="S659" s="600">
        <v>0</v>
      </c>
      <c r="T659" s="586">
        <f t="shared" si="548"/>
        <v>0</v>
      </c>
      <c r="U659" s="600">
        <v>3.07</v>
      </c>
      <c r="V659" s="586">
        <f t="shared" si="549"/>
        <v>0</v>
      </c>
      <c r="W659" s="587">
        <f t="shared" si="550"/>
        <v>0</v>
      </c>
      <c r="X659" s="673"/>
      <c r="Y659" s="600">
        <v>0</v>
      </c>
      <c r="Z659" s="586">
        <f t="shared" si="551"/>
        <v>0</v>
      </c>
      <c r="AA659" s="600">
        <v>3.07</v>
      </c>
      <c r="AB659" s="586">
        <f t="shared" si="552"/>
        <v>0</v>
      </c>
      <c r="AC659" s="587">
        <f t="shared" si="553"/>
        <v>0</v>
      </c>
      <c r="AD659" s="673"/>
      <c r="AE659" s="600">
        <v>0</v>
      </c>
      <c r="AF659" s="586">
        <f t="shared" si="554"/>
        <v>0</v>
      </c>
      <c r="AG659" s="600">
        <v>3.07</v>
      </c>
      <c r="AH659" s="586">
        <f t="shared" si="555"/>
        <v>0</v>
      </c>
      <c r="AI659" s="587">
        <f t="shared" si="556"/>
        <v>0</v>
      </c>
      <c r="AJ659" s="674"/>
      <c r="AK659" s="603">
        <v>0</v>
      </c>
      <c r="AL659" s="591">
        <f t="shared" si="557"/>
        <v>0</v>
      </c>
      <c r="AM659" s="603">
        <v>3.07</v>
      </c>
      <c r="AN659" s="591">
        <f t="shared" si="558"/>
        <v>0</v>
      </c>
      <c r="AO659" s="592">
        <f t="shared" si="559"/>
        <v>0</v>
      </c>
      <c r="AP659" s="673"/>
      <c r="AQ659" s="600">
        <v>0</v>
      </c>
      <c r="AR659" s="586">
        <f t="shared" si="605"/>
        <v>0</v>
      </c>
      <c r="AS659" s="600">
        <v>3.07</v>
      </c>
      <c r="AT659" s="586">
        <f t="shared" si="606"/>
        <v>0</v>
      </c>
      <c r="AU659" s="587">
        <f t="shared" si="607"/>
        <v>0</v>
      </c>
      <c r="AV659" s="681"/>
      <c r="AW659" s="600">
        <v>0</v>
      </c>
      <c r="AX659" s="586">
        <f t="shared" si="608"/>
        <v>0</v>
      </c>
      <c r="AY659" s="600">
        <v>3.07</v>
      </c>
      <c r="AZ659" s="586">
        <f t="shared" si="609"/>
        <v>0</v>
      </c>
      <c r="BA659" s="587">
        <f t="shared" si="610"/>
        <v>0</v>
      </c>
      <c r="BB659" s="673"/>
      <c r="BC659" s="600">
        <v>0</v>
      </c>
      <c r="BD659" s="586">
        <f t="shared" si="611"/>
        <v>0</v>
      </c>
      <c r="BE659" s="600">
        <v>3.07</v>
      </c>
      <c r="BF659" s="586">
        <f t="shared" si="612"/>
        <v>0</v>
      </c>
      <c r="BG659" s="587">
        <f t="shared" si="613"/>
        <v>0</v>
      </c>
      <c r="BH659" s="398">
        <f t="shared" si="614"/>
        <v>0</v>
      </c>
    </row>
    <row r="660" spans="1:62" s="595" customFormat="1" ht="12.75">
      <c r="A660" s="668" t="s">
        <v>1341</v>
      </c>
      <c r="B660" s="640" t="s">
        <v>1007</v>
      </c>
      <c r="C660" s="641" t="s">
        <v>1008</v>
      </c>
      <c r="D660" s="670" t="s">
        <v>110</v>
      </c>
      <c r="E660" s="671"/>
      <c r="F660" s="600">
        <v>300</v>
      </c>
      <c r="G660" s="586">
        <f t="shared" si="602"/>
        <v>0</v>
      </c>
      <c r="H660" s="600">
        <v>1577.76</v>
      </c>
      <c r="I660" s="586">
        <f t="shared" si="603"/>
        <v>0</v>
      </c>
      <c r="J660" s="587">
        <f t="shared" si="604"/>
        <v>0</v>
      </c>
      <c r="K660" s="676"/>
      <c r="L660" s="673"/>
      <c r="M660" s="600">
        <v>300</v>
      </c>
      <c r="N660" s="586">
        <f t="shared" si="545"/>
        <v>0</v>
      </c>
      <c r="O660" s="600">
        <v>1577.76</v>
      </c>
      <c r="P660" s="586">
        <f t="shared" si="546"/>
        <v>0</v>
      </c>
      <c r="Q660" s="587">
        <f t="shared" si="547"/>
        <v>0</v>
      </c>
      <c r="R660" s="673"/>
      <c r="S660" s="600">
        <v>300</v>
      </c>
      <c r="T660" s="586">
        <f t="shared" si="548"/>
        <v>0</v>
      </c>
      <c r="U660" s="600">
        <v>1577.76</v>
      </c>
      <c r="V660" s="586">
        <f t="shared" si="549"/>
        <v>0</v>
      </c>
      <c r="W660" s="587">
        <f t="shared" si="550"/>
        <v>0</v>
      </c>
      <c r="X660" s="673"/>
      <c r="Y660" s="600">
        <v>300</v>
      </c>
      <c r="Z660" s="586">
        <f t="shared" si="551"/>
        <v>0</v>
      </c>
      <c r="AA660" s="600">
        <v>1577.76</v>
      </c>
      <c r="AB660" s="586">
        <f t="shared" si="552"/>
        <v>0</v>
      </c>
      <c r="AC660" s="587">
        <f t="shared" si="553"/>
        <v>0</v>
      </c>
      <c r="AD660" s="673"/>
      <c r="AE660" s="600">
        <v>300</v>
      </c>
      <c r="AF660" s="586">
        <f t="shared" si="554"/>
        <v>0</v>
      </c>
      <c r="AG660" s="600">
        <v>1577.76</v>
      </c>
      <c r="AH660" s="586">
        <f t="shared" si="555"/>
        <v>0</v>
      </c>
      <c r="AI660" s="587">
        <f t="shared" si="556"/>
        <v>0</v>
      </c>
      <c r="AJ660" s="674"/>
      <c r="AK660" s="603">
        <v>300</v>
      </c>
      <c r="AL660" s="591">
        <f t="shared" si="557"/>
        <v>0</v>
      </c>
      <c r="AM660" s="603">
        <v>1577.76</v>
      </c>
      <c r="AN660" s="591">
        <f t="shared" si="558"/>
        <v>0</v>
      </c>
      <c r="AO660" s="592">
        <f t="shared" si="559"/>
        <v>0</v>
      </c>
      <c r="AP660" s="673"/>
      <c r="AQ660" s="600">
        <v>300</v>
      </c>
      <c r="AR660" s="586">
        <f t="shared" si="605"/>
        <v>0</v>
      </c>
      <c r="AS660" s="600">
        <v>1577.76</v>
      </c>
      <c r="AT660" s="586">
        <f t="shared" si="606"/>
        <v>0</v>
      </c>
      <c r="AU660" s="587">
        <f t="shared" si="607"/>
        <v>0</v>
      </c>
      <c r="AV660" s="681"/>
      <c r="AW660" s="600">
        <v>300</v>
      </c>
      <c r="AX660" s="586">
        <f t="shared" si="608"/>
        <v>0</v>
      </c>
      <c r="AY660" s="600">
        <v>1577.76</v>
      </c>
      <c r="AZ660" s="586">
        <f t="shared" si="609"/>
        <v>0</v>
      </c>
      <c r="BA660" s="587">
        <f t="shared" si="610"/>
        <v>0</v>
      </c>
      <c r="BB660" s="673"/>
      <c r="BC660" s="600">
        <v>300</v>
      </c>
      <c r="BD660" s="586">
        <f t="shared" si="611"/>
        <v>0</v>
      </c>
      <c r="BE660" s="600">
        <v>1577.76</v>
      </c>
      <c r="BF660" s="586">
        <f t="shared" si="612"/>
        <v>0</v>
      </c>
      <c r="BG660" s="587">
        <f t="shared" si="613"/>
        <v>0</v>
      </c>
      <c r="BH660" s="398">
        <f t="shared" si="614"/>
        <v>0</v>
      </c>
    </row>
    <row r="661" spans="1:62" s="595" customFormat="1" ht="25.5">
      <c r="A661" s="668" t="s">
        <v>1342</v>
      </c>
      <c r="B661" s="675" t="s">
        <v>1100</v>
      </c>
      <c r="C661" s="722" t="s">
        <v>1258</v>
      </c>
      <c r="D661" s="670" t="s">
        <v>123</v>
      </c>
      <c r="E661" s="671"/>
      <c r="F661" s="600">
        <v>124</v>
      </c>
      <c r="G661" s="586">
        <f t="shared" si="602"/>
        <v>0</v>
      </c>
      <c r="H661" s="600">
        <v>204</v>
      </c>
      <c r="I661" s="586">
        <f t="shared" si="603"/>
        <v>0</v>
      </c>
      <c r="J661" s="587">
        <f>G661+I661</f>
        <v>0</v>
      </c>
      <c r="K661" s="676"/>
      <c r="L661" s="673"/>
      <c r="M661" s="600">
        <v>124</v>
      </c>
      <c r="N661" s="586">
        <f t="shared" si="545"/>
        <v>0</v>
      </c>
      <c r="O661" s="600">
        <v>204</v>
      </c>
      <c r="P661" s="586">
        <f t="shared" si="546"/>
        <v>0</v>
      </c>
      <c r="Q661" s="587">
        <f t="shared" si="547"/>
        <v>0</v>
      </c>
      <c r="R661" s="673"/>
      <c r="S661" s="600">
        <v>124</v>
      </c>
      <c r="T661" s="586">
        <f t="shared" si="548"/>
        <v>0</v>
      </c>
      <c r="U661" s="600">
        <v>204</v>
      </c>
      <c r="V661" s="586">
        <f t="shared" si="549"/>
        <v>0</v>
      </c>
      <c r="W661" s="587">
        <f t="shared" si="550"/>
        <v>0</v>
      </c>
      <c r="X661" s="673"/>
      <c r="Y661" s="600">
        <v>124</v>
      </c>
      <c r="Z661" s="586">
        <f t="shared" si="551"/>
        <v>0</v>
      </c>
      <c r="AA661" s="600">
        <v>204</v>
      </c>
      <c r="AB661" s="586">
        <f t="shared" si="552"/>
        <v>0</v>
      </c>
      <c r="AC661" s="587">
        <f t="shared" si="553"/>
        <v>0</v>
      </c>
      <c r="AD661" s="673"/>
      <c r="AE661" s="600">
        <v>124</v>
      </c>
      <c r="AF661" s="586">
        <f t="shared" si="554"/>
        <v>0</v>
      </c>
      <c r="AG661" s="600">
        <v>204</v>
      </c>
      <c r="AH661" s="586">
        <f t="shared" si="555"/>
        <v>0</v>
      </c>
      <c r="AI661" s="587">
        <f t="shared" si="556"/>
        <v>0</v>
      </c>
      <c r="AJ661" s="674"/>
      <c r="AK661" s="603">
        <v>124</v>
      </c>
      <c r="AL661" s="591">
        <f t="shared" si="557"/>
        <v>0</v>
      </c>
      <c r="AM661" s="603">
        <v>204</v>
      </c>
      <c r="AN661" s="591">
        <f t="shared" si="558"/>
        <v>0</v>
      </c>
      <c r="AO661" s="592">
        <f t="shared" si="559"/>
        <v>0</v>
      </c>
      <c r="AP661" s="673"/>
      <c r="AQ661" s="600">
        <v>124</v>
      </c>
      <c r="AR661" s="586">
        <f t="shared" si="605"/>
        <v>0</v>
      </c>
      <c r="AS661" s="600">
        <v>204</v>
      </c>
      <c r="AT661" s="586">
        <f t="shared" si="606"/>
        <v>0</v>
      </c>
      <c r="AU661" s="587">
        <f>AR661+AT661</f>
        <v>0</v>
      </c>
      <c r="AV661" s="681"/>
      <c r="AW661" s="600">
        <v>124</v>
      </c>
      <c r="AX661" s="586">
        <f t="shared" si="608"/>
        <v>0</v>
      </c>
      <c r="AY661" s="600">
        <v>204</v>
      </c>
      <c r="AZ661" s="586">
        <f t="shared" si="609"/>
        <v>0</v>
      </c>
      <c r="BA661" s="587">
        <f>AX661+AZ661</f>
        <v>0</v>
      </c>
      <c r="BB661" s="673"/>
      <c r="BC661" s="600">
        <v>124</v>
      </c>
      <c r="BD661" s="586">
        <f t="shared" si="611"/>
        <v>0</v>
      </c>
      <c r="BE661" s="600">
        <v>204</v>
      </c>
      <c r="BF661" s="586">
        <f t="shared" si="612"/>
        <v>0</v>
      </c>
      <c r="BG661" s="587">
        <f t="shared" si="613"/>
        <v>0</v>
      </c>
      <c r="BH661" s="398">
        <f t="shared" si="614"/>
        <v>0</v>
      </c>
    </row>
    <row r="662" spans="1:62" s="595" customFormat="1" ht="25.5">
      <c r="A662" s="668" t="s">
        <v>1343</v>
      </c>
      <c r="B662" s="675" t="s">
        <v>1103</v>
      </c>
      <c r="C662" s="598" t="s">
        <v>1104</v>
      </c>
      <c r="D662" s="670" t="s">
        <v>110</v>
      </c>
      <c r="E662" s="671"/>
      <c r="F662" s="600">
        <v>100.8</v>
      </c>
      <c r="G662" s="586">
        <f t="shared" si="602"/>
        <v>0</v>
      </c>
      <c r="H662" s="600">
        <v>47.64</v>
      </c>
      <c r="I662" s="586">
        <f t="shared" si="603"/>
        <v>0</v>
      </c>
      <c r="J662" s="587">
        <f>G662+I662</f>
        <v>0</v>
      </c>
      <c r="K662" s="676"/>
      <c r="L662" s="673"/>
      <c r="M662" s="600">
        <v>100.8</v>
      </c>
      <c r="N662" s="586">
        <f t="shared" si="545"/>
        <v>0</v>
      </c>
      <c r="O662" s="600">
        <v>47.64</v>
      </c>
      <c r="P662" s="586">
        <f t="shared" si="546"/>
        <v>0</v>
      </c>
      <c r="Q662" s="587">
        <f t="shared" si="547"/>
        <v>0</v>
      </c>
      <c r="R662" s="673"/>
      <c r="S662" s="600">
        <v>100.8</v>
      </c>
      <c r="T662" s="586">
        <f t="shared" si="548"/>
        <v>0</v>
      </c>
      <c r="U662" s="600">
        <v>47.64</v>
      </c>
      <c r="V662" s="586">
        <f t="shared" si="549"/>
        <v>0</v>
      </c>
      <c r="W662" s="587">
        <f t="shared" si="550"/>
        <v>0</v>
      </c>
      <c r="X662" s="673"/>
      <c r="Y662" s="600">
        <v>100.8</v>
      </c>
      <c r="Z662" s="586">
        <f t="shared" si="551"/>
        <v>0</v>
      </c>
      <c r="AA662" s="600">
        <v>47.64</v>
      </c>
      <c r="AB662" s="586">
        <f t="shared" si="552"/>
        <v>0</v>
      </c>
      <c r="AC662" s="587">
        <f t="shared" si="553"/>
        <v>0</v>
      </c>
      <c r="AD662" s="673"/>
      <c r="AE662" s="600">
        <v>100.8</v>
      </c>
      <c r="AF662" s="586">
        <f t="shared" si="554"/>
        <v>0</v>
      </c>
      <c r="AG662" s="600">
        <v>47.64</v>
      </c>
      <c r="AH662" s="586">
        <f t="shared" si="555"/>
        <v>0</v>
      </c>
      <c r="AI662" s="587">
        <f t="shared" si="556"/>
        <v>0</v>
      </c>
      <c r="AJ662" s="674"/>
      <c r="AK662" s="603">
        <v>100.8</v>
      </c>
      <c r="AL662" s="591">
        <f t="shared" si="557"/>
        <v>0</v>
      </c>
      <c r="AM662" s="603">
        <v>47.64</v>
      </c>
      <c r="AN662" s="591">
        <f t="shared" si="558"/>
        <v>0</v>
      </c>
      <c r="AO662" s="592">
        <f t="shared" si="559"/>
        <v>0</v>
      </c>
      <c r="AP662" s="673"/>
      <c r="AQ662" s="600">
        <v>100.8</v>
      </c>
      <c r="AR662" s="586">
        <f t="shared" si="605"/>
        <v>0</v>
      </c>
      <c r="AS662" s="600">
        <v>47.64</v>
      </c>
      <c r="AT662" s="586">
        <f t="shared" si="606"/>
        <v>0</v>
      </c>
      <c r="AU662" s="587">
        <f>AR662+AT662</f>
        <v>0</v>
      </c>
      <c r="AV662" s="681"/>
      <c r="AW662" s="600">
        <v>100.8</v>
      </c>
      <c r="AX662" s="586">
        <f t="shared" si="608"/>
        <v>0</v>
      </c>
      <c r="AY662" s="600">
        <v>47.64</v>
      </c>
      <c r="AZ662" s="586">
        <f t="shared" si="609"/>
        <v>0</v>
      </c>
      <c r="BA662" s="587">
        <f>AX662+AZ662</f>
        <v>0</v>
      </c>
      <c r="BB662" s="673"/>
      <c r="BC662" s="600">
        <v>100.8</v>
      </c>
      <c r="BD662" s="586">
        <f t="shared" si="611"/>
        <v>0</v>
      </c>
      <c r="BE662" s="600">
        <v>47.64</v>
      </c>
      <c r="BF662" s="586">
        <f t="shared" si="612"/>
        <v>0</v>
      </c>
      <c r="BG662" s="587">
        <f t="shared" si="613"/>
        <v>0</v>
      </c>
      <c r="BH662" s="398">
        <f t="shared" si="614"/>
        <v>0</v>
      </c>
    </row>
    <row r="663" spans="1:62" s="595" customFormat="1" ht="12.75">
      <c r="A663" s="668" t="s">
        <v>1344</v>
      </c>
      <c r="B663" s="675" t="s">
        <v>1243</v>
      </c>
      <c r="C663" s="598">
        <v>91932</v>
      </c>
      <c r="D663" s="670" t="s">
        <v>123</v>
      </c>
      <c r="E663" s="671"/>
      <c r="F663" s="600">
        <v>35</v>
      </c>
      <c r="G663" s="586">
        <f t="shared" si="602"/>
        <v>0</v>
      </c>
      <c r="H663" s="600">
        <v>45</v>
      </c>
      <c r="I663" s="586">
        <f t="shared" si="603"/>
        <v>0</v>
      </c>
      <c r="J663" s="587">
        <f t="shared" si="604"/>
        <v>0</v>
      </c>
      <c r="K663" s="676"/>
      <c r="L663" s="673"/>
      <c r="M663" s="600">
        <v>35</v>
      </c>
      <c r="N663" s="586">
        <f t="shared" si="545"/>
        <v>0</v>
      </c>
      <c r="O663" s="600">
        <v>45</v>
      </c>
      <c r="P663" s="586">
        <f t="shared" si="546"/>
        <v>0</v>
      </c>
      <c r="Q663" s="587">
        <f t="shared" si="547"/>
        <v>0</v>
      </c>
      <c r="R663" s="673"/>
      <c r="S663" s="600">
        <v>35</v>
      </c>
      <c r="T663" s="586">
        <f t="shared" si="548"/>
        <v>0</v>
      </c>
      <c r="U663" s="600">
        <v>45</v>
      </c>
      <c r="V663" s="586">
        <f t="shared" si="549"/>
        <v>0</v>
      </c>
      <c r="W663" s="587">
        <f t="shared" si="550"/>
        <v>0</v>
      </c>
      <c r="X663" s="673"/>
      <c r="Y663" s="600">
        <v>35</v>
      </c>
      <c r="Z663" s="586">
        <f t="shared" si="551"/>
        <v>0</v>
      </c>
      <c r="AA663" s="600">
        <v>45</v>
      </c>
      <c r="AB663" s="586">
        <f t="shared" si="552"/>
        <v>0</v>
      </c>
      <c r="AC663" s="587">
        <f t="shared" si="553"/>
        <v>0</v>
      </c>
      <c r="AD663" s="673"/>
      <c r="AE663" s="600">
        <v>35</v>
      </c>
      <c r="AF663" s="586">
        <f t="shared" si="554"/>
        <v>0</v>
      </c>
      <c r="AG663" s="600">
        <v>45</v>
      </c>
      <c r="AH663" s="586">
        <f t="shared" si="555"/>
        <v>0</v>
      </c>
      <c r="AI663" s="587">
        <f t="shared" si="556"/>
        <v>0</v>
      </c>
      <c r="AJ663" s="674"/>
      <c r="AK663" s="603">
        <v>35</v>
      </c>
      <c r="AL663" s="591">
        <f t="shared" si="557"/>
        <v>0</v>
      </c>
      <c r="AM663" s="603">
        <v>45</v>
      </c>
      <c r="AN663" s="591">
        <f t="shared" si="558"/>
        <v>0</v>
      </c>
      <c r="AO663" s="592">
        <f t="shared" si="559"/>
        <v>0</v>
      </c>
      <c r="AP663" s="673"/>
      <c r="AQ663" s="600">
        <v>35</v>
      </c>
      <c r="AR663" s="586">
        <f t="shared" si="605"/>
        <v>0</v>
      </c>
      <c r="AS663" s="600">
        <v>45</v>
      </c>
      <c r="AT663" s="586">
        <f t="shared" si="606"/>
        <v>0</v>
      </c>
      <c r="AU663" s="587">
        <f t="shared" ref="AU663:AU670" si="615">AR663+AT663</f>
        <v>0</v>
      </c>
      <c r="AV663" s="681"/>
      <c r="AW663" s="600">
        <v>35</v>
      </c>
      <c r="AX663" s="586">
        <f t="shared" si="608"/>
        <v>0</v>
      </c>
      <c r="AY663" s="600">
        <v>45</v>
      </c>
      <c r="AZ663" s="586">
        <f t="shared" si="609"/>
        <v>0</v>
      </c>
      <c r="BA663" s="587">
        <f t="shared" ref="BA663:BA670" si="616">AX663+AZ663</f>
        <v>0</v>
      </c>
      <c r="BB663" s="673"/>
      <c r="BC663" s="600">
        <v>35</v>
      </c>
      <c r="BD663" s="586">
        <f t="shared" si="611"/>
        <v>0</v>
      </c>
      <c r="BE663" s="600">
        <v>45</v>
      </c>
      <c r="BF663" s="586">
        <f t="shared" si="612"/>
        <v>0</v>
      </c>
      <c r="BG663" s="587">
        <f t="shared" si="613"/>
        <v>0</v>
      </c>
      <c r="BH663" s="398">
        <f t="shared" si="614"/>
        <v>0</v>
      </c>
    </row>
    <row r="664" spans="1:62" s="595" customFormat="1" ht="12.75">
      <c r="A664" s="668" t="s">
        <v>1345</v>
      </c>
      <c r="B664" s="640" t="s">
        <v>1346</v>
      </c>
      <c r="C664" s="641" t="s">
        <v>1347</v>
      </c>
      <c r="D664" s="670" t="s">
        <v>123</v>
      </c>
      <c r="E664" s="671"/>
      <c r="F664" s="600">
        <v>50</v>
      </c>
      <c r="G664" s="586">
        <f t="shared" si="602"/>
        <v>0</v>
      </c>
      <c r="H664" s="600">
        <v>128.24</v>
      </c>
      <c r="I664" s="586">
        <f t="shared" si="603"/>
        <v>0</v>
      </c>
      <c r="J664" s="587">
        <f t="shared" si="604"/>
        <v>0</v>
      </c>
      <c r="K664" s="676"/>
      <c r="L664" s="673"/>
      <c r="M664" s="600">
        <v>50</v>
      </c>
      <c r="N664" s="586">
        <f t="shared" si="545"/>
        <v>0</v>
      </c>
      <c r="O664" s="600">
        <v>128.24</v>
      </c>
      <c r="P664" s="586">
        <f t="shared" si="546"/>
        <v>0</v>
      </c>
      <c r="Q664" s="587">
        <f t="shared" si="547"/>
        <v>0</v>
      </c>
      <c r="R664" s="673"/>
      <c r="S664" s="600">
        <v>50</v>
      </c>
      <c r="T664" s="586">
        <f t="shared" si="548"/>
        <v>0</v>
      </c>
      <c r="U664" s="600">
        <v>128.24</v>
      </c>
      <c r="V664" s="586">
        <f t="shared" si="549"/>
        <v>0</v>
      </c>
      <c r="W664" s="587">
        <f t="shared" si="550"/>
        <v>0</v>
      </c>
      <c r="X664" s="673"/>
      <c r="Y664" s="600">
        <v>50</v>
      </c>
      <c r="Z664" s="586">
        <f t="shared" si="551"/>
        <v>0</v>
      </c>
      <c r="AA664" s="600">
        <v>128.24</v>
      </c>
      <c r="AB664" s="586">
        <f t="shared" si="552"/>
        <v>0</v>
      </c>
      <c r="AC664" s="587">
        <f t="shared" si="553"/>
        <v>0</v>
      </c>
      <c r="AD664" s="673"/>
      <c r="AE664" s="600">
        <v>50</v>
      </c>
      <c r="AF664" s="586">
        <f t="shared" si="554"/>
        <v>0</v>
      </c>
      <c r="AG664" s="600">
        <v>128.24</v>
      </c>
      <c r="AH664" s="586">
        <f t="shared" si="555"/>
        <v>0</v>
      </c>
      <c r="AI664" s="587">
        <f t="shared" si="556"/>
        <v>0</v>
      </c>
      <c r="AJ664" s="674"/>
      <c r="AK664" s="603">
        <v>50</v>
      </c>
      <c r="AL664" s="591">
        <f t="shared" si="557"/>
        <v>0</v>
      </c>
      <c r="AM664" s="603">
        <v>128.24</v>
      </c>
      <c r="AN664" s="591">
        <f t="shared" si="558"/>
        <v>0</v>
      </c>
      <c r="AO664" s="592">
        <f t="shared" si="559"/>
        <v>0</v>
      </c>
      <c r="AP664" s="673"/>
      <c r="AQ664" s="600">
        <v>50</v>
      </c>
      <c r="AR664" s="586">
        <f t="shared" si="605"/>
        <v>0</v>
      </c>
      <c r="AS664" s="600">
        <v>128.24</v>
      </c>
      <c r="AT664" s="586">
        <f t="shared" si="606"/>
        <v>0</v>
      </c>
      <c r="AU664" s="587">
        <f t="shared" si="615"/>
        <v>0</v>
      </c>
      <c r="AV664" s="681"/>
      <c r="AW664" s="600">
        <v>50</v>
      </c>
      <c r="AX664" s="586">
        <f t="shared" si="608"/>
        <v>0</v>
      </c>
      <c r="AY664" s="600">
        <v>128.24</v>
      </c>
      <c r="AZ664" s="586">
        <f t="shared" si="609"/>
        <v>0</v>
      </c>
      <c r="BA664" s="587">
        <f t="shared" si="616"/>
        <v>0</v>
      </c>
      <c r="BB664" s="673"/>
      <c r="BC664" s="600">
        <v>50</v>
      </c>
      <c r="BD664" s="586">
        <f t="shared" si="611"/>
        <v>0</v>
      </c>
      <c r="BE664" s="600">
        <v>128.24</v>
      </c>
      <c r="BF664" s="586">
        <f t="shared" si="612"/>
        <v>0</v>
      </c>
      <c r="BG664" s="587">
        <f t="shared" si="613"/>
        <v>0</v>
      </c>
      <c r="BH664" s="398">
        <f t="shared" si="614"/>
        <v>0</v>
      </c>
    </row>
    <row r="665" spans="1:62" s="595" customFormat="1" ht="12.75">
      <c r="A665" s="668" t="s">
        <v>1348</v>
      </c>
      <c r="B665" s="640" t="s">
        <v>1253</v>
      </c>
      <c r="C665" s="641" t="s">
        <v>1113</v>
      </c>
      <c r="D665" s="670" t="s">
        <v>110</v>
      </c>
      <c r="E665" s="671"/>
      <c r="F665" s="600">
        <v>0</v>
      </c>
      <c r="G665" s="586">
        <f t="shared" si="602"/>
        <v>0</v>
      </c>
      <c r="H665" s="600">
        <v>28.32</v>
      </c>
      <c r="I665" s="586">
        <f t="shared" si="603"/>
        <v>0</v>
      </c>
      <c r="J665" s="587">
        <f t="shared" si="604"/>
        <v>0</v>
      </c>
      <c r="K665" s="676"/>
      <c r="L665" s="673"/>
      <c r="M665" s="600">
        <v>0</v>
      </c>
      <c r="N665" s="586">
        <f t="shared" si="545"/>
        <v>0</v>
      </c>
      <c r="O665" s="600">
        <v>28.32</v>
      </c>
      <c r="P665" s="586">
        <f t="shared" si="546"/>
        <v>0</v>
      </c>
      <c r="Q665" s="587">
        <f t="shared" si="547"/>
        <v>0</v>
      </c>
      <c r="R665" s="673"/>
      <c r="S665" s="600">
        <v>0</v>
      </c>
      <c r="T665" s="586">
        <f t="shared" si="548"/>
        <v>0</v>
      </c>
      <c r="U665" s="600">
        <v>28.32</v>
      </c>
      <c r="V665" s="586">
        <f t="shared" si="549"/>
        <v>0</v>
      </c>
      <c r="W665" s="587">
        <f t="shared" si="550"/>
        <v>0</v>
      </c>
      <c r="X665" s="673"/>
      <c r="Y665" s="600">
        <v>0</v>
      </c>
      <c r="Z665" s="586">
        <f t="shared" si="551"/>
        <v>0</v>
      </c>
      <c r="AA665" s="600">
        <v>28.32</v>
      </c>
      <c r="AB665" s="586">
        <f t="shared" si="552"/>
        <v>0</v>
      </c>
      <c r="AC665" s="587">
        <f t="shared" si="553"/>
        <v>0</v>
      </c>
      <c r="AD665" s="673"/>
      <c r="AE665" s="600">
        <v>0</v>
      </c>
      <c r="AF665" s="586">
        <f t="shared" si="554"/>
        <v>0</v>
      </c>
      <c r="AG665" s="600">
        <v>28.32</v>
      </c>
      <c r="AH665" s="586">
        <f>AD665*AG665</f>
        <v>0</v>
      </c>
      <c r="AI665" s="587">
        <f t="shared" si="556"/>
        <v>0</v>
      </c>
      <c r="AJ665" s="674"/>
      <c r="AK665" s="603">
        <v>0</v>
      </c>
      <c r="AL665" s="591">
        <f t="shared" si="557"/>
        <v>0</v>
      </c>
      <c r="AM665" s="603">
        <v>28.32</v>
      </c>
      <c r="AN665" s="591">
        <f t="shared" si="558"/>
        <v>0</v>
      </c>
      <c r="AO665" s="592">
        <f t="shared" si="559"/>
        <v>0</v>
      </c>
      <c r="AP665" s="673"/>
      <c r="AQ665" s="600">
        <v>0</v>
      </c>
      <c r="AR665" s="586">
        <f t="shared" si="605"/>
        <v>0</v>
      </c>
      <c r="AS665" s="600">
        <v>28.32</v>
      </c>
      <c r="AT665" s="586">
        <f t="shared" si="606"/>
        <v>0</v>
      </c>
      <c r="AU665" s="587">
        <f t="shared" si="615"/>
        <v>0</v>
      </c>
      <c r="AV665" s="681"/>
      <c r="AW665" s="600">
        <v>0</v>
      </c>
      <c r="AX665" s="586">
        <f t="shared" si="608"/>
        <v>0</v>
      </c>
      <c r="AY665" s="600">
        <v>28.32</v>
      </c>
      <c r="AZ665" s="586">
        <f t="shared" si="609"/>
        <v>0</v>
      </c>
      <c r="BA665" s="587">
        <f t="shared" si="616"/>
        <v>0</v>
      </c>
      <c r="BB665" s="673"/>
      <c r="BC665" s="600">
        <v>0</v>
      </c>
      <c r="BD665" s="586">
        <f t="shared" si="611"/>
        <v>0</v>
      </c>
      <c r="BE665" s="600">
        <v>28.32</v>
      </c>
      <c r="BF665" s="586">
        <f t="shared" si="612"/>
        <v>0</v>
      </c>
      <c r="BG665" s="587">
        <f t="shared" si="613"/>
        <v>0</v>
      </c>
      <c r="BH665" s="398">
        <f t="shared" si="614"/>
        <v>0</v>
      </c>
    </row>
    <row r="666" spans="1:62" s="613" customFormat="1" ht="12.75">
      <c r="A666" s="605"/>
      <c r="B666" s="652" t="s">
        <v>763</v>
      </c>
      <c r="C666" s="653" t="s">
        <v>764</v>
      </c>
      <c r="D666" s="654" t="s">
        <v>110</v>
      </c>
      <c r="E666" s="637">
        <v>310</v>
      </c>
      <c r="F666" s="395">
        <v>5</v>
      </c>
      <c r="G666" s="655">
        <f t="shared" si="602"/>
        <v>1550</v>
      </c>
      <c r="H666" s="395">
        <v>2.6</v>
      </c>
      <c r="I666" s="656">
        <f t="shared" si="603"/>
        <v>806</v>
      </c>
      <c r="J666" s="657">
        <f t="shared" si="604"/>
        <v>2356</v>
      </c>
      <c r="K666" s="608"/>
      <c r="L666" s="606"/>
      <c r="M666" s="395">
        <v>5</v>
      </c>
      <c r="N666" s="396">
        <f t="shared" si="545"/>
        <v>0</v>
      </c>
      <c r="O666" s="395">
        <v>2.6</v>
      </c>
      <c r="P666" s="396">
        <f t="shared" si="546"/>
        <v>0</v>
      </c>
      <c r="Q666" s="607">
        <f t="shared" si="547"/>
        <v>0</v>
      </c>
      <c r="R666" s="606"/>
      <c r="S666" s="395">
        <v>5</v>
      </c>
      <c r="T666" s="396">
        <f t="shared" si="548"/>
        <v>0</v>
      </c>
      <c r="U666" s="395">
        <v>2.6</v>
      </c>
      <c r="V666" s="396">
        <f t="shared" si="549"/>
        <v>0</v>
      </c>
      <c r="W666" s="607">
        <f t="shared" si="550"/>
        <v>0</v>
      </c>
      <c r="X666" s="606"/>
      <c r="Y666" s="395">
        <v>5</v>
      </c>
      <c r="Z666" s="396">
        <f t="shared" si="551"/>
        <v>0</v>
      </c>
      <c r="AA666" s="395">
        <v>2.6</v>
      </c>
      <c r="AB666" s="396">
        <f t="shared" si="552"/>
        <v>0</v>
      </c>
      <c r="AC666" s="607">
        <f t="shared" si="553"/>
        <v>0</v>
      </c>
      <c r="AD666" s="606"/>
      <c r="AE666" s="395">
        <v>5</v>
      </c>
      <c r="AF666" s="396">
        <f t="shared" si="554"/>
        <v>0</v>
      </c>
      <c r="AG666" s="395">
        <v>2.6</v>
      </c>
      <c r="AH666" s="396">
        <f t="shared" ref="AH666" si="617">AD666*AG666</f>
        <v>0</v>
      </c>
      <c r="AI666" s="607">
        <f t="shared" si="556"/>
        <v>0</v>
      </c>
      <c r="AJ666" s="609"/>
      <c r="AK666" s="610">
        <v>5</v>
      </c>
      <c r="AL666" s="611">
        <f t="shared" si="557"/>
        <v>0</v>
      </c>
      <c r="AM666" s="610">
        <v>2.6</v>
      </c>
      <c r="AN666" s="611">
        <f t="shared" si="558"/>
        <v>0</v>
      </c>
      <c r="AO666" s="612">
        <f t="shared" si="559"/>
        <v>0</v>
      </c>
      <c r="AP666" s="606"/>
      <c r="AQ666" s="395">
        <v>5</v>
      </c>
      <c r="AR666" s="655">
        <f t="shared" si="605"/>
        <v>0</v>
      </c>
      <c r="AS666" s="395">
        <v>2.6</v>
      </c>
      <c r="AT666" s="656">
        <f t="shared" si="606"/>
        <v>0</v>
      </c>
      <c r="AU666" s="657">
        <f t="shared" si="615"/>
        <v>0</v>
      </c>
      <c r="AV666" s="606">
        <v>310</v>
      </c>
      <c r="AW666" s="395">
        <v>5</v>
      </c>
      <c r="AX666" s="655">
        <f t="shared" si="608"/>
        <v>1550</v>
      </c>
      <c r="AY666" s="395">
        <v>2.6</v>
      </c>
      <c r="AZ666" s="656">
        <f t="shared" si="609"/>
        <v>806</v>
      </c>
      <c r="BA666" s="657">
        <f t="shared" si="616"/>
        <v>2356</v>
      </c>
      <c r="BB666" s="606"/>
      <c r="BC666" s="395">
        <v>5</v>
      </c>
      <c r="BD666" s="396">
        <f t="shared" si="611"/>
        <v>0</v>
      </c>
      <c r="BE666" s="395">
        <v>2.6</v>
      </c>
      <c r="BF666" s="396">
        <f t="shared" si="612"/>
        <v>0</v>
      </c>
      <c r="BG666" s="607">
        <f t="shared" si="613"/>
        <v>0</v>
      </c>
      <c r="BH666" s="398">
        <f t="shared" si="614"/>
        <v>0</v>
      </c>
      <c r="BJ666" s="614"/>
    </row>
    <row r="667" spans="1:62" s="595" customFormat="1" ht="12.75">
      <c r="A667" s="668" t="s">
        <v>1349</v>
      </c>
      <c r="B667" s="640" t="s">
        <v>1118</v>
      </c>
      <c r="C667" s="641" t="s">
        <v>1350</v>
      </c>
      <c r="D667" s="670" t="s">
        <v>110</v>
      </c>
      <c r="E667" s="671"/>
      <c r="F667" s="600">
        <v>200</v>
      </c>
      <c r="G667" s="586">
        <f t="shared" si="602"/>
        <v>0</v>
      </c>
      <c r="H667" s="600">
        <v>84</v>
      </c>
      <c r="I667" s="586">
        <f t="shared" si="603"/>
        <v>0</v>
      </c>
      <c r="J667" s="587">
        <f t="shared" si="604"/>
        <v>0</v>
      </c>
      <c r="K667" s="676"/>
      <c r="L667" s="673"/>
      <c r="M667" s="600">
        <v>200</v>
      </c>
      <c r="N667" s="586">
        <f t="shared" si="545"/>
        <v>0</v>
      </c>
      <c r="O667" s="600">
        <v>84</v>
      </c>
      <c r="P667" s="586">
        <f t="shared" si="546"/>
        <v>0</v>
      </c>
      <c r="Q667" s="587">
        <f t="shared" si="547"/>
        <v>0</v>
      </c>
      <c r="R667" s="673"/>
      <c r="S667" s="600">
        <v>200</v>
      </c>
      <c r="T667" s="586">
        <f t="shared" si="548"/>
        <v>0</v>
      </c>
      <c r="U667" s="600">
        <v>84</v>
      </c>
      <c r="V667" s="586">
        <f t="shared" si="549"/>
        <v>0</v>
      </c>
      <c r="W667" s="587">
        <f t="shared" si="550"/>
        <v>0</v>
      </c>
      <c r="X667" s="673"/>
      <c r="Y667" s="600">
        <v>200</v>
      </c>
      <c r="Z667" s="586">
        <f t="shared" si="551"/>
        <v>0</v>
      </c>
      <c r="AA667" s="600">
        <v>84</v>
      </c>
      <c r="AB667" s="586">
        <f t="shared" si="552"/>
        <v>0</v>
      </c>
      <c r="AC667" s="587">
        <f t="shared" si="553"/>
        <v>0</v>
      </c>
      <c r="AD667" s="673"/>
      <c r="AE667" s="600">
        <v>200</v>
      </c>
      <c r="AF667" s="586">
        <f t="shared" si="554"/>
        <v>0</v>
      </c>
      <c r="AG667" s="600">
        <v>84</v>
      </c>
      <c r="AH667" s="586">
        <f t="shared" si="555"/>
        <v>0</v>
      </c>
      <c r="AI667" s="587">
        <f t="shared" si="556"/>
        <v>0</v>
      </c>
      <c r="AJ667" s="674"/>
      <c r="AK667" s="603">
        <v>200</v>
      </c>
      <c r="AL667" s="591">
        <f t="shared" si="557"/>
        <v>0</v>
      </c>
      <c r="AM667" s="603">
        <v>84</v>
      </c>
      <c r="AN667" s="591">
        <f t="shared" si="558"/>
        <v>0</v>
      </c>
      <c r="AO667" s="592">
        <f t="shared" si="559"/>
        <v>0</v>
      </c>
      <c r="AP667" s="673"/>
      <c r="AQ667" s="600">
        <v>200</v>
      </c>
      <c r="AR667" s="586">
        <f t="shared" si="605"/>
        <v>0</v>
      </c>
      <c r="AS667" s="600">
        <v>84</v>
      </c>
      <c r="AT667" s="586">
        <f t="shared" si="606"/>
        <v>0</v>
      </c>
      <c r="AU667" s="587">
        <f t="shared" si="615"/>
        <v>0</v>
      </c>
      <c r="AV667" s="681"/>
      <c r="AW667" s="600">
        <v>200</v>
      </c>
      <c r="AX667" s="586">
        <f t="shared" si="608"/>
        <v>0</v>
      </c>
      <c r="AY667" s="600">
        <v>84</v>
      </c>
      <c r="AZ667" s="586">
        <f t="shared" si="609"/>
        <v>0</v>
      </c>
      <c r="BA667" s="587">
        <f t="shared" si="616"/>
        <v>0</v>
      </c>
      <c r="BB667" s="673"/>
      <c r="BC667" s="600">
        <v>200</v>
      </c>
      <c r="BD667" s="586">
        <f t="shared" si="611"/>
        <v>0</v>
      </c>
      <c r="BE667" s="600">
        <v>84</v>
      </c>
      <c r="BF667" s="586">
        <f t="shared" si="612"/>
        <v>0</v>
      </c>
      <c r="BG667" s="587">
        <f t="shared" si="613"/>
        <v>0</v>
      </c>
      <c r="BH667" s="398">
        <f t="shared" si="614"/>
        <v>0</v>
      </c>
    </row>
    <row r="668" spans="1:62" s="595" customFormat="1" ht="25.5">
      <c r="A668" s="668" t="s">
        <v>1351</v>
      </c>
      <c r="B668" s="640" t="s">
        <v>1352</v>
      </c>
      <c r="C668" s="641" t="s">
        <v>1353</v>
      </c>
      <c r="D668" s="670" t="s">
        <v>123</v>
      </c>
      <c r="E668" s="671"/>
      <c r="F668" s="600">
        <v>800</v>
      </c>
      <c r="G668" s="586">
        <f t="shared" si="602"/>
        <v>0</v>
      </c>
      <c r="H668" s="600">
        <v>650.57000000000005</v>
      </c>
      <c r="I668" s="586">
        <f t="shared" si="603"/>
        <v>0</v>
      </c>
      <c r="J668" s="587">
        <f t="shared" si="604"/>
        <v>0</v>
      </c>
      <c r="K668" s="676"/>
      <c r="L668" s="673"/>
      <c r="M668" s="600">
        <v>800</v>
      </c>
      <c r="N668" s="586">
        <f t="shared" si="545"/>
        <v>0</v>
      </c>
      <c r="O668" s="600">
        <v>650.57000000000005</v>
      </c>
      <c r="P668" s="586">
        <f t="shared" si="546"/>
        <v>0</v>
      </c>
      <c r="Q668" s="587">
        <f t="shared" si="547"/>
        <v>0</v>
      </c>
      <c r="R668" s="673"/>
      <c r="S668" s="600">
        <v>800</v>
      </c>
      <c r="T668" s="586">
        <f t="shared" si="548"/>
        <v>0</v>
      </c>
      <c r="U668" s="600">
        <v>650.57000000000005</v>
      </c>
      <c r="V668" s="586">
        <f t="shared" si="549"/>
        <v>0</v>
      </c>
      <c r="W668" s="587">
        <f t="shared" si="550"/>
        <v>0</v>
      </c>
      <c r="X668" s="673"/>
      <c r="Y668" s="600">
        <v>800</v>
      </c>
      <c r="Z668" s="586">
        <f t="shared" si="551"/>
        <v>0</v>
      </c>
      <c r="AA668" s="600">
        <v>650.57000000000005</v>
      </c>
      <c r="AB668" s="586">
        <f t="shared" si="552"/>
        <v>0</v>
      </c>
      <c r="AC668" s="587">
        <f t="shared" si="553"/>
        <v>0</v>
      </c>
      <c r="AD668" s="673"/>
      <c r="AE668" s="600">
        <v>800</v>
      </c>
      <c r="AF668" s="586">
        <f t="shared" si="554"/>
        <v>0</v>
      </c>
      <c r="AG668" s="600">
        <v>650.57000000000005</v>
      </c>
      <c r="AH668" s="586">
        <f t="shared" si="555"/>
        <v>0</v>
      </c>
      <c r="AI668" s="587">
        <f t="shared" si="556"/>
        <v>0</v>
      </c>
      <c r="AJ668" s="674"/>
      <c r="AK668" s="603">
        <v>800</v>
      </c>
      <c r="AL668" s="591">
        <f t="shared" si="557"/>
        <v>0</v>
      </c>
      <c r="AM668" s="603">
        <v>650.57000000000005</v>
      </c>
      <c r="AN668" s="591">
        <f t="shared" si="558"/>
        <v>0</v>
      </c>
      <c r="AO668" s="592">
        <f t="shared" si="559"/>
        <v>0</v>
      </c>
      <c r="AP668" s="673"/>
      <c r="AQ668" s="600">
        <v>800</v>
      </c>
      <c r="AR668" s="586">
        <f t="shared" si="605"/>
        <v>0</v>
      </c>
      <c r="AS668" s="600">
        <v>650.57000000000005</v>
      </c>
      <c r="AT668" s="586">
        <f t="shared" si="606"/>
        <v>0</v>
      </c>
      <c r="AU668" s="587">
        <f t="shared" si="615"/>
        <v>0</v>
      </c>
      <c r="AV668" s="681"/>
      <c r="AW668" s="600">
        <v>800</v>
      </c>
      <c r="AX668" s="586">
        <f t="shared" si="608"/>
        <v>0</v>
      </c>
      <c r="AY668" s="600">
        <v>650.57000000000005</v>
      </c>
      <c r="AZ668" s="586">
        <f t="shared" si="609"/>
        <v>0</v>
      </c>
      <c r="BA668" s="587">
        <f t="shared" si="616"/>
        <v>0</v>
      </c>
      <c r="BB668" s="673"/>
      <c r="BC668" s="600">
        <v>800</v>
      </c>
      <c r="BD668" s="586">
        <f t="shared" si="611"/>
        <v>0</v>
      </c>
      <c r="BE668" s="600">
        <v>650.57000000000005</v>
      </c>
      <c r="BF668" s="586">
        <f t="shared" si="612"/>
        <v>0</v>
      </c>
      <c r="BG668" s="587">
        <f t="shared" si="613"/>
        <v>0</v>
      </c>
      <c r="BH668" s="398">
        <f t="shared" si="614"/>
        <v>0</v>
      </c>
    </row>
    <row r="669" spans="1:62" s="275" customFormat="1" ht="12.75">
      <c r="A669" s="683" t="s">
        <v>1354</v>
      </c>
      <c r="B669" s="367" t="s">
        <v>388</v>
      </c>
      <c r="C669" s="187"/>
      <c r="D669" s="562" t="s">
        <v>117</v>
      </c>
      <c r="E669" s="234">
        <v>1</v>
      </c>
      <c r="F669" s="344">
        <v>0</v>
      </c>
      <c r="G669" s="190">
        <f t="shared" si="602"/>
        <v>0</v>
      </c>
      <c r="H669" s="344">
        <v>12000</v>
      </c>
      <c r="I669" s="190">
        <f>ROUND(E669*H669,2)</f>
        <v>12000</v>
      </c>
      <c r="J669" s="345">
        <f t="shared" si="604"/>
        <v>12000</v>
      </c>
      <c r="K669" s="420"/>
      <c r="L669" s="435"/>
      <c r="M669" s="429">
        <v>0</v>
      </c>
      <c r="N669" s="431">
        <f t="shared" si="545"/>
        <v>0</v>
      </c>
      <c r="O669" s="429">
        <v>12000</v>
      </c>
      <c r="P669" s="431">
        <f t="shared" si="546"/>
        <v>0</v>
      </c>
      <c r="Q669" s="432">
        <f t="shared" si="547"/>
        <v>0</v>
      </c>
      <c r="R669" s="452"/>
      <c r="S669" s="446">
        <v>0</v>
      </c>
      <c r="T669" s="448">
        <f t="shared" si="548"/>
        <v>0</v>
      </c>
      <c r="U669" s="446">
        <v>12000</v>
      </c>
      <c r="V669" s="448">
        <f t="shared" si="549"/>
        <v>0</v>
      </c>
      <c r="W669" s="449">
        <f t="shared" si="550"/>
        <v>0</v>
      </c>
      <c r="X669" s="481"/>
      <c r="Y669" s="474">
        <v>0</v>
      </c>
      <c r="Z669" s="476">
        <f t="shared" si="551"/>
        <v>0</v>
      </c>
      <c r="AA669" s="474">
        <v>12000</v>
      </c>
      <c r="AB669" s="476">
        <f t="shared" si="552"/>
        <v>0</v>
      </c>
      <c r="AC669" s="477">
        <f t="shared" si="553"/>
        <v>0</v>
      </c>
      <c r="AD669" s="500"/>
      <c r="AE669" s="491">
        <v>0</v>
      </c>
      <c r="AF669" s="493">
        <f t="shared" si="554"/>
        <v>0</v>
      </c>
      <c r="AG669" s="491">
        <v>12000</v>
      </c>
      <c r="AH669" s="493">
        <f t="shared" si="555"/>
        <v>0</v>
      </c>
      <c r="AI669" s="494">
        <f t="shared" si="556"/>
        <v>0</v>
      </c>
      <c r="AJ669" s="532">
        <v>1</v>
      </c>
      <c r="AK669" s="525">
        <v>0</v>
      </c>
      <c r="AL669" s="527">
        <f t="shared" si="557"/>
        <v>0</v>
      </c>
      <c r="AM669" s="525">
        <v>12000</v>
      </c>
      <c r="AN669" s="527">
        <f t="shared" si="558"/>
        <v>12000</v>
      </c>
      <c r="AO669" s="528">
        <f t="shared" si="559"/>
        <v>12000</v>
      </c>
      <c r="AP669" s="549"/>
      <c r="AQ669" s="344">
        <v>0</v>
      </c>
      <c r="AR669" s="190">
        <f t="shared" si="605"/>
        <v>0</v>
      </c>
      <c r="AS669" s="344">
        <v>12000</v>
      </c>
      <c r="AT669" s="190">
        <f>ROUND(AP669*AS669,2)</f>
        <v>0</v>
      </c>
      <c r="AU669" s="345">
        <f t="shared" si="615"/>
        <v>0</v>
      </c>
      <c r="AV669" s="681"/>
      <c r="AW669" s="344">
        <v>0</v>
      </c>
      <c r="AX669" s="190">
        <f t="shared" si="608"/>
        <v>0</v>
      </c>
      <c r="AY669" s="344">
        <v>12000</v>
      </c>
      <c r="AZ669" s="190">
        <f>ROUND(AV669*AY669,2)</f>
        <v>0</v>
      </c>
      <c r="BA669" s="345">
        <f t="shared" si="616"/>
        <v>0</v>
      </c>
      <c r="BB669" s="549"/>
      <c r="BC669" s="542">
        <v>0</v>
      </c>
      <c r="BD669" s="544">
        <f t="shared" si="611"/>
        <v>0</v>
      </c>
      <c r="BE669" s="542">
        <v>12000</v>
      </c>
      <c r="BF669" s="544">
        <f t="shared" si="612"/>
        <v>0</v>
      </c>
      <c r="BG669" s="545">
        <f t="shared" si="613"/>
        <v>0</v>
      </c>
      <c r="BH669" s="398">
        <f t="shared" si="614"/>
        <v>0</v>
      </c>
    </row>
    <row r="670" spans="1:62" s="275" customFormat="1" ht="12.75">
      <c r="A670" s="683" t="s">
        <v>1355</v>
      </c>
      <c r="B670" s="367" t="s">
        <v>788</v>
      </c>
      <c r="C670" s="187"/>
      <c r="D670" s="562" t="s">
        <v>117</v>
      </c>
      <c r="E670" s="234">
        <v>1</v>
      </c>
      <c r="F670" s="344">
        <v>38400</v>
      </c>
      <c r="G670" s="190">
        <f t="shared" si="602"/>
        <v>38400</v>
      </c>
      <c r="H670" s="344">
        <v>0</v>
      </c>
      <c r="I670" s="190">
        <f>ROUND(E670*H670,2)</f>
        <v>0</v>
      </c>
      <c r="J670" s="345">
        <f t="shared" si="604"/>
        <v>38400</v>
      </c>
      <c r="K670" s="420"/>
      <c r="L670" s="435"/>
      <c r="M670" s="429">
        <v>38400</v>
      </c>
      <c r="N670" s="431">
        <f t="shared" si="545"/>
        <v>0</v>
      </c>
      <c r="O670" s="429">
        <v>0</v>
      </c>
      <c r="P670" s="431">
        <f t="shared" si="546"/>
        <v>0</v>
      </c>
      <c r="Q670" s="432">
        <f t="shared" si="547"/>
        <v>0</v>
      </c>
      <c r="R670" s="452"/>
      <c r="S670" s="446">
        <v>38400</v>
      </c>
      <c r="T670" s="448">
        <f t="shared" si="548"/>
        <v>0</v>
      </c>
      <c r="U670" s="446">
        <v>0</v>
      </c>
      <c r="V670" s="448">
        <f t="shared" si="549"/>
        <v>0</v>
      </c>
      <c r="W670" s="449">
        <f t="shared" si="550"/>
        <v>0</v>
      </c>
      <c r="X670" s="481"/>
      <c r="Y670" s="474">
        <v>38400</v>
      </c>
      <c r="Z670" s="476">
        <f t="shared" si="551"/>
        <v>0</v>
      </c>
      <c r="AA670" s="474">
        <v>0</v>
      </c>
      <c r="AB670" s="476">
        <f t="shared" si="552"/>
        <v>0</v>
      </c>
      <c r="AC670" s="477">
        <f t="shared" si="553"/>
        <v>0</v>
      </c>
      <c r="AD670" s="500"/>
      <c r="AE670" s="491">
        <v>38400</v>
      </c>
      <c r="AF670" s="493">
        <f t="shared" si="554"/>
        <v>0</v>
      </c>
      <c r="AG670" s="491">
        <v>0</v>
      </c>
      <c r="AH670" s="493">
        <f t="shared" si="555"/>
        <v>0</v>
      </c>
      <c r="AI670" s="494">
        <f t="shared" si="556"/>
        <v>0</v>
      </c>
      <c r="AJ670" s="532"/>
      <c r="AK670" s="525">
        <v>38400</v>
      </c>
      <c r="AL670" s="527">
        <f t="shared" si="557"/>
        <v>0</v>
      </c>
      <c r="AM670" s="525">
        <v>0</v>
      </c>
      <c r="AN670" s="527">
        <f t="shared" si="558"/>
        <v>0</v>
      </c>
      <c r="AO670" s="528">
        <f t="shared" si="559"/>
        <v>0</v>
      </c>
      <c r="AP670" s="549"/>
      <c r="AQ670" s="344">
        <v>38400</v>
      </c>
      <c r="AR670" s="190">
        <f t="shared" si="605"/>
        <v>0</v>
      </c>
      <c r="AS670" s="344">
        <v>0</v>
      </c>
      <c r="AT670" s="190">
        <f>ROUND(AP670*AS670,2)</f>
        <v>0</v>
      </c>
      <c r="AU670" s="345">
        <f t="shared" si="615"/>
        <v>0</v>
      </c>
      <c r="AV670" s="681">
        <v>1</v>
      </c>
      <c r="AW670" s="344">
        <v>38400</v>
      </c>
      <c r="AX670" s="190">
        <f t="shared" si="608"/>
        <v>38400</v>
      </c>
      <c r="AY670" s="344">
        <v>0</v>
      </c>
      <c r="AZ670" s="190">
        <f>ROUND(AV670*AY670,2)</f>
        <v>0</v>
      </c>
      <c r="BA670" s="345">
        <f t="shared" si="616"/>
        <v>38400</v>
      </c>
      <c r="BB670" s="549"/>
      <c r="BC670" s="542">
        <v>38400</v>
      </c>
      <c r="BD670" s="544">
        <f t="shared" si="611"/>
        <v>0</v>
      </c>
      <c r="BE670" s="542">
        <v>0</v>
      </c>
      <c r="BF670" s="544">
        <f t="shared" si="612"/>
        <v>0</v>
      </c>
      <c r="BG670" s="545">
        <f t="shared" si="613"/>
        <v>0</v>
      </c>
      <c r="BH670" s="398">
        <f t="shared" si="614"/>
        <v>0</v>
      </c>
    </row>
    <row r="671" spans="1:62" s="275" customFormat="1" ht="12.75">
      <c r="A671" s="314"/>
      <c r="B671" s="366"/>
      <c r="C671" s="187"/>
      <c r="D671" s="562"/>
      <c r="E671" s="234"/>
      <c r="F671" s="344"/>
      <c r="G671" s="190"/>
      <c r="H671" s="344"/>
      <c r="I671" s="190"/>
      <c r="J671" s="345"/>
      <c r="K671" s="420"/>
      <c r="L671" s="435"/>
      <c r="M671" s="429"/>
      <c r="N671" s="431">
        <f t="shared" si="545"/>
        <v>0</v>
      </c>
      <c r="O671" s="429"/>
      <c r="P671" s="431">
        <f t="shared" si="546"/>
        <v>0</v>
      </c>
      <c r="Q671" s="432">
        <f t="shared" si="547"/>
        <v>0</v>
      </c>
      <c r="R671" s="452"/>
      <c r="S671" s="446"/>
      <c r="T671" s="448">
        <f t="shared" si="548"/>
        <v>0</v>
      </c>
      <c r="U671" s="446"/>
      <c r="V671" s="448">
        <f t="shared" si="549"/>
        <v>0</v>
      </c>
      <c r="W671" s="449">
        <f t="shared" si="550"/>
        <v>0</v>
      </c>
      <c r="X671" s="481"/>
      <c r="Y671" s="474"/>
      <c r="Z671" s="476">
        <f t="shared" si="551"/>
        <v>0</v>
      </c>
      <c r="AA671" s="474"/>
      <c r="AB671" s="476">
        <f t="shared" si="552"/>
        <v>0</v>
      </c>
      <c r="AC671" s="477">
        <f t="shared" si="553"/>
        <v>0</v>
      </c>
      <c r="AD671" s="500"/>
      <c r="AE671" s="491"/>
      <c r="AF671" s="493">
        <f t="shared" si="554"/>
        <v>0</v>
      </c>
      <c r="AG671" s="491"/>
      <c r="AH671" s="493">
        <f t="shared" si="555"/>
        <v>0</v>
      </c>
      <c r="AI671" s="494">
        <f t="shared" si="556"/>
        <v>0</v>
      </c>
      <c r="AJ671" s="532"/>
      <c r="AK671" s="525"/>
      <c r="AL671" s="527">
        <f t="shared" si="557"/>
        <v>0</v>
      </c>
      <c r="AM671" s="525"/>
      <c r="AN671" s="527">
        <f t="shared" si="558"/>
        <v>0</v>
      </c>
      <c r="AO671" s="528">
        <f t="shared" si="559"/>
        <v>0</v>
      </c>
      <c r="AP671" s="549"/>
      <c r="AQ671" s="344"/>
      <c r="AR671" s="190"/>
      <c r="AS671" s="344"/>
      <c r="AT671" s="190"/>
      <c r="AU671" s="345"/>
      <c r="AV671" s="681"/>
      <c r="AW671" s="344"/>
      <c r="AX671" s="190"/>
      <c r="AY671" s="344"/>
      <c r="AZ671" s="190"/>
      <c r="BA671" s="345"/>
      <c r="BB671" s="549"/>
      <c r="BC671" s="542"/>
      <c r="BD671" s="544">
        <f t="shared" si="611"/>
        <v>0</v>
      </c>
      <c r="BE671" s="542"/>
      <c r="BF671" s="544">
        <f t="shared" si="612"/>
        <v>0</v>
      </c>
      <c r="BG671" s="545">
        <f t="shared" si="613"/>
        <v>0</v>
      </c>
      <c r="BH671" s="398">
        <f t="shared" si="614"/>
        <v>0</v>
      </c>
    </row>
    <row r="672" spans="1:62" s="459" customFormat="1" ht="12.75">
      <c r="A672" s="313">
        <v>10</v>
      </c>
      <c r="B672" s="250" t="s">
        <v>380</v>
      </c>
      <c r="C672" s="251"/>
      <c r="D672" s="252"/>
      <c r="E672" s="253"/>
      <c r="F672" s="252"/>
      <c r="G672" s="252"/>
      <c r="H672" s="252"/>
      <c r="I672" s="252"/>
      <c r="J672" s="374">
        <f>SUM(J674:J688)</f>
        <v>384733.98</v>
      </c>
      <c r="K672" s="252"/>
      <c r="L672" s="461"/>
      <c r="M672" s="252"/>
      <c r="N672" s="463">
        <f t="shared" si="545"/>
        <v>0</v>
      </c>
      <c r="O672" s="252"/>
      <c r="P672" s="463">
        <f t="shared" si="546"/>
        <v>0</v>
      </c>
      <c r="Q672" s="463">
        <f t="shared" si="547"/>
        <v>0</v>
      </c>
      <c r="R672" s="461"/>
      <c r="S672" s="252"/>
      <c r="T672" s="463">
        <f t="shared" si="548"/>
        <v>0</v>
      </c>
      <c r="U672" s="252"/>
      <c r="V672" s="463">
        <f t="shared" si="549"/>
        <v>0</v>
      </c>
      <c r="W672" s="904">
        <f t="shared" si="550"/>
        <v>0</v>
      </c>
      <c r="X672" s="461"/>
      <c r="Y672" s="252"/>
      <c r="Z672" s="463">
        <f t="shared" si="551"/>
        <v>0</v>
      </c>
      <c r="AA672" s="252"/>
      <c r="AB672" s="463">
        <f t="shared" si="552"/>
        <v>0</v>
      </c>
      <c r="AC672" s="374">
        <f>SUM(AC674:AC688)</f>
        <v>157849.96</v>
      </c>
      <c r="AD672" s="461"/>
      <c r="AE672" s="252"/>
      <c r="AF672" s="463">
        <f t="shared" si="554"/>
        <v>0</v>
      </c>
      <c r="AG672" s="252"/>
      <c r="AH672" s="463">
        <f t="shared" si="555"/>
        <v>0</v>
      </c>
      <c r="AI672" s="463">
        <f>SUM(AI674:AI688)</f>
        <v>0</v>
      </c>
      <c r="AJ672" s="574"/>
      <c r="AK672" s="930"/>
      <c r="AL672" s="931">
        <f t="shared" si="557"/>
        <v>0</v>
      </c>
      <c r="AM672" s="930"/>
      <c r="AN672" s="931">
        <f t="shared" si="558"/>
        <v>0</v>
      </c>
      <c r="AO672" s="463">
        <f>SUM(AO674:AO688)</f>
        <v>203184.8</v>
      </c>
      <c r="AP672" s="461"/>
      <c r="AQ672" s="252"/>
      <c r="AR672" s="252"/>
      <c r="AS672" s="252"/>
      <c r="AT672" s="252"/>
      <c r="AU672" s="463">
        <f>SUM(AU674:AU688)</f>
        <v>0</v>
      </c>
      <c r="AV672" s="461"/>
      <c r="AW672" s="252"/>
      <c r="AX672" s="252"/>
      <c r="AY672" s="252"/>
      <c r="AZ672" s="252"/>
      <c r="BA672" s="463">
        <f>SUM(BA674:BA688)</f>
        <v>23699.22</v>
      </c>
      <c r="BB672" s="461"/>
      <c r="BC672" s="548"/>
      <c r="BD672" s="544">
        <f t="shared" si="611"/>
        <v>0</v>
      </c>
      <c r="BE672" s="548"/>
      <c r="BF672" s="544">
        <f t="shared" si="612"/>
        <v>0</v>
      </c>
      <c r="BG672" s="463">
        <f>SUM(BG674:BG688)</f>
        <v>0</v>
      </c>
      <c r="BH672" s="898">
        <f t="shared" si="614"/>
        <v>0</v>
      </c>
      <c r="BJ672" s="460"/>
    </row>
    <row r="673" spans="1:62" s="275" customFormat="1" ht="12.75">
      <c r="A673" s="308"/>
      <c r="B673" s="366"/>
      <c r="C673" s="565"/>
      <c r="D673" s="562"/>
      <c r="E673" s="234"/>
      <c r="F673" s="344"/>
      <c r="G673" s="190"/>
      <c r="H673" s="344"/>
      <c r="I673" s="190"/>
      <c r="J673" s="190"/>
      <c r="K673" s="905"/>
      <c r="L673" s="435"/>
      <c r="M673" s="429"/>
      <c r="N673" s="431">
        <f t="shared" si="545"/>
        <v>0</v>
      </c>
      <c r="O673" s="429"/>
      <c r="P673" s="431">
        <f t="shared" si="546"/>
        <v>0</v>
      </c>
      <c r="Q673" s="431">
        <f t="shared" si="547"/>
        <v>0</v>
      </c>
      <c r="R673" s="452"/>
      <c r="S673" s="446"/>
      <c r="T673" s="448">
        <f t="shared" si="548"/>
        <v>0</v>
      </c>
      <c r="U673" s="446"/>
      <c r="V673" s="448">
        <f t="shared" si="549"/>
        <v>0</v>
      </c>
      <c r="W673" s="448">
        <f t="shared" si="550"/>
        <v>0</v>
      </c>
      <c r="X673" s="481"/>
      <c r="Y673" s="474"/>
      <c r="Z673" s="476">
        <f t="shared" si="551"/>
        <v>0</v>
      </c>
      <c r="AA673" s="474"/>
      <c r="AB673" s="476">
        <f t="shared" si="552"/>
        <v>0</v>
      </c>
      <c r="AC673" s="476">
        <f t="shared" si="553"/>
        <v>0</v>
      </c>
      <c r="AD673" s="500"/>
      <c r="AE673" s="491"/>
      <c r="AF673" s="493">
        <f t="shared" si="554"/>
        <v>0</v>
      </c>
      <c r="AG673" s="491"/>
      <c r="AH673" s="493">
        <f t="shared" si="555"/>
        <v>0</v>
      </c>
      <c r="AI673" s="493">
        <f t="shared" si="556"/>
        <v>0</v>
      </c>
      <c r="AJ673" s="532"/>
      <c r="AK673" s="525"/>
      <c r="AL673" s="527">
        <f t="shared" si="557"/>
        <v>0</v>
      </c>
      <c r="AM673" s="525"/>
      <c r="AN673" s="527">
        <f t="shared" si="558"/>
        <v>0</v>
      </c>
      <c r="AO673" s="527">
        <f t="shared" si="559"/>
        <v>0</v>
      </c>
      <c r="AP673" s="549"/>
      <c r="AQ673" s="344"/>
      <c r="AR673" s="190"/>
      <c r="AS673" s="344"/>
      <c r="AT673" s="190"/>
      <c r="AU673" s="190"/>
      <c r="AV673" s="681"/>
      <c r="AW673" s="344"/>
      <c r="AX673" s="190"/>
      <c r="AY673" s="344"/>
      <c r="AZ673" s="190"/>
      <c r="BA673" s="190"/>
      <c r="BB673" s="549"/>
      <c r="BC673" s="542"/>
      <c r="BD673" s="544">
        <f t="shared" si="611"/>
        <v>0</v>
      </c>
      <c r="BE673" s="542"/>
      <c r="BF673" s="544">
        <f t="shared" si="612"/>
        <v>0</v>
      </c>
      <c r="BG673" s="544">
        <f t="shared" ref="BG673:BG679" si="618">BD673+BF673</f>
        <v>0</v>
      </c>
      <c r="BH673" s="898">
        <f t="shared" si="614"/>
        <v>0</v>
      </c>
    </row>
    <row r="674" spans="1:62" s="275" customFormat="1" ht="12.75">
      <c r="A674" s="683" t="s">
        <v>381</v>
      </c>
      <c r="B674" s="367" t="s">
        <v>382</v>
      </c>
      <c r="C674" s="187" t="s">
        <v>383</v>
      </c>
      <c r="D674" s="562" t="s">
        <v>110</v>
      </c>
      <c r="E674" s="234">
        <v>2</v>
      </c>
      <c r="F674" s="344">
        <v>4200</v>
      </c>
      <c r="G674" s="190">
        <f t="shared" ref="G674:G688" si="619">E674*F674</f>
        <v>8400</v>
      </c>
      <c r="H674" s="344">
        <v>29482.98</v>
      </c>
      <c r="I674" s="190">
        <f t="shared" ref="I674:I686" si="620">H674*E674</f>
        <v>58965.96</v>
      </c>
      <c r="J674" s="190">
        <f t="shared" ref="J674:J688" si="621">G674+I674</f>
        <v>67365.959999999992</v>
      </c>
      <c r="K674" s="905"/>
      <c r="L674" s="435"/>
      <c r="M674" s="429">
        <v>4200</v>
      </c>
      <c r="N674" s="431">
        <f t="shared" si="545"/>
        <v>0</v>
      </c>
      <c r="O674" s="429">
        <v>29482.98</v>
      </c>
      <c r="P674" s="431">
        <f t="shared" si="546"/>
        <v>0</v>
      </c>
      <c r="Q674" s="431">
        <f t="shared" si="547"/>
        <v>0</v>
      </c>
      <c r="R674" s="452"/>
      <c r="S674" s="446">
        <v>4200</v>
      </c>
      <c r="T674" s="448">
        <f t="shared" si="548"/>
        <v>0</v>
      </c>
      <c r="U674" s="446">
        <v>29482.98</v>
      </c>
      <c r="V674" s="448">
        <f t="shared" si="549"/>
        <v>0</v>
      </c>
      <c r="W674" s="448">
        <f t="shared" si="550"/>
        <v>0</v>
      </c>
      <c r="X674" s="481">
        <v>2</v>
      </c>
      <c r="Y674" s="474">
        <v>4200</v>
      </c>
      <c r="Z674" s="476">
        <f t="shared" si="551"/>
        <v>8400</v>
      </c>
      <c r="AA674" s="474">
        <v>29482.98</v>
      </c>
      <c r="AB674" s="476">
        <f t="shared" si="552"/>
        <v>58965.96</v>
      </c>
      <c r="AC674" s="476">
        <f t="shared" si="553"/>
        <v>67365.959999999992</v>
      </c>
      <c r="AD674" s="500"/>
      <c r="AE674" s="491">
        <v>4200</v>
      </c>
      <c r="AF674" s="493">
        <f t="shared" si="554"/>
        <v>0</v>
      </c>
      <c r="AG674" s="491">
        <v>29482.98</v>
      </c>
      <c r="AH674" s="493">
        <f t="shared" si="555"/>
        <v>0</v>
      </c>
      <c r="AI674" s="493">
        <f t="shared" si="556"/>
        <v>0</v>
      </c>
      <c r="AJ674" s="532"/>
      <c r="AK674" s="525">
        <v>4200</v>
      </c>
      <c r="AL674" s="527">
        <f t="shared" si="557"/>
        <v>0</v>
      </c>
      <c r="AM674" s="525">
        <v>29482.98</v>
      </c>
      <c r="AN674" s="527">
        <f t="shared" si="558"/>
        <v>0</v>
      </c>
      <c r="AO674" s="527">
        <f t="shared" si="559"/>
        <v>0</v>
      </c>
      <c r="AP674" s="549"/>
      <c r="AQ674" s="344">
        <v>4200</v>
      </c>
      <c r="AR674" s="190">
        <f t="shared" ref="AR674:AR688" si="622">AP674*AQ674</f>
        <v>0</v>
      </c>
      <c r="AS674" s="344">
        <v>29482.98</v>
      </c>
      <c r="AT674" s="190">
        <f t="shared" ref="AT674:AT686" si="623">AS674*AP674</f>
        <v>0</v>
      </c>
      <c r="AU674" s="190">
        <f t="shared" ref="AU674:AU677" si="624">AR674+AT674</f>
        <v>0</v>
      </c>
      <c r="AV674" s="681"/>
      <c r="AW674" s="344">
        <v>4200</v>
      </c>
      <c r="AX674" s="190">
        <f t="shared" ref="AX674:AX688" si="625">AV674*AW674</f>
        <v>0</v>
      </c>
      <c r="AY674" s="344">
        <v>29482.98</v>
      </c>
      <c r="AZ674" s="190">
        <f t="shared" ref="AZ674:AZ686" si="626">AY674*AV674</f>
        <v>0</v>
      </c>
      <c r="BA674" s="190">
        <f t="shared" ref="BA674:BA677" si="627">AX674+AZ674</f>
        <v>0</v>
      </c>
      <c r="BB674" s="549"/>
      <c r="BC674" s="542">
        <v>4200</v>
      </c>
      <c r="BD674" s="544">
        <f t="shared" si="611"/>
        <v>0</v>
      </c>
      <c r="BE674" s="542">
        <v>29482.98</v>
      </c>
      <c r="BF674" s="544">
        <f t="shared" si="612"/>
        <v>0</v>
      </c>
      <c r="BG674" s="544">
        <f t="shared" si="618"/>
        <v>0</v>
      </c>
      <c r="BH674" s="898">
        <f t="shared" si="614"/>
        <v>0</v>
      </c>
    </row>
    <row r="675" spans="1:62" s="275" customFormat="1" ht="25.5">
      <c r="A675" s="683" t="s">
        <v>1356</v>
      </c>
      <c r="B675" s="367" t="s">
        <v>1018</v>
      </c>
      <c r="C675" s="187" t="s">
        <v>1085</v>
      </c>
      <c r="D675" s="562" t="s">
        <v>123</v>
      </c>
      <c r="E675" s="638">
        <v>280</v>
      </c>
      <c r="F675" s="344">
        <v>124</v>
      </c>
      <c r="G675" s="190">
        <f t="shared" si="619"/>
        <v>34720</v>
      </c>
      <c r="H675" s="344">
        <v>277.52</v>
      </c>
      <c r="I675" s="190">
        <f t="shared" si="620"/>
        <v>77705.599999999991</v>
      </c>
      <c r="J675" s="190">
        <f t="shared" si="621"/>
        <v>112425.59999999999</v>
      </c>
      <c r="K675" s="905"/>
      <c r="L675" s="435"/>
      <c r="M675" s="429">
        <v>124</v>
      </c>
      <c r="N675" s="431">
        <f t="shared" si="545"/>
        <v>0</v>
      </c>
      <c r="O675" s="429">
        <v>277.52</v>
      </c>
      <c r="P675" s="431">
        <f t="shared" si="546"/>
        <v>0</v>
      </c>
      <c r="Q675" s="431">
        <f t="shared" si="547"/>
        <v>0</v>
      </c>
      <c r="R675" s="452"/>
      <c r="S675" s="446">
        <v>124</v>
      </c>
      <c r="T675" s="448">
        <f t="shared" si="548"/>
        <v>0</v>
      </c>
      <c r="U675" s="446">
        <v>277.52</v>
      </c>
      <c r="V675" s="448">
        <f t="shared" si="549"/>
        <v>0</v>
      </c>
      <c r="W675" s="448">
        <f t="shared" si="550"/>
        <v>0</v>
      </c>
      <c r="X675" s="481"/>
      <c r="Y675" s="474">
        <v>124</v>
      </c>
      <c r="Z675" s="476">
        <f t="shared" si="551"/>
        <v>0</v>
      </c>
      <c r="AA675" s="474">
        <v>277.52</v>
      </c>
      <c r="AB675" s="476">
        <f t="shared" si="552"/>
        <v>0</v>
      </c>
      <c r="AC675" s="476">
        <f t="shared" si="553"/>
        <v>0</v>
      </c>
      <c r="AD675" s="500"/>
      <c r="AE675" s="491">
        <v>124</v>
      </c>
      <c r="AF675" s="493">
        <f t="shared" si="554"/>
        <v>0</v>
      </c>
      <c r="AG675" s="491">
        <v>277.52</v>
      </c>
      <c r="AH675" s="493">
        <f t="shared" si="555"/>
        <v>0</v>
      </c>
      <c r="AI675" s="493">
        <f t="shared" si="556"/>
        <v>0</v>
      </c>
      <c r="AJ675" s="532">
        <v>280</v>
      </c>
      <c r="AK675" s="525">
        <v>124</v>
      </c>
      <c r="AL675" s="527">
        <f t="shared" si="557"/>
        <v>34720</v>
      </c>
      <c r="AM675" s="525">
        <v>277.52</v>
      </c>
      <c r="AN675" s="527">
        <f t="shared" si="558"/>
        <v>77705.599999999991</v>
      </c>
      <c r="AO675" s="527">
        <f t="shared" si="559"/>
        <v>112425.59999999999</v>
      </c>
      <c r="AP675" s="549"/>
      <c r="AQ675" s="344">
        <v>124</v>
      </c>
      <c r="AR675" s="190">
        <f t="shared" si="622"/>
        <v>0</v>
      </c>
      <c r="AS675" s="344">
        <v>277.52</v>
      </c>
      <c r="AT675" s="190">
        <f t="shared" si="623"/>
        <v>0</v>
      </c>
      <c r="AU675" s="190">
        <f t="shared" si="624"/>
        <v>0</v>
      </c>
      <c r="AV675" s="681"/>
      <c r="AW675" s="344">
        <v>124</v>
      </c>
      <c r="AX675" s="190">
        <f t="shared" si="625"/>
        <v>0</v>
      </c>
      <c r="AY675" s="344">
        <v>277.52</v>
      </c>
      <c r="AZ675" s="190">
        <f t="shared" si="626"/>
        <v>0</v>
      </c>
      <c r="BA675" s="190">
        <f t="shared" si="627"/>
        <v>0</v>
      </c>
      <c r="BB675" s="549"/>
      <c r="BC675" s="542">
        <v>124</v>
      </c>
      <c r="BD675" s="544">
        <f t="shared" si="611"/>
        <v>0</v>
      </c>
      <c r="BE675" s="542">
        <v>277.52</v>
      </c>
      <c r="BF675" s="544">
        <f t="shared" si="612"/>
        <v>0</v>
      </c>
      <c r="BG675" s="544">
        <f t="shared" si="618"/>
        <v>0</v>
      </c>
      <c r="BH675" s="898">
        <f t="shared" si="614"/>
        <v>0</v>
      </c>
    </row>
    <row r="676" spans="1:62" s="275" customFormat="1" ht="25.5">
      <c r="A676" s="683" t="s">
        <v>1357</v>
      </c>
      <c r="B676" s="367" t="s">
        <v>1018</v>
      </c>
      <c r="C676" s="187" t="s">
        <v>1023</v>
      </c>
      <c r="D676" s="562" t="s">
        <v>123</v>
      </c>
      <c r="E676" s="638">
        <v>136</v>
      </c>
      <c r="F676" s="344">
        <v>124</v>
      </c>
      <c r="G676" s="190">
        <f t="shared" si="619"/>
        <v>16864</v>
      </c>
      <c r="H676" s="344">
        <v>92.52</v>
      </c>
      <c r="I676" s="190">
        <f t="shared" si="620"/>
        <v>12582.72</v>
      </c>
      <c r="J676" s="190">
        <f t="shared" si="621"/>
        <v>29446.720000000001</v>
      </c>
      <c r="K676" s="905"/>
      <c r="L676" s="435"/>
      <c r="M676" s="429">
        <v>124</v>
      </c>
      <c r="N676" s="431">
        <f t="shared" si="545"/>
        <v>0</v>
      </c>
      <c r="O676" s="429">
        <v>92.52</v>
      </c>
      <c r="P676" s="431">
        <f t="shared" si="546"/>
        <v>0</v>
      </c>
      <c r="Q676" s="431">
        <f t="shared" si="547"/>
        <v>0</v>
      </c>
      <c r="R676" s="452"/>
      <c r="S676" s="446">
        <v>124</v>
      </c>
      <c r="T676" s="448">
        <f t="shared" si="548"/>
        <v>0</v>
      </c>
      <c r="U676" s="446">
        <v>92.52</v>
      </c>
      <c r="V676" s="448">
        <f t="shared" si="549"/>
        <v>0</v>
      </c>
      <c r="W676" s="448">
        <f t="shared" si="550"/>
        <v>0</v>
      </c>
      <c r="X676" s="481"/>
      <c r="Y676" s="474">
        <v>124</v>
      </c>
      <c r="Z676" s="476">
        <f t="shared" si="551"/>
        <v>0</v>
      </c>
      <c r="AA676" s="474">
        <v>92.52</v>
      </c>
      <c r="AB676" s="476">
        <f t="shared" si="552"/>
        <v>0</v>
      </c>
      <c r="AC676" s="476">
        <f t="shared" si="553"/>
        <v>0</v>
      </c>
      <c r="AD676" s="500"/>
      <c r="AE676" s="491">
        <v>124</v>
      </c>
      <c r="AF676" s="493">
        <f t="shared" si="554"/>
        <v>0</v>
      </c>
      <c r="AG676" s="491">
        <v>92.52</v>
      </c>
      <c r="AH676" s="493">
        <f t="shared" si="555"/>
        <v>0</v>
      </c>
      <c r="AI676" s="493">
        <f t="shared" si="556"/>
        <v>0</v>
      </c>
      <c r="AJ676" s="532">
        <v>136</v>
      </c>
      <c r="AK676" s="525">
        <v>124</v>
      </c>
      <c r="AL676" s="527">
        <f t="shared" si="557"/>
        <v>16864</v>
      </c>
      <c r="AM676" s="525">
        <v>92.52</v>
      </c>
      <c r="AN676" s="527">
        <f t="shared" si="558"/>
        <v>12582.72</v>
      </c>
      <c r="AO676" s="527">
        <f t="shared" si="559"/>
        <v>29446.720000000001</v>
      </c>
      <c r="AP676" s="549"/>
      <c r="AQ676" s="344">
        <v>124</v>
      </c>
      <c r="AR676" s="190">
        <f t="shared" si="622"/>
        <v>0</v>
      </c>
      <c r="AS676" s="344">
        <v>92.52</v>
      </c>
      <c r="AT676" s="190">
        <f t="shared" si="623"/>
        <v>0</v>
      </c>
      <c r="AU676" s="190">
        <f t="shared" si="624"/>
        <v>0</v>
      </c>
      <c r="AV676" s="681"/>
      <c r="AW676" s="344">
        <v>124</v>
      </c>
      <c r="AX676" s="190">
        <f t="shared" si="625"/>
        <v>0</v>
      </c>
      <c r="AY676" s="344">
        <v>92.52</v>
      </c>
      <c r="AZ676" s="190">
        <f t="shared" si="626"/>
        <v>0</v>
      </c>
      <c r="BA676" s="190">
        <f t="shared" si="627"/>
        <v>0</v>
      </c>
      <c r="BB676" s="549"/>
      <c r="BC676" s="542">
        <v>124</v>
      </c>
      <c r="BD676" s="544">
        <f t="shared" si="611"/>
        <v>0</v>
      </c>
      <c r="BE676" s="542">
        <v>92.52</v>
      </c>
      <c r="BF676" s="544">
        <f t="shared" si="612"/>
        <v>0</v>
      </c>
      <c r="BG676" s="544">
        <f t="shared" si="618"/>
        <v>0</v>
      </c>
      <c r="BH676" s="898">
        <f t="shared" si="614"/>
        <v>0</v>
      </c>
    </row>
    <row r="677" spans="1:62" s="275" customFormat="1" ht="25.5">
      <c r="A677" s="683" t="s">
        <v>384</v>
      </c>
      <c r="B677" s="367" t="s">
        <v>1358</v>
      </c>
      <c r="C677" s="187" t="s">
        <v>386</v>
      </c>
      <c r="D677" s="562" t="s">
        <v>110</v>
      </c>
      <c r="E677" s="234">
        <v>23</v>
      </c>
      <c r="F677" s="344">
        <v>3500</v>
      </c>
      <c r="G677" s="190">
        <f t="shared" si="619"/>
        <v>80500</v>
      </c>
      <c r="H677" s="344">
        <v>0</v>
      </c>
      <c r="I677" s="190">
        <f t="shared" si="620"/>
        <v>0</v>
      </c>
      <c r="J677" s="190">
        <f t="shared" si="621"/>
        <v>80500</v>
      </c>
      <c r="K677" s="906" t="s">
        <v>977</v>
      </c>
      <c r="L677" s="435"/>
      <c r="M677" s="429">
        <v>3500</v>
      </c>
      <c r="N677" s="431">
        <f t="shared" si="545"/>
        <v>0</v>
      </c>
      <c r="O677" s="429">
        <v>0</v>
      </c>
      <c r="P677" s="431">
        <f t="shared" si="546"/>
        <v>0</v>
      </c>
      <c r="Q677" s="431">
        <f t="shared" si="547"/>
        <v>0</v>
      </c>
      <c r="R677" s="452"/>
      <c r="S677" s="446">
        <v>3500</v>
      </c>
      <c r="T677" s="448">
        <f t="shared" si="548"/>
        <v>0</v>
      </c>
      <c r="U677" s="446">
        <v>0</v>
      </c>
      <c r="V677" s="448">
        <f t="shared" si="549"/>
        <v>0</v>
      </c>
      <c r="W677" s="448">
        <f t="shared" si="550"/>
        <v>0</v>
      </c>
      <c r="X677" s="481">
        <v>23</v>
      </c>
      <c r="Y677" s="474">
        <v>3500</v>
      </c>
      <c r="Z677" s="476">
        <f t="shared" si="551"/>
        <v>80500</v>
      </c>
      <c r="AA677" s="474">
        <v>0</v>
      </c>
      <c r="AB677" s="476">
        <f t="shared" si="552"/>
        <v>0</v>
      </c>
      <c r="AC677" s="476">
        <f t="shared" si="553"/>
        <v>80500</v>
      </c>
      <c r="AD677" s="500"/>
      <c r="AE677" s="491">
        <v>3500</v>
      </c>
      <c r="AF677" s="493">
        <f t="shared" si="554"/>
        <v>0</v>
      </c>
      <c r="AG677" s="491">
        <v>0</v>
      </c>
      <c r="AH677" s="493">
        <f t="shared" si="555"/>
        <v>0</v>
      </c>
      <c r="AI677" s="493">
        <f t="shared" si="556"/>
        <v>0</v>
      </c>
      <c r="AJ677" s="532"/>
      <c r="AK677" s="525">
        <v>3500</v>
      </c>
      <c r="AL677" s="527">
        <f t="shared" si="557"/>
        <v>0</v>
      </c>
      <c r="AM677" s="525">
        <v>0</v>
      </c>
      <c r="AN677" s="527">
        <f t="shared" si="558"/>
        <v>0</v>
      </c>
      <c r="AO677" s="527">
        <f t="shared" si="559"/>
        <v>0</v>
      </c>
      <c r="AP677" s="549"/>
      <c r="AQ677" s="344">
        <v>3500</v>
      </c>
      <c r="AR677" s="190">
        <f t="shared" si="622"/>
        <v>0</v>
      </c>
      <c r="AS677" s="344">
        <v>0</v>
      </c>
      <c r="AT677" s="190">
        <f t="shared" si="623"/>
        <v>0</v>
      </c>
      <c r="AU677" s="190">
        <f t="shared" si="624"/>
        <v>0</v>
      </c>
      <c r="AV677" s="681"/>
      <c r="AW677" s="344">
        <v>3500</v>
      </c>
      <c r="AX677" s="190">
        <f t="shared" si="625"/>
        <v>0</v>
      </c>
      <c r="AY677" s="344">
        <v>0</v>
      </c>
      <c r="AZ677" s="190">
        <f t="shared" si="626"/>
        <v>0</v>
      </c>
      <c r="BA677" s="190">
        <f t="shared" si="627"/>
        <v>0</v>
      </c>
      <c r="BB677" s="549"/>
      <c r="BC677" s="542">
        <v>3500</v>
      </c>
      <c r="BD677" s="544">
        <f t="shared" si="611"/>
        <v>0</v>
      </c>
      <c r="BE677" s="542">
        <v>0</v>
      </c>
      <c r="BF677" s="544">
        <f t="shared" si="612"/>
        <v>0</v>
      </c>
      <c r="BG677" s="544">
        <f t="shared" si="618"/>
        <v>0</v>
      </c>
      <c r="BH677" s="898">
        <f t="shared" si="614"/>
        <v>0</v>
      </c>
    </row>
    <row r="678" spans="1:62" s="595" customFormat="1" ht="12.75">
      <c r="A678" s="668" t="s">
        <v>1359</v>
      </c>
      <c r="B678" s="675" t="s">
        <v>1360</v>
      </c>
      <c r="C678" s="598">
        <v>2007029</v>
      </c>
      <c r="D678" s="710" t="s">
        <v>110</v>
      </c>
      <c r="E678" s="711"/>
      <c r="F678" s="600">
        <v>500</v>
      </c>
      <c r="G678" s="586">
        <f t="shared" si="619"/>
        <v>0</v>
      </c>
      <c r="H678" s="600">
        <v>104</v>
      </c>
      <c r="I678" s="586">
        <f t="shared" si="620"/>
        <v>0</v>
      </c>
      <c r="J678" s="586">
        <f>G678+I678</f>
        <v>0</v>
      </c>
      <c r="K678" s="673"/>
      <c r="L678" s="673"/>
      <c r="M678" s="600">
        <v>500</v>
      </c>
      <c r="N678" s="586">
        <f t="shared" ref="N678:N688" si="628">L678*M678</f>
        <v>0</v>
      </c>
      <c r="O678" s="600">
        <v>104</v>
      </c>
      <c r="P678" s="586">
        <f t="shared" ref="P678:P689" si="629">L678*O678</f>
        <v>0</v>
      </c>
      <c r="Q678" s="586">
        <f t="shared" ref="Q678:Q689" si="630">N678+P678</f>
        <v>0</v>
      </c>
      <c r="R678" s="673"/>
      <c r="S678" s="600">
        <v>500</v>
      </c>
      <c r="T678" s="586">
        <f t="shared" ref="T678:T688" si="631">R678*S678</f>
        <v>0</v>
      </c>
      <c r="U678" s="600">
        <v>104</v>
      </c>
      <c r="V678" s="586">
        <f t="shared" ref="V678:V689" si="632">R678*U678</f>
        <v>0</v>
      </c>
      <c r="W678" s="586">
        <f t="shared" ref="W678:W689" si="633">T678+V678</f>
        <v>0</v>
      </c>
      <c r="X678" s="673"/>
      <c r="Y678" s="600">
        <v>500</v>
      </c>
      <c r="Z678" s="586">
        <f t="shared" ref="Z678:Z688" si="634">X678*Y678</f>
        <v>0</v>
      </c>
      <c r="AA678" s="600">
        <v>104</v>
      </c>
      <c r="AB678" s="586">
        <f t="shared" ref="AB678:AB689" si="635">X678*AA678</f>
        <v>0</v>
      </c>
      <c r="AC678" s="586">
        <f t="shared" ref="AC678:AC689" si="636">Z678+AB678</f>
        <v>0</v>
      </c>
      <c r="AD678" s="673"/>
      <c r="AE678" s="600">
        <v>500</v>
      </c>
      <c r="AF678" s="586">
        <f t="shared" ref="AF678:AF688" si="637">AD678*AE678</f>
        <v>0</v>
      </c>
      <c r="AG678" s="600">
        <v>104</v>
      </c>
      <c r="AH678" s="586">
        <f t="shared" ref="AH678:AH689" si="638">AD678*AG678</f>
        <v>0</v>
      </c>
      <c r="AI678" s="586">
        <f t="shared" ref="AI678:AI689" si="639">AF678+AH678</f>
        <v>0</v>
      </c>
      <c r="AJ678" s="674"/>
      <c r="AK678" s="603">
        <v>500</v>
      </c>
      <c r="AL678" s="591">
        <f t="shared" ref="AL678:AL688" si="640">AJ678*AK678</f>
        <v>0</v>
      </c>
      <c r="AM678" s="603">
        <v>104</v>
      </c>
      <c r="AN678" s="591">
        <f t="shared" ref="AN678:AN689" si="641">AJ678*AM678</f>
        <v>0</v>
      </c>
      <c r="AO678" s="591">
        <f t="shared" ref="AO678:AO689" si="642">AL678+AN678</f>
        <v>0</v>
      </c>
      <c r="AP678" s="673"/>
      <c r="AQ678" s="600">
        <v>500</v>
      </c>
      <c r="AR678" s="586">
        <f t="shared" si="622"/>
        <v>0</v>
      </c>
      <c r="AS678" s="600">
        <v>104</v>
      </c>
      <c r="AT678" s="586">
        <f t="shared" si="623"/>
        <v>0</v>
      </c>
      <c r="AU678" s="586">
        <f>AR678+AT678</f>
        <v>0</v>
      </c>
      <c r="AV678" s="681"/>
      <c r="AW678" s="600">
        <v>500</v>
      </c>
      <c r="AX678" s="586">
        <f t="shared" si="625"/>
        <v>0</v>
      </c>
      <c r="AY678" s="600">
        <v>104</v>
      </c>
      <c r="AZ678" s="586">
        <f t="shared" si="626"/>
        <v>0</v>
      </c>
      <c r="BA678" s="586">
        <f>AX678+AZ678</f>
        <v>0</v>
      </c>
      <c r="BB678" s="673"/>
      <c r="BC678" s="600">
        <v>500</v>
      </c>
      <c r="BD678" s="586">
        <f t="shared" si="611"/>
        <v>0</v>
      </c>
      <c r="BE678" s="600">
        <v>104</v>
      </c>
      <c r="BF678" s="586">
        <f t="shared" si="612"/>
        <v>0</v>
      </c>
      <c r="BG678" s="586">
        <f t="shared" si="618"/>
        <v>0</v>
      </c>
      <c r="BH678" s="898">
        <f t="shared" si="614"/>
        <v>0</v>
      </c>
    </row>
    <row r="679" spans="1:62" s="595" customFormat="1" ht="12.75">
      <c r="A679" s="668" t="s">
        <v>1361</v>
      </c>
      <c r="B679" s="675" t="s">
        <v>333</v>
      </c>
      <c r="C679" s="598">
        <v>53800</v>
      </c>
      <c r="D679" s="710" t="s">
        <v>110</v>
      </c>
      <c r="E679" s="711"/>
      <c r="F679" s="600">
        <v>500</v>
      </c>
      <c r="G679" s="586">
        <f t="shared" si="619"/>
        <v>0</v>
      </c>
      <c r="H679" s="600">
        <v>109.68</v>
      </c>
      <c r="I679" s="586">
        <f t="shared" si="620"/>
        <v>0</v>
      </c>
      <c r="J679" s="586">
        <f>G679+I679</f>
        <v>0</v>
      </c>
      <c r="K679" s="673"/>
      <c r="L679" s="673"/>
      <c r="M679" s="600">
        <v>500</v>
      </c>
      <c r="N679" s="586">
        <f t="shared" si="628"/>
        <v>0</v>
      </c>
      <c r="O679" s="600">
        <v>109.68</v>
      </c>
      <c r="P679" s="586">
        <f t="shared" si="629"/>
        <v>0</v>
      </c>
      <c r="Q679" s="586">
        <f t="shared" si="630"/>
        <v>0</v>
      </c>
      <c r="R679" s="673"/>
      <c r="S679" s="600">
        <v>500</v>
      </c>
      <c r="T679" s="586">
        <f t="shared" si="631"/>
        <v>0</v>
      </c>
      <c r="U679" s="600">
        <v>109.68</v>
      </c>
      <c r="V679" s="586">
        <f t="shared" si="632"/>
        <v>0</v>
      </c>
      <c r="W679" s="586">
        <f t="shared" si="633"/>
        <v>0</v>
      </c>
      <c r="X679" s="673"/>
      <c r="Y679" s="600">
        <v>500</v>
      </c>
      <c r="Z679" s="586">
        <f t="shared" si="634"/>
        <v>0</v>
      </c>
      <c r="AA679" s="600">
        <v>109.68</v>
      </c>
      <c r="AB679" s="586">
        <f t="shared" si="635"/>
        <v>0</v>
      </c>
      <c r="AC679" s="586">
        <f t="shared" si="636"/>
        <v>0</v>
      </c>
      <c r="AD679" s="673"/>
      <c r="AE679" s="600">
        <v>500</v>
      </c>
      <c r="AF679" s="586">
        <f t="shared" si="637"/>
        <v>0</v>
      </c>
      <c r="AG679" s="600">
        <v>109.68</v>
      </c>
      <c r="AH679" s="586">
        <f t="shared" si="638"/>
        <v>0</v>
      </c>
      <c r="AI679" s="586">
        <f t="shared" si="639"/>
        <v>0</v>
      </c>
      <c r="AJ679" s="674"/>
      <c r="AK679" s="603">
        <v>500</v>
      </c>
      <c r="AL679" s="591">
        <f t="shared" si="640"/>
        <v>0</v>
      </c>
      <c r="AM679" s="603">
        <v>109.68</v>
      </c>
      <c r="AN679" s="591">
        <f t="shared" si="641"/>
        <v>0</v>
      </c>
      <c r="AO679" s="591">
        <f t="shared" si="642"/>
        <v>0</v>
      </c>
      <c r="AP679" s="673"/>
      <c r="AQ679" s="600">
        <v>500</v>
      </c>
      <c r="AR679" s="586">
        <f t="shared" si="622"/>
        <v>0</v>
      </c>
      <c r="AS679" s="600">
        <v>109.68</v>
      </c>
      <c r="AT679" s="586">
        <f t="shared" si="623"/>
        <v>0</v>
      </c>
      <c r="AU679" s="586">
        <f>AR679+AT679</f>
        <v>0</v>
      </c>
      <c r="AV679" s="681"/>
      <c r="AW679" s="600">
        <v>500</v>
      </c>
      <c r="AX679" s="586">
        <f t="shared" si="625"/>
        <v>0</v>
      </c>
      <c r="AY679" s="600">
        <v>109.68</v>
      </c>
      <c r="AZ679" s="586">
        <f t="shared" si="626"/>
        <v>0</v>
      </c>
      <c r="BA679" s="586">
        <f>AX679+AZ679</f>
        <v>0</v>
      </c>
      <c r="BB679" s="673"/>
      <c r="BC679" s="600">
        <v>500</v>
      </c>
      <c r="BD679" s="586">
        <f t="shared" si="611"/>
        <v>0</v>
      </c>
      <c r="BE679" s="600">
        <v>109.68</v>
      </c>
      <c r="BF679" s="586">
        <f t="shared" si="612"/>
        <v>0</v>
      </c>
      <c r="BG679" s="586">
        <f t="shared" si="618"/>
        <v>0</v>
      </c>
      <c r="BH679" s="898">
        <f t="shared" si="614"/>
        <v>0</v>
      </c>
    </row>
    <row r="680" spans="1:62" s="689" customFormat="1" ht="14.1" customHeight="1">
      <c r="A680" s="686"/>
      <c r="B680" s="664" t="s">
        <v>1240</v>
      </c>
      <c r="C680" s="394">
        <v>91920</v>
      </c>
      <c r="D680" s="688" t="s">
        <v>123</v>
      </c>
      <c r="E680" s="688">
        <v>136</v>
      </c>
      <c r="F680" s="661">
        <v>35</v>
      </c>
      <c r="G680" s="396">
        <f t="shared" si="619"/>
        <v>4760</v>
      </c>
      <c r="H680" s="661">
        <v>21.6</v>
      </c>
      <c r="I680" s="396">
        <f t="shared" si="620"/>
        <v>2937.6000000000004</v>
      </c>
      <c r="J680" s="396">
        <f t="shared" ref="J680:J681" si="643">G680+I680</f>
        <v>7697.6</v>
      </c>
      <c r="K680" s="661"/>
      <c r="L680" s="661"/>
      <c r="M680" s="661"/>
      <c r="N680" s="661"/>
      <c r="O680" s="661"/>
      <c r="P680" s="661"/>
      <c r="Q680" s="661"/>
      <c r="R680" s="661"/>
      <c r="S680" s="661"/>
      <c r="T680" s="661"/>
      <c r="U680" s="661"/>
      <c r="V680" s="661"/>
      <c r="W680" s="661"/>
      <c r="X680" s="661"/>
      <c r="Y680" s="661"/>
      <c r="Z680" s="661"/>
      <c r="AA680" s="661"/>
      <c r="AB680" s="661"/>
      <c r="AC680" s="661"/>
      <c r="AD680" s="661"/>
      <c r="AE680" s="661"/>
      <c r="AF680" s="661"/>
      <c r="AG680" s="661"/>
      <c r="AH680" s="661"/>
      <c r="AI680" s="661"/>
      <c r="AJ680" s="661"/>
      <c r="AK680" s="661"/>
      <c r="AL680" s="661"/>
      <c r="AM680" s="661"/>
      <c r="AN680" s="661"/>
      <c r="AO680" s="661"/>
      <c r="AP680" s="661"/>
      <c r="AQ680" s="661">
        <v>35</v>
      </c>
      <c r="AR680" s="396">
        <f t="shared" si="622"/>
        <v>0</v>
      </c>
      <c r="AS680" s="661">
        <v>21.6</v>
      </c>
      <c r="AT680" s="396">
        <f t="shared" si="623"/>
        <v>0</v>
      </c>
      <c r="AU680" s="396">
        <f t="shared" ref="AU680:AU681" si="644">AR680+AT680</f>
        <v>0</v>
      </c>
      <c r="AV680" s="627">
        <v>136</v>
      </c>
      <c r="AW680" s="661">
        <v>35</v>
      </c>
      <c r="AX680" s="396">
        <f t="shared" si="625"/>
        <v>4760</v>
      </c>
      <c r="AY680" s="661">
        <v>21.6</v>
      </c>
      <c r="AZ680" s="396">
        <f t="shared" si="626"/>
        <v>2937.6000000000004</v>
      </c>
      <c r="BA680" s="396">
        <f t="shared" ref="BA680:BA681" si="645">AX680+AZ680</f>
        <v>7697.6</v>
      </c>
      <c r="BB680" s="627"/>
      <c r="BC680" s="661"/>
      <c r="BD680" s="661"/>
      <c r="BE680" s="661"/>
      <c r="BF680" s="661"/>
      <c r="BG680" s="661"/>
      <c r="BH680" s="898">
        <f t="shared" si="614"/>
        <v>0</v>
      </c>
    </row>
    <row r="681" spans="1:62" s="689" customFormat="1" ht="13.5" customHeight="1">
      <c r="A681" s="686"/>
      <c r="B681" s="664" t="s">
        <v>931</v>
      </c>
      <c r="C681" s="659" t="s">
        <v>932</v>
      </c>
      <c r="D681" s="659" t="s">
        <v>110</v>
      </c>
      <c r="E681" s="712">
        <v>272</v>
      </c>
      <c r="F681" s="661">
        <v>10</v>
      </c>
      <c r="G681" s="396">
        <f t="shared" si="619"/>
        <v>2720</v>
      </c>
      <c r="H681" s="661">
        <v>24.4</v>
      </c>
      <c r="I681" s="396">
        <f t="shared" si="620"/>
        <v>6636.7999999999993</v>
      </c>
      <c r="J681" s="396">
        <f t="shared" si="643"/>
        <v>9356.7999999999993</v>
      </c>
      <c r="K681" s="661"/>
      <c r="L681" s="661"/>
      <c r="M681" s="661"/>
      <c r="N681" s="661"/>
      <c r="O681" s="661"/>
      <c r="P681" s="661"/>
      <c r="Q681" s="661"/>
      <c r="R681" s="661"/>
      <c r="S681" s="661"/>
      <c r="T681" s="661"/>
      <c r="U681" s="661"/>
      <c r="V681" s="661"/>
      <c r="W681" s="661"/>
      <c r="X681" s="661"/>
      <c r="Y681" s="661"/>
      <c r="Z681" s="661"/>
      <c r="AA681" s="661"/>
      <c r="AB681" s="661"/>
      <c r="AC681" s="661"/>
      <c r="AD681" s="661"/>
      <c r="AE681" s="661"/>
      <c r="AF681" s="661"/>
      <c r="AG681" s="661"/>
      <c r="AH681" s="661"/>
      <c r="AI681" s="661"/>
      <c r="AJ681" s="661"/>
      <c r="AK681" s="661"/>
      <c r="AL681" s="661"/>
      <c r="AM681" s="661"/>
      <c r="AN681" s="661"/>
      <c r="AO681" s="661"/>
      <c r="AP681" s="661"/>
      <c r="AQ681" s="661">
        <v>10</v>
      </c>
      <c r="AR681" s="396">
        <f t="shared" si="622"/>
        <v>0</v>
      </c>
      <c r="AS681" s="661">
        <v>24.4</v>
      </c>
      <c r="AT681" s="396">
        <f t="shared" si="623"/>
        <v>0</v>
      </c>
      <c r="AU681" s="396">
        <f t="shared" si="644"/>
        <v>0</v>
      </c>
      <c r="AV681" s="627">
        <v>272</v>
      </c>
      <c r="AW681" s="661">
        <v>10</v>
      </c>
      <c r="AX681" s="396">
        <f t="shared" si="625"/>
        <v>2720</v>
      </c>
      <c r="AY681" s="661">
        <v>24.4</v>
      </c>
      <c r="AZ681" s="396">
        <f t="shared" si="626"/>
        <v>6636.7999999999993</v>
      </c>
      <c r="BA681" s="396">
        <f t="shared" si="645"/>
        <v>9356.7999999999993</v>
      </c>
      <c r="BB681" s="627"/>
      <c r="BC681" s="661"/>
      <c r="BD681" s="661"/>
      <c r="BE681" s="661"/>
      <c r="BF681" s="661"/>
      <c r="BG681" s="661"/>
      <c r="BH681" s="898">
        <f t="shared" si="614"/>
        <v>0</v>
      </c>
    </row>
    <row r="682" spans="1:62" s="275" customFormat="1" ht="12.75">
      <c r="A682" s="314" t="s">
        <v>1362</v>
      </c>
      <c r="B682" s="367" t="s">
        <v>1363</v>
      </c>
      <c r="C682" s="187" t="s">
        <v>1364</v>
      </c>
      <c r="D682" s="562" t="s">
        <v>110</v>
      </c>
      <c r="E682" s="234">
        <v>120</v>
      </c>
      <c r="F682" s="344">
        <v>0</v>
      </c>
      <c r="G682" s="190">
        <f t="shared" si="619"/>
        <v>0</v>
      </c>
      <c r="H682" s="344">
        <v>11.04</v>
      </c>
      <c r="I682" s="190">
        <f t="shared" si="620"/>
        <v>1324.8</v>
      </c>
      <c r="J682" s="190">
        <f>G682+I682</f>
        <v>1324.8</v>
      </c>
      <c r="K682" s="905"/>
      <c r="L682" s="435"/>
      <c r="M682" s="429">
        <v>0</v>
      </c>
      <c r="N682" s="431">
        <f t="shared" si="628"/>
        <v>0</v>
      </c>
      <c r="O682" s="429">
        <v>11.04</v>
      </c>
      <c r="P682" s="431">
        <f t="shared" si="629"/>
        <v>0</v>
      </c>
      <c r="Q682" s="431">
        <f t="shared" si="630"/>
        <v>0</v>
      </c>
      <c r="R682" s="452"/>
      <c r="S682" s="446">
        <v>0</v>
      </c>
      <c r="T682" s="448">
        <f t="shared" si="631"/>
        <v>0</v>
      </c>
      <c r="U682" s="446">
        <v>11.04</v>
      </c>
      <c r="V682" s="448">
        <f t="shared" si="632"/>
        <v>0</v>
      </c>
      <c r="W682" s="448">
        <f t="shared" si="633"/>
        <v>0</v>
      </c>
      <c r="X682" s="481"/>
      <c r="Y682" s="474">
        <v>0</v>
      </c>
      <c r="Z682" s="476">
        <f t="shared" si="634"/>
        <v>0</v>
      </c>
      <c r="AA682" s="474">
        <v>11.04</v>
      </c>
      <c r="AB682" s="476">
        <f t="shared" si="635"/>
        <v>0</v>
      </c>
      <c r="AC682" s="476">
        <f t="shared" si="636"/>
        <v>0</v>
      </c>
      <c r="AD682" s="500"/>
      <c r="AE682" s="491">
        <v>0</v>
      </c>
      <c r="AF682" s="493">
        <f t="shared" si="637"/>
        <v>0</v>
      </c>
      <c r="AG682" s="491">
        <v>11.04</v>
      </c>
      <c r="AH682" s="493">
        <f t="shared" si="638"/>
        <v>0</v>
      </c>
      <c r="AI682" s="493">
        <f t="shared" si="639"/>
        <v>0</v>
      </c>
      <c r="AJ682" s="532">
        <v>120</v>
      </c>
      <c r="AK682" s="525">
        <v>0</v>
      </c>
      <c r="AL682" s="527">
        <f t="shared" si="640"/>
        <v>0</v>
      </c>
      <c r="AM682" s="525">
        <v>11.04</v>
      </c>
      <c r="AN682" s="527">
        <f t="shared" si="641"/>
        <v>1324.8</v>
      </c>
      <c r="AO682" s="527">
        <f t="shared" si="642"/>
        <v>1324.8</v>
      </c>
      <c r="AP682" s="549"/>
      <c r="AQ682" s="344">
        <v>0</v>
      </c>
      <c r="AR682" s="190">
        <f t="shared" si="622"/>
        <v>0</v>
      </c>
      <c r="AS682" s="344">
        <v>11.04</v>
      </c>
      <c r="AT682" s="190">
        <f t="shared" si="623"/>
        <v>0</v>
      </c>
      <c r="AU682" s="190">
        <f>AR682+AT682</f>
        <v>0</v>
      </c>
      <c r="AV682" s="681"/>
      <c r="AW682" s="344">
        <v>0</v>
      </c>
      <c r="AX682" s="190">
        <f t="shared" si="625"/>
        <v>0</v>
      </c>
      <c r="AY682" s="344">
        <v>11.04</v>
      </c>
      <c r="AZ682" s="190">
        <f t="shared" si="626"/>
        <v>0</v>
      </c>
      <c r="BA682" s="190">
        <f>AX682+AZ682</f>
        <v>0</v>
      </c>
      <c r="BB682" s="549"/>
      <c r="BC682" s="542">
        <v>0</v>
      </c>
      <c r="BD682" s="544">
        <f t="shared" ref="BD682:BD684" si="646">BB682*BC682</f>
        <v>0</v>
      </c>
      <c r="BE682" s="542">
        <v>11.04</v>
      </c>
      <c r="BF682" s="544">
        <f t="shared" ref="BF682:BF684" si="647">BB682*BE682</f>
        <v>0</v>
      </c>
      <c r="BG682" s="544">
        <f t="shared" ref="BG682:BG684" si="648">BD682+BF682</f>
        <v>0</v>
      </c>
      <c r="BH682" s="898">
        <f t="shared" si="614"/>
        <v>0</v>
      </c>
    </row>
    <row r="683" spans="1:62" s="614" customFormat="1" ht="12.75">
      <c r="A683" s="677" t="s">
        <v>1365</v>
      </c>
      <c r="B683" s="678" t="s">
        <v>1366</v>
      </c>
      <c r="C683" s="394" t="s">
        <v>1367</v>
      </c>
      <c r="D683" s="688" t="s">
        <v>110</v>
      </c>
      <c r="E683" s="638">
        <v>46</v>
      </c>
      <c r="F683" s="395">
        <v>50</v>
      </c>
      <c r="G683" s="396">
        <f t="shared" si="619"/>
        <v>2300</v>
      </c>
      <c r="H683" s="395">
        <v>94.08</v>
      </c>
      <c r="I683" s="396">
        <f t="shared" si="620"/>
        <v>4327.68</v>
      </c>
      <c r="J683" s="396">
        <f t="shared" si="621"/>
        <v>6627.68</v>
      </c>
      <c r="K683" s="681"/>
      <c r="L683" s="681"/>
      <c r="M683" s="395">
        <v>50</v>
      </c>
      <c r="N683" s="396">
        <f t="shared" si="628"/>
        <v>0</v>
      </c>
      <c r="O683" s="395">
        <v>94.08</v>
      </c>
      <c r="P683" s="396">
        <f t="shared" si="629"/>
        <v>0</v>
      </c>
      <c r="Q683" s="396">
        <f t="shared" si="630"/>
        <v>0</v>
      </c>
      <c r="R683" s="681"/>
      <c r="S683" s="395">
        <v>50</v>
      </c>
      <c r="T683" s="396">
        <f t="shared" si="631"/>
        <v>0</v>
      </c>
      <c r="U683" s="395">
        <v>94.08</v>
      </c>
      <c r="V683" s="396">
        <f t="shared" si="632"/>
        <v>0</v>
      </c>
      <c r="W683" s="396">
        <f t="shared" si="633"/>
        <v>0</v>
      </c>
      <c r="X683" s="681"/>
      <c r="Y683" s="395">
        <v>50</v>
      </c>
      <c r="Z683" s="396">
        <f t="shared" si="634"/>
        <v>0</v>
      </c>
      <c r="AA683" s="395">
        <v>94.08</v>
      </c>
      <c r="AB683" s="396">
        <f t="shared" si="635"/>
        <v>0</v>
      </c>
      <c r="AC683" s="396">
        <f t="shared" si="636"/>
        <v>0</v>
      </c>
      <c r="AD683" s="681"/>
      <c r="AE683" s="395">
        <v>50</v>
      </c>
      <c r="AF683" s="396">
        <f t="shared" si="637"/>
        <v>0</v>
      </c>
      <c r="AG683" s="395">
        <v>94.08</v>
      </c>
      <c r="AH683" s="396">
        <f t="shared" si="638"/>
        <v>0</v>
      </c>
      <c r="AI683" s="396">
        <f t="shared" si="639"/>
        <v>0</v>
      </c>
      <c r="AJ683" s="682">
        <v>46</v>
      </c>
      <c r="AK683" s="610">
        <v>50</v>
      </c>
      <c r="AL683" s="611">
        <f t="shared" si="640"/>
        <v>2300</v>
      </c>
      <c r="AM683" s="610">
        <v>94.08</v>
      </c>
      <c r="AN683" s="611">
        <f t="shared" si="641"/>
        <v>4327.68</v>
      </c>
      <c r="AO683" s="611">
        <f t="shared" si="642"/>
        <v>6627.68</v>
      </c>
      <c r="AP683" s="681"/>
      <c r="AQ683" s="395">
        <v>50</v>
      </c>
      <c r="AR683" s="396">
        <f t="shared" si="622"/>
        <v>0</v>
      </c>
      <c r="AS683" s="395">
        <v>94.08</v>
      </c>
      <c r="AT683" s="396">
        <f t="shared" si="623"/>
        <v>0</v>
      </c>
      <c r="AU683" s="396">
        <f t="shared" ref="AU683:AU688" si="649">AR683+AT683</f>
        <v>0</v>
      </c>
      <c r="AV683" s="681"/>
      <c r="AW683" s="395">
        <v>50</v>
      </c>
      <c r="AX683" s="396">
        <f t="shared" si="625"/>
        <v>0</v>
      </c>
      <c r="AY683" s="395">
        <v>94.08</v>
      </c>
      <c r="AZ683" s="396">
        <f t="shared" si="626"/>
        <v>0</v>
      </c>
      <c r="BA683" s="396">
        <f t="shared" ref="BA683:BA689" si="650">AX683+AZ683</f>
        <v>0</v>
      </c>
      <c r="BB683" s="681"/>
      <c r="BC683" s="395">
        <v>50</v>
      </c>
      <c r="BD683" s="396">
        <f t="shared" si="646"/>
        <v>0</v>
      </c>
      <c r="BE683" s="395">
        <v>94.08</v>
      </c>
      <c r="BF683" s="396">
        <f t="shared" si="647"/>
        <v>0</v>
      </c>
      <c r="BG683" s="396">
        <f t="shared" si="648"/>
        <v>0</v>
      </c>
      <c r="BH683" s="898">
        <f t="shared" si="614"/>
        <v>0</v>
      </c>
    </row>
    <row r="684" spans="1:62" s="595" customFormat="1" ht="25.5">
      <c r="A684" s="668" t="s">
        <v>1368</v>
      </c>
      <c r="B684" s="675" t="s">
        <v>1369</v>
      </c>
      <c r="C684" s="598" t="s">
        <v>1370</v>
      </c>
      <c r="D684" s="710" t="s">
        <v>110</v>
      </c>
      <c r="E684" s="711"/>
      <c r="F684" s="600">
        <v>50</v>
      </c>
      <c r="G684" s="586">
        <f t="shared" si="619"/>
        <v>0</v>
      </c>
      <c r="H684" s="600">
        <v>98</v>
      </c>
      <c r="I684" s="586">
        <f t="shared" si="620"/>
        <v>0</v>
      </c>
      <c r="J684" s="586">
        <f t="shared" si="621"/>
        <v>0</v>
      </c>
      <c r="K684" s="673"/>
      <c r="L684" s="673"/>
      <c r="M684" s="600">
        <v>50</v>
      </c>
      <c r="N684" s="586">
        <f t="shared" si="628"/>
        <v>0</v>
      </c>
      <c r="O684" s="600">
        <v>98</v>
      </c>
      <c r="P684" s="586">
        <f t="shared" si="629"/>
        <v>0</v>
      </c>
      <c r="Q684" s="586">
        <f t="shared" si="630"/>
        <v>0</v>
      </c>
      <c r="R684" s="673"/>
      <c r="S684" s="600">
        <v>50</v>
      </c>
      <c r="T684" s="586">
        <f t="shared" si="631"/>
        <v>0</v>
      </c>
      <c r="U684" s="600">
        <v>98</v>
      </c>
      <c r="V684" s="586">
        <f t="shared" si="632"/>
        <v>0</v>
      </c>
      <c r="W684" s="586">
        <f t="shared" si="633"/>
        <v>0</v>
      </c>
      <c r="X684" s="673"/>
      <c r="Y684" s="600">
        <v>50</v>
      </c>
      <c r="Z684" s="586">
        <f t="shared" si="634"/>
        <v>0</v>
      </c>
      <c r="AA684" s="600">
        <v>98</v>
      </c>
      <c r="AB684" s="586">
        <f t="shared" si="635"/>
        <v>0</v>
      </c>
      <c r="AC684" s="586">
        <f t="shared" si="636"/>
        <v>0</v>
      </c>
      <c r="AD684" s="673"/>
      <c r="AE684" s="600">
        <v>50</v>
      </c>
      <c r="AF684" s="586">
        <f t="shared" si="637"/>
        <v>0</v>
      </c>
      <c r="AG684" s="600">
        <v>98</v>
      </c>
      <c r="AH684" s="586">
        <f t="shared" si="638"/>
        <v>0</v>
      </c>
      <c r="AI684" s="586">
        <f t="shared" si="639"/>
        <v>0</v>
      </c>
      <c r="AJ684" s="674"/>
      <c r="AK684" s="603">
        <v>50</v>
      </c>
      <c r="AL684" s="591">
        <f t="shared" si="640"/>
        <v>0</v>
      </c>
      <c r="AM684" s="603">
        <v>98</v>
      </c>
      <c r="AN684" s="591">
        <f t="shared" si="641"/>
        <v>0</v>
      </c>
      <c r="AO684" s="591">
        <f t="shared" si="642"/>
        <v>0</v>
      </c>
      <c r="AP684" s="673"/>
      <c r="AQ684" s="600">
        <v>50</v>
      </c>
      <c r="AR684" s="586">
        <f t="shared" si="622"/>
        <v>0</v>
      </c>
      <c r="AS684" s="600">
        <v>98</v>
      </c>
      <c r="AT684" s="586">
        <f t="shared" si="623"/>
        <v>0</v>
      </c>
      <c r="AU684" s="586">
        <f t="shared" si="649"/>
        <v>0</v>
      </c>
      <c r="AV684" s="681"/>
      <c r="AW684" s="600">
        <v>50</v>
      </c>
      <c r="AX684" s="586">
        <f t="shared" si="625"/>
        <v>0</v>
      </c>
      <c r="AY684" s="600">
        <v>98</v>
      </c>
      <c r="AZ684" s="586">
        <f t="shared" si="626"/>
        <v>0</v>
      </c>
      <c r="BA684" s="586">
        <f t="shared" si="650"/>
        <v>0</v>
      </c>
      <c r="BB684" s="673"/>
      <c r="BC684" s="600">
        <v>50</v>
      </c>
      <c r="BD684" s="586">
        <f t="shared" si="646"/>
        <v>0</v>
      </c>
      <c r="BE684" s="600">
        <v>98</v>
      </c>
      <c r="BF684" s="586">
        <f t="shared" si="647"/>
        <v>0</v>
      </c>
      <c r="BG684" s="586">
        <f t="shared" si="648"/>
        <v>0</v>
      </c>
      <c r="BH684" s="898">
        <f t="shared" si="614"/>
        <v>0</v>
      </c>
    </row>
    <row r="685" spans="1:62" s="689" customFormat="1" ht="14.1" customHeight="1">
      <c r="A685" s="686"/>
      <c r="B685" s="658" t="s">
        <v>992</v>
      </c>
      <c r="C685" s="659" t="s">
        <v>993</v>
      </c>
      <c r="D685" s="660" t="s">
        <v>110</v>
      </c>
      <c r="E685" s="876">
        <v>21</v>
      </c>
      <c r="F685" s="661">
        <v>200</v>
      </c>
      <c r="G685" s="396">
        <f t="shared" si="619"/>
        <v>4200</v>
      </c>
      <c r="H685" s="661">
        <v>116.42</v>
      </c>
      <c r="I685" s="396">
        <f t="shared" si="620"/>
        <v>2444.8200000000002</v>
      </c>
      <c r="J685" s="396">
        <f t="shared" si="621"/>
        <v>6644.82</v>
      </c>
      <c r="K685" s="661"/>
      <c r="L685" s="661"/>
      <c r="M685" s="661"/>
      <c r="N685" s="661"/>
      <c r="O685" s="661"/>
      <c r="P685" s="661"/>
      <c r="Q685" s="661"/>
      <c r="R685" s="661"/>
      <c r="S685" s="661"/>
      <c r="T685" s="661"/>
      <c r="U685" s="661"/>
      <c r="V685" s="661"/>
      <c r="W685" s="661"/>
      <c r="X685" s="661"/>
      <c r="Y685" s="661"/>
      <c r="Z685" s="661"/>
      <c r="AA685" s="661"/>
      <c r="AB685" s="661"/>
      <c r="AC685" s="661"/>
      <c r="AD685" s="661"/>
      <c r="AE685" s="661"/>
      <c r="AF685" s="661"/>
      <c r="AG685" s="661"/>
      <c r="AH685" s="661"/>
      <c r="AI685" s="661"/>
      <c r="AJ685" s="661"/>
      <c r="AK685" s="661"/>
      <c r="AL685" s="661"/>
      <c r="AM685" s="661"/>
      <c r="AN685" s="661"/>
      <c r="AO685" s="661"/>
      <c r="AP685" s="661"/>
      <c r="AQ685" s="661">
        <v>200</v>
      </c>
      <c r="AR685" s="396">
        <f t="shared" si="622"/>
        <v>0</v>
      </c>
      <c r="AS685" s="661">
        <v>116.42</v>
      </c>
      <c r="AT685" s="396">
        <f t="shared" si="623"/>
        <v>0</v>
      </c>
      <c r="AU685" s="396">
        <f t="shared" si="649"/>
        <v>0</v>
      </c>
      <c r="AV685" s="627">
        <v>21</v>
      </c>
      <c r="AW685" s="661">
        <v>200</v>
      </c>
      <c r="AX685" s="396">
        <f t="shared" si="625"/>
        <v>4200</v>
      </c>
      <c r="AY685" s="661">
        <v>116.42</v>
      </c>
      <c r="AZ685" s="396">
        <f t="shared" si="626"/>
        <v>2444.8200000000002</v>
      </c>
      <c r="BA685" s="396">
        <f t="shared" si="650"/>
        <v>6644.82</v>
      </c>
      <c r="BB685" s="627"/>
      <c r="BC685" s="661"/>
      <c r="BD685" s="661"/>
      <c r="BE685" s="661"/>
      <c r="BF685" s="661"/>
      <c r="BG685" s="661"/>
      <c r="BH685" s="898">
        <f t="shared" si="614"/>
        <v>0</v>
      </c>
    </row>
    <row r="686" spans="1:62" s="254" customFormat="1" ht="12.75">
      <c r="A686" s="314" t="s">
        <v>1371</v>
      </c>
      <c r="B686" s="264" t="s">
        <v>1372</v>
      </c>
      <c r="C686" s="372" t="s">
        <v>1373</v>
      </c>
      <c r="D686" s="272" t="s">
        <v>110</v>
      </c>
      <c r="E686" s="720">
        <v>272</v>
      </c>
      <c r="F686" s="344">
        <v>25</v>
      </c>
      <c r="G686" s="413">
        <f t="shared" si="619"/>
        <v>6800</v>
      </c>
      <c r="H686" s="344">
        <v>12</v>
      </c>
      <c r="I686" s="414">
        <f t="shared" si="620"/>
        <v>3264</v>
      </c>
      <c r="J686" s="413">
        <f t="shared" si="621"/>
        <v>10064</v>
      </c>
      <c r="K686" s="261"/>
      <c r="L686" s="427"/>
      <c r="M686" s="429">
        <v>25</v>
      </c>
      <c r="N686" s="431">
        <f t="shared" si="628"/>
        <v>0</v>
      </c>
      <c r="O686" s="429">
        <v>12</v>
      </c>
      <c r="P686" s="431">
        <f t="shared" si="629"/>
        <v>0</v>
      </c>
      <c r="Q686" s="431">
        <f t="shared" si="630"/>
        <v>0</v>
      </c>
      <c r="R686" s="444"/>
      <c r="S686" s="446">
        <v>25</v>
      </c>
      <c r="T686" s="448">
        <f t="shared" si="631"/>
        <v>0</v>
      </c>
      <c r="U686" s="446">
        <v>12</v>
      </c>
      <c r="V686" s="448">
        <f t="shared" si="632"/>
        <v>0</v>
      </c>
      <c r="W686" s="448">
        <f t="shared" si="633"/>
        <v>0</v>
      </c>
      <c r="X686" s="472"/>
      <c r="Y686" s="474">
        <v>25</v>
      </c>
      <c r="Z686" s="476">
        <f t="shared" si="634"/>
        <v>0</v>
      </c>
      <c r="AA686" s="474">
        <v>12</v>
      </c>
      <c r="AB686" s="476">
        <f t="shared" si="635"/>
        <v>0</v>
      </c>
      <c r="AC686" s="476">
        <f t="shared" si="636"/>
        <v>0</v>
      </c>
      <c r="AD686" s="489"/>
      <c r="AE686" s="491">
        <v>25</v>
      </c>
      <c r="AF686" s="493">
        <f t="shared" si="637"/>
        <v>0</v>
      </c>
      <c r="AG686" s="491">
        <v>12</v>
      </c>
      <c r="AH686" s="493">
        <f t="shared" si="638"/>
        <v>0</v>
      </c>
      <c r="AI686" s="493">
        <f t="shared" si="639"/>
        <v>0</v>
      </c>
      <c r="AJ686" s="523">
        <v>272</v>
      </c>
      <c r="AK686" s="525">
        <v>25</v>
      </c>
      <c r="AL686" s="527">
        <f t="shared" si="640"/>
        <v>6800</v>
      </c>
      <c r="AM686" s="525">
        <v>12</v>
      </c>
      <c r="AN686" s="527">
        <f t="shared" si="641"/>
        <v>3264</v>
      </c>
      <c r="AO686" s="527">
        <f t="shared" si="642"/>
        <v>10064</v>
      </c>
      <c r="AP686" s="540"/>
      <c r="AQ686" s="344">
        <v>25</v>
      </c>
      <c r="AR686" s="413">
        <f t="shared" si="622"/>
        <v>0</v>
      </c>
      <c r="AS686" s="344">
        <v>12</v>
      </c>
      <c r="AT686" s="414">
        <f t="shared" si="623"/>
        <v>0</v>
      </c>
      <c r="AU686" s="413">
        <f t="shared" si="649"/>
        <v>0</v>
      </c>
      <c r="AV686" s="606"/>
      <c r="AW686" s="344">
        <v>25</v>
      </c>
      <c r="AX686" s="413">
        <f t="shared" si="625"/>
        <v>0</v>
      </c>
      <c r="AY686" s="344">
        <v>12</v>
      </c>
      <c r="AZ686" s="414">
        <f t="shared" si="626"/>
        <v>0</v>
      </c>
      <c r="BA686" s="413">
        <f t="shared" si="650"/>
        <v>0</v>
      </c>
      <c r="BB686" s="540"/>
      <c r="BC686" s="542">
        <v>25</v>
      </c>
      <c r="BD686" s="544">
        <f t="shared" ref="BD686:BD688" si="651">BB686*BC686</f>
        <v>0</v>
      </c>
      <c r="BE686" s="542">
        <v>12</v>
      </c>
      <c r="BF686" s="544">
        <f t="shared" ref="BF686:BF689" si="652">BB686*BE686</f>
        <v>0</v>
      </c>
      <c r="BG686" s="544">
        <f t="shared" ref="BG686:BG689" si="653">BD686+BF686</f>
        <v>0</v>
      </c>
      <c r="BH686" s="898">
        <f t="shared" si="614"/>
        <v>0</v>
      </c>
      <c r="BJ686" s="275"/>
    </row>
    <row r="687" spans="1:62" s="275" customFormat="1" ht="12.75">
      <c r="A687" s="314" t="s">
        <v>387</v>
      </c>
      <c r="B687" s="367" t="s">
        <v>388</v>
      </c>
      <c r="C687" s="187"/>
      <c r="D687" s="562" t="s">
        <v>117</v>
      </c>
      <c r="E687" s="234">
        <v>1</v>
      </c>
      <c r="F687" s="344">
        <v>0</v>
      </c>
      <c r="G687" s="190">
        <f t="shared" si="619"/>
        <v>0</v>
      </c>
      <c r="H687" s="344">
        <v>12480</v>
      </c>
      <c r="I687" s="190">
        <f>ROUND(E687*H687,2)</f>
        <v>12480</v>
      </c>
      <c r="J687" s="190">
        <f t="shared" si="621"/>
        <v>12480</v>
      </c>
      <c r="K687" s="907"/>
      <c r="L687" s="435"/>
      <c r="M687" s="429">
        <v>0</v>
      </c>
      <c r="N687" s="431">
        <f t="shared" si="628"/>
        <v>0</v>
      </c>
      <c r="O687" s="429">
        <v>12480</v>
      </c>
      <c r="P687" s="431">
        <f t="shared" si="629"/>
        <v>0</v>
      </c>
      <c r="Q687" s="431">
        <f t="shared" si="630"/>
        <v>0</v>
      </c>
      <c r="R687" s="452"/>
      <c r="S687" s="446">
        <v>0</v>
      </c>
      <c r="T687" s="448">
        <f t="shared" si="631"/>
        <v>0</v>
      </c>
      <c r="U687" s="446">
        <v>12480</v>
      </c>
      <c r="V687" s="448">
        <f t="shared" si="632"/>
        <v>0</v>
      </c>
      <c r="W687" s="448">
        <f t="shared" si="633"/>
        <v>0</v>
      </c>
      <c r="X687" s="481">
        <v>0.8</v>
      </c>
      <c r="Y687" s="474">
        <v>0</v>
      </c>
      <c r="Z687" s="476">
        <f t="shared" si="634"/>
        <v>0</v>
      </c>
      <c r="AA687" s="474">
        <v>12480</v>
      </c>
      <c r="AB687" s="476">
        <f t="shared" si="635"/>
        <v>9984</v>
      </c>
      <c r="AC687" s="476">
        <f t="shared" si="636"/>
        <v>9984</v>
      </c>
      <c r="AD687" s="500"/>
      <c r="AE687" s="491">
        <v>0</v>
      </c>
      <c r="AF687" s="493">
        <f t="shared" si="637"/>
        <v>0</v>
      </c>
      <c r="AG687" s="491">
        <v>12480</v>
      </c>
      <c r="AH687" s="493">
        <f t="shared" si="638"/>
        <v>0</v>
      </c>
      <c r="AI687" s="493">
        <f t="shared" si="639"/>
        <v>0</v>
      </c>
      <c r="AJ687" s="532">
        <v>0.2</v>
      </c>
      <c r="AK687" s="525">
        <v>0</v>
      </c>
      <c r="AL687" s="527">
        <f t="shared" si="640"/>
        <v>0</v>
      </c>
      <c r="AM687" s="525">
        <v>12480</v>
      </c>
      <c r="AN687" s="527">
        <f t="shared" si="641"/>
        <v>2496</v>
      </c>
      <c r="AO687" s="527">
        <f t="shared" si="642"/>
        <v>2496</v>
      </c>
      <c r="AP687" s="549"/>
      <c r="AQ687" s="344">
        <v>0</v>
      </c>
      <c r="AR687" s="190">
        <f t="shared" si="622"/>
        <v>0</v>
      </c>
      <c r="AS687" s="344">
        <v>12480</v>
      </c>
      <c r="AT687" s="190">
        <f>ROUND(AP687*AS687,2)</f>
        <v>0</v>
      </c>
      <c r="AU687" s="190">
        <f t="shared" si="649"/>
        <v>0</v>
      </c>
      <c r="AV687" s="681"/>
      <c r="AW687" s="344">
        <v>0</v>
      </c>
      <c r="AX687" s="190">
        <f t="shared" si="625"/>
        <v>0</v>
      </c>
      <c r="AY687" s="344">
        <v>12480</v>
      </c>
      <c r="AZ687" s="190">
        <f>ROUND(AV687*AY687,2)</f>
        <v>0</v>
      </c>
      <c r="BA687" s="190">
        <f t="shared" si="650"/>
        <v>0</v>
      </c>
      <c r="BB687" s="549"/>
      <c r="BC687" s="542">
        <v>0</v>
      </c>
      <c r="BD687" s="544">
        <f t="shared" si="651"/>
        <v>0</v>
      </c>
      <c r="BE687" s="542">
        <v>12480</v>
      </c>
      <c r="BF687" s="544">
        <f t="shared" si="652"/>
        <v>0</v>
      </c>
      <c r="BG687" s="544">
        <f t="shared" si="653"/>
        <v>0</v>
      </c>
      <c r="BH687" s="898">
        <f t="shared" si="614"/>
        <v>-5.5511151231257827E-17</v>
      </c>
    </row>
    <row r="688" spans="1:62" s="275" customFormat="1" ht="12.75">
      <c r="A688" s="314" t="s">
        <v>1374</v>
      </c>
      <c r="B688" s="367" t="s">
        <v>788</v>
      </c>
      <c r="C688" s="187"/>
      <c r="D688" s="562" t="s">
        <v>117</v>
      </c>
      <c r="E688" s="234">
        <v>1</v>
      </c>
      <c r="F688" s="344">
        <v>40800</v>
      </c>
      <c r="G688" s="190">
        <f t="shared" si="619"/>
        <v>40800</v>
      </c>
      <c r="H688" s="344">
        <v>0</v>
      </c>
      <c r="I688" s="190">
        <f>ROUND(E688*H688,2)</f>
        <v>0</v>
      </c>
      <c r="J688" s="190">
        <f t="shared" si="621"/>
        <v>40800</v>
      </c>
      <c r="K688" s="907"/>
      <c r="L688" s="435"/>
      <c r="M688" s="429">
        <v>40800</v>
      </c>
      <c r="N688" s="431">
        <f t="shared" si="628"/>
        <v>0</v>
      </c>
      <c r="O688" s="429">
        <v>0</v>
      </c>
      <c r="P688" s="431">
        <f t="shared" si="629"/>
        <v>0</v>
      </c>
      <c r="Q688" s="431">
        <f t="shared" si="630"/>
        <v>0</v>
      </c>
      <c r="R688" s="452"/>
      <c r="S688" s="446">
        <v>40800</v>
      </c>
      <c r="T688" s="448">
        <f t="shared" si="631"/>
        <v>0</v>
      </c>
      <c r="U688" s="446">
        <v>0</v>
      </c>
      <c r="V688" s="448">
        <f t="shared" si="632"/>
        <v>0</v>
      </c>
      <c r="W688" s="448">
        <f t="shared" si="633"/>
        <v>0</v>
      </c>
      <c r="X688" s="481"/>
      <c r="Y688" s="474">
        <v>40800</v>
      </c>
      <c r="Z688" s="476">
        <f t="shared" si="634"/>
        <v>0</v>
      </c>
      <c r="AA688" s="474">
        <v>0</v>
      </c>
      <c r="AB688" s="476">
        <f t="shared" si="635"/>
        <v>0</v>
      </c>
      <c r="AC688" s="476">
        <f t="shared" si="636"/>
        <v>0</v>
      </c>
      <c r="AD688" s="500"/>
      <c r="AE688" s="491">
        <v>40800</v>
      </c>
      <c r="AF688" s="493">
        <f t="shared" si="637"/>
        <v>0</v>
      </c>
      <c r="AG688" s="491">
        <v>0</v>
      </c>
      <c r="AH688" s="493">
        <f t="shared" si="638"/>
        <v>0</v>
      </c>
      <c r="AI688" s="493">
        <f t="shared" si="639"/>
        <v>0</v>
      </c>
      <c r="AJ688" s="532">
        <v>1</v>
      </c>
      <c r="AK688" s="525">
        <v>40800</v>
      </c>
      <c r="AL688" s="527">
        <f t="shared" si="640"/>
        <v>40800</v>
      </c>
      <c r="AM688" s="525">
        <v>0</v>
      </c>
      <c r="AN688" s="527">
        <f t="shared" si="641"/>
        <v>0</v>
      </c>
      <c r="AO688" s="527">
        <f t="shared" si="642"/>
        <v>40800</v>
      </c>
      <c r="AP688" s="549"/>
      <c r="AQ688" s="344">
        <v>40800</v>
      </c>
      <c r="AR688" s="190">
        <f t="shared" si="622"/>
        <v>0</v>
      </c>
      <c r="AS688" s="344">
        <v>0</v>
      </c>
      <c r="AT688" s="190">
        <f>ROUND(AP688*AS688,2)</f>
        <v>0</v>
      </c>
      <c r="AU688" s="190">
        <f t="shared" si="649"/>
        <v>0</v>
      </c>
      <c r="AV688" s="681"/>
      <c r="AW688" s="344">
        <v>40800</v>
      </c>
      <c r="AX688" s="190">
        <f t="shared" si="625"/>
        <v>0</v>
      </c>
      <c r="AY688" s="344">
        <v>0</v>
      </c>
      <c r="AZ688" s="190">
        <f>ROUND(AV688*AY688,2)</f>
        <v>0</v>
      </c>
      <c r="BA688" s="190">
        <f t="shared" si="650"/>
        <v>0</v>
      </c>
      <c r="BB688" s="549"/>
      <c r="BC688" s="542">
        <v>40800</v>
      </c>
      <c r="BD688" s="544">
        <f t="shared" si="651"/>
        <v>0</v>
      </c>
      <c r="BE688" s="542">
        <v>0</v>
      </c>
      <c r="BF688" s="544">
        <f t="shared" si="652"/>
        <v>0</v>
      </c>
      <c r="BG688" s="544">
        <f t="shared" si="653"/>
        <v>0</v>
      </c>
      <c r="BH688" s="898">
        <f t="shared" si="614"/>
        <v>0</v>
      </c>
    </row>
    <row r="689" spans="1:62" s="467" customFormat="1" ht="13.5" thickBot="1">
      <c r="A689" s="329"/>
      <c r="B689" s="567"/>
      <c r="C689" s="187"/>
      <c r="D689" s="562"/>
      <c r="E689" s="234"/>
      <c r="F689" s="190"/>
      <c r="G689" s="190"/>
      <c r="H689" s="190"/>
      <c r="I689" s="190"/>
      <c r="J689" s="190"/>
      <c r="K689" s="907"/>
      <c r="L689" s="435"/>
      <c r="M689" s="431"/>
      <c r="N689" s="431"/>
      <c r="O689" s="431"/>
      <c r="P689" s="431">
        <f t="shared" si="629"/>
        <v>0</v>
      </c>
      <c r="Q689" s="431">
        <f t="shared" si="630"/>
        <v>0</v>
      </c>
      <c r="R689" s="452"/>
      <c r="S689" s="448"/>
      <c r="T689" s="448"/>
      <c r="U689" s="448"/>
      <c r="V689" s="448">
        <f t="shared" si="632"/>
        <v>0</v>
      </c>
      <c r="W689" s="448">
        <f t="shared" si="633"/>
        <v>0</v>
      </c>
      <c r="X689" s="481"/>
      <c r="Y689" s="476"/>
      <c r="Z689" s="476"/>
      <c r="AA689" s="476"/>
      <c r="AB689" s="476">
        <f t="shared" si="635"/>
        <v>0</v>
      </c>
      <c r="AC689" s="476">
        <f t="shared" si="636"/>
        <v>0</v>
      </c>
      <c r="AD689" s="500"/>
      <c r="AE689" s="493"/>
      <c r="AF689" s="493"/>
      <c r="AG689" s="493"/>
      <c r="AH689" s="493">
        <f t="shared" si="638"/>
        <v>0</v>
      </c>
      <c r="AI689" s="493">
        <f t="shared" si="639"/>
        <v>0</v>
      </c>
      <c r="AJ689" s="532"/>
      <c r="AK689" s="527"/>
      <c r="AL689" s="527"/>
      <c r="AM689" s="527"/>
      <c r="AN689" s="527">
        <f t="shared" si="641"/>
        <v>0</v>
      </c>
      <c r="AO689" s="527">
        <f t="shared" si="642"/>
        <v>0</v>
      </c>
      <c r="AP689" s="549"/>
      <c r="AQ689" s="544"/>
      <c r="AR689" s="544"/>
      <c r="AS689" s="544"/>
      <c r="AT689" s="544">
        <f t="shared" ref="AT689" si="654">AP689*AS689</f>
        <v>0</v>
      </c>
      <c r="AU689" s="544">
        <f t="shared" ref="AU689" si="655">AR689+AT689</f>
        <v>0</v>
      </c>
      <c r="AV689" s="681"/>
      <c r="AW689" s="544"/>
      <c r="AX689" s="544"/>
      <c r="AY689" s="544"/>
      <c r="AZ689" s="544">
        <f t="shared" ref="AZ689" si="656">AV689*AY689</f>
        <v>0</v>
      </c>
      <c r="BA689" s="544">
        <f t="shared" si="650"/>
        <v>0</v>
      </c>
      <c r="BB689" s="549"/>
      <c r="BC689" s="544"/>
      <c r="BD689" s="544"/>
      <c r="BE689" s="544"/>
      <c r="BF689" s="544">
        <f t="shared" si="652"/>
        <v>0</v>
      </c>
      <c r="BG689" s="544">
        <f t="shared" si="653"/>
        <v>0</v>
      </c>
      <c r="BH689" s="898">
        <f t="shared" si="614"/>
        <v>0</v>
      </c>
    </row>
    <row r="690" spans="1:62" s="254" customFormat="1" ht="13.5" thickTop="1">
      <c r="A690" s="322"/>
      <c r="B690" s="323" t="s">
        <v>1375</v>
      </c>
      <c r="C690" s="324"/>
      <c r="D690" s="325"/>
      <c r="E690" s="325"/>
      <c r="F690" s="326"/>
      <c r="G690" s="327"/>
      <c r="H690" s="327"/>
      <c r="I690" s="327"/>
      <c r="J690" s="328">
        <f>J12+J230+J323+J388+J408+J434+J476+J521+J645+J672+J305</f>
        <v>63739881.921471432</v>
      </c>
      <c r="K690" s="297"/>
      <c r="L690" s="331">
        <v>8980429</v>
      </c>
      <c r="M690" s="326"/>
      <c r="N690" s="327"/>
      <c r="O690" s="327"/>
      <c r="P690" s="327"/>
      <c r="Q690" s="328">
        <f>Q12+Q230+Q323+Q388+Q408+Q434+Q476+Q521+Q645+Q672+Q305-1.95</f>
        <v>8980428.9976000004</v>
      </c>
      <c r="R690" s="331">
        <f>'КС-3 №2'!H36</f>
        <v>3569782.9304</v>
      </c>
      <c r="S690" s="326"/>
      <c r="T690" s="327"/>
      <c r="U690" s="327"/>
      <c r="V690" s="327"/>
      <c r="W690" s="328">
        <f>W12+W230+W323+W388+W408+W434+W476+W521+W645+W672+W305</f>
        <v>3569782.9304</v>
      </c>
      <c r="X690" s="331">
        <f>'КС-3 №3'!H37</f>
        <v>19689357.241799999</v>
      </c>
      <c r="Y690" s="326"/>
      <c r="Z690" s="327"/>
      <c r="AA690" s="327"/>
      <c r="AB690" s="327"/>
      <c r="AC690" s="328">
        <f>AC12+AC230+AC323+AC388+AC408+AC434+AC476+AC521+AC645+AC672+AC305-7.33</f>
        <v>19689357.242044915</v>
      </c>
      <c r="AD690" s="331">
        <f>'КС-3 №4'!H38</f>
        <v>2678508.7059999993</v>
      </c>
      <c r="AE690" s="326"/>
      <c r="AF690" s="327"/>
      <c r="AG690" s="327"/>
      <c r="AH690" s="327"/>
      <c r="AI690" s="328">
        <f>AI12+AI230+AI323+AI388+AI408+AI434+AI476+AI521+AI645+AI672+AI305</f>
        <v>2678508.7059999993</v>
      </c>
      <c r="AJ690" s="391">
        <f>'КС-3 №5'!H39</f>
        <v>10433454.169999996</v>
      </c>
      <c r="AK690" s="326"/>
      <c r="AL690" s="327"/>
      <c r="AM690" s="327"/>
      <c r="AN690" s="327"/>
      <c r="AO690" s="328">
        <f>AO12+AO230+AO323+AO388+AO408+AO434+AO476+AO521+AO645+AO672+AO305-2.63</f>
        <v>10433454.174660422</v>
      </c>
      <c r="AP690" s="391">
        <f>'КС-3 №5'!I39</f>
        <v>0</v>
      </c>
      <c r="AQ690" s="326"/>
      <c r="AR690" s="327"/>
      <c r="AS690" s="327"/>
      <c r="AT690" s="327"/>
      <c r="AU690" s="328">
        <f>AU12+AU230+AU323+AU388+AU408+AU434+AU476+AU521+AU645+AU672+AU305</f>
        <v>2782994.1620999994</v>
      </c>
      <c r="AV690" s="895">
        <f>'КС-3 №5'!O39</f>
        <v>0</v>
      </c>
      <c r="AW690" s="326"/>
      <c r="AX690" s="327"/>
      <c r="AY690" s="327"/>
      <c r="AZ690" s="327"/>
      <c r="BA690" s="328">
        <f>BA12+BA230+BA323+BA388+BA408+BA434+BA476+BA521+BA645+BA672</f>
        <v>10428860.293166665</v>
      </c>
      <c r="BB690" s="391">
        <f>'КС-3 №5'!U39</f>
        <v>0</v>
      </c>
      <c r="BC690" s="326"/>
      <c r="BD690" s="327"/>
      <c r="BE690" s="327"/>
      <c r="BF690" s="327"/>
      <c r="BG690" s="328">
        <f>BG12+BG230+BG323+BG388+BG408+BG434+BG476+BG521+BG645+BG672+BG305</f>
        <v>5634088.2918535015</v>
      </c>
      <c r="BH690" s="399">
        <f>J690-L690-R690-X690-AD690-AJ690-AU690-BA690-BG690</f>
        <v>-457592.87384872977</v>
      </c>
      <c r="BI690" s="275"/>
      <c r="BJ690" s="275"/>
    </row>
    <row r="691" spans="1:62" s="249" customFormat="1" ht="13.5" thickBot="1">
      <c r="A691" s="315"/>
      <c r="B691" s="316" t="s">
        <v>1376</v>
      </c>
      <c r="C691" s="317"/>
      <c r="D691" s="316"/>
      <c r="E691" s="316"/>
      <c r="F691" s="316"/>
      <c r="G691" s="316"/>
      <c r="H691" s="316"/>
      <c r="I691" s="316"/>
      <c r="J691" s="318">
        <f>J690-J690/1.2</f>
        <v>10623313.653578572</v>
      </c>
      <c r="K691" s="400"/>
      <c r="L691" s="401"/>
      <c r="M691" s="316"/>
      <c r="N691" s="316"/>
      <c r="O691" s="316"/>
      <c r="P691" s="316"/>
      <c r="Q691" s="318">
        <f>Q690-Q690/1.2</f>
        <v>1496738.1662666667</v>
      </c>
      <c r="R691" s="401"/>
      <c r="S691" s="316"/>
      <c r="T691" s="316"/>
      <c r="U691" s="316"/>
      <c r="V691" s="316"/>
      <c r="W691" s="318">
        <f>W690-W690/1.2</f>
        <v>594963.82173333317</v>
      </c>
      <c r="X691" s="401"/>
      <c r="Y691" s="316"/>
      <c r="Z691" s="316"/>
      <c r="AA691" s="316"/>
      <c r="AB691" s="316"/>
      <c r="AC691" s="318">
        <f>AC690-AC690/1.2</f>
        <v>3281559.5403408185</v>
      </c>
      <c r="AD691" s="401"/>
      <c r="AE691" s="316"/>
      <c r="AF691" s="316"/>
      <c r="AG691" s="316"/>
      <c r="AH691" s="316"/>
      <c r="AI691" s="318">
        <f>AI690-AI690/1.2</f>
        <v>446418.1176666664</v>
      </c>
      <c r="AJ691" s="402"/>
      <c r="AK691" s="316"/>
      <c r="AL691" s="316"/>
      <c r="AM691" s="316"/>
      <c r="AN691" s="316"/>
      <c r="AO691" s="318">
        <f>AO690-AO690/1.2</f>
        <v>1738909.0291100703</v>
      </c>
      <c r="AP691" s="402"/>
      <c r="AQ691" s="316"/>
      <c r="AR691" s="316"/>
      <c r="AS691" s="316"/>
      <c r="AT691" s="316"/>
      <c r="AU691" s="318">
        <f>AU690-AU690/1.2</f>
        <v>463832.36034999974</v>
      </c>
      <c r="AV691" s="896"/>
      <c r="AW691" s="316"/>
      <c r="AX691" s="316"/>
      <c r="AY691" s="316"/>
      <c r="AZ691" s="316"/>
      <c r="BA691" s="318">
        <f>BA690-BA690/1.2</f>
        <v>1738143.3821944445</v>
      </c>
      <c r="BB691" s="402"/>
      <c r="BC691" s="316"/>
      <c r="BD691" s="316"/>
      <c r="BE691" s="316"/>
      <c r="BF691" s="316"/>
      <c r="BG691" s="318">
        <f>BG690-BG690/1.2</f>
        <v>939014.71530891676</v>
      </c>
      <c r="BH691" s="403"/>
      <c r="BI691" s="278"/>
      <c r="BJ691" s="275"/>
    </row>
    <row r="692" spans="1:62" s="249" customFormat="1" ht="12.75">
      <c r="C692" s="282"/>
      <c r="J692" s="278"/>
      <c r="K692" s="283"/>
      <c r="L692" s="319"/>
      <c r="Q692" s="278"/>
      <c r="R692" s="319"/>
      <c r="W692" s="278"/>
      <c r="X692" s="320"/>
      <c r="AC692" s="278"/>
      <c r="AD692" s="319"/>
      <c r="AI692" s="278"/>
      <c r="AJ692" s="392"/>
      <c r="AO692" s="278"/>
      <c r="AP692" s="392"/>
      <c r="AU692" s="278"/>
      <c r="AV692" s="897"/>
      <c r="BA692" s="278"/>
      <c r="BB692" s="392"/>
      <c r="BG692" s="278"/>
      <c r="BH692" s="319"/>
    </row>
    <row r="693" spans="1:62" s="249" customFormat="1" ht="12.75">
      <c r="B693" s="284" t="s">
        <v>9</v>
      </c>
      <c r="C693" s="284"/>
      <c r="D693" s="284"/>
      <c r="E693" s="284"/>
      <c r="F693" s="284"/>
      <c r="H693" s="1007" t="s">
        <v>96</v>
      </c>
      <c r="I693" s="1007"/>
      <c r="J693" s="278"/>
      <c r="K693" s="285"/>
      <c r="L693" s="319"/>
      <c r="M693" s="284"/>
      <c r="O693" s="1007" t="s">
        <v>96</v>
      </c>
      <c r="P693" s="1007"/>
      <c r="Q693" s="278"/>
      <c r="R693" s="319"/>
      <c r="S693" s="284"/>
      <c r="U693" s="1007" t="s">
        <v>96</v>
      </c>
      <c r="V693" s="1007"/>
      <c r="W693" s="278"/>
      <c r="X693" s="321"/>
      <c r="Y693" s="284"/>
      <c r="AA693" s="1007" t="s">
        <v>96</v>
      </c>
      <c r="AB693" s="1007"/>
      <c r="AC693" s="278"/>
      <c r="AD693" s="319"/>
      <c r="AE693" s="284"/>
      <c r="AG693" s="1007" t="s">
        <v>96</v>
      </c>
      <c r="AH693" s="1007"/>
      <c r="AI693" s="278"/>
      <c r="AJ693" s="392"/>
      <c r="AK693" s="284"/>
      <c r="AM693" s="1007" t="s">
        <v>96</v>
      </c>
      <c r="AN693" s="1007"/>
      <c r="AO693" s="278"/>
      <c r="AP693" s="392"/>
      <c r="AQ693" s="284"/>
      <c r="AS693" s="1007" t="s">
        <v>96</v>
      </c>
      <c r="AT693" s="1007"/>
      <c r="AU693" s="278"/>
      <c r="AV693" s="897"/>
      <c r="AW693" s="284"/>
      <c r="AY693" s="1007" t="s">
        <v>96</v>
      </c>
      <c r="AZ693" s="1007"/>
      <c r="BA693" s="278">
        <f>Q690+W690+AC690+AI690+AO690+AU690+BA690</f>
        <v>58563386.505972005</v>
      </c>
      <c r="BB693" s="392"/>
      <c r="BC693" s="284"/>
      <c r="BE693" s="1007" t="s">
        <v>96</v>
      </c>
      <c r="BF693" s="1007"/>
      <c r="BG693" s="278"/>
      <c r="BH693" s="319"/>
    </row>
    <row r="694" spans="1:62" s="249" customFormat="1" ht="12.75">
      <c r="B694" s="284" t="s">
        <v>1377</v>
      </c>
      <c r="C694" s="284"/>
      <c r="D694" s="284"/>
      <c r="E694" s="284"/>
      <c r="F694" s="284"/>
      <c r="H694" s="260" t="s">
        <v>1378</v>
      </c>
      <c r="I694" s="260"/>
      <c r="J694" s="278"/>
      <c r="K694" s="285"/>
      <c r="L694" s="319"/>
      <c r="M694" s="284"/>
      <c r="O694" s="260" t="s">
        <v>1378</v>
      </c>
      <c r="P694" s="260"/>
      <c r="Q694" s="278"/>
      <c r="R694" s="319"/>
      <c r="S694" s="284"/>
      <c r="U694" s="260" t="s">
        <v>1378</v>
      </c>
      <c r="V694" s="260"/>
      <c r="W694" s="278"/>
      <c r="X694" s="321"/>
      <c r="Y694" s="284"/>
      <c r="AA694" s="260" t="s">
        <v>1378</v>
      </c>
      <c r="AB694" s="260"/>
      <c r="AC694" s="278"/>
      <c r="AD694" s="319"/>
      <c r="AE694" s="284"/>
      <c r="AG694" s="260" t="s">
        <v>1378</v>
      </c>
      <c r="AH694" s="260"/>
      <c r="AI694" s="278"/>
      <c r="AJ694" s="393"/>
      <c r="AK694" s="284"/>
      <c r="AM694" s="260" t="s">
        <v>1378</v>
      </c>
      <c r="AN694" s="260"/>
      <c r="AO694" s="278"/>
      <c r="AP694" s="393"/>
      <c r="AQ694" s="284"/>
      <c r="AS694" s="260" t="s">
        <v>1378</v>
      </c>
      <c r="AT694" s="260"/>
      <c r="AU694" s="278"/>
      <c r="AV694" s="365"/>
      <c r="AW694" s="284"/>
      <c r="AY694" s="260" t="s">
        <v>1378</v>
      </c>
      <c r="AZ694" s="260"/>
      <c r="BA694" s="278"/>
      <c r="BB694" s="393"/>
      <c r="BC694" s="284"/>
      <c r="BE694" s="260" t="s">
        <v>1378</v>
      </c>
      <c r="BF694" s="260"/>
      <c r="BG694" s="278"/>
      <c r="BH694" s="319"/>
    </row>
    <row r="695" spans="1:62" s="249" customFormat="1" ht="12.75">
      <c r="B695" s="286" t="s">
        <v>1</v>
      </c>
      <c r="C695" s="286"/>
      <c r="D695" s="286"/>
      <c r="E695" s="286"/>
      <c r="F695" s="286"/>
      <c r="H695" s="254" t="s">
        <v>1</v>
      </c>
      <c r="I695" s="254"/>
      <c r="K695" s="283"/>
      <c r="L695" s="319"/>
      <c r="M695" s="286"/>
      <c r="O695" s="254" t="s">
        <v>1</v>
      </c>
      <c r="P695" s="254"/>
      <c r="R695" s="319"/>
      <c r="S695" s="286"/>
      <c r="U695" s="254" t="s">
        <v>1</v>
      </c>
      <c r="V695" s="254"/>
      <c r="X695" s="319"/>
      <c r="Y695" s="286"/>
      <c r="AA695" s="254" t="s">
        <v>1</v>
      </c>
      <c r="AB695" s="254"/>
      <c r="AC695" s="278"/>
      <c r="AD695" s="319"/>
      <c r="AE695" s="286"/>
      <c r="AG695" s="254" t="s">
        <v>1</v>
      </c>
      <c r="AH695" s="254"/>
      <c r="AJ695" s="393"/>
      <c r="AK695" s="286"/>
      <c r="AM695" s="254" t="s">
        <v>1</v>
      </c>
      <c r="AN695" s="254"/>
      <c r="AO695" s="278"/>
      <c r="AP695" s="393"/>
      <c r="AQ695" s="286"/>
      <c r="AS695" s="254" t="s">
        <v>1</v>
      </c>
      <c r="AT695" s="254"/>
      <c r="AV695" s="365"/>
      <c r="AW695" s="286"/>
      <c r="AY695" s="254" t="s">
        <v>1</v>
      </c>
      <c r="AZ695" s="254"/>
      <c r="BB695" s="393"/>
      <c r="BC695" s="286"/>
      <c r="BE695" s="254" t="s">
        <v>1</v>
      </c>
      <c r="BF695" s="254"/>
      <c r="BH695" s="319"/>
    </row>
    <row r="696" spans="1:62" s="249" customFormat="1" ht="12.75">
      <c r="B696" s="286"/>
      <c r="C696" s="286"/>
      <c r="D696" s="286"/>
      <c r="E696" s="286"/>
      <c r="F696" s="286"/>
      <c r="H696" s="254"/>
      <c r="I696" s="254"/>
      <c r="K696" s="283"/>
      <c r="L696" s="319"/>
      <c r="M696" s="286"/>
      <c r="O696" s="254"/>
      <c r="P696" s="254"/>
      <c r="R696" s="319"/>
      <c r="S696" s="286"/>
      <c r="U696" s="254"/>
      <c r="V696" s="254"/>
      <c r="X696" s="319"/>
      <c r="Y696" s="286"/>
      <c r="AA696" s="254"/>
      <c r="AB696" s="254"/>
      <c r="AD696" s="319"/>
      <c r="AE696" s="286"/>
      <c r="AG696" s="254"/>
      <c r="AH696" s="254"/>
      <c r="AJ696" s="393"/>
      <c r="AK696" s="286"/>
      <c r="AM696" s="254"/>
      <c r="AN696" s="254"/>
      <c r="AP696" s="393"/>
      <c r="AQ696" s="286"/>
      <c r="AS696" s="254"/>
      <c r="AT696" s="254"/>
      <c r="AV696" s="365"/>
      <c r="AW696" s="286"/>
      <c r="AY696" s="254"/>
      <c r="AZ696" s="254"/>
      <c r="BB696" s="393"/>
      <c r="BC696" s="286"/>
      <c r="BE696" s="254"/>
      <c r="BF696" s="254"/>
      <c r="BH696" s="319"/>
    </row>
    <row r="697" spans="1:62" s="249" customFormat="1" ht="12.75">
      <c r="B697" s="286"/>
      <c r="C697" s="286"/>
      <c r="D697" s="286"/>
      <c r="E697" s="286"/>
      <c r="F697" s="286"/>
      <c r="H697" s="254"/>
      <c r="I697" s="254"/>
      <c r="K697" s="285"/>
      <c r="L697" s="319"/>
      <c r="M697" s="286"/>
      <c r="O697" s="254"/>
      <c r="P697" s="254"/>
      <c r="R697" s="319"/>
      <c r="S697" s="286"/>
      <c r="U697" s="254"/>
      <c r="V697" s="254"/>
      <c r="X697" s="319"/>
      <c r="Y697" s="286"/>
      <c r="AA697" s="254"/>
      <c r="AB697" s="254"/>
      <c r="AD697" s="319"/>
      <c r="AE697" s="286"/>
      <c r="AG697" s="254"/>
      <c r="AH697" s="254"/>
      <c r="AJ697" s="393"/>
      <c r="AK697" s="286"/>
      <c r="AM697" s="254"/>
      <c r="AN697" s="254"/>
      <c r="AP697" s="393"/>
      <c r="AQ697" s="286"/>
      <c r="AS697" s="254"/>
      <c r="AT697" s="254"/>
      <c r="AV697" s="365"/>
      <c r="AW697" s="286"/>
      <c r="AY697" s="254"/>
      <c r="AZ697" s="254"/>
      <c r="BB697" s="393"/>
      <c r="BC697" s="286"/>
      <c r="BE697" s="254"/>
      <c r="BF697" s="254"/>
      <c r="BH697" s="319"/>
    </row>
    <row r="698" spans="1:62" s="249" customFormat="1" ht="12.75">
      <c r="B698" s="282" t="s">
        <v>1379</v>
      </c>
      <c r="C698" s="282"/>
      <c r="D698" s="282"/>
      <c r="E698" s="282"/>
      <c r="F698" s="282"/>
      <c r="H698" s="249" t="s">
        <v>1380</v>
      </c>
      <c r="K698" s="283"/>
      <c r="L698" s="319"/>
      <c r="M698" s="282"/>
      <c r="O698" s="249" t="s">
        <v>1380</v>
      </c>
      <c r="R698" s="319"/>
      <c r="S698" s="282"/>
      <c r="U698" s="249" t="s">
        <v>1380</v>
      </c>
      <c r="X698" s="319"/>
      <c r="Y698" s="282"/>
      <c r="AA698" s="249" t="s">
        <v>1380</v>
      </c>
      <c r="AD698" s="319"/>
      <c r="AE698" s="282"/>
      <c r="AG698" s="249" t="s">
        <v>1380</v>
      </c>
      <c r="AJ698" s="393"/>
      <c r="AK698" s="282"/>
      <c r="AM698" s="249" t="s">
        <v>1380</v>
      </c>
      <c r="AP698" s="393"/>
      <c r="AQ698" s="282"/>
      <c r="AS698" s="249" t="s">
        <v>1380</v>
      </c>
      <c r="AV698" s="365"/>
      <c r="AW698" s="282"/>
      <c r="AY698" s="249" t="s">
        <v>1380</v>
      </c>
      <c r="BB698" s="393"/>
      <c r="BC698" s="282"/>
      <c r="BE698" s="249" t="s">
        <v>1380</v>
      </c>
      <c r="BH698" s="319"/>
    </row>
    <row r="699" spans="1:62" s="249" customFormat="1" ht="12.75">
      <c r="B699" s="284"/>
      <c r="C699" s="284"/>
      <c r="D699" s="284"/>
      <c r="E699" s="284"/>
      <c r="F699" s="284"/>
      <c r="H699" s="260"/>
      <c r="I699" s="260"/>
      <c r="K699" s="285"/>
      <c r="L699" s="319"/>
      <c r="M699" s="284"/>
      <c r="O699" s="260"/>
      <c r="P699" s="260"/>
      <c r="R699" s="319"/>
      <c r="S699" s="284"/>
      <c r="U699" s="260"/>
      <c r="V699" s="260"/>
      <c r="X699" s="319"/>
      <c r="Y699" s="284"/>
      <c r="AA699" s="260"/>
      <c r="AB699" s="260"/>
      <c r="AD699" s="319"/>
      <c r="AE699" s="284"/>
      <c r="AG699" s="260"/>
      <c r="AH699" s="260"/>
      <c r="AJ699" s="393"/>
      <c r="AK699" s="284"/>
      <c r="AM699" s="260"/>
      <c r="AN699" s="260"/>
      <c r="AP699" s="393"/>
      <c r="AQ699" s="284"/>
      <c r="AS699" s="260"/>
      <c r="AT699" s="260"/>
      <c r="AV699" s="365"/>
      <c r="AW699" s="284"/>
      <c r="AY699" s="260"/>
      <c r="AZ699" s="260"/>
      <c r="BB699" s="393"/>
      <c r="BC699" s="284"/>
      <c r="BE699" s="260"/>
      <c r="BF699" s="260"/>
      <c r="BH699" s="319"/>
    </row>
    <row r="700" spans="1:62" s="249" customFormat="1" ht="12.75">
      <c r="B700" s="284" t="s">
        <v>143</v>
      </c>
      <c r="C700" s="284"/>
      <c r="D700" s="284"/>
      <c r="E700" s="284"/>
      <c r="F700" s="284"/>
      <c r="H700" s="260" t="s">
        <v>143</v>
      </c>
      <c r="I700" s="260"/>
      <c r="K700" s="283"/>
      <c r="L700" s="319"/>
      <c r="M700" s="284"/>
      <c r="O700" s="260" t="s">
        <v>143</v>
      </c>
      <c r="P700" s="260"/>
      <c r="R700" s="319"/>
      <c r="S700" s="284"/>
      <c r="U700" s="260" t="s">
        <v>143</v>
      </c>
      <c r="V700" s="260"/>
      <c r="X700" s="319"/>
      <c r="Y700" s="284"/>
      <c r="AA700" s="260" t="s">
        <v>143</v>
      </c>
      <c r="AB700" s="260"/>
      <c r="AD700" s="319"/>
      <c r="AE700" s="284"/>
      <c r="AG700" s="260" t="s">
        <v>143</v>
      </c>
      <c r="AH700" s="260"/>
      <c r="AJ700" s="393"/>
      <c r="AK700" s="284"/>
      <c r="AM700" s="260" t="s">
        <v>143</v>
      </c>
      <c r="AN700" s="260"/>
      <c r="AP700" s="393"/>
      <c r="AQ700" s="284"/>
      <c r="AS700" s="260" t="s">
        <v>143</v>
      </c>
      <c r="AT700" s="260"/>
      <c r="AV700" s="365"/>
      <c r="AW700" s="284"/>
      <c r="AY700" s="260" t="s">
        <v>143</v>
      </c>
      <c r="AZ700" s="260"/>
      <c r="BB700" s="393"/>
      <c r="BC700" s="284"/>
      <c r="BE700" s="260" t="s">
        <v>143</v>
      </c>
      <c r="BF700" s="260"/>
      <c r="BH700" s="319"/>
    </row>
    <row r="701" spans="1:62" s="249" customFormat="1" ht="12.75">
      <c r="B701" s="284"/>
      <c r="C701" s="287"/>
      <c r="K701" s="283"/>
      <c r="L701" s="319"/>
      <c r="R701" s="319"/>
      <c r="X701" s="319"/>
      <c r="AD701" s="319"/>
      <c r="AJ701" s="393"/>
      <c r="AP701" s="393"/>
      <c r="AV701" s="365"/>
      <c r="BB701" s="393"/>
      <c r="BH701" s="319"/>
    </row>
    <row r="702" spans="1:62" s="249" customFormat="1" ht="12.75">
      <c r="C702" s="282"/>
      <c r="K702" s="283"/>
      <c r="L702" s="319"/>
      <c r="R702" s="319"/>
      <c r="X702" s="319"/>
      <c r="AD702" s="319"/>
      <c r="AJ702" s="393"/>
      <c r="AP702" s="393"/>
      <c r="AV702" s="365"/>
      <c r="BB702" s="393"/>
      <c r="BH702" s="319"/>
    </row>
    <row r="703" spans="1:62" s="249" customFormat="1" ht="12.75">
      <c r="C703" s="282"/>
      <c r="K703" s="283"/>
      <c r="L703" s="319"/>
      <c r="R703" s="319"/>
      <c r="X703" s="319"/>
      <c r="AD703" s="319"/>
      <c r="AJ703" s="365"/>
      <c r="AP703" s="365"/>
      <c r="AV703" s="365"/>
      <c r="BB703" s="365"/>
      <c r="BH703" s="319"/>
    </row>
    <row r="704" spans="1:62" s="249" customFormat="1" ht="12.75">
      <c r="C704" s="282"/>
      <c r="K704" s="283"/>
      <c r="L704" s="319"/>
      <c r="R704" s="319"/>
      <c r="X704" s="319"/>
      <c r="AD704" s="319"/>
      <c r="AJ704" s="365"/>
      <c r="AP704" s="365"/>
      <c r="AV704" s="365"/>
      <c r="BB704" s="365"/>
      <c r="BH704" s="319"/>
    </row>
  </sheetData>
  <mergeCells count="54">
    <mergeCell ref="Q9:Q10"/>
    <mergeCell ref="A1:J1"/>
    <mergeCell ref="A6:J6"/>
    <mergeCell ref="A7:K7"/>
    <mergeCell ref="A9:A10"/>
    <mergeCell ref="B9:B10"/>
    <mergeCell ref="C9:C10"/>
    <mergeCell ref="D9:D10"/>
    <mergeCell ref="E9:E10"/>
    <mergeCell ref="F9:G9"/>
    <mergeCell ref="H9:I9"/>
    <mergeCell ref="J9:J10"/>
    <mergeCell ref="K9:K10"/>
    <mergeCell ref="L9:L11"/>
    <mergeCell ref="M9:N9"/>
    <mergeCell ref="O9:P9"/>
    <mergeCell ref="AI9:AI10"/>
    <mergeCell ref="R9:R11"/>
    <mergeCell ref="S9:T9"/>
    <mergeCell ref="U9:V9"/>
    <mergeCell ref="W9:W10"/>
    <mergeCell ref="X9:X11"/>
    <mergeCell ref="Y9:Z9"/>
    <mergeCell ref="AA9:AB9"/>
    <mergeCell ref="AC9:AC10"/>
    <mergeCell ref="AD9:AD11"/>
    <mergeCell ref="AE9:AF9"/>
    <mergeCell ref="AG9:AH9"/>
    <mergeCell ref="AS9:AT9"/>
    <mergeCell ref="AU9:AU10"/>
    <mergeCell ref="BH9:BH11"/>
    <mergeCell ref="H693:I693"/>
    <mergeCell ref="O693:P693"/>
    <mergeCell ref="U693:V693"/>
    <mergeCell ref="AA693:AB693"/>
    <mergeCell ref="AG693:AH693"/>
    <mergeCell ref="AM693:AN693"/>
    <mergeCell ref="AS693:AT693"/>
    <mergeCell ref="AJ9:AJ11"/>
    <mergeCell ref="AK9:AL9"/>
    <mergeCell ref="AM9:AN9"/>
    <mergeCell ref="AO9:AO10"/>
    <mergeCell ref="AP9:AP11"/>
    <mergeCell ref="AQ9:AR9"/>
    <mergeCell ref="AV9:AV11"/>
    <mergeCell ref="AW9:AX9"/>
    <mergeCell ref="AY9:AZ9"/>
    <mergeCell ref="BA9:BA10"/>
    <mergeCell ref="AY693:AZ693"/>
    <mergeCell ref="BB9:BB11"/>
    <mergeCell ref="BC9:BD9"/>
    <mergeCell ref="BE9:BF9"/>
    <mergeCell ref="BG9:BG10"/>
    <mergeCell ref="BE693:BF693"/>
  </mergeCells>
  <phoneticPr fontId="58" type="noConversion"/>
  <conditionalFormatting sqref="BH1:BH22 BH27:BH1048576">
    <cfRule type="cellIs" dxfId="9" priority="13" operator="lessThan">
      <formula>-1</formula>
    </cfRule>
    <cfRule type="cellIs" dxfId="8" priority="14" operator="equal">
      <formula>0</formula>
    </cfRule>
  </conditionalFormatting>
  <conditionalFormatting sqref="BH24:BH26">
    <cfRule type="cellIs" dxfId="7" priority="3" operator="lessThan">
      <formula>-1</formula>
    </cfRule>
    <cfRule type="cellIs" dxfId="6" priority="4" operator="equal">
      <formula>0</formula>
    </cfRule>
  </conditionalFormatting>
  <conditionalFormatting sqref="BH23">
    <cfRule type="cellIs" dxfId="5" priority="1" operator="lessThan">
      <formula>-1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4DAC7-7858-491B-82C0-DEAE0DDBF766}">
  <dimension ref="A1:P484"/>
  <sheetViews>
    <sheetView topLeftCell="A3" workbookViewId="0">
      <selection activeCell="J10" activeCellId="1" sqref="J39:J86 J10:J37"/>
    </sheetView>
  </sheetViews>
  <sheetFormatPr defaultColWidth="9.140625" defaultRowHeight="15" outlineLevelCol="1"/>
  <cols>
    <col min="1" max="1" width="13.7109375" style="855" customWidth="1"/>
    <col min="2" max="2" width="58.28515625" style="733" customWidth="1"/>
    <col min="3" max="3" width="8.28515625" style="734" bestFit="1" customWidth="1"/>
    <col min="4" max="4" width="12.42578125" style="735" customWidth="1"/>
    <col min="5" max="5" width="10.7109375" style="878" customWidth="1"/>
    <col min="6" max="6" width="10.7109375" style="888" customWidth="1"/>
    <col min="7" max="8" width="13.7109375" style="735" customWidth="1"/>
    <col min="9" max="9" width="13.7109375" style="738" customWidth="1" outlineLevel="1"/>
    <col min="10" max="10" width="11.7109375" style="738" customWidth="1" outlineLevel="1"/>
    <col min="11" max="11" width="3.7109375" style="739" customWidth="1"/>
    <col min="12" max="12" width="11.7109375" style="735" customWidth="1"/>
    <col min="13" max="13" width="14.28515625" style="740" customWidth="1"/>
    <col min="14" max="14" width="10.85546875" style="741" customWidth="1"/>
    <col min="15" max="16384" width="9.140625" style="740"/>
  </cols>
  <sheetData>
    <row r="1" spans="1:14" hidden="1">
      <c r="A1" s="867"/>
      <c r="B1" s="868"/>
      <c r="C1" s="869"/>
      <c r="D1" s="865"/>
      <c r="E1" s="877"/>
      <c r="F1" s="887"/>
      <c r="G1" s="865"/>
      <c r="H1" s="870" t="s">
        <v>2071</v>
      </c>
      <c r="I1" s="866"/>
      <c r="J1" s="866"/>
      <c r="K1" s="866"/>
      <c r="L1" s="866"/>
    </row>
    <row r="2" spans="1:14" ht="25.5" hidden="1">
      <c r="A2" s="867"/>
      <c r="B2" s="868"/>
      <c r="C2" s="869"/>
      <c r="D2" s="865"/>
      <c r="E2" s="877"/>
      <c r="F2" s="887"/>
      <c r="G2" s="865"/>
      <c r="H2" s="871" t="s">
        <v>2072</v>
      </c>
      <c r="I2" s="866"/>
      <c r="J2" s="866"/>
      <c r="K2" s="866"/>
      <c r="L2" s="866"/>
    </row>
    <row r="3" spans="1:14">
      <c r="A3" s="732"/>
    </row>
    <row r="4" spans="1:14" ht="30.6" customHeight="1" thickBot="1">
      <c r="A4" s="732"/>
      <c r="G4" s="736" t="s">
        <v>1498</v>
      </c>
      <c r="H4" s="736" t="s">
        <v>1499</v>
      </c>
      <c r="I4" s="736" t="s">
        <v>1500</v>
      </c>
      <c r="J4" s="737" t="s">
        <v>1501</v>
      </c>
      <c r="L4" s="856" t="s">
        <v>399</v>
      </c>
    </row>
    <row r="5" spans="1:14" s="748" customFormat="1" ht="15" customHeight="1">
      <c r="A5" s="742"/>
      <c r="B5" s="743"/>
      <c r="C5" s="743"/>
      <c r="D5" s="744"/>
      <c r="E5" s="879"/>
      <c r="F5" s="889"/>
      <c r="G5" s="744"/>
      <c r="H5" s="743"/>
      <c r="I5" s="746"/>
      <c r="J5" s="747"/>
      <c r="K5" s="745"/>
      <c r="L5" s="744"/>
      <c r="N5" s="749"/>
    </row>
    <row r="6" spans="1:14" s="748" customFormat="1">
      <c r="A6" s="750" t="s">
        <v>405</v>
      </c>
      <c r="B6" s="743" t="s">
        <v>406</v>
      </c>
      <c r="C6" s="743" t="s">
        <v>408</v>
      </c>
      <c r="D6" s="744" t="s">
        <v>1502</v>
      </c>
      <c r="E6" s="880"/>
      <c r="F6" s="890"/>
      <c r="G6" s="744" t="s">
        <v>1502</v>
      </c>
      <c r="H6" s="743" t="s">
        <v>1502</v>
      </c>
      <c r="I6" s="752" t="s">
        <v>1502</v>
      </c>
      <c r="J6" s="753" t="s">
        <v>1502</v>
      </c>
      <c r="K6" s="751"/>
      <c r="L6" s="744" t="s">
        <v>1502</v>
      </c>
      <c r="N6" s="749"/>
    </row>
    <row r="7" spans="1:14" ht="30">
      <c r="A7" s="754">
        <v>1</v>
      </c>
      <c r="B7" s="755" t="s">
        <v>1503</v>
      </c>
      <c r="C7" s="743"/>
      <c r="D7" s="744"/>
      <c r="E7" s="879" t="s">
        <v>2076</v>
      </c>
      <c r="F7" s="889" t="s">
        <v>2075</v>
      </c>
      <c r="G7" s="744"/>
      <c r="H7" s="744"/>
      <c r="I7" s="757"/>
      <c r="J7" s="758"/>
      <c r="K7" s="756"/>
      <c r="L7" s="744"/>
    </row>
    <row r="8" spans="1:14" s="768" customFormat="1">
      <c r="A8" s="759" t="s">
        <v>414</v>
      </c>
      <c r="B8" s="760" t="s">
        <v>1504</v>
      </c>
      <c r="C8" s="761"/>
      <c r="D8" s="762"/>
      <c r="E8" s="881"/>
      <c r="F8" s="891"/>
      <c r="G8" s="762"/>
      <c r="H8" s="762"/>
      <c r="I8" s="764"/>
      <c r="J8" s="765"/>
      <c r="K8" s="763"/>
      <c r="L8" s="762"/>
      <c r="M8" s="766"/>
      <c r="N8" s="767"/>
    </row>
    <row r="9" spans="1:14">
      <c r="A9" s="769" t="s">
        <v>416</v>
      </c>
      <c r="B9" s="770" t="s">
        <v>415</v>
      </c>
      <c r="C9" s="771"/>
      <c r="D9" s="772"/>
      <c r="E9" s="882"/>
      <c r="F9" s="892"/>
      <c r="G9" s="772"/>
      <c r="H9" s="772"/>
      <c r="I9" s="773"/>
      <c r="J9" s="774"/>
      <c r="K9" s="775"/>
      <c r="L9" s="772"/>
      <c r="M9" s="776"/>
    </row>
    <row r="10" spans="1:14">
      <c r="A10" s="777" t="s">
        <v>1505</v>
      </c>
      <c r="B10" s="778" t="s">
        <v>417</v>
      </c>
      <c r="C10" s="771" t="s">
        <v>141</v>
      </c>
      <c r="D10" s="772">
        <v>0.44</v>
      </c>
      <c r="E10" s="883">
        <v>0.44</v>
      </c>
      <c r="F10" s="893">
        <v>0.44</v>
      </c>
      <c r="G10" s="772">
        <v>0.44</v>
      </c>
      <c r="H10" s="771"/>
      <c r="I10" s="779"/>
      <c r="J10" s="780"/>
      <c r="K10" s="781"/>
      <c r="L10" s="772">
        <f t="shared" ref="L10:L73" si="0">D10-G10-H10-I10-J10</f>
        <v>0</v>
      </c>
      <c r="M10" s="776"/>
    </row>
    <row r="11" spans="1:14">
      <c r="A11" s="777" t="s">
        <v>1506</v>
      </c>
      <c r="B11" s="778" t="s">
        <v>419</v>
      </c>
      <c r="C11" s="771" t="s">
        <v>90</v>
      </c>
      <c r="D11" s="772">
        <v>389.4</v>
      </c>
      <c r="E11" s="883">
        <v>389.4</v>
      </c>
      <c r="F11" s="893">
        <v>389.4</v>
      </c>
      <c r="G11" s="772">
        <v>389.4</v>
      </c>
      <c r="H11" s="772"/>
      <c r="I11" s="779"/>
      <c r="J11" s="780"/>
      <c r="K11" s="781"/>
      <c r="L11" s="772">
        <f t="shared" si="0"/>
        <v>0</v>
      </c>
      <c r="M11" s="776"/>
    </row>
    <row r="12" spans="1:14">
      <c r="A12" s="769" t="s">
        <v>1507</v>
      </c>
      <c r="B12" s="770" t="s">
        <v>430</v>
      </c>
      <c r="C12" s="771" t="s">
        <v>90</v>
      </c>
      <c r="D12" s="772">
        <v>389.4</v>
      </c>
      <c r="E12" s="883">
        <v>389.4</v>
      </c>
      <c r="F12" s="893">
        <v>389.4</v>
      </c>
      <c r="G12" s="772">
        <v>389.4</v>
      </c>
      <c r="H12" s="772"/>
      <c r="I12" s="779"/>
      <c r="J12" s="780"/>
      <c r="K12" s="781"/>
      <c r="L12" s="772">
        <f t="shared" si="0"/>
        <v>0</v>
      </c>
      <c r="M12" s="776"/>
    </row>
    <row r="13" spans="1:14">
      <c r="A13" s="769" t="s">
        <v>1508</v>
      </c>
      <c r="B13" s="770" t="s">
        <v>92</v>
      </c>
      <c r="C13" s="771"/>
      <c r="D13" s="772"/>
      <c r="E13" s="883">
        <v>0</v>
      </c>
      <c r="F13" s="893">
        <v>0</v>
      </c>
      <c r="G13" s="772"/>
      <c r="H13" s="772"/>
      <c r="I13" s="779"/>
      <c r="J13" s="780"/>
      <c r="K13" s="781"/>
      <c r="L13" s="772">
        <f t="shared" si="0"/>
        <v>0</v>
      </c>
      <c r="M13" s="776"/>
    </row>
    <row r="14" spans="1:14" ht="71.25">
      <c r="A14" s="777" t="s">
        <v>1509</v>
      </c>
      <c r="B14" s="778" t="s">
        <v>94</v>
      </c>
      <c r="C14" s="771" t="s">
        <v>90</v>
      </c>
      <c r="D14" s="772">
        <v>525.76</v>
      </c>
      <c r="E14" s="883">
        <v>525.76</v>
      </c>
      <c r="F14" s="893">
        <v>525.76</v>
      </c>
      <c r="G14" s="772">
        <v>525.76</v>
      </c>
      <c r="H14" s="772"/>
      <c r="I14" s="779"/>
      <c r="J14" s="780"/>
      <c r="K14" s="781"/>
      <c r="L14" s="772">
        <f t="shared" si="0"/>
        <v>0</v>
      </c>
      <c r="M14" s="776"/>
    </row>
    <row r="15" spans="1:14" s="741" customFormat="1">
      <c r="A15" s="777" t="s">
        <v>1510</v>
      </c>
      <c r="B15" s="778" t="s">
        <v>1511</v>
      </c>
      <c r="C15" s="771" t="s">
        <v>142</v>
      </c>
      <c r="D15" s="772">
        <v>2</v>
      </c>
      <c r="E15" s="883">
        <v>2</v>
      </c>
      <c r="F15" s="893">
        <v>2</v>
      </c>
      <c r="G15" s="772"/>
      <c r="H15" s="772"/>
      <c r="I15" s="779"/>
      <c r="J15" s="780">
        <v>2</v>
      </c>
      <c r="K15" s="781"/>
      <c r="L15" s="772">
        <f t="shared" si="0"/>
        <v>0</v>
      </c>
      <c r="M15" s="776"/>
    </row>
    <row r="16" spans="1:14" s="741" customFormat="1">
      <c r="A16" s="769" t="s">
        <v>1512</v>
      </c>
      <c r="B16" s="770" t="s">
        <v>175</v>
      </c>
      <c r="C16" s="771"/>
      <c r="D16" s="772"/>
      <c r="E16" s="883">
        <v>0</v>
      </c>
      <c r="F16" s="893">
        <v>0</v>
      </c>
      <c r="G16" s="772"/>
      <c r="H16" s="772"/>
      <c r="I16" s="779"/>
      <c r="J16" s="780"/>
      <c r="K16" s="781"/>
      <c r="L16" s="772">
        <f t="shared" si="0"/>
        <v>0</v>
      </c>
      <c r="M16" s="776"/>
    </row>
    <row r="17" spans="1:13" s="741" customFormat="1">
      <c r="A17" s="777" t="s">
        <v>1513</v>
      </c>
      <c r="B17" s="778" t="s">
        <v>177</v>
      </c>
      <c r="C17" s="771" t="s">
        <v>90</v>
      </c>
      <c r="D17" s="772">
        <v>301.39999999999998</v>
      </c>
      <c r="E17" s="883">
        <v>301.39999999999998</v>
      </c>
      <c r="F17" s="893">
        <v>301.39999999999998</v>
      </c>
      <c r="G17" s="772">
        <v>301.39999999999998</v>
      </c>
      <c r="H17" s="772"/>
      <c r="I17" s="779"/>
      <c r="J17" s="780"/>
      <c r="K17" s="781"/>
      <c r="L17" s="772">
        <f t="shared" si="0"/>
        <v>0</v>
      </c>
      <c r="M17" s="776"/>
    </row>
    <row r="18" spans="1:13" s="741" customFormat="1">
      <c r="A18" s="777" t="s">
        <v>1514</v>
      </c>
      <c r="B18" s="778" t="s">
        <v>1515</v>
      </c>
      <c r="C18" s="771" t="s">
        <v>90</v>
      </c>
      <c r="D18" s="772">
        <v>168.8</v>
      </c>
      <c r="E18" s="883">
        <v>168.8</v>
      </c>
      <c r="F18" s="893">
        <v>168.8</v>
      </c>
      <c r="G18" s="772">
        <v>168.8</v>
      </c>
      <c r="H18" s="772"/>
      <c r="I18" s="779"/>
      <c r="J18" s="780"/>
      <c r="K18" s="781"/>
      <c r="L18" s="772">
        <f t="shared" si="0"/>
        <v>0</v>
      </c>
      <c r="M18" s="776"/>
    </row>
    <row r="19" spans="1:13" s="741" customFormat="1">
      <c r="A19" s="777" t="s">
        <v>1516</v>
      </c>
      <c r="B19" s="778" t="s">
        <v>181</v>
      </c>
      <c r="C19" s="771" t="s">
        <v>90</v>
      </c>
      <c r="D19" s="772">
        <v>111.8</v>
      </c>
      <c r="E19" s="883">
        <v>111.8</v>
      </c>
      <c r="F19" s="893">
        <v>111.8</v>
      </c>
      <c r="G19" s="772">
        <v>111.8</v>
      </c>
      <c r="H19" s="772"/>
      <c r="I19" s="779"/>
      <c r="J19" s="780"/>
      <c r="K19" s="781"/>
      <c r="L19" s="772">
        <f t="shared" si="0"/>
        <v>0</v>
      </c>
      <c r="M19" s="776"/>
    </row>
    <row r="20" spans="1:13" s="741" customFormat="1">
      <c r="A20" s="769" t="s">
        <v>1517</v>
      </c>
      <c r="B20" s="770" t="s">
        <v>1518</v>
      </c>
      <c r="C20" s="771"/>
      <c r="D20" s="772"/>
      <c r="E20" s="883">
        <v>0</v>
      </c>
      <c r="F20" s="893">
        <v>0</v>
      </c>
      <c r="G20" s="772"/>
      <c r="H20" s="772"/>
      <c r="I20" s="779"/>
      <c r="J20" s="780"/>
      <c r="K20" s="781"/>
      <c r="L20" s="772">
        <f t="shared" si="0"/>
        <v>0</v>
      </c>
      <c r="M20" s="776"/>
    </row>
    <row r="21" spans="1:13" s="741" customFormat="1">
      <c r="A21" s="777" t="s">
        <v>1519</v>
      </c>
      <c r="B21" s="778" t="s">
        <v>451</v>
      </c>
      <c r="C21" s="771" t="s">
        <v>90</v>
      </c>
      <c r="D21" s="772">
        <v>352.5</v>
      </c>
      <c r="E21" s="883">
        <v>352.5</v>
      </c>
      <c r="F21" s="893">
        <v>352.5</v>
      </c>
      <c r="G21" s="772">
        <v>352.5</v>
      </c>
      <c r="H21" s="772"/>
      <c r="I21" s="779"/>
      <c r="J21" s="780"/>
      <c r="K21" s="781"/>
      <c r="L21" s="772">
        <f t="shared" si="0"/>
        <v>0</v>
      </c>
      <c r="M21" s="776"/>
    </row>
    <row r="22" spans="1:13" s="741" customFormat="1">
      <c r="A22" s="777" t="s">
        <v>1520</v>
      </c>
      <c r="B22" s="778" t="s">
        <v>453</v>
      </c>
      <c r="C22" s="771" t="s">
        <v>140</v>
      </c>
      <c r="D22" s="772">
        <v>7.87</v>
      </c>
      <c r="E22" s="883">
        <v>7.87</v>
      </c>
      <c r="F22" s="893">
        <v>7.87</v>
      </c>
      <c r="G22" s="772">
        <v>7.87</v>
      </c>
      <c r="H22" s="772"/>
      <c r="I22" s="779"/>
      <c r="J22" s="780"/>
      <c r="K22" s="781"/>
      <c r="L22" s="772">
        <f t="shared" si="0"/>
        <v>0</v>
      </c>
      <c r="M22" s="776"/>
    </row>
    <row r="23" spans="1:13" s="741" customFormat="1">
      <c r="A23" s="777" t="s">
        <v>1521</v>
      </c>
      <c r="B23" s="778" t="s">
        <v>185</v>
      </c>
      <c r="C23" s="771" t="s">
        <v>90</v>
      </c>
      <c r="D23" s="772">
        <v>524.66999999999996</v>
      </c>
      <c r="E23" s="883">
        <v>524.67000000000007</v>
      </c>
      <c r="F23" s="893">
        <v>524.67000000000007</v>
      </c>
      <c r="G23" s="772">
        <v>187.8</v>
      </c>
      <c r="H23" s="772">
        <v>336.87</v>
      </c>
      <c r="I23" s="779"/>
      <c r="J23" s="780"/>
      <c r="K23" s="781"/>
      <c r="L23" s="772">
        <f t="shared" si="0"/>
        <v>-5.6843418860808015E-14</v>
      </c>
      <c r="M23" s="776"/>
    </row>
    <row r="24" spans="1:13" s="741" customFormat="1">
      <c r="A24" s="777" t="s">
        <v>1522</v>
      </c>
      <c r="B24" s="778" t="s">
        <v>187</v>
      </c>
      <c r="C24" s="771" t="s">
        <v>90</v>
      </c>
      <c r="D24" s="772">
        <v>121.8</v>
      </c>
      <c r="E24" s="883">
        <v>121.8</v>
      </c>
      <c r="F24" s="893">
        <v>121.8</v>
      </c>
      <c r="G24" s="772">
        <v>121.8</v>
      </c>
      <c r="H24" s="772"/>
      <c r="I24" s="779"/>
      <c r="J24" s="780"/>
      <c r="K24" s="781"/>
      <c r="L24" s="772">
        <f t="shared" si="0"/>
        <v>0</v>
      </c>
      <c r="M24" s="776"/>
    </row>
    <row r="25" spans="1:13" s="741" customFormat="1">
      <c r="A25" s="777" t="s">
        <v>1523</v>
      </c>
      <c r="B25" s="778" t="s">
        <v>189</v>
      </c>
      <c r="C25" s="771" t="s">
        <v>90</v>
      </c>
      <c r="D25" s="772">
        <v>141.30000000000001</v>
      </c>
      <c r="E25" s="883">
        <v>141.30000000000001</v>
      </c>
      <c r="F25" s="893">
        <v>141.30000000000001</v>
      </c>
      <c r="G25" s="772">
        <v>141.30000000000001</v>
      </c>
      <c r="H25" s="772"/>
      <c r="I25" s="779"/>
      <c r="J25" s="780"/>
      <c r="K25" s="781"/>
      <c r="L25" s="772">
        <f t="shared" si="0"/>
        <v>0</v>
      </c>
      <c r="M25" s="776"/>
    </row>
    <row r="26" spans="1:13" s="741" customFormat="1">
      <c r="A26" s="777" t="s">
        <v>1524</v>
      </c>
      <c r="B26" s="778" t="s">
        <v>191</v>
      </c>
      <c r="C26" s="771" t="s">
        <v>90</v>
      </c>
      <c r="D26" s="772">
        <v>356.24</v>
      </c>
      <c r="E26" s="883">
        <v>356.24</v>
      </c>
      <c r="F26" s="893">
        <v>356.24</v>
      </c>
      <c r="G26" s="772">
        <v>355.6</v>
      </c>
      <c r="H26" s="772">
        <v>0.64</v>
      </c>
      <c r="I26" s="779"/>
      <c r="J26" s="780"/>
      <c r="K26" s="781"/>
      <c r="L26" s="772">
        <f t="shared" si="0"/>
        <v>-1.3655743202889425E-14</v>
      </c>
      <c r="M26" s="776"/>
    </row>
    <row r="27" spans="1:13" s="741" customFormat="1" ht="28.5">
      <c r="A27" s="777" t="s">
        <v>1525</v>
      </c>
      <c r="B27" s="778" t="s">
        <v>459</v>
      </c>
      <c r="C27" s="771" t="s">
        <v>90</v>
      </c>
      <c r="D27" s="772">
        <v>141.61000000000001</v>
      </c>
      <c r="E27" s="883">
        <v>141.61000000000001</v>
      </c>
      <c r="F27" s="893">
        <v>141.61000000000001</v>
      </c>
      <c r="G27" s="772">
        <v>141.30000000000001</v>
      </c>
      <c r="H27" s="772">
        <v>0.31</v>
      </c>
      <c r="I27" s="779"/>
      <c r="J27" s="780"/>
      <c r="K27" s="781"/>
      <c r="L27" s="772">
        <f t="shared" si="0"/>
        <v>2.2759572004815709E-15</v>
      </c>
      <c r="M27" s="776"/>
    </row>
    <row r="28" spans="1:13" s="741" customFormat="1">
      <c r="A28" s="777" t="s">
        <v>1526</v>
      </c>
      <c r="B28" s="778" t="s">
        <v>461</v>
      </c>
      <c r="C28" s="771" t="s">
        <v>90</v>
      </c>
      <c r="D28" s="772">
        <v>1885.9</v>
      </c>
      <c r="E28" s="883">
        <v>1885.8999999999999</v>
      </c>
      <c r="F28" s="893">
        <v>1885.8999999999999</v>
      </c>
      <c r="G28" s="772">
        <v>500</v>
      </c>
      <c r="H28" s="772"/>
      <c r="I28" s="779">
        <v>1348.3</v>
      </c>
      <c r="J28" s="780">
        <v>37.6</v>
      </c>
      <c r="K28" s="781"/>
      <c r="L28" s="772">
        <f t="shared" si="0"/>
        <v>1.3500311979441904E-13</v>
      </c>
      <c r="M28" s="776"/>
    </row>
    <row r="29" spans="1:13" s="741" customFormat="1">
      <c r="A29" s="769" t="s">
        <v>1527</v>
      </c>
      <c r="B29" s="770" t="s">
        <v>1528</v>
      </c>
      <c r="C29" s="782" t="s">
        <v>90</v>
      </c>
      <c r="D29" s="783">
        <v>1225.55</v>
      </c>
      <c r="E29" s="883">
        <v>1225.4000000000001</v>
      </c>
      <c r="F29" s="893">
        <v>1225.4000000000001</v>
      </c>
      <c r="G29" s="783">
        <v>1194.52</v>
      </c>
      <c r="H29" s="783">
        <v>30.88</v>
      </c>
      <c r="I29" s="784"/>
      <c r="J29" s="785"/>
      <c r="K29" s="786"/>
      <c r="L29" s="772">
        <f t="shared" si="0"/>
        <v>0.14999999999997371</v>
      </c>
      <c r="M29" s="776"/>
    </row>
    <row r="30" spans="1:13" s="741" customFormat="1">
      <c r="A30" s="769" t="s">
        <v>1529</v>
      </c>
      <c r="B30" s="770" t="s">
        <v>213</v>
      </c>
      <c r="C30" s="782" t="s">
        <v>142</v>
      </c>
      <c r="D30" s="783">
        <v>11</v>
      </c>
      <c r="E30" s="883">
        <v>11</v>
      </c>
      <c r="F30" s="893">
        <v>11</v>
      </c>
      <c r="G30" s="783">
        <v>11</v>
      </c>
      <c r="H30" s="783"/>
      <c r="I30" s="784"/>
      <c r="J30" s="785"/>
      <c r="K30" s="786"/>
      <c r="L30" s="772">
        <f t="shared" si="0"/>
        <v>0</v>
      </c>
      <c r="M30" s="776"/>
    </row>
    <row r="31" spans="1:13" s="741" customFormat="1">
      <c r="A31" s="769" t="s">
        <v>1530</v>
      </c>
      <c r="B31" s="770" t="s">
        <v>215</v>
      </c>
      <c r="C31" s="782" t="s">
        <v>142</v>
      </c>
      <c r="D31" s="783">
        <v>6</v>
      </c>
      <c r="E31" s="883">
        <v>6</v>
      </c>
      <c r="F31" s="893">
        <v>6</v>
      </c>
      <c r="G31" s="783">
        <v>6</v>
      </c>
      <c r="H31" s="783"/>
      <c r="I31" s="784"/>
      <c r="J31" s="785"/>
      <c r="K31" s="786"/>
      <c r="L31" s="772">
        <f t="shared" si="0"/>
        <v>0</v>
      </c>
      <c r="M31" s="776"/>
    </row>
    <row r="32" spans="1:13" s="741" customFormat="1">
      <c r="A32" s="769" t="s">
        <v>1531</v>
      </c>
      <c r="B32" s="770" t="s">
        <v>1532</v>
      </c>
      <c r="C32" s="782" t="s">
        <v>142</v>
      </c>
      <c r="D32" s="783">
        <v>5</v>
      </c>
      <c r="E32" s="883">
        <v>5</v>
      </c>
      <c r="F32" s="893">
        <v>5</v>
      </c>
      <c r="G32" s="783">
        <v>5</v>
      </c>
      <c r="H32" s="783"/>
      <c r="I32" s="784"/>
      <c r="J32" s="785"/>
      <c r="K32" s="786"/>
      <c r="L32" s="772">
        <f t="shared" si="0"/>
        <v>0</v>
      </c>
      <c r="M32" s="776"/>
    </row>
    <row r="33" spans="1:13" s="741" customFormat="1">
      <c r="A33" s="769" t="s">
        <v>1533</v>
      </c>
      <c r="B33" s="770" t="s">
        <v>1534</v>
      </c>
      <c r="C33" s="782" t="s">
        <v>142</v>
      </c>
      <c r="D33" s="783">
        <v>1</v>
      </c>
      <c r="E33" s="883">
        <v>1</v>
      </c>
      <c r="F33" s="893">
        <v>1</v>
      </c>
      <c r="G33" s="783">
        <v>1</v>
      </c>
      <c r="H33" s="783"/>
      <c r="I33" s="784"/>
      <c r="J33" s="785"/>
      <c r="K33" s="786"/>
      <c r="L33" s="772">
        <f t="shared" si="0"/>
        <v>0</v>
      </c>
      <c r="M33" s="776"/>
    </row>
    <row r="34" spans="1:13" s="741" customFormat="1">
      <c r="A34" s="769" t="s">
        <v>1535</v>
      </c>
      <c r="B34" s="770" t="s">
        <v>1536</v>
      </c>
      <c r="C34" s="782" t="s">
        <v>140</v>
      </c>
      <c r="D34" s="783">
        <v>41.2</v>
      </c>
      <c r="E34" s="883">
        <v>41.2</v>
      </c>
      <c r="F34" s="893">
        <v>41.2</v>
      </c>
      <c r="G34" s="783">
        <v>41.2</v>
      </c>
      <c r="H34" s="783"/>
      <c r="I34" s="784"/>
      <c r="J34" s="785"/>
      <c r="K34" s="786"/>
      <c r="L34" s="772">
        <f t="shared" si="0"/>
        <v>0</v>
      </c>
      <c r="M34" s="776"/>
    </row>
    <row r="35" spans="1:13" s="741" customFormat="1">
      <c r="A35" s="769" t="s">
        <v>1537</v>
      </c>
      <c r="B35" s="770" t="s">
        <v>509</v>
      </c>
      <c r="C35" s="782" t="s">
        <v>90</v>
      </c>
      <c r="D35" s="787">
        <v>387</v>
      </c>
      <c r="E35" s="883">
        <v>387</v>
      </c>
      <c r="F35" s="893">
        <v>387</v>
      </c>
      <c r="G35" s="787">
        <v>387</v>
      </c>
      <c r="H35" s="787"/>
      <c r="I35" s="788"/>
      <c r="J35" s="789"/>
      <c r="K35" s="786"/>
      <c r="L35" s="772">
        <f t="shared" si="0"/>
        <v>0</v>
      </c>
      <c r="M35" s="776"/>
    </row>
    <row r="36" spans="1:13" s="741" customFormat="1">
      <c r="A36" s="769" t="s">
        <v>1538</v>
      </c>
      <c r="B36" s="770" t="s">
        <v>511</v>
      </c>
      <c r="C36" s="782" t="s">
        <v>142</v>
      </c>
      <c r="D36" s="783">
        <v>16</v>
      </c>
      <c r="E36" s="883">
        <v>16</v>
      </c>
      <c r="F36" s="893">
        <v>16</v>
      </c>
      <c r="G36" s="783">
        <v>15</v>
      </c>
      <c r="H36" s="783">
        <v>1</v>
      </c>
      <c r="I36" s="784"/>
      <c r="J36" s="785"/>
      <c r="K36" s="786"/>
      <c r="L36" s="772">
        <f t="shared" si="0"/>
        <v>0</v>
      </c>
      <c r="M36" s="776"/>
    </row>
    <row r="37" spans="1:13" s="741" customFormat="1">
      <c r="A37" s="769" t="s">
        <v>1539</v>
      </c>
      <c r="B37" s="770" t="s">
        <v>1540</v>
      </c>
      <c r="C37" s="782" t="s">
        <v>142</v>
      </c>
      <c r="D37" s="783">
        <v>12</v>
      </c>
      <c r="E37" s="883">
        <v>12</v>
      </c>
      <c r="F37" s="893">
        <v>12</v>
      </c>
      <c r="G37" s="783"/>
      <c r="H37" s="783"/>
      <c r="I37" s="784">
        <v>11</v>
      </c>
      <c r="J37" s="785">
        <v>1</v>
      </c>
      <c r="K37" s="786"/>
      <c r="L37" s="772">
        <f t="shared" si="0"/>
        <v>0</v>
      </c>
      <c r="M37" s="776"/>
    </row>
    <row r="38" spans="1:13" s="741" customFormat="1" ht="30">
      <c r="A38" s="769" t="s">
        <v>1541</v>
      </c>
      <c r="B38" s="770" t="s">
        <v>1542</v>
      </c>
      <c r="C38" s="782" t="s">
        <v>142</v>
      </c>
      <c r="D38" s="783">
        <v>5</v>
      </c>
      <c r="E38" s="883">
        <v>5</v>
      </c>
      <c r="F38" s="893">
        <v>5</v>
      </c>
      <c r="G38" s="783"/>
      <c r="H38" s="783"/>
      <c r="I38" s="784"/>
      <c r="J38" s="785">
        <v>5</v>
      </c>
      <c r="K38" s="786"/>
      <c r="L38" s="772">
        <f t="shared" si="0"/>
        <v>0</v>
      </c>
      <c r="M38" s="776" t="s">
        <v>1543</v>
      </c>
    </row>
    <row r="39" spans="1:13" s="741" customFormat="1" ht="30">
      <c r="A39" s="769" t="s">
        <v>1544</v>
      </c>
      <c r="B39" s="770" t="s">
        <v>1545</v>
      </c>
      <c r="C39" s="782" t="s">
        <v>142</v>
      </c>
      <c r="D39" s="783">
        <v>1</v>
      </c>
      <c r="E39" s="883">
        <v>1</v>
      </c>
      <c r="F39" s="893">
        <v>1</v>
      </c>
      <c r="G39" s="783">
        <v>1</v>
      </c>
      <c r="H39" s="783"/>
      <c r="I39" s="784"/>
      <c r="J39" s="785"/>
      <c r="K39" s="786"/>
      <c r="L39" s="772">
        <f t="shared" si="0"/>
        <v>0</v>
      </c>
      <c r="M39" s="776"/>
    </row>
    <row r="40" spans="1:13" s="741" customFormat="1">
      <c r="A40" s="769" t="s">
        <v>1546</v>
      </c>
      <c r="B40" s="790" t="s">
        <v>586</v>
      </c>
      <c r="C40" s="771"/>
      <c r="D40" s="772"/>
      <c r="E40" s="883">
        <v>0</v>
      </c>
      <c r="F40" s="893">
        <v>0</v>
      </c>
      <c r="G40" s="772"/>
      <c r="H40" s="772"/>
      <c r="I40" s="779"/>
      <c r="J40" s="780"/>
      <c r="K40" s="781"/>
      <c r="L40" s="772">
        <f t="shared" si="0"/>
        <v>0</v>
      </c>
      <c r="M40" s="776"/>
    </row>
    <row r="41" spans="1:13" s="741" customFormat="1" ht="28.5">
      <c r="A41" s="777" t="s">
        <v>1547</v>
      </c>
      <c r="B41" s="791" t="s">
        <v>588</v>
      </c>
      <c r="C41" s="792" t="s">
        <v>90</v>
      </c>
      <c r="D41" s="793">
        <v>98.58</v>
      </c>
      <c r="E41" s="883">
        <v>85.87</v>
      </c>
      <c r="F41" s="893">
        <v>85.87</v>
      </c>
      <c r="G41" s="793">
        <v>65</v>
      </c>
      <c r="H41" s="793">
        <v>20.87</v>
      </c>
      <c r="I41" s="794"/>
      <c r="J41" s="795"/>
      <c r="K41" s="781"/>
      <c r="L41" s="772">
        <f t="shared" si="0"/>
        <v>12.709999999999997</v>
      </c>
      <c r="M41" s="776"/>
    </row>
    <row r="42" spans="1:13" s="741" customFormat="1">
      <c r="A42" s="777" t="s">
        <v>1548</v>
      </c>
      <c r="B42" s="791" t="s">
        <v>590</v>
      </c>
      <c r="C42" s="792" t="s">
        <v>142</v>
      </c>
      <c r="D42" s="793">
        <v>4</v>
      </c>
      <c r="E42" s="883">
        <v>4</v>
      </c>
      <c r="F42" s="893">
        <v>4</v>
      </c>
      <c r="G42" s="793">
        <v>4</v>
      </c>
      <c r="H42" s="793"/>
      <c r="I42" s="794"/>
      <c r="J42" s="795"/>
      <c r="K42" s="781"/>
      <c r="L42" s="772">
        <f t="shared" si="0"/>
        <v>0</v>
      </c>
      <c r="M42" s="776"/>
    </row>
    <row r="43" spans="1:13" s="741" customFormat="1">
      <c r="A43" s="777" t="s">
        <v>1549</v>
      </c>
      <c r="B43" s="791" t="s">
        <v>1550</v>
      </c>
      <c r="C43" s="792" t="s">
        <v>142</v>
      </c>
      <c r="D43" s="793">
        <v>11</v>
      </c>
      <c r="E43" s="883">
        <v>11</v>
      </c>
      <c r="F43" s="893">
        <v>11</v>
      </c>
      <c r="G43" s="793">
        <v>11</v>
      </c>
      <c r="H43" s="793"/>
      <c r="I43" s="794"/>
      <c r="J43" s="795"/>
      <c r="K43" s="781"/>
      <c r="L43" s="772">
        <f t="shared" si="0"/>
        <v>0</v>
      </c>
      <c r="M43" s="776"/>
    </row>
    <row r="44" spans="1:13" s="741" customFormat="1">
      <c r="A44" s="777" t="s">
        <v>1551</v>
      </c>
      <c r="B44" s="791" t="s">
        <v>594</v>
      </c>
      <c r="C44" s="792" t="s">
        <v>142</v>
      </c>
      <c r="D44" s="793">
        <v>1</v>
      </c>
      <c r="E44" s="883">
        <v>1</v>
      </c>
      <c r="F44" s="893">
        <v>1</v>
      </c>
      <c r="G44" s="793">
        <v>1</v>
      </c>
      <c r="H44" s="793"/>
      <c r="I44" s="794"/>
      <c r="J44" s="795"/>
      <c r="K44" s="781"/>
      <c r="L44" s="772">
        <f t="shared" si="0"/>
        <v>0</v>
      </c>
      <c r="M44" s="776"/>
    </row>
    <row r="45" spans="1:13" s="741" customFormat="1">
      <c r="A45" s="769" t="s">
        <v>1552</v>
      </c>
      <c r="B45" s="790" t="s">
        <v>596</v>
      </c>
      <c r="C45" s="792" t="s">
        <v>1553</v>
      </c>
      <c r="D45" s="793" t="s">
        <v>1553</v>
      </c>
      <c r="E45" s="883">
        <v>0</v>
      </c>
      <c r="F45" s="893">
        <v>0</v>
      </c>
      <c r="G45" s="793"/>
      <c r="H45" s="793"/>
      <c r="I45" s="794"/>
      <c r="J45" s="795"/>
      <c r="K45" s="781"/>
      <c r="L45" s="772" t="e">
        <f t="shared" si="0"/>
        <v>#VALUE!</v>
      </c>
      <c r="M45" s="776"/>
    </row>
    <row r="46" spans="1:13" s="741" customFormat="1">
      <c r="A46" s="777" t="s">
        <v>1554</v>
      </c>
      <c r="B46" s="791" t="s">
        <v>1555</v>
      </c>
      <c r="C46" s="792" t="s">
        <v>143</v>
      </c>
      <c r="D46" s="793">
        <v>6.83</v>
      </c>
      <c r="E46" s="883">
        <v>6.83</v>
      </c>
      <c r="F46" s="893">
        <v>6.83</v>
      </c>
      <c r="G46" s="793">
        <v>3.73</v>
      </c>
      <c r="H46" s="793">
        <v>3.1</v>
      </c>
      <c r="I46" s="794"/>
      <c r="J46" s="795"/>
      <c r="K46" s="781"/>
      <c r="L46" s="772">
        <f t="shared" si="0"/>
        <v>0</v>
      </c>
      <c r="M46" s="776"/>
    </row>
    <row r="47" spans="1:13" s="741" customFormat="1">
      <c r="A47" s="777" t="s">
        <v>1556</v>
      </c>
      <c r="B47" s="791" t="s">
        <v>1557</v>
      </c>
      <c r="C47" s="792" t="s">
        <v>143</v>
      </c>
      <c r="D47" s="793">
        <v>13.66</v>
      </c>
      <c r="E47" s="883">
        <v>13.66</v>
      </c>
      <c r="F47" s="893">
        <v>13.66</v>
      </c>
      <c r="G47" s="793">
        <v>7.5</v>
      </c>
      <c r="H47" s="793">
        <v>6.16</v>
      </c>
      <c r="I47" s="794"/>
      <c r="J47" s="795"/>
      <c r="K47" s="781"/>
      <c r="L47" s="772">
        <f t="shared" si="0"/>
        <v>0</v>
      </c>
      <c r="M47" s="776"/>
    </row>
    <row r="48" spans="1:13" s="741" customFormat="1">
      <c r="A48" s="777" t="s">
        <v>1558</v>
      </c>
      <c r="B48" s="791" t="s">
        <v>1559</v>
      </c>
      <c r="C48" s="792" t="s">
        <v>143</v>
      </c>
      <c r="D48" s="793">
        <v>57.71</v>
      </c>
      <c r="E48" s="883">
        <v>57.71</v>
      </c>
      <c r="F48" s="893">
        <v>57.71</v>
      </c>
      <c r="G48" s="793">
        <v>32</v>
      </c>
      <c r="H48" s="793">
        <v>25.71</v>
      </c>
      <c r="I48" s="794"/>
      <c r="J48" s="795"/>
      <c r="K48" s="781"/>
      <c r="L48" s="772">
        <f t="shared" si="0"/>
        <v>0</v>
      </c>
      <c r="M48" s="776"/>
    </row>
    <row r="49" spans="1:13" s="741" customFormat="1">
      <c r="A49" s="777" t="s">
        <v>1560</v>
      </c>
      <c r="B49" s="791" t="s">
        <v>1561</v>
      </c>
      <c r="C49" s="792" t="s">
        <v>143</v>
      </c>
      <c r="D49" s="793">
        <v>57.71</v>
      </c>
      <c r="E49" s="883">
        <v>57.71</v>
      </c>
      <c r="F49" s="893">
        <v>57.71</v>
      </c>
      <c r="G49" s="793">
        <v>32</v>
      </c>
      <c r="H49" s="793">
        <v>25.71</v>
      </c>
      <c r="I49" s="794"/>
      <c r="J49" s="795"/>
      <c r="K49" s="781"/>
      <c r="L49" s="772">
        <f t="shared" si="0"/>
        <v>0</v>
      </c>
      <c r="M49" s="776"/>
    </row>
    <row r="50" spans="1:13" s="741" customFormat="1">
      <c r="A50" s="777" t="s">
        <v>1562</v>
      </c>
      <c r="B50" s="791" t="s">
        <v>1563</v>
      </c>
      <c r="C50" s="792" t="s">
        <v>143</v>
      </c>
      <c r="D50" s="793">
        <v>70.38</v>
      </c>
      <c r="E50" s="883">
        <v>70.38</v>
      </c>
      <c r="F50" s="893">
        <v>70.38</v>
      </c>
      <c r="G50" s="793">
        <v>32</v>
      </c>
      <c r="H50" s="793"/>
      <c r="I50" s="794">
        <v>38.380000000000003</v>
      </c>
      <c r="J50" s="795"/>
      <c r="K50" s="781"/>
      <c r="L50" s="772">
        <f t="shared" si="0"/>
        <v>-7.1054273576010019E-15</v>
      </c>
      <c r="M50" s="776"/>
    </row>
    <row r="51" spans="1:13" s="741" customFormat="1">
      <c r="A51" s="777" t="s">
        <v>1564</v>
      </c>
      <c r="B51" s="791" t="s">
        <v>608</v>
      </c>
      <c r="C51" s="792" t="s">
        <v>142</v>
      </c>
      <c r="D51" s="793">
        <v>7</v>
      </c>
      <c r="E51" s="883">
        <v>7</v>
      </c>
      <c r="F51" s="893">
        <v>7</v>
      </c>
      <c r="G51" s="793">
        <v>7</v>
      </c>
      <c r="H51" s="793"/>
      <c r="I51" s="794"/>
      <c r="J51" s="795"/>
      <c r="K51" s="781"/>
      <c r="L51" s="772">
        <f t="shared" si="0"/>
        <v>0</v>
      </c>
      <c r="M51" s="776"/>
    </row>
    <row r="52" spans="1:13" s="741" customFormat="1">
      <c r="A52" s="777" t="s">
        <v>1565</v>
      </c>
      <c r="B52" s="791" t="s">
        <v>610</v>
      </c>
      <c r="C52" s="792" t="s">
        <v>90</v>
      </c>
      <c r="D52" s="793">
        <v>36</v>
      </c>
      <c r="E52" s="883">
        <v>36</v>
      </c>
      <c r="F52" s="893">
        <v>36</v>
      </c>
      <c r="G52" s="793">
        <v>36</v>
      </c>
      <c r="H52" s="793"/>
      <c r="I52" s="794"/>
      <c r="J52" s="795"/>
      <c r="K52" s="781"/>
      <c r="L52" s="772">
        <f t="shared" si="0"/>
        <v>0</v>
      </c>
      <c r="M52" s="776"/>
    </row>
    <row r="53" spans="1:13" s="741" customFormat="1">
      <c r="A53" s="777" t="s">
        <v>1566</v>
      </c>
      <c r="B53" s="791" t="s">
        <v>612</v>
      </c>
      <c r="C53" s="792" t="s">
        <v>143</v>
      </c>
      <c r="D53" s="793">
        <v>12</v>
      </c>
      <c r="E53" s="883">
        <v>12</v>
      </c>
      <c r="F53" s="893">
        <v>12</v>
      </c>
      <c r="G53" s="793">
        <v>12</v>
      </c>
      <c r="H53" s="793"/>
      <c r="I53" s="794"/>
      <c r="J53" s="795"/>
      <c r="K53" s="781"/>
      <c r="L53" s="772">
        <f t="shared" si="0"/>
        <v>0</v>
      </c>
      <c r="M53" s="776"/>
    </row>
    <row r="54" spans="1:13" s="741" customFormat="1">
      <c r="A54" s="777" t="s">
        <v>1567</v>
      </c>
      <c r="B54" s="791" t="s">
        <v>614</v>
      </c>
      <c r="C54" s="792" t="s">
        <v>90</v>
      </c>
      <c r="D54" s="793">
        <v>36</v>
      </c>
      <c r="E54" s="883">
        <v>36</v>
      </c>
      <c r="F54" s="893">
        <v>36</v>
      </c>
      <c r="G54" s="793">
        <v>36</v>
      </c>
      <c r="H54" s="793"/>
      <c r="I54" s="794"/>
      <c r="J54" s="795"/>
      <c r="K54" s="781"/>
      <c r="L54" s="772">
        <f t="shared" si="0"/>
        <v>0</v>
      </c>
      <c r="M54" s="776"/>
    </row>
    <row r="55" spans="1:13" s="741" customFormat="1">
      <c r="A55" s="777" t="s">
        <v>1568</v>
      </c>
      <c r="B55" s="791" t="s">
        <v>616</v>
      </c>
      <c r="C55" s="792" t="s">
        <v>142</v>
      </c>
      <c r="D55" s="793">
        <v>12</v>
      </c>
      <c r="E55" s="883">
        <v>12</v>
      </c>
      <c r="F55" s="893">
        <v>12</v>
      </c>
      <c r="G55" s="793">
        <v>12</v>
      </c>
      <c r="H55" s="793"/>
      <c r="I55" s="794"/>
      <c r="J55" s="795"/>
      <c r="K55" s="781"/>
      <c r="L55" s="772">
        <f t="shared" si="0"/>
        <v>0</v>
      </c>
      <c r="M55" s="776"/>
    </row>
    <row r="56" spans="1:13" s="741" customFormat="1">
      <c r="A56" s="777" t="s">
        <v>1569</v>
      </c>
      <c r="B56" s="791" t="s">
        <v>191</v>
      </c>
      <c r="C56" s="792" t="s">
        <v>90</v>
      </c>
      <c r="D56" s="793">
        <v>125.1</v>
      </c>
      <c r="E56" s="883">
        <v>125.1</v>
      </c>
      <c r="F56" s="893">
        <v>125.1</v>
      </c>
      <c r="G56" s="793">
        <v>125.1</v>
      </c>
      <c r="H56" s="793"/>
      <c r="I56" s="794"/>
      <c r="J56" s="795"/>
      <c r="K56" s="781"/>
      <c r="L56" s="772">
        <f t="shared" si="0"/>
        <v>0</v>
      </c>
      <c r="M56" s="776"/>
    </row>
    <row r="57" spans="1:13" s="741" customFormat="1">
      <c r="A57" s="777" t="s">
        <v>1570</v>
      </c>
      <c r="B57" s="791" t="s">
        <v>619</v>
      </c>
      <c r="C57" s="792" t="s">
        <v>142</v>
      </c>
      <c r="D57" s="793">
        <v>4</v>
      </c>
      <c r="E57" s="883">
        <v>4</v>
      </c>
      <c r="F57" s="893">
        <v>4</v>
      </c>
      <c r="G57" s="793">
        <v>4</v>
      </c>
      <c r="H57" s="793"/>
      <c r="I57" s="794"/>
      <c r="J57" s="795"/>
      <c r="K57" s="781"/>
      <c r="L57" s="772">
        <f t="shared" si="0"/>
        <v>0</v>
      </c>
      <c r="M57" s="776"/>
    </row>
    <row r="58" spans="1:13" s="741" customFormat="1">
      <c r="A58" s="777" t="s">
        <v>1571</v>
      </c>
      <c r="B58" s="791" t="s">
        <v>621</v>
      </c>
      <c r="C58" s="792" t="s">
        <v>140</v>
      </c>
      <c r="D58" s="793">
        <v>1.87</v>
      </c>
      <c r="E58" s="883">
        <v>1.87</v>
      </c>
      <c r="F58" s="893">
        <v>1.87</v>
      </c>
      <c r="G58" s="793">
        <v>1.87</v>
      </c>
      <c r="H58" s="793"/>
      <c r="I58" s="794"/>
      <c r="J58" s="795"/>
      <c r="K58" s="781"/>
      <c r="L58" s="772">
        <f t="shared" si="0"/>
        <v>0</v>
      </c>
      <c r="M58" s="776"/>
    </row>
    <row r="59" spans="1:13" s="741" customFormat="1">
      <c r="A59" s="777" t="s">
        <v>1572</v>
      </c>
      <c r="B59" s="791" t="s">
        <v>623</v>
      </c>
      <c r="C59" s="792" t="s">
        <v>142</v>
      </c>
      <c r="D59" s="793">
        <v>24</v>
      </c>
      <c r="E59" s="883">
        <v>24</v>
      </c>
      <c r="F59" s="893">
        <v>24</v>
      </c>
      <c r="G59" s="793">
        <v>24</v>
      </c>
      <c r="H59" s="793"/>
      <c r="I59" s="794"/>
      <c r="J59" s="795"/>
      <c r="K59" s="781"/>
      <c r="L59" s="772">
        <f t="shared" si="0"/>
        <v>0</v>
      </c>
      <c r="M59" s="776"/>
    </row>
    <row r="60" spans="1:13" s="741" customFormat="1">
      <c r="A60" s="777" t="s">
        <v>1573</v>
      </c>
      <c r="B60" s="791" t="s">
        <v>625</v>
      </c>
      <c r="C60" s="792" t="s">
        <v>143</v>
      </c>
      <c r="D60" s="793">
        <v>150</v>
      </c>
      <c r="E60" s="883">
        <v>90</v>
      </c>
      <c r="F60" s="893">
        <v>90</v>
      </c>
      <c r="G60" s="793"/>
      <c r="H60" s="793"/>
      <c r="I60" s="794">
        <v>90</v>
      </c>
      <c r="J60" s="795"/>
      <c r="K60" s="781"/>
      <c r="L60" s="772">
        <f t="shared" si="0"/>
        <v>60</v>
      </c>
      <c r="M60" s="776"/>
    </row>
    <row r="61" spans="1:13" s="741" customFormat="1">
      <c r="A61" s="769"/>
      <c r="B61" s="796" t="s">
        <v>586</v>
      </c>
      <c r="C61" s="797"/>
      <c r="D61" s="798"/>
      <c r="E61" s="883">
        <v>0</v>
      </c>
      <c r="F61" s="893">
        <v>0</v>
      </c>
      <c r="G61" s="798"/>
      <c r="H61" s="798"/>
      <c r="I61" s="799"/>
      <c r="J61" s="800"/>
      <c r="K61" s="801"/>
      <c r="L61" s="772">
        <f t="shared" si="0"/>
        <v>0</v>
      </c>
      <c r="M61" s="776"/>
    </row>
    <row r="62" spans="1:13" s="741" customFormat="1">
      <c r="A62" s="777" t="s">
        <v>1574</v>
      </c>
      <c r="B62" s="778" t="s">
        <v>1575</v>
      </c>
      <c r="C62" s="771" t="s">
        <v>142</v>
      </c>
      <c r="D62" s="772">
        <v>27</v>
      </c>
      <c r="E62" s="883">
        <v>27</v>
      </c>
      <c r="F62" s="893">
        <v>27</v>
      </c>
      <c r="G62" s="772"/>
      <c r="H62" s="772">
        <v>27</v>
      </c>
      <c r="I62" s="779"/>
      <c r="J62" s="780"/>
      <c r="K62" s="781"/>
      <c r="L62" s="772">
        <f t="shared" si="0"/>
        <v>0</v>
      </c>
      <c r="M62" s="776"/>
    </row>
    <row r="63" spans="1:13" s="741" customFormat="1">
      <c r="A63" s="802" t="s">
        <v>1576</v>
      </c>
      <c r="B63" s="791" t="s">
        <v>1404</v>
      </c>
      <c r="C63" s="792" t="s">
        <v>90</v>
      </c>
      <c r="D63" s="803">
        <v>35.200000000000003</v>
      </c>
      <c r="E63" s="883">
        <v>35.200000000000003</v>
      </c>
      <c r="F63" s="893">
        <v>35.200000000000003</v>
      </c>
      <c r="G63" s="803"/>
      <c r="H63" s="803">
        <v>35.200000000000003</v>
      </c>
      <c r="I63" s="804"/>
      <c r="J63" s="805"/>
      <c r="K63" s="806"/>
      <c r="L63" s="772">
        <f t="shared" si="0"/>
        <v>0</v>
      </c>
      <c r="M63" s="776"/>
    </row>
    <row r="64" spans="1:13" s="741" customFormat="1">
      <c r="A64" s="777" t="s">
        <v>1577</v>
      </c>
      <c r="B64" s="791" t="s">
        <v>1412</v>
      </c>
      <c r="C64" s="792" t="s">
        <v>90</v>
      </c>
      <c r="D64" s="803">
        <v>31.36</v>
      </c>
      <c r="E64" s="883">
        <v>22.6</v>
      </c>
      <c r="F64" s="893">
        <v>22.6</v>
      </c>
      <c r="G64" s="803"/>
      <c r="H64" s="803"/>
      <c r="I64" s="804">
        <v>19</v>
      </c>
      <c r="J64" s="805">
        <v>3.6</v>
      </c>
      <c r="K64" s="806"/>
      <c r="L64" s="772">
        <f t="shared" si="0"/>
        <v>8.76</v>
      </c>
      <c r="M64" s="776"/>
    </row>
    <row r="65" spans="1:13" s="741" customFormat="1">
      <c r="A65" s="802" t="s">
        <v>1578</v>
      </c>
      <c r="B65" s="791" t="s">
        <v>1414</v>
      </c>
      <c r="C65" s="792" t="s">
        <v>90</v>
      </c>
      <c r="D65" s="803">
        <v>1.44</v>
      </c>
      <c r="E65" s="883">
        <v>1.44</v>
      </c>
      <c r="F65" s="893">
        <v>1.44</v>
      </c>
      <c r="G65" s="803"/>
      <c r="H65" s="803"/>
      <c r="I65" s="804">
        <v>1.44</v>
      </c>
      <c r="J65" s="805"/>
      <c r="K65" s="806"/>
      <c r="L65" s="772">
        <f t="shared" si="0"/>
        <v>0</v>
      </c>
      <c r="M65" s="776"/>
    </row>
    <row r="66" spans="1:13" s="741" customFormat="1">
      <c r="A66" s="777" t="s">
        <v>1579</v>
      </c>
      <c r="B66" s="791" t="s">
        <v>1416</v>
      </c>
      <c r="C66" s="792" t="s">
        <v>90</v>
      </c>
      <c r="D66" s="803">
        <v>1.53</v>
      </c>
      <c r="E66" s="883">
        <v>1.53</v>
      </c>
      <c r="F66" s="893">
        <v>1.53</v>
      </c>
      <c r="G66" s="803"/>
      <c r="H66" s="803"/>
      <c r="I66" s="804">
        <v>1.53</v>
      </c>
      <c r="J66" s="805"/>
      <c r="K66" s="806"/>
      <c r="L66" s="772">
        <f t="shared" si="0"/>
        <v>0</v>
      </c>
      <c r="M66" s="776"/>
    </row>
    <row r="67" spans="1:13" s="741" customFormat="1">
      <c r="A67" s="802" t="s">
        <v>1580</v>
      </c>
      <c r="B67" s="791" t="s">
        <v>1418</v>
      </c>
      <c r="C67" s="792" t="s">
        <v>90</v>
      </c>
      <c r="D67" s="803">
        <v>8.5</v>
      </c>
      <c r="E67" s="883">
        <v>4</v>
      </c>
      <c r="F67" s="893">
        <v>4</v>
      </c>
      <c r="G67" s="803"/>
      <c r="H67" s="803"/>
      <c r="I67" s="804">
        <v>4</v>
      </c>
      <c r="J67" s="805"/>
      <c r="K67" s="806"/>
      <c r="L67" s="772">
        <f t="shared" si="0"/>
        <v>4.5</v>
      </c>
      <c r="M67" s="776"/>
    </row>
    <row r="68" spans="1:13" s="741" customFormat="1">
      <c r="A68" s="777" t="s">
        <v>1581</v>
      </c>
      <c r="B68" s="791" t="s">
        <v>1420</v>
      </c>
      <c r="C68" s="792" t="s">
        <v>142</v>
      </c>
      <c r="D68" s="803">
        <v>1</v>
      </c>
      <c r="E68" s="883">
        <v>1</v>
      </c>
      <c r="F68" s="893">
        <v>1</v>
      </c>
      <c r="G68" s="803"/>
      <c r="H68" s="803"/>
      <c r="I68" s="804">
        <v>1</v>
      </c>
      <c r="J68" s="805"/>
      <c r="K68" s="806"/>
      <c r="L68" s="772">
        <f t="shared" si="0"/>
        <v>0</v>
      </c>
      <c r="M68" s="776"/>
    </row>
    <row r="69" spans="1:13" s="741" customFormat="1">
      <c r="A69" s="802" t="s">
        <v>1582</v>
      </c>
      <c r="B69" s="791" t="s">
        <v>1422</v>
      </c>
      <c r="C69" s="792" t="s">
        <v>142</v>
      </c>
      <c r="D69" s="803">
        <v>2</v>
      </c>
      <c r="E69" s="883">
        <v>2</v>
      </c>
      <c r="F69" s="893">
        <v>2</v>
      </c>
      <c r="G69" s="803"/>
      <c r="H69" s="803"/>
      <c r="I69" s="804">
        <v>2</v>
      </c>
      <c r="J69" s="805"/>
      <c r="K69" s="806"/>
      <c r="L69" s="772">
        <f t="shared" si="0"/>
        <v>0</v>
      </c>
      <c r="M69" s="776"/>
    </row>
    <row r="70" spans="1:13" s="741" customFormat="1">
      <c r="A70" s="777" t="s">
        <v>1583</v>
      </c>
      <c r="B70" s="791" t="s">
        <v>1424</v>
      </c>
      <c r="C70" s="792" t="s">
        <v>142</v>
      </c>
      <c r="D70" s="803">
        <v>2</v>
      </c>
      <c r="E70" s="883">
        <v>2</v>
      </c>
      <c r="F70" s="893">
        <v>2</v>
      </c>
      <c r="G70" s="803"/>
      <c r="H70" s="803"/>
      <c r="I70" s="804">
        <v>2</v>
      </c>
      <c r="J70" s="805"/>
      <c r="K70" s="806"/>
      <c r="L70" s="772">
        <f t="shared" si="0"/>
        <v>0</v>
      </c>
      <c r="M70" s="776"/>
    </row>
    <row r="71" spans="1:13" s="741" customFormat="1">
      <c r="A71" s="802" t="s">
        <v>1584</v>
      </c>
      <c r="B71" s="791" t="s">
        <v>1426</v>
      </c>
      <c r="C71" s="792" t="s">
        <v>142</v>
      </c>
      <c r="D71" s="803">
        <v>2</v>
      </c>
      <c r="E71" s="883">
        <v>2</v>
      </c>
      <c r="F71" s="893">
        <v>2</v>
      </c>
      <c r="G71" s="803"/>
      <c r="H71" s="803"/>
      <c r="I71" s="804">
        <v>2</v>
      </c>
      <c r="J71" s="805"/>
      <c r="K71" s="806"/>
      <c r="L71" s="772">
        <f t="shared" si="0"/>
        <v>0</v>
      </c>
      <c r="M71" s="776"/>
    </row>
    <row r="72" spans="1:13" s="741" customFormat="1">
      <c r="A72" s="777" t="s">
        <v>1585</v>
      </c>
      <c r="B72" s="791" t="s">
        <v>1428</v>
      </c>
      <c r="C72" s="792" t="s">
        <v>142</v>
      </c>
      <c r="D72" s="803">
        <v>1</v>
      </c>
      <c r="E72" s="883">
        <v>1</v>
      </c>
      <c r="F72" s="893">
        <v>1</v>
      </c>
      <c r="G72" s="803"/>
      <c r="H72" s="803"/>
      <c r="I72" s="804">
        <v>1</v>
      </c>
      <c r="J72" s="805"/>
      <c r="K72" s="806"/>
      <c r="L72" s="772">
        <f t="shared" si="0"/>
        <v>0</v>
      </c>
      <c r="M72" s="776"/>
    </row>
    <row r="73" spans="1:13" s="741" customFormat="1">
      <c r="A73" s="802" t="s">
        <v>1586</v>
      </c>
      <c r="B73" s="791" t="s">
        <v>1430</v>
      </c>
      <c r="C73" s="792" t="s">
        <v>142</v>
      </c>
      <c r="D73" s="803">
        <v>1</v>
      </c>
      <c r="E73" s="883">
        <v>1</v>
      </c>
      <c r="F73" s="893">
        <v>1</v>
      </c>
      <c r="G73" s="803"/>
      <c r="H73" s="803"/>
      <c r="I73" s="804">
        <v>1</v>
      </c>
      <c r="J73" s="805"/>
      <c r="K73" s="806"/>
      <c r="L73" s="772">
        <f t="shared" si="0"/>
        <v>0</v>
      </c>
      <c r="M73" s="776"/>
    </row>
    <row r="74" spans="1:13" s="741" customFormat="1" ht="28.5">
      <c r="A74" s="777" t="s">
        <v>1587</v>
      </c>
      <c r="B74" s="791" t="s">
        <v>1432</v>
      </c>
      <c r="C74" s="792" t="s">
        <v>142</v>
      </c>
      <c r="D74" s="803">
        <v>1</v>
      </c>
      <c r="E74" s="883">
        <v>1</v>
      </c>
      <c r="F74" s="893">
        <v>1</v>
      </c>
      <c r="G74" s="803"/>
      <c r="H74" s="803"/>
      <c r="I74" s="804">
        <v>1</v>
      </c>
      <c r="J74" s="805"/>
      <c r="K74" s="806"/>
      <c r="L74" s="772">
        <f t="shared" ref="L74:L137" si="1">D74-G74-H74-I74-J74</f>
        <v>0</v>
      </c>
      <c r="M74" s="776"/>
    </row>
    <row r="75" spans="1:13" s="741" customFormat="1" ht="28.5">
      <c r="A75" s="802" t="s">
        <v>1588</v>
      </c>
      <c r="B75" s="791" t="s">
        <v>1434</v>
      </c>
      <c r="C75" s="792" t="s">
        <v>142</v>
      </c>
      <c r="D75" s="803">
        <v>1</v>
      </c>
      <c r="E75" s="883">
        <v>1</v>
      </c>
      <c r="F75" s="893">
        <v>1</v>
      </c>
      <c r="G75" s="803"/>
      <c r="H75" s="803"/>
      <c r="I75" s="804">
        <v>1</v>
      </c>
      <c r="J75" s="805"/>
      <c r="K75" s="806"/>
      <c r="L75" s="772">
        <f t="shared" si="1"/>
        <v>0</v>
      </c>
      <c r="M75" s="776"/>
    </row>
    <row r="76" spans="1:13" s="741" customFormat="1" ht="28.5">
      <c r="A76" s="777" t="s">
        <v>1589</v>
      </c>
      <c r="B76" s="791" t="s">
        <v>1436</v>
      </c>
      <c r="C76" s="792" t="s">
        <v>142</v>
      </c>
      <c r="D76" s="803">
        <v>1</v>
      </c>
      <c r="E76" s="883">
        <v>1</v>
      </c>
      <c r="F76" s="893">
        <v>1</v>
      </c>
      <c r="G76" s="803"/>
      <c r="H76" s="803"/>
      <c r="I76" s="804">
        <v>1</v>
      </c>
      <c r="J76" s="805"/>
      <c r="K76" s="806"/>
      <c r="L76" s="772">
        <f t="shared" si="1"/>
        <v>0</v>
      </c>
      <c r="M76" s="776"/>
    </row>
    <row r="77" spans="1:13" s="741" customFormat="1">
      <c r="A77" s="802" t="s">
        <v>1590</v>
      </c>
      <c r="B77" s="791" t="s">
        <v>1438</v>
      </c>
      <c r="C77" s="792" t="s">
        <v>142</v>
      </c>
      <c r="D77" s="803">
        <v>1</v>
      </c>
      <c r="E77" s="883">
        <v>1</v>
      </c>
      <c r="F77" s="893">
        <v>1</v>
      </c>
      <c r="G77" s="803"/>
      <c r="H77" s="803"/>
      <c r="I77" s="804">
        <v>1</v>
      </c>
      <c r="J77" s="805"/>
      <c r="K77" s="806"/>
      <c r="L77" s="772">
        <f t="shared" si="1"/>
        <v>0</v>
      </c>
      <c r="M77" s="776"/>
    </row>
    <row r="78" spans="1:13" s="741" customFormat="1">
      <c r="A78" s="777" t="s">
        <v>1591</v>
      </c>
      <c r="B78" s="791" t="s">
        <v>1440</v>
      </c>
      <c r="C78" s="792" t="s">
        <v>142</v>
      </c>
      <c r="D78" s="803">
        <v>1</v>
      </c>
      <c r="E78" s="883">
        <v>1</v>
      </c>
      <c r="F78" s="893">
        <v>1</v>
      </c>
      <c r="G78" s="803"/>
      <c r="H78" s="803"/>
      <c r="I78" s="804">
        <v>1</v>
      </c>
      <c r="J78" s="805"/>
      <c r="K78" s="806"/>
      <c r="L78" s="772">
        <f t="shared" si="1"/>
        <v>0</v>
      </c>
      <c r="M78" s="776"/>
    </row>
    <row r="79" spans="1:13" s="741" customFormat="1">
      <c r="A79" s="802" t="s">
        <v>1592</v>
      </c>
      <c r="B79" s="791" t="s">
        <v>1442</v>
      </c>
      <c r="C79" s="792" t="s">
        <v>142</v>
      </c>
      <c r="D79" s="803">
        <v>2</v>
      </c>
      <c r="E79" s="883">
        <v>2</v>
      </c>
      <c r="F79" s="893">
        <v>2</v>
      </c>
      <c r="G79" s="803"/>
      <c r="H79" s="803"/>
      <c r="I79" s="804">
        <v>2</v>
      </c>
      <c r="J79" s="805"/>
      <c r="K79" s="806"/>
      <c r="L79" s="772">
        <f t="shared" si="1"/>
        <v>0</v>
      </c>
      <c r="M79" s="776"/>
    </row>
    <row r="80" spans="1:13" s="741" customFormat="1" ht="28.5">
      <c r="A80" s="777" t="s">
        <v>1593</v>
      </c>
      <c r="B80" s="791" t="s">
        <v>1594</v>
      </c>
      <c r="C80" s="792" t="s">
        <v>142</v>
      </c>
      <c r="D80" s="803">
        <v>15</v>
      </c>
      <c r="E80" s="883">
        <v>15</v>
      </c>
      <c r="F80" s="893">
        <v>15</v>
      </c>
      <c r="G80" s="803"/>
      <c r="H80" s="803"/>
      <c r="I80" s="804">
        <v>15</v>
      </c>
      <c r="J80" s="805"/>
      <c r="K80" s="806"/>
      <c r="L80" s="772">
        <f t="shared" si="1"/>
        <v>0</v>
      </c>
      <c r="M80" s="776"/>
    </row>
    <row r="81" spans="1:13" s="741" customFormat="1">
      <c r="A81" s="802" t="s">
        <v>1595</v>
      </c>
      <c r="B81" s="791" t="s">
        <v>1446</v>
      </c>
      <c r="C81" s="792" t="s">
        <v>90</v>
      </c>
      <c r="D81" s="803">
        <v>8</v>
      </c>
      <c r="E81" s="883">
        <v>8</v>
      </c>
      <c r="F81" s="893">
        <v>8</v>
      </c>
      <c r="G81" s="803"/>
      <c r="H81" s="803"/>
      <c r="I81" s="804">
        <v>8</v>
      </c>
      <c r="J81" s="805"/>
      <c r="K81" s="806"/>
      <c r="L81" s="772">
        <f t="shared" si="1"/>
        <v>0</v>
      </c>
      <c r="M81" s="776"/>
    </row>
    <row r="82" spans="1:13" s="741" customFormat="1" ht="28.5">
      <c r="A82" s="777" t="s">
        <v>1596</v>
      </c>
      <c r="B82" s="791" t="s">
        <v>1448</v>
      </c>
      <c r="C82" s="792" t="s">
        <v>143</v>
      </c>
      <c r="D82" s="803">
        <v>70</v>
      </c>
      <c r="E82" s="883">
        <v>62.05</v>
      </c>
      <c r="F82" s="893">
        <v>62.05</v>
      </c>
      <c r="G82" s="803"/>
      <c r="H82" s="803"/>
      <c r="I82" s="804">
        <v>62.05</v>
      </c>
      <c r="J82" s="805"/>
      <c r="K82" s="806"/>
      <c r="L82" s="772">
        <f t="shared" si="1"/>
        <v>7.9500000000000028</v>
      </c>
      <c r="M82" s="776"/>
    </row>
    <row r="83" spans="1:13" s="741" customFormat="1" ht="42.75">
      <c r="A83" s="802" t="s">
        <v>1597</v>
      </c>
      <c r="B83" s="791" t="s">
        <v>1450</v>
      </c>
      <c r="C83" s="792" t="s">
        <v>140</v>
      </c>
      <c r="D83" s="803">
        <v>1.85</v>
      </c>
      <c r="E83" s="883">
        <v>1.85</v>
      </c>
      <c r="F83" s="893">
        <v>1.85</v>
      </c>
      <c r="G83" s="803"/>
      <c r="H83" s="803"/>
      <c r="I83" s="804">
        <v>1.85</v>
      </c>
      <c r="J83" s="805"/>
      <c r="K83" s="806"/>
      <c r="L83" s="772">
        <f t="shared" si="1"/>
        <v>0</v>
      </c>
      <c r="M83" s="776"/>
    </row>
    <row r="84" spans="1:13" s="741" customFormat="1" ht="28.5">
      <c r="A84" s="802" t="s">
        <v>1598</v>
      </c>
      <c r="B84" s="791" t="s">
        <v>1599</v>
      </c>
      <c r="C84" s="792" t="s">
        <v>1600</v>
      </c>
      <c r="D84" s="803">
        <v>0.93</v>
      </c>
      <c r="E84" s="883">
        <v>0.93</v>
      </c>
      <c r="F84" s="893">
        <v>0.93</v>
      </c>
      <c r="G84" s="803"/>
      <c r="H84" s="803"/>
      <c r="I84" s="807">
        <v>0.93</v>
      </c>
      <c r="J84" s="808"/>
      <c r="K84" s="781"/>
      <c r="L84" s="772">
        <f t="shared" si="1"/>
        <v>0</v>
      </c>
      <c r="M84" s="776"/>
    </row>
    <row r="85" spans="1:13" s="741" customFormat="1">
      <c r="A85" s="777" t="s">
        <v>1601</v>
      </c>
      <c r="B85" s="791" t="s">
        <v>1452</v>
      </c>
      <c r="C85" s="792" t="s">
        <v>110</v>
      </c>
      <c r="D85" s="803">
        <v>4</v>
      </c>
      <c r="E85" s="883">
        <v>4</v>
      </c>
      <c r="F85" s="893">
        <v>4</v>
      </c>
      <c r="G85" s="803"/>
      <c r="H85" s="803"/>
      <c r="I85" s="807">
        <v>4</v>
      </c>
      <c r="J85" s="808"/>
      <c r="K85" s="781"/>
      <c r="L85" s="772">
        <f t="shared" si="1"/>
        <v>0</v>
      </c>
      <c r="M85" s="776"/>
    </row>
    <row r="86" spans="1:13" s="741" customFormat="1">
      <c r="A86" s="802" t="s">
        <v>1602</v>
      </c>
      <c r="B86" s="809" t="s">
        <v>1454</v>
      </c>
      <c r="C86" s="792" t="s">
        <v>143</v>
      </c>
      <c r="D86" s="803">
        <v>5</v>
      </c>
      <c r="E86" s="883">
        <v>5</v>
      </c>
      <c r="F86" s="893">
        <v>5</v>
      </c>
      <c r="G86" s="803"/>
      <c r="H86" s="803"/>
      <c r="I86" s="810">
        <v>5</v>
      </c>
      <c r="J86" s="811"/>
      <c r="K86" s="739"/>
      <c r="L86" s="772">
        <f t="shared" si="1"/>
        <v>0</v>
      </c>
      <c r="M86" s="776"/>
    </row>
    <row r="87" spans="1:13" s="741" customFormat="1">
      <c r="A87" s="777" t="s">
        <v>1603</v>
      </c>
      <c r="B87" s="809" t="s">
        <v>1604</v>
      </c>
      <c r="C87" s="792" t="s">
        <v>110</v>
      </c>
      <c r="D87" s="803">
        <v>45</v>
      </c>
      <c r="E87" s="883"/>
      <c r="F87" s="893">
        <v>45</v>
      </c>
      <c r="G87" s="803"/>
      <c r="H87" s="803"/>
      <c r="I87" s="807"/>
      <c r="J87" s="808">
        <v>45</v>
      </c>
      <c r="K87" s="781"/>
      <c r="L87" s="772">
        <f t="shared" si="1"/>
        <v>0</v>
      </c>
      <c r="M87" s="776" t="s">
        <v>1605</v>
      </c>
    </row>
    <row r="88" spans="1:13" s="741" customFormat="1">
      <c r="A88" s="802" t="s">
        <v>1606</v>
      </c>
      <c r="B88" s="809" t="s">
        <v>1607</v>
      </c>
      <c r="C88" s="792" t="s">
        <v>90</v>
      </c>
      <c r="D88" s="803">
        <v>378</v>
      </c>
      <c r="E88" s="883"/>
      <c r="F88" s="893">
        <v>378</v>
      </c>
      <c r="G88" s="803"/>
      <c r="H88" s="803"/>
      <c r="I88" s="812"/>
      <c r="J88" s="813">
        <v>378</v>
      </c>
      <c r="K88" s="814"/>
      <c r="L88" s="772">
        <f t="shared" si="1"/>
        <v>0</v>
      </c>
      <c r="M88" s="776"/>
    </row>
    <row r="89" spans="1:13" s="767" customFormat="1">
      <c r="A89" s="759" t="s">
        <v>432</v>
      </c>
      <c r="B89" s="760" t="s">
        <v>1608</v>
      </c>
      <c r="C89" s="761"/>
      <c r="D89" s="762"/>
      <c r="E89" s="883"/>
      <c r="F89" s="893"/>
      <c r="G89" s="762"/>
      <c r="H89" s="762"/>
      <c r="I89" s="820"/>
      <c r="J89" s="758"/>
      <c r="K89" s="819"/>
      <c r="L89" s="772">
        <f t="shared" si="1"/>
        <v>0</v>
      </c>
      <c r="M89" s="766"/>
    </row>
    <row r="90" spans="1:13" s="741" customFormat="1">
      <c r="A90" s="777" t="s">
        <v>434</v>
      </c>
      <c r="B90" s="822" t="s">
        <v>628</v>
      </c>
      <c r="C90" s="803" t="s">
        <v>117</v>
      </c>
      <c r="D90" s="793">
        <v>1</v>
      </c>
      <c r="E90" s="883">
        <v>1</v>
      </c>
      <c r="F90" s="893">
        <v>1</v>
      </c>
      <c r="G90" s="793"/>
      <c r="H90" s="793"/>
      <c r="I90" s="794"/>
      <c r="J90" s="795">
        <v>1</v>
      </c>
      <c r="K90" s="781"/>
      <c r="L90" s="772">
        <f t="shared" si="1"/>
        <v>0</v>
      </c>
      <c r="M90" s="823" t="s">
        <v>1609</v>
      </c>
    </row>
    <row r="91" spans="1:13" s="741" customFormat="1">
      <c r="A91" s="777" t="s">
        <v>436</v>
      </c>
      <c r="B91" s="822" t="s">
        <v>297</v>
      </c>
      <c r="C91" s="803" t="s">
        <v>110</v>
      </c>
      <c r="D91" s="793">
        <v>4</v>
      </c>
      <c r="E91" s="883">
        <v>4</v>
      </c>
      <c r="F91" s="893">
        <v>4</v>
      </c>
      <c r="G91" s="793">
        <v>3</v>
      </c>
      <c r="H91" s="793"/>
      <c r="I91" s="794"/>
      <c r="J91" s="795">
        <v>1</v>
      </c>
      <c r="K91" s="781"/>
      <c r="L91" s="772">
        <f t="shared" si="1"/>
        <v>0</v>
      </c>
      <c r="M91" s="823" t="s">
        <v>1609</v>
      </c>
    </row>
    <row r="92" spans="1:13" s="741" customFormat="1">
      <c r="A92" s="777" t="s">
        <v>438</v>
      </c>
      <c r="B92" s="822" t="s">
        <v>633</v>
      </c>
      <c r="C92" s="803" t="s">
        <v>110</v>
      </c>
      <c r="D92" s="793">
        <v>4</v>
      </c>
      <c r="E92" s="883">
        <v>4</v>
      </c>
      <c r="F92" s="893">
        <v>4</v>
      </c>
      <c r="G92" s="793">
        <v>3</v>
      </c>
      <c r="H92" s="793"/>
      <c r="I92" s="794"/>
      <c r="J92" s="795">
        <v>1</v>
      </c>
      <c r="K92" s="781"/>
      <c r="L92" s="772">
        <f t="shared" si="1"/>
        <v>0</v>
      </c>
      <c r="M92" s="823" t="s">
        <v>1609</v>
      </c>
    </row>
    <row r="93" spans="1:13" s="741" customFormat="1">
      <c r="A93" s="777" t="s">
        <v>1610</v>
      </c>
      <c r="B93" s="822" t="s">
        <v>630</v>
      </c>
      <c r="C93" s="803" t="s">
        <v>110</v>
      </c>
      <c r="D93" s="793">
        <v>1</v>
      </c>
      <c r="E93" s="883">
        <v>1</v>
      </c>
      <c r="F93" s="893">
        <v>1</v>
      </c>
      <c r="G93" s="793"/>
      <c r="H93" s="793"/>
      <c r="I93" s="794"/>
      <c r="J93" s="795">
        <v>1</v>
      </c>
      <c r="K93" s="781"/>
      <c r="L93" s="772">
        <f t="shared" si="1"/>
        <v>0</v>
      </c>
      <c r="M93" s="823" t="s">
        <v>1609</v>
      </c>
    </row>
    <row r="94" spans="1:13" s="741" customFormat="1">
      <c r="A94" s="777" t="s">
        <v>1611</v>
      </c>
      <c r="B94" s="822" t="s">
        <v>636</v>
      </c>
      <c r="C94" s="803" t="s">
        <v>110</v>
      </c>
      <c r="D94" s="793">
        <v>10</v>
      </c>
      <c r="E94" s="883">
        <v>4</v>
      </c>
      <c r="F94" s="893">
        <v>4</v>
      </c>
      <c r="G94" s="793"/>
      <c r="H94" s="793"/>
      <c r="I94" s="794"/>
      <c r="J94" s="795">
        <v>10</v>
      </c>
      <c r="K94" s="781"/>
      <c r="L94" s="772">
        <f t="shared" si="1"/>
        <v>0</v>
      </c>
      <c r="M94" s="823" t="s">
        <v>1609</v>
      </c>
    </row>
    <row r="95" spans="1:13" s="741" customFormat="1">
      <c r="A95" s="777" t="s">
        <v>1612</v>
      </c>
      <c r="B95" s="822" t="s">
        <v>315</v>
      </c>
      <c r="C95" s="803" t="s">
        <v>110</v>
      </c>
      <c r="D95" s="793">
        <v>1</v>
      </c>
      <c r="E95" s="883">
        <v>1</v>
      </c>
      <c r="F95" s="893">
        <v>1</v>
      </c>
      <c r="G95" s="793"/>
      <c r="H95" s="793"/>
      <c r="I95" s="794"/>
      <c r="J95" s="795">
        <v>1</v>
      </c>
      <c r="K95" s="781"/>
      <c r="L95" s="772">
        <f t="shared" si="1"/>
        <v>0</v>
      </c>
      <c r="M95" s="823" t="s">
        <v>1609</v>
      </c>
    </row>
    <row r="96" spans="1:13" s="741" customFormat="1">
      <c r="A96" s="777" t="s">
        <v>1613</v>
      </c>
      <c r="B96" s="822" t="s">
        <v>653</v>
      </c>
      <c r="C96" s="803" t="s">
        <v>110</v>
      </c>
      <c r="D96" s="793">
        <v>11</v>
      </c>
      <c r="E96" s="883">
        <v>11</v>
      </c>
      <c r="F96" s="893">
        <v>11</v>
      </c>
      <c r="G96" s="793">
        <v>11</v>
      </c>
      <c r="H96" s="793"/>
      <c r="I96" s="794"/>
      <c r="J96" s="795"/>
      <c r="K96" s="781"/>
      <c r="L96" s="772">
        <f t="shared" si="1"/>
        <v>0</v>
      </c>
      <c r="M96" s="823" t="s">
        <v>1609</v>
      </c>
    </row>
    <row r="97" spans="1:13" s="741" customFormat="1">
      <c r="A97" s="777" t="s">
        <v>1614</v>
      </c>
      <c r="B97" s="822" t="s">
        <v>656</v>
      </c>
      <c r="C97" s="803" t="s">
        <v>110</v>
      </c>
      <c r="D97" s="793">
        <v>4</v>
      </c>
      <c r="E97" s="883">
        <v>4</v>
      </c>
      <c r="F97" s="893">
        <v>4</v>
      </c>
      <c r="G97" s="793">
        <v>4</v>
      </c>
      <c r="H97" s="793"/>
      <c r="I97" s="794"/>
      <c r="J97" s="795"/>
      <c r="K97" s="781"/>
      <c r="L97" s="772">
        <f t="shared" si="1"/>
        <v>0</v>
      </c>
      <c r="M97" s="823" t="s">
        <v>1609</v>
      </c>
    </row>
    <row r="98" spans="1:13" s="741" customFormat="1" ht="28.5">
      <c r="A98" s="777" t="s">
        <v>1615</v>
      </c>
      <c r="B98" s="822" t="s">
        <v>300</v>
      </c>
      <c r="C98" s="803" t="s">
        <v>110</v>
      </c>
      <c r="D98" s="793">
        <v>139</v>
      </c>
      <c r="E98" s="883">
        <v>135</v>
      </c>
      <c r="F98" s="893">
        <v>135</v>
      </c>
      <c r="G98" s="793">
        <v>50</v>
      </c>
      <c r="H98" s="793"/>
      <c r="I98" s="794"/>
      <c r="J98" s="795">
        <v>85</v>
      </c>
      <c r="K98" s="781"/>
      <c r="L98" s="772">
        <f t="shared" si="1"/>
        <v>4</v>
      </c>
      <c r="M98" s="823" t="s">
        <v>1609</v>
      </c>
    </row>
    <row r="99" spans="1:13" s="741" customFormat="1" ht="28.5">
      <c r="A99" s="777" t="s">
        <v>1616</v>
      </c>
      <c r="B99" s="822" t="s">
        <v>303</v>
      </c>
      <c r="C99" s="803" t="s">
        <v>110</v>
      </c>
      <c r="D99" s="793">
        <v>42</v>
      </c>
      <c r="E99" s="883">
        <v>42</v>
      </c>
      <c r="F99" s="893">
        <v>42</v>
      </c>
      <c r="G99" s="793">
        <v>22</v>
      </c>
      <c r="H99" s="793"/>
      <c r="I99" s="794"/>
      <c r="J99" s="795">
        <v>20</v>
      </c>
      <c r="K99" s="781"/>
      <c r="L99" s="772">
        <f t="shared" si="1"/>
        <v>0</v>
      </c>
      <c r="M99" s="823" t="s">
        <v>1609</v>
      </c>
    </row>
    <row r="100" spans="1:13" s="741" customFormat="1" ht="28.5">
      <c r="A100" s="777" t="s">
        <v>1617</v>
      </c>
      <c r="B100" s="822" t="s">
        <v>1457</v>
      </c>
      <c r="C100" s="803" t="s">
        <v>142</v>
      </c>
      <c r="D100" s="793">
        <v>16</v>
      </c>
      <c r="E100" s="883">
        <v>16</v>
      </c>
      <c r="F100" s="893">
        <v>16</v>
      </c>
      <c r="G100" s="793"/>
      <c r="H100" s="793"/>
      <c r="I100" s="794"/>
      <c r="J100" s="795">
        <v>16</v>
      </c>
      <c r="K100" s="781"/>
      <c r="L100" s="772">
        <f t="shared" si="1"/>
        <v>0</v>
      </c>
      <c r="M100" s="823" t="s">
        <v>1609</v>
      </c>
    </row>
    <row r="101" spans="1:13" s="741" customFormat="1">
      <c r="A101" s="802" t="s">
        <v>1618</v>
      </c>
      <c r="B101" s="822" t="s">
        <v>1460</v>
      </c>
      <c r="C101" s="803" t="s">
        <v>1619</v>
      </c>
      <c r="D101" s="793">
        <v>10</v>
      </c>
      <c r="E101" s="883">
        <v>10</v>
      </c>
      <c r="F101" s="893">
        <v>10</v>
      </c>
      <c r="G101" s="793"/>
      <c r="H101" s="793"/>
      <c r="I101" s="794"/>
      <c r="J101" s="795">
        <v>10</v>
      </c>
      <c r="K101" s="781"/>
      <c r="L101" s="772">
        <f t="shared" si="1"/>
        <v>0</v>
      </c>
      <c r="M101" s="823" t="s">
        <v>1609</v>
      </c>
    </row>
    <row r="102" spans="1:13" s="741" customFormat="1">
      <c r="A102" s="777" t="s">
        <v>1620</v>
      </c>
      <c r="B102" s="822" t="s">
        <v>306</v>
      </c>
      <c r="C102" s="803" t="s">
        <v>110</v>
      </c>
      <c r="D102" s="793">
        <v>18</v>
      </c>
      <c r="E102" s="883">
        <v>18</v>
      </c>
      <c r="F102" s="893">
        <v>18</v>
      </c>
      <c r="G102" s="793">
        <v>5</v>
      </c>
      <c r="H102" s="793"/>
      <c r="I102" s="794"/>
      <c r="J102" s="795">
        <v>13</v>
      </c>
      <c r="K102" s="781"/>
      <c r="L102" s="772">
        <f t="shared" si="1"/>
        <v>0</v>
      </c>
      <c r="M102" s="823" t="s">
        <v>1609</v>
      </c>
    </row>
    <row r="103" spans="1:13" s="741" customFormat="1">
      <c r="A103" s="777" t="s">
        <v>1621</v>
      </c>
      <c r="B103" s="818" t="s">
        <v>641</v>
      </c>
      <c r="C103" s="803" t="s">
        <v>110</v>
      </c>
      <c r="D103" s="793">
        <v>8</v>
      </c>
      <c r="E103" s="883">
        <v>8</v>
      </c>
      <c r="F103" s="893">
        <v>8</v>
      </c>
      <c r="G103" s="793">
        <v>2</v>
      </c>
      <c r="H103" s="793"/>
      <c r="I103" s="794"/>
      <c r="J103" s="795">
        <v>6</v>
      </c>
      <c r="K103" s="781"/>
      <c r="L103" s="772">
        <f t="shared" si="1"/>
        <v>0</v>
      </c>
      <c r="M103" s="823" t="s">
        <v>1609</v>
      </c>
    </row>
    <row r="104" spans="1:13" s="741" customFormat="1">
      <c r="A104" s="777" t="s">
        <v>1622</v>
      </c>
      <c r="B104" s="818" t="s">
        <v>638</v>
      </c>
      <c r="C104" s="803" t="s">
        <v>110</v>
      </c>
      <c r="D104" s="793">
        <v>4</v>
      </c>
      <c r="E104" s="883">
        <v>4</v>
      </c>
      <c r="F104" s="893">
        <v>4</v>
      </c>
      <c r="G104" s="793">
        <v>2</v>
      </c>
      <c r="H104" s="793"/>
      <c r="I104" s="794"/>
      <c r="J104" s="795">
        <v>2</v>
      </c>
      <c r="K104" s="781"/>
      <c r="L104" s="772">
        <f t="shared" si="1"/>
        <v>0</v>
      </c>
      <c r="M104" s="823" t="s">
        <v>1609</v>
      </c>
    </row>
    <row r="105" spans="1:13" s="741" customFormat="1">
      <c r="A105" s="777" t="s">
        <v>1623</v>
      </c>
      <c r="B105" s="818" t="s">
        <v>646</v>
      </c>
      <c r="C105" s="803" t="s">
        <v>110</v>
      </c>
      <c r="D105" s="793">
        <v>4</v>
      </c>
      <c r="E105" s="883">
        <v>2</v>
      </c>
      <c r="F105" s="893">
        <v>2</v>
      </c>
      <c r="G105" s="793"/>
      <c r="H105" s="793"/>
      <c r="I105" s="794"/>
      <c r="J105" s="795">
        <v>4</v>
      </c>
      <c r="K105" s="781"/>
      <c r="L105" s="772">
        <f t="shared" si="1"/>
        <v>0</v>
      </c>
      <c r="M105" s="823" t="s">
        <v>1609</v>
      </c>
    </row>
    <row r="106" spans="1:13" s="741" customFormat="1">
      <c r="A106" s="777" t="s">
        <v>1624</v>
      </c>
      <c r="B106" s="818" t="s">
        <v>650</v>
      </c>
      <c r="C106" s="803" t="s">
        <v>110</v>
      </c>
      <c r="D106" s="793">
        <v>2</v>
      </c>
      <c r="E106" s="883">
        <v>2</v>
      </c>
      <c r="F106" s="893">
        <v>2</v>
      </c>
      <c r="G106" s="793"/>
      <c r="H106" s="793"/>
      <c r="I106" s="794"/>
      <c r="J106" s="795">
        <v>2</v>
      </c>
      <c r="K106" s="781"/>
      <c r="L106" s="772">
        <f t="shared" si="1"/>
        <v>0</v>
      </c>
      <c r="M106" s="823" t="s">
        <v>1609</v>
      </c>
    </row>
    <row r="107" spans="1:13" s="741" customFormat="1">
      <c r="A107" s="777" t="s">
        <v>1625</v>
      </c>
      <c r="B107" s="822" t="s">
        <v>662</v>
      </c>
      <c r="C107" s="803" t="s">
        <v>110</v>
      </c>
      <c r="D107" s="793">
        <v>4</v>
      </c>
      <c r="E107" s="883">
        <v>4</v>
      </c>
      <c r="F107" s="893">
        <v>4</v>
      </c>
      <c r="G107" s="793">
        <v>4</v>
      </c>
      <c r="H107" s="793"/>
      <c r="I107" s="794"/>
      <c r="J107" s="795"/>
      <c r="K107" s="781"/>
      <c r="L107" s="772">
        <f t="shared" si="1"/>
        <v>0</v>
      </c>
      <c r="M107" s="823" t="s">
        <v>1609</v>
      </c>
    </row>
    <row r="108" spans="1:13" s="741" customFormat="1">
      <c r="A108" s="777" t="s">
        <v>1626</v>
      </c>
      <c r="B108" s="822" t="s">
        <v>668</v>
      </c>
      <c r="C108" s="803" t="s">
        <v>110</v>
      </c>
      <c r="D108" s="793">
        <v>4</v>
      </c>
      <c r="E108" s="883">
        <v>4</v>
      </c>
      <c r="F108" s="893">
        <v>4</v>
      </c>
      <c r="G108" s="793">
        <v>4</v>
      </c>
      <c r="H108" s="793"/>
      <c r="I108" s="794"/>
      <c r="J108" s="795"/>
      <c r="K108" s="781"/>
      <c r="L108" s="772">
        <f t="shared" si="1"/>
        <v>0</v>
      </c>
      <c r="M108" s="823" t="s">
        <v>1609</v>
      </c>
    </row>
    <row r="109" spans="1:13" s="741" customFormat="1">
      <c r="A109" s="777" t="s">
        <v>1627</v>
      </c>
      <c r="B109" s="822" t="s">
        <v>680</v>
      </c>
      <c r="C109" s="803" t="s">
        <v>110</v>
      </c>
      <c r="D109" s="793">
        <v>4</v>
      </c>
      <c r="E109" s="883">
        <v>4</v>
      </c>
      <c r="F109" s="893">
        <v>4</v>
      </c>
      <c r="G109" s="793"/>
      <c r="H109" s="793"/>
      <c r="I109" s="794"/>
      <c r="J109" s="795">
        <v>4</v>
      </c>
      <c r="K109" s="781"/>
      <c r="L109" s="772">
        <f t="shared" si="1"/>
        <v>0</v>
      </c>
      <c r="M109" s="823" t="s">
        <v>1609</v>
      </c>
    </row>
    <row r="110" spans="1:13" s="741" customFormat="1">
      <c r="A110" s="777" t="s">
        <v>1628</v>
      </c>
      <c r="B110" s="822" t="s">
        <v>683</v>
      </c>
      <c r="C110" s="803" t="s">
        <v>110</v>
      </c>
      <c r="D110" s="793">
        <v>4</v>
      </c>
      <c r="E110" s="883">
        <v>4</v>
      </c>
      <c r="F110" s="893">
        <v>4</v>
      </c>
      <c r="G110" s="793">
        <v>4</v>
      </c>
      <c r="H110" s="793"/>
      <c r="I110" s="794"/>
      <c r="J110" s="795"/>
      <c r="K110" s="781"/>
      <c r="L110" s="772">
        <f t="shared" si="1"/>
        <v>0</v>
      </c>
      <c r="M110" s="823" t="s">
        <v>1609</v>
      </c>
    </row>
    <row r="111" spans="1:13" s="741" customFormat="1">
      <c r="A111" s="777" t="s">
        <v>1629</v>
      </c>
      <c r="B111" s="822" t="s">
        <v>327</v>
      </c>
      <c r="C111" s="803" t="s">
        <v>110</v>
      </c>
      <c r="D111" s="793">
        <v>22</v>
      </c>
      <c r="E111" s="883">
        <v>22</v>
      </c>
      <c r="F111" s="893">
        <v>22</v>
      </c>
      <c r="G111" s="793">
        <v>20</v>
      </c>
      <c r="H111" s="793"/>
      <c r="I111" s="794"/>
      <c r="J111" s="795">
        <v>2</v>
      </c>
      <c r="K111" s="781"/>
      <c r="L111" s="772">
        <f t="shared" si="1"/>
        <v>0</v>
      </c>
      <c r="M111" s="823" t="s">
        <v>1609</v>
      </c>
    </row>
    <row r="112" spans="1:13" s="741" customFormat="1" ht="28.5">
      <c r="A112" s="777" t="s">
        <v>1630</v>
      </c>
      <c r="B112" s="822" t="s">
        <v>1631</v>
      </c>
      <c r="C112" s="803" t="s">
        <v>110</v>
      </c>
      <c r="D112" s="793">
        <v>10</v>
      </c>
      <c r="E112" s="883">
        <v>10</v>
      </c>
      <c r="F112" s="893">
        <v>10</v>
      </c>
      <c r="G112" s="793">
        <v>1</v>
      </c>
      <c r="H112" s="793"/>
      <c r="I112" s="794"/>
      <c r="J112" s="795">
        <v>9</v>
      </c>
      <c r="K112" s="781"/>
      <c r="L112" s="772">
        <f t="shared" si="1"/>
        <v>0</v>
      </c>
      <c r="M112" s="823" t="s">
        <v>1609</v>
      </c>
    </row>
    <row r="113" spans="1:13" s="741" customFormat="1" ht="28.5">
      <c r="A113" s="777" t="s">
        <v>1632</v>
      </c>
      <c r="B113" s="822" t="s">
        <v>1633</v>
      </c>
      <c r="C113" s="803" t="s">
        <v>110</v>
      </c>
      <c r="D113" s="793">
        <v>9</v>
      </c>
      <c r="E113" s="883">
        <v>9</v>
      </c>
      <c r="F113" s="893">
        <v>9</v>
      </c>
      <c r="G113" s="793">
        <v>5</v>
      </c>
      <c r="H113" s="793"/>
      <c r="I113" s="794"/>
      <c r="J113" s="795">
        <v>4</v>
      </c>
      <c r="K113" s="781"/>
      <c r="L113" s="772">
        <f t="shared" si="1"/>
        <v>0</v>
      </c>
      <c r="M113" s="823" t="s">
        <v>1609</v>
      </c>
    </row>
    <row r="114" spans="1:13" s="741" customFormat="1" ht="28.5">
      <c r="A114" s="777" t="s">
        <v>1634</v>
      </c>
      <c r="B114" s="822" t="s">
        <v>1635</v>
      </c>
      <c r="C114" s="803" t="s">
        <v>110</v>
      </c>
      <c r="D114" s="793">
        <v>9</v>
      </c>
      <c r="E114" s="883">
        <v>9</v>
      </c>
      <c r="F114" s="893">
        <v>9</v>
      </c>
      <c r="G114" s="793">
        <v>5</v>
      </c>
      <c r="H114" s="793"/>
      <c r="I114" s="794"/>
      <c r="J114" s="795">
        <v>4</v>
      </c>
      <c r="K114" s="781"/>
      <c r="L114" s="772">
        <f t="shared" si="1"/>
        <v>0</v>
      </c>
      <c r="M114" s="823" t="s">
        <v>1609</v>
      </c>
    </row>
    <row r="115" spans="1:13" s="741" customFormat="1">
      <c r="A115" s="777" t="s">
        <v>1636</v>
      </c>
      <c r="B115" s="822" t="s">
        <v>1637</v>
      </c>
      <c r="C115" s="803" t="s">
        <v>110</v>
      </c>
      <c r="D115" s="793">
        <v>54</v>
      </c>
      <c r="E115" s="883">
        <v>54</v>
      </c>
      <c r="F115" s="893">
        <v>54</v>
      </c>
      <c r="G115" s="793">
        <v>30</v>
      </c>
      <c r="H115" s="793"/>
      <c r="I115" s="794"/>
      <c r="J115" s="795">
        <v>24</v>
      </c>
      <c r="K115" s="781"/>
      <c r="L115" s="772">
        <f t="shared" si="1"/>
        <v>0</v>
      </c>
      <c r="M115" s="823" t="s">
        <v>1609</v>
      </c>
    </row>
    <row r="116" spans="1:13" s="741" customFormat="1" ht="28.5">
      <c r="A116" s="777" t="s">
        <v>1638</v>
      </c>
      <c r="B116" s="822" t="s">
        <v>1639</v>
      </c>
      <c r="C116" s="803" t="s">
        <v>110</v>
      </c>
      <c r="D116" s="793">
        <v>30</v>
      </c>
      <c r="E116" s="883">
        <v>30</v>
      </c>
      <c r="F116" s="893">
        <v>30</v>
      </c>
      <c r="G116" s="793">
        <v>30</v>
      </c>
      <c r="H116" s="793"/>
      <c r="I116" s="794"/>
      <c r="J116" s="795"/>
      <c r="K116" s="781"/>
      <c r="L116" s="772">
        <f t="shared" si="1"/>
        <v>0</v>
      </c>
      <c r="M116" s="823" t="s">
        <v>1609</v>
      </c>
    </row>
    <row r="117" spans="1:13" s="741" customFormat="1" ht="28.5">
      <c r="A117" s="777" t="s">
        <v>1640</v>
      </c>
      <c r="B117" s="822" t="s">
        <v>1641</v>
      </c>
      <c r="C117" s="803" t="s">
        <v>110</v>
      </c>
      <c r="D117" s="793">
        <v>39</v>
      </c>
      <c r="E117" s="883">
        <v>38</v>
      </c>
      <c r="F117" s="893">
        <v>38</v>
      </c>
      <c r="G117" s="793">
        <v>30</v>
      </c>
      <c r="H117" s="793"/>
      <c r="I117" s="794"/>
      <c r="J117" s="795">
        <v>8</v>
      </c>
      <c r="K117" s="781"/>
      <c r="L117" s="772">
        <f t="shared" si="1"/>
        <v>1</v>
      </c>
      <c r="M117" s="823" t="s">
        <v>1609</v>
      </c>
    </row>
    <row r="118" spans="1:13" s="741" customFormat="1">
      <c r="A118" s="802" t="s">
        <v>1642</v>
      </c>
      <c r="B118" s="822" t="s">
        <v>1461</v>
      </c>
      <c r="C118" s="803" t="s">
        <v>110</v>
      </c>
      <c r="D118" s="793">
        <v>100</v>
      </c>
      <c r="E118" s="883">
        <v>100</v>
      </c>
      <c r="F118" s="893">
        <v>100</v>
      </c>
      <c r="G118" s="793"/>
      <c r="H118" s="793"/>
      <c r="I118" s="794"/>
      <c r="J118" s="795">
        <v>100</v>
      </c>
      <c r="K118" s="781"/>
      <c r="L118" s="772">
        <f t="shared" si="1"/>
        <v>0</v>
      </c>
      <c r="M118" s="823" t="s">
        <v>1609</v>
      </c>
    </row>
    <row r="119" spans="1:13" s="741" customFormat="1">
      <c r="A119" s="777" t="s">
        <v>1643</v>
      </c>
      <c r="B119" s="822" t="s">
        <v>702</v>
      </c>
      <c r="C119" s="803" t="s">
        <v>110</v>
      </c>
      <c r="D119" s="793">
        <v>87</v>
      </c>
      <c r="E119" s="883">
        <v>80</v>
      </c>
      <c r="F119" s="893">
        <v>80</v>
      </c>
      <c r="G119" s="793">
        <v>80</v>
      </c>
      <c r="H119" s="793"/>
      <c r="I119" s="794"/>
      <c r="J119" s="795"/>
      <c r="K119" s="781"/>
      <c r="L119" s="772">
        <f t="shared" si="1"/>
        <v>7</v>
      </c>
      <c r="M119" s="823" t="s">
        <v>1609</v>
      </c>
    </row>
    <row r="120" spans="1:13" s="741" customFormat="1">
      <c r="A120" s="777" t="s">
        <v>1644</v>
      </c>
      <c r="B120" s="822" t="s">
        <v>309</v>
      </c>
      <c r="C120" s="803" t="s">
        <v>110</v>
      </c>
      <c r="D120" s="793">
        <v>82</v>
      </c>
      <c r="E120" s="883">
        <v>77</v>
      </c>
      <c r="F120" s="893">
        <v>77</v>
      </c>
      <c r="G120" s="793">
        <v>40</v>
      </c>
      <c r="H120" s="793"/>
      <c r="I120" s="794"/>
      <c r="J120" s="795">
        <v>37</v>
      </c>
      <c r="K120" s="781"/>
      <c r="L120" s="772">
        <f t="shared" si="1"/>
        <v>5</v>
      </c>
      <c r="M120" s="823" t="s">
        <v>1609</v>
      </c>
    </row>
    <row r="121" spans="1:13" s="741" customFormat="1">
      <c r="A121" s="777" t="s">
        <v>1645</v>
      </c>
      <c r="B121" s="822" t="s">
        <v>1646</v>
      </c>
      <c r="C121" s="803" t="s">
        <v>110</v>
      </c>
      <c r="D121" s="793">
        <v>82</v>
      </c>
      <c r="E121" s="883">
        <v>77</v>
      </c>
      <c r="F121" s="893">
        <v>77</v>
      </c>
      <c r="G121" s="793">
        <v>50</v>
      </c>
      <c r="H121" s="793"/>
      <c r="I121" s="794"/>
      <c r="J121" s="795">
        <v>27</v>
      </c>
      <c r="K121" s="781"/>
      <c r="L121" s="772">
        <f t="shared" si="1"/>
        <v>5</v>
      </c>
      <c r="M121" s="823" t="s">
        <v>1609</v>
      </c>
    </row>
    <row r="122" spans="1:13" s="741" customFormat="1">
      <c r="A122" s="777" t="s">
        <v>1647</v>
      </c>
      <c r="B122" s="822" t="s">
        <v>1648</v>
      </c>
      <c r="C122" s="803" t="s">
        <v>110</v>
      </c>
      <c r="D122" s="793">
        <v>1</v>
      </c>
      <c r="E122" s="883">
        <v>1</v>
      </c>
      <c r="F122" s="893">
        <v>1</v>
      </c>
      <c r="G122" s="793">
        <v>1</v>
      </c>
      <c r="H122" s="793"/>
      <c r="I122" s="794"/>
      <c r="J122" s="795"/>
      <c r="K122" s="781"/>
      <c r="L122" s="772">
        <f t="shared" si="1"/>
        <v>0</v>
      </c>
      <c r="M122" s="823" t="s">
        <v>1609</v>
      </c>
    </row>
    <row r="123" spans="1:13" s="741" customFormat="1">
      <c r="A123" s="777" t="s">
        <v>1649</v>
      </c>
      <c r="B123" s="822" t="s">
        <v>1650</v>
      </c>
      <c r="C123" s="803" t="s">
        <v>110</v>
      </c>
      <c r="D123" s="793">
        <v>1</v>
      </c>
      <c r="E123" s="883">
        <v>1</v>
      </c>
      <c r="F123" s="893">
        <v>1</v>
      </c>
      <c r="G123" s="793"/>
      <c r="H123" s="793"/>
      <c r="I123" s="794"/>
      <c r="J123" s="795">
        <v>1</v>
      </c>
      <c r="K123" s="781"/>
      <c r="L123" s="772">
        <f t="shared" si="1"/>
        <v>0</v>
      </c>
      <c r="M123" s="823" t="s">
        <v>1609</v>
      </c>
    </row>
    <row r="124" spans="1:13" s="741" customFormat="1">
      <c r="A124" s="802" t="s">
        <v>1651</v>
      </c>
      <c r="B124" s="822" t="s">
        <v>1459</v>
      </c>
      <c r="C124" s="803" t="s">
        <v>110</v>
      </c>
      <c r="D124" s="793">
        <v>120</v>
      </c>
      <c r="E124" s="883">
        <v>120</v>
      </c>
      <c r="F124" s="893">
        <v>120</v>
      </c>
      <c r="G124" s="793"/>
      <c r="H124" s="793"/>
      <c r="I124" s="794"/>
      <c r="J124" s="795">
        <v>120</v>
      </c>
      <c r="K124" s="781"/>
      <c r="L124" s="772">
        <f t="shared" si="1"/>
        <v>0</v>
      </c>
      <c r="M124" s="823" t="s">
        <v>1609</v>
      </c>
    </row>
    <row r="125" spans="1:13" s="741" customFormat="1">
      <c r="A125" s="802" t="s">
        <v>1652</v>
      </c>
      <c r="B125" s="822" t="s">
        <v>1068</v>
      </c>
      <c r="C125" s="803" t="s">
        <v>110</v>
      </c>
      <c r="D125" s="793">
        <v>808</v>
      </c>
      <c r="E125" s="883">
        <v>0</v>
      </c>
      <c r="F125" s="893">
        <v>0</v>
      </c>
      <c r="G125" s="793"/>
      <c r="H125" s="793"/>
      <c r="I125" s="794"/>
      <c r="J125" s="795"/>
      <c r="K125" s="781"/>
      <c r="L125" s="772">
        <f t="shared" si="1"/>
        <v>808</v>
      </c>
      <c r="M125" s="823" t="s">
        <v>1609</v>
      </c>
    </row>
    <row r="126" spans="1:13" s="741" customFormat="1">
      <c r="A126" s="802" t="s">
        <v>1653</v>
      </c>
      <c r="B126" s="822" t="s">
        <v>1479</v>
      </c>
      <c r="C126" s="803" t="s">
        <v>110</v>
      </c>
      <c r="D126" s="793">
        <v>808</v>
      </c>
      <c r="E126" s="883">
        <v>0</v>
      </c>
      <c r="F126" s="893">
        <v>0</v>
      </c>
      <c r="G126" s="793"/>
      <c r="H126" s="793"/>
      <c r="I126" s="794"/>
      <c r="J126" s="795"/>
      <c r="K126" s="781"/>
      <c r="L126" s="772">
        <f t="shared" si="1"/>
        <v>808</v>
      </c>
      <c r="M126" s="823" t="s">
        <v>1609</v>
      </c>
    </row>
    <row r="127" spans="1:13" s="741" customFormat="1">
      <c r="A127" s="777" t="s">
        <v>1654</v>
      </c>
      <c r="B127" s="822" t="s">
        <v>711</v>
      </c>
      <c r="C127" s="803" t="s">
        <v>123</v>
      </c>
      <c r="D127" s="793">
        <v>552</v>
      </c>
      <c r="E127" s="883">
        <v>552</v>
      </c>
      <c r="F127" s="893">
        <v>552</v>
      </c>
      <c r="G127" s="793">
        <v>400</v>
      </c>
      <c r="H127" s="793"/>
      <c r="I127" s="794"/>
      <c r="J127" s="795">
        <v>152</v>
      </c>
      <c r="K127" s="781"/>
      <c r="L127" s="772">
        <f t="shared" si="1"/>
        <v>0</v>
      </c>
      <c r="M127" s="823" t="s">
        <v>1609</v>
      </c>
    </row>
    <row r="128" spans="1:13" s="741" customFormat="1">
      <c r="A128" s="777" t="s">
        <v>1655</v>
      </c>
      <c r="B128" s="822" t="s">
        <v>713</v>
      </c>
      <c r="C128" s="803" t="s">
        <v>123</v>
      </c>
      <c r="D128" s="793">
        <v>585</v>
      </c>
      <c r="E128" s="883">
        <v>552</v>
      </c>
      <c r="F128" s="893">
        <v>552</v>
      </c>
      <c r="G128" s="793">
        <v>400</v>
      </c>
      <c r="H128" s="793"/>
      <c r="I128" s="794"/>
      <c r="J128" s="795">
        <v>152</v>
      </c>
      <c r="K128" s="781"/>
      <c r="L128" s="772">
        <f t="shared" si="1"/>
        <v>33</v>
      </c>
      <c r="M128" s="823" t="s">
        <v>1609</v>
      </c>
    </row>
    <row r="129" spans="1:13" s="741" customFormat="1">
      <c r="A129" s="777" t="s">
        <v>1656</v>
      </c>
      <c r="B129" s="822" t="s">
        <v>715</v>
      </c>
      <c r="C129" s="803" t="s">
        <v>123</v>
      </c>
      <c r="D129" s="793">
        <v>552</v>
      </c>
      <c r="E129" s="883">
        <v>552</v>
      </c>
      <c r="F129" s="893">
        <v>552</v>
      </c>
      <c r="G129" s="793">
        <v>400</v>
      </c>
      <c r="H129" s="793"/>
      <c r="I129" s="794"/>
      <c r="J129" s="795">
        <v>152</v>
      </c>
      <c r="K129" s="781"/>
      <c r="L129" s="772">
        <f t="shared" si="1"/>
        <v>0</v>
      </c>
      <c r="M129" s="823" t="s">
        <v>1609</v>
      </c>
    </row>
    <row r="130" spans="1:13" s="741" customFormat="1">
      <c r="A130" s="777" t="s">
        <v>1657</v>
      </c>
      <c r="B130" s="822" t="s">
        <v>723</v>
      </c>
      <c r="C130" s="803" t="s">
        <v>110</v>
      </c>
      <c r="D130" s="793">
        <v>9</v>
      </c>
      <c r="E130" s="883">
        <v>9</v>
      </c>
      <c r="F130" s="893">
        <v>9</v>
      </c>
      <c r="G130" s="793">
        <v>9</v>
      </c>
      <c r="H130" s="793"/>
      <c r="I130" s="794"/>
      <c r="J130" s="795"/>
      <c r="K130" s="781"/>
      <c r="L130" s="772">
        <f t="shared" si="1"/>
        <v>0</v>
      </c>
      <c r="M130" s="823" t="s">
        <v>1609</v>
      </c>
    </row>
    <row r="131" spans="1:13" s="741" customFormat="1">
      <c r="A131" s="777" t="s">
        <v>1658</v>
      </c>
      <c r="B131" s="822" t="s">
        <v>729</v>
      </c>
      <c r="C131" s="803" t="s">
        <v>110</v>
      </c>
      <c r="D131" s="793">
        <v>4</v>
      </c>
      <c r="E131" s="883">
        <v>4</v>
      </c>
      <c r="F131" s="893">
        <v>4</v>
      </c>
      <c r="G131" s="793">
        <v>3</v>
      </c>
      <c r="H131" s="793"/>
      <c r="I131" s="794"/>
      <c r="J131" s="795">
        <v>1</v>
      </c>
      <c r="K131" s="781"/>
      <c r="L131" s="772">
        <f t="shared" si="1"/>
        <v>0</v>
      </c>
      <c r="M131" s="823" t="s">
        <v>1609</v>
      </c>
    </row>
    <row r="132" spans="1:13" s="741" customFormat="1">
      <c r="A132" s="777" t="s">
        <v>1659</v>
      </c>
      <c r="B132" s="818" t="s">
        <v>717</v>
      </c>
      <c r="C132" s="803" t="s">
        <v>1619</v>
      </c>
      <c r="D132" s="793">
        <v>150</v>
      </c>
      <c r="E132" s="883">
        <v>150</v>
      </c>
      <c r="F132" s="893">
        <v>150</v>
      </c>
      <c r="G132" s="793"/>
      <c r="H132" s="793"/>
      <c r="I132" s="794"/>
      <c r="J132" s="795">
        <v>150</v>
      </c>
      <c r="K132" s="781"/>
      <c r="L132" s="772">
        <f t="shared" si="1"/>
        <v>0</v>
      </c>
      <c r="M132" s="823" t="s">
        <v>1609</v>
      </c>
    </row>
    <row r="133" spans="1:13" s="741" customFormat="1">
      <c r="A133" s="777" t="s">
        <v>1660</v>
      </c>
      <c r="B133" s="818" t="s">
        <v>720</v>
      </c>
      <c r="C133" s="803" t="s">
        <v>1619</v>
      </c>
      <c r="D133" s="793">
        <v>150</v>
      </c>
      <c r="E133" s="883">
        <v>0</v>
      </c>
      <c r="F133" s="893">
        <v>0</v>
      </c>
      <c r="G133" s="793"/>
      <c r="H133" s="793"/>
      <c r="I133" s="794"/>
      <c r="J133" s="795"/>
      <c r="K133" s="781"/>
      <c r="L133" s="772">
        <f t="shared" si="1"/>
        <v>150</v>
      </c>
      <c r="M133" s="823" t="s">
        <v>1609</v>
      </c>
    </row>
    <row r="134" spans="1:13" s="741" customFormat="1">
      <c r="A134" s="777" t="s">
        <v>1661</v>
      </c>
      <c r="B134" s="818" t="s">
        <v>726</v>
      </c>
      <c r="C134" s="803" t="s">
        <v>110</v>
      </c>
      <c r="D134" s="793">
        <v>10</v>
      </c>
      <c r="E134" s="883">
        <v>8</v>
      </c>
      <c r="F134" s="893">
        <v>8</v>
      </c>
      <c r="G134" s="793"/>
      <c r="H134" s="793"/>
      <c r="I134" s="794"/>
      <c r="J134" s="795">
        <v>8</v>
      </c>
      <c r="K134" s="781"/>
      <c r="L134" s="772">
        <f t="shared" si="1"/>
        <v>2</v>
      </c>
      <c r="M134" s="823" t="s">
        <v>1609</v>
      </c>
    </row>
    <row r="135" spans="1:13" s="741" customFormat="1" ht="28.5">
      <c r="A135" s="777" t="s">
        <v>1662</v>
      </c>
      <c r="B135" s="818" t="s">
        <v>1663</v>
      </c>
      <c r="C135" s="803" t="s">
        <v>110</v>
      </c>
      <c r="D135" s="793">
        <v>12</v>
      </c>
      <c r="E135" s="883">
        <v>4</v>
      </c>
      <c r="F135" s="893">
        <v>4</v>
      </c>
      <c r="G135" s="793"/>
      <c r="H135" s="793"/>
      <c r="I135" s="794"/>
      <c r="J135" s="795">
        <v>4</v>
      </c>
      <c r="K135" s="781"/>
      <c r="L135" s="772">
        <f t="shared" si="1"/>
        <v>8</v>
      </c>
      <c r="M135" s="823" t="s">
        <v>1609</v>
      </c>
    </row>
    <row r="136" spans="1:13" s="741" customFormat="1">
      <c r="A136" s="777" t="s">
        <v>1664</v>
      </c>
      <c r="B136" s="818" t="s">
        <v>1665</v>
      </c>
      <c r="C136" s="803" t="s">
        <v>110</v>
      </c>
      <c r="D136" s="793">
        <v>5</v>
      </c>
      <c r="E136" s="883">
        <v>0</v>
      </c>
      <c r="F136" s="893">
        <v>0</v>
      </c>
      <c r="G136" s="793"/>
      <c r="H136" s="793"/>
      <c r="I136" s="794"/>
      <c r="J136" s="795"/>
      <c r="K136" s="781"/>
      <c r="L136" s="772">
        <f t="shared" si="1"/>
        <v>5</v>
      </c>
      <c r="M136" s="823" t="s">
        <v>1609</v>
      </c>
    </row>
    <row r="137" spans="1:13" s="741" customFormat="1">
      <c r="A137" s="777" t="s">
        <v>1666</v>
      </c>
      <c r="B137" s="818" t="s">
        <v>1667</v>
      </c>
      <c r="C137" s="803" t="s">
        <v>110</v>
      </c>
      <c r="D137" s="793">
        <v>5</v>
      </c>
      <c r="E137" s="883">
        <v>0</v>
      </c>
      <c r="F137" s="893">
        <v>0</v>
      </c>
      <c r="G137" s="793"/>
      <c r="H137" s="793"/>
      <c r="I137" s="794"/>
      <c r="J137" s="795"/>
      <c r="K137" s="781"/>
      <c r="L137" s="772">
        <f t="shared" si="1"/>
        <v>5</v>
      </c>
      <c r="M137" s="823" t="s">
        <v>1609</v>
      </c>
    </row>
    <row r="138" spans="1:13" s="741" customFormat="1">
      <c r="A138" s="777" t="s">
        <v>1668</v>
      </c>
      <c r="B138" s="818" t="s">
        <v>1669</v>
      </c>
      <c r="C138" s="803" t="s">
        <v>110</v>
      </c>
      <c r="D138" s="793">
        <v>4</v>
      </c>
      <c r="E138" s="883">
        <v>0</v>
      </c>
      <c r="F138" s="893">
        <v>0</v>
      </c>
      <c r="G138" s="793"/>
      <c r="H138" s="793"/>
      <c r="I138" s="794"/>
      <c r="J138" s="795"/>
      <c r="K138" s="781"/>
      <c r="L138" s="772">
        <f t="shared" ref="L138:L201" si="2">D138-G138-H138-I138-J138</f>
        <v>4</v>
      </c>
      <c r="M138" s="823" t="s">
        <v>1609</v>
      </c>
    </row>
    <row r="139" spans="1:13" s="741" customFormat="1">
      <c r="A139" s="777" t="s">
        <v>1670</v>
      </c>
      <c r="B139" s="818" t="s">
        <v>1671</v>
      </c>
      <c r="C139" s="803" t="s">
        <v>110</v>
      </c>
      <c r="D139" s="793">
        <v>16</v>
      </c>
      <c r="E139" s="883">
        <v>0</v>
      </c>
      <c r="F139" s="893">
        <v>0</v>
      </c>
      <c r="G139" s="793"/>
      <c r="H139" s="793"/>
      <c r="I139" s="794"/>
      <c r="J139" s="795"/>
      <c r="K139" s="781"/>
      <c r="L139" s="772">
        <f t="shared" si="2"/>
        <v>16</v>
      </c>
      <c r="M139" s="823" t="s">
        <v>1609</v>
      </c>
    </row>
    <row r="140" spans="1:13" s="741" customFormat="1">
      <c r="A140" s="777" t="s">
        <v>1672</v>
      </c>
      <c r="B140" s="818" t="s">
        <v>1673</v>
      </c>
      <c r="C140" s="803" t="s">
        <v>110</v>
      </c>
      <c r="D140" s="793">
        <v>16</v>
      </c>
      <c r="E140" s="883">
        <v>0</v>
      </c>
      <c r="F140" s="893">
        <v>0</v>
      </c>
      <c r="G140" s="793"/>
      <c r="H140" s="793"/>
      <c r="I140" s="794"/>
      <c r="J140" s="795"/>
      <c r="K140" s="781"/>
      <c r="L140" s="772">
        <f t="shared" si="2"/>
        <v>16</v>
      </c>
      <c r="M140" s="823" t="s">
        <v>1609</v>
      </c>
    </row>
    <row r="141" spans="1:13" s="741" customFormat="1">
      <c r="A141" s="777" t="s">
        <v>1674</v>
      </c>
      <c r="B141" s="818" t="s">
        <v>1675</v>
      </c>
      <c r="C141" s="803" t="s">
        <v>110</v>
      </c>
      <c r="D141" s="793">
        <v>16</v>
      </c>
      <c r="E141" s="883">
        <v>0</v>
      </c>
      <c r="F141" s="893">
        <v>0</v>
      </c>
      <c r="G141" s="793"/>
      <c r="H141" s="793"/>
      <c r="I141" s="794"/>
      <c r="J141" s="795"/>
      <c r="K141" s="781"/>
      <c r="L141" s="772">
        <f t="shared" si="2"/>
        <v>16</v>
      </c>
      <c r="M141" s="823" t="s">
        <v>1609</v>
      </c>
    </row>
    <row r="142" spans="1:13" s="741" customFormat="1">
      <c r="A142" s="777" t="s">
        <v>1676</v>
      </c>
      <c r="B142" s="818" t="s">
        <v>753</v>
      </c>
      <c r="C142" s="803" t="s">
        <v>110</v>
      </c>
      <c r="D142" s="793">
        <v>180</v>
      </c>
      <c r="E142" s="883">
        <v>180</v>
      </c>
      <c r="F142" s="893">
        <v>180</v>
      </c>
      <c r="G142" s="793">
        <v>180</v>
      </c>
      <c r="H142" s="793"/>
      <c r="I142" s="794"/>
      <c r="J142" s="795"/>
      <c r="K142" s="781"/>
      <c r="L142" s="772">
        <f t="shared" si="2"/>
        <v>0</v>
      </c>
      <c r="M142" s="823" t="s">
        <v>1609</v>
      </c>
    </row>
    <row r="143" spans="1:13" s="741" customFormat="1" ht="28.5">
      <c r="A143" s="777" t="s">
        <v>1677</v>
      </c>
      <c r="B143" s="818" t="s">
        <v>659</v>
      </c>
      <c r="C143" s="803" t="s">
        <v>110</v>
      </c>
      <c r="D143" s="793">
        <v>22</v>
      </c>
      <c r="E143" s="883">
        <v>22</v>
      </c>
      <c r="F143" s="893">
        <v>22</v>
      </c>
      <c r="G143" s="793"/>
      <c r="H143" s="793"/>
      <c r="I143" s="794"/>
      <c r="J143" s="795">
        <v>22</v>
      </c>
      <c r="K143" s="781"/>
      <c r="L143" s="772">
        <f t="shared" si="2"/>
        <v>0</v>
      </c>
      <c r="M143" s="823" t="s">
        <v>1609</v>
      </c>
    </row>
    <row r="144" spans="1:13" s="741" customFormat="1">
      <c r="A144" s="777" t="s">
        <v>1678</v>
      </c>
      <c r="B144" s="822" t="s">
        <v>755</v>
      </c>
      <c r="C144" s="803" t="s">
        <v>110</v>
      </c>
      <c r="D144" s="793">
        <v>800</v>
      </c>
      <c r="E144" s="883">
        <v>360</v>
      </c>
      <c r="F144" s="893">
        <v>360</v>
      </c>
      <c r="G144" s="793">
        <v>360</v>
      </c>
      <c r="H144" s="793"/>
      <c r="I144" s="794"/>
      <c r="J144" s="795"/>
      <c r="K144" s="781"/>
      <c r="L144" s="772">
        <f t="shared" si="2"/>
        <v>440</v>
      </c>
      <c r="M144" s="823" t="s">
        <v>1609</v>
      </c>
    </row>
    <row r="145" spans="1:13" s="741" customFormat="1">
      <c r="A145" s="777" t="s">
        <v>1679</v>
      </c>
      <c r="B145" s="822" t="s">
        <v>758</v>
      </c>
      <c r="C145" s="803" t="s">
        <v>110</v>
      </c>
      <c r="D145" s="793">
        <v>100</v>
      </c>
      <c r="E145" s="883">
        <v>100</v>
      </c>
      <c r="F145" s="893">
        <v>100</v>
      </c>
      <c r="G145" s="793">
        <v>100</v>
      </c>
      <c r="H145" s="793"/>
      <c r="I145" s="794"/>
      <c r="J145" s="795"/>
      <c r="K145" s="781"/>
      <c r="L145" s="772">
        <f t="shared" si="2"/>
        <v>0</v>
      </c>
      <c r="M145" s="823" t="s">
        <v>1609</v>
      </c>
    </row>
    <row r="146" spans="1:13" s="741" customFormat="1">
      <c r="A146" s="777" t="s">
        <v>1680</v>
      </c>
      <c r="B146" s="822" t="s">
        <v>1681</v>
      </c>
      <c r="C146" s="803" t="s">
        <v>110</v>
      </c>
      <c r="D146" s="793">
        <v>175</v>
      </c>
      <c r="E146" s="883">
        <v>160</v>
      </c>
      <c r="F146" s="893">
        <v>160</v>
      </c>
      <c r="G146" s="793">
        <v>100</v>
      </c>
      <c r="H146" s="793"/>
      <c r="I146" s="794"/>
      <c r="J146" s="795">
        <v>60</v>
      </c>
      <c r="K146" s="781"/>
      <c r="L146" s="772">
        <f t="shared" si="2"/>
        <v>15</v>
      </c>
      <c r="M146" s="823" t="s">
        <v>1609</v>
      </c>
    </row>
    <row r="147" spans="1:13" s="741" customFormat="1">
      <c r="A147" s="777" t="s">
        <v>1682</v>
      </c>
      <c r="B147" s="822" t="s">
        <v>1683</v>
      </c>
      <c r="C147" s="803" t="s">
        <v>123</v>
      </c>
      <c r="D147" s="793">
        <v>4220</v>
      </c>
      <c r="E147" s="883">
        <v>3947</v>
      </c>
      <c r="F147" s="893">
        <v>3947</v>
      </c>
      <c r="G147" s="793">
        <v>3500</v>
      </c>
      <c r="H147" s="793"/>
      <c r="I147" s="794"/>
      <c r="J147" s="795">
        <v>447</v>
      </c>
      <c r="K147" s="781"/>
      <c r="L147" s="772">
        <f t="shared" si="2"/>
        <v>273</v>
      </c>
      <c r="M147" s="823" t="s">
        <v>1609</v>
      </c>
    </row>
    <row r="148" spans="1:13" s="741" customFormat="1">
      <c r="A148" s="777" t="s">
        <v>1684</v>
      </c>
      <c r="B148" s="822" t="s">
        <v>1685</v>
      </c>
      <c r="C148" s="803" t="s">
        <v>123</v>
      </c>
      <c r="D148" s="793">
        <v>3800</v>
      </c>
      <c r="E148" s="883">
        <v>3506</v>
      </c>
      <c r="F148" s="893">
        <v>3506</v>
      </c>
      <c r="G148" s="793">
        <v>2500</v>
      </c>
      <c r="H148" s="793"/>
      <c r="I148" s="794"/>
      <c r="J148" s="795">
        <v>1006</v>
      </c>
      <c r="K148" s="781"/>
      <c r="L148" s="772">
        <f t="shared" si="2"/>
        <v>294</v>
      </c>
      <c r="M148" s="823" t="s">
        <v>1609</v>
      </c>
    </row>
    <row r="149" spans="1:13" s="741" customFormat="1">
      <c r="A149" s="777" t="s">
        <v>1686</v>
      </c>
      <c r="B149" s="822" t="s">
        <v>1687</v>
      </c>
      <c r="C149" s="803" t="s">
        <v>123</v>
      </c>
      <c r="D149" s="793">
        <v>500</v>
      </c>
      <c r="E149" s="883">
        <v>468</v>
      </c>
      <c r="F149" s="893">
        <v>468</v>
      </c>
      <c r="G149" s="793">
        <v>250</v>
      </c>
      <c r="H149" s="793"/>
      <c r="I149" s="794"/>
      <c r="J149" s="795">
        <v>218</v>
      </c>
      <c r="K149" s="781"/>
      <c r="L149" s="772">
        <f t="shared" si="2"/>
        <v>32</v>
      </c>
      <c r="M149" s="823" t="s">
        <v>1609</v>
      </c>
    </row>
    <row r="150" spans="1:13" s="741" customFormat="1">
      <c r="A150" s="777" t="s">
        <v>1688</v>
      </c>
      <c r="B150" s="822" t="s">
        <v>1689</v>
      </c>
      <c r="C150" s="803" t="s">
        <v>123</v>
      </c>
      <c r="D150" s="793">
        <v>1160</v>
      </c>
      <c r="E150" s="883">
        <v>454</v>
      </c>
      <c r="F150" s="893">
        <v>454</v>
      </c>
      <c r="G150" s="793">
        <v>500</v>
      </c>
      <c r="H150" s="793"/>
      <c r="I150" s="794"/>
      <c r="J150" s="795">
        <v>-46</v>
      </c>
      <c r="K150" s="781"/>
      <c r="L150" s="772">
        <f t="shared" si="2"/>
        <v>706</v>
      </c>
      <c r="M150" s="823" t="s">
        <v>1609</v>
      </c>
    </row>
    <row r="151" spans="1:13" s="741" customFormat="1">
      <c r="A151" s="777" t="s">
        <v>1690</v>
      </c>
      <c r="B151" s="822" t="s">
        <v>1691</v>
      </c>
      <c r="C151" s="803" t="s">
        <v>123</v>
      </c>
      <c r="D151" s="793">
        <v>1300</v>
      </c>
      <c r="E151" s="883">
        <v>1084</v>
      </c>
      <c r="F151" s="893">
        <v>1084</v>
      </c>
      <c r="G151" s="793">
        <v>1100</v>
      </c>
      <c r="H151" s="793"/>
      <c r="I151" s="794"/>
      <c r="J151" s="795">
        <v>-16</v>
      </c>
      <c r="K151" s="781"/>
      <c r="L151" s="772">
        <f t="shared" si="2"/>
        <v>216</v>
      </c>
      <c r="M151" s="823" t="s">
        <v>1609</v>
      </c>
    </row>
    <row r="152" spans="1:13" s="741" customFormat="1">
      <c r="A152" s="777" t="s">
        <v>1692</v>
      </c>
      <c r="B152" s="822" t="s">
        <v>761</v>
      </c>
      <c r="C152" s="803" t="s">
        <v>123</v>
      </c>
      <c r="D152" s="793">
        <v>4500</v>
      </c>
      <c r="E152" s="883">
        <v>4500</v>
      </c>
      <c r="F152" s="893">
        <v>4500</v>
      </c>
      <c r="G152" s="793">
        <v>4000</v>
      </c>
      <c r="H152" s="793"/>
      <c r="I152" s="794"/>
      <c r="J152" s="795">
        <v>500</v>
      </c>
      <c r="K152" s="781"/>
      <c r="L152" s="772">
        <f t="shared" si="2"/>
        <v>0</v>
      </c>
      <c r="M152" s="823" t="s">
        <v>1609</v>
      </c>
    </row>
    <row r="153" spans="1:13" s="741" customFormat="1">
      <c r="A153" s="777" t="s">
        <v>1693</v>
      </c>
      <c r="B153" s="822" t="s">
        <v>763</v>
      </c>
      <c r="C153" s="803" t="s">
        <v>110</v>
      </c>
      <c r="D153" s="793">
        <v>9000</v>
      </c>
      <c r="E153" s="883">
        <v>9000</v>
      </c>
      <c r="F153" s="893">
        <v>9000</v>
      </c>
      <c r="G153" s="793">
        <v>8000</v>
      </c>
      <c r="H153" s="793"/>
      <c r="I153" s="794"/>
      <c r="J153" s="795">
        <v>1000</v>
      </c>
      <c r="K153" s="781"/>
      <c r="L153" s="772">
        <f t="shared" si="2"/>
        <v>0</v>
      </c>
      <c r="M153" s="823" t="s">
        <v>1609</v>
      </c>
    </row>
    <row r="154" spans="1:13" s="741" customFormat="1">
      <c r="A154" s="777" t="s">
        <v>1694</v>
      </c>
      <c r="B154" s="822" t="s">
        <v>766</v>
      </c>
      <c r="C154" s="803" t="s">
        <v>110</v>
      </c>
      <c r="D154" s="793">
        <v>9000</v>
      </c>
      <c r="E154" s="883">
        <v>9000</v>
      </c>
      <c r="F154" s="893">
        <v>9000</v>
      </c>
      <c r="G154" s="793">
        <v>8000</v>
      </c>
      <c r="H154" s="793"/>
      <c r="I154" s="794"/>
      <c r="J154" s="795">
        <v>1000</v>
      </c>
      <c r="K154" s="781"/>
      <c r="L154" s="772">
        <f t="shared" si="2"/>
        <v>0</v>
      </c>
      <c r="M154" s="823" t="s">
        <v>1609</v>
      </c>
    </row>
    <row r="155" spans="1:13" s="741" customFormat="1">
      <c r="A155" s="777" t="s">
        <v>1695</v>
      </c>
      <c r="B155" s="822" t="s">
        <v>769</v>
      </c>
      <c r="C155" s="803" t="s">
        <v>110</v>
      </c>
      <c r="D155" s="793">
        <v>9000</v>
      </c>
      <c r="E155" s="883">
        <v>9000</v>
      </c>
      <c r="F155" s="893">
        <v>9000</v>
      </c>
      <c r="G155" s="793">
        <v>8000</v>
      </c>
      <c r="H155" s="793"/>
      <c r="I155" s="794"/>
      <c r="J155" s="795">
        <v>1000</v>
      </c>
      <c r="K155" s="781"/>
      <c r="L155" s="772">
        <f t="shared" si="2"/>
        <v>0</v>
      </c>
      <c r="M155" s="823" t="s">
        <v>1609</v>
      </c>
    </row>
    <row r="156" spans="1:13" s="741" customFormat="1">
      <c r="A156" s="777" t="s">
        <v>1696</v>
      </c>
      <c r="B156" s="822" t="s">
        <v>388</v>
      </c>
      <c r="C156" s="803" t="s">
        <v>117</v>
      </c>
      <c r="D156" s="793">
        <v>1</v>
      </c>
      <c r="E156" s="883">
        <v>1</v>
      </c>
      <c r="F156" s="893">
        <v>1</v>
      </c>
      <c r="G156" s="793"/>
      <c r="H156" s="793"/>
      <c r="I156" s="794"/>
      <c r="J156" s="795">
        <v>1</v>
      </c>
      <c r="K156" s="781"/>
      <c r="L156" s="772">
        <f t="shared" si="2"/>
        <v>0</v>
      </c>
      <c r="M156" s="823" t="s">
        <v>1609</v>
      </c>
    </row>
    <row r="157" spans="1:13" s="741" customFormat="1">
      <c r="A157" s="777" t="s">
        <v>1697</v>
      </c>
      <c r="B157" s="822" t="s">
        <v>1698</v>
      </c>
      <c r="C157" s="803" t="s">
        <v>117</v>
      </c>
      <c r="D157" s="793">
        <v>1</v>
      </c>
      <c r="E157" s="883">
        <v>1</v>
      </c>
      <c r="F157" s="893">
        <v>1</v>
      </c>
      <c r="G157" s="793"/>
      <c r="H157" s="793"/>
      <c r="I157" s="794"/>
      <c r="J157" s="795">
        <v>1</v>
      </c>
      <c r="K157" s="781"/>
      <c r="L157" s="772">
        <f t="shared" si="2"/>
        <v>0</v>
      </c>
      <c r="M157" s="823" t="s">
        <v>1609</v>
      </c>
    </row>
    <row r="158" spans="1:13" s="741" customFormat="1">
      <c r="A158" s="769" t="s">
        <v>1699</v>
      </c>
      <c r="B158" s="821" t="s">
        <v>313</v>
      </c>
      <c r="C158" s="803"/>
      <c r="D158" s="793"/>
      <c r="E158" s="883">
        <v>0</v>
      </c>
      <c r="F158" s="893">
        <v>0</v>
      </c>
      <c r="G158" s="793"/>
      <c r="H158" s="793"/>
      <c r="I158" s="794"/>
      <c r="J158" s="795"/>
      <c r="K158" s="781"/>
      <c r="L158" s="772">
        <f t="shared" si="2"/>
        <v>0</v>
      </c>
      <c r="M158" s="823" t="s">
        <v>1609</v>
      </c>
    </row>
    <row r="159" spans="1:13" s="741" customFormat="1">
      <c r="A159" s="777" t="s">
        <v>1700</v>
      </c>
      <c r="B159" s="822" t="s">
        <v>315</v>
      </c>
      <c r="C159" s="803" t="s">
        <v>110</v>
      </c>
      <c r="D159" s="793">
        <v>1</v>
      </c>
      <c r="E159" s="883">
        <v>1</v>
      </c>
      <c r="F159" s="893">
        <v>1</v>
      </c>
      <c r="G159" s="793">
        <v>1</v>
      </c>
      <c r="H159" s="793"/>
      <c r="I159" s="794"/>
      <c r="J159" s="795"/>
      <c r="K159" s="781"/>
      <c r="L159" s="772">
        <f t="shared" si="2"/>
        <v>0</v>
      </c>
      <c r="M159" s="823" t="s">
        <v>1609</v>
      </c>
    </row>
    <row r="160" spans="1:13" s="741" customFormat="1">
      <c r="A160" s="777" t="s">
        <v>1701</v>
      </c>
      <c r="B160" s="822" t="s">
        <v>318</v>
      </c>
      <c r="C160" s="803" t="s">
        <v>110</v>
      </c>
      <c r="D160" s="793">
        <v>2</v>
      </c>
      <c r="E160" s="883">
        <v>2</v>
      </c>
      <c r="F160" s="893">
        <v>2</v>
      </c>
      <c r="G160" s="793">
        <v>2</v>
      </c>
      <c r="H160" s="793"/>
      <c r="I160" s="794"/>
      <c r="J160" s="795"/>
      <c r="K160" s="781"/>
      <c r="L160" s="772">
        <f t="shared" si="2"/>
        <v>0</v>
      </c>
      <c r="M160" s="823" t="s">
        <v>1609</v>
      </c>
    </row>
    <row r="161" spans="1:13" s="741" customFormat="1" ht="28.5">
      <c r="A161" s="777" t="s">
        <v>1702</v>
      </c>
      <c r="B161" s="822" t="s">
        <v>321</v>
      </c>
      <c r="C161" s="803" t="s">
        <v>110</v>
      </c>
      <c r="D161" s="793">
        <v>2</v>
      </c>
      <c r="E161" s="883">
        <v>2</v>
      </c>
      <c r="F161" s="893">
        <v>2</v>
      </c>
      <c r="G161" s="793">
        <v>2</v>
      </c>
      <c r="H161" s="793"/>
      <c r="I161" s="794"/>
      <c r="J161" s="795"/>
      <c r="K161" s="781"/>
      <c r="L161" s="772">
        <f t="shared" si="2"/>
        <v>0</v>
      </c>
      <c r="M161" s="823" t="s">
        <v>1609</v>
      </c>
    </row>
    <row r="162" spans="1:13" s="741" customFormat="1">
      <c r="A162" s="777" t="s">
        <v>1703</v>
      </c>
      <c r="B162" s="822" t="s">
        <v>638</v>
      </c>
      <c r="C162" s="803" t="s">
        <v>110</v>
      </c>
      <c r="D162" s="793">
        <v>2</v>
      </c>
      <c r="E162" s="883">
        <v>2</v>
      </c>
      <c r="F162" s="893">
        <v>2</v>
      </c>
      <c r="G162" s="793">
        <v>2</v>
      </c>
      <c r="H162" s="793"/>
      <c r="I162" s="794"/>
      <c r="J162" s="795"/>
      <c r="K162" s="781"/>
      <c r="L162" s="772">
        <f t="shared" si="2"/>
        <v>0</v>
      </c>
      <c r="M162" s="823" t="s">
        <v>1609</v>
      </c>
    </row>
    <row r="163" spans="1:13" s="741" customFormat="1">
      <c r="A163" s="777" t="s">
        <v>1704</v>
      </c>
      <c r="B163" s="822" t="s">
        <v>636</v>
      </c>
      <c r="C163" s="803" t="s">
        <v>110</v>
      </c>
      <c r="D163" s="793">
        <v>2</v>
      </c>
      <c r="E163" s="883">
        <v>2</v>
      </c>
      <c r="F163" s="893">
        <v>2</v>
      </c>
      <c r="G163" s="793">
        <v>2</v>
      </c>
      <c r="H163" s="793"/>
      <c r="I163" s="794"/>
      <c r="J163" s="795"/>
      <c r="K163" s="781"/>
      <c r="L163" s="772">
        <f t="shared" si="2"/>
        <v>0</v>
      </c>
      <c r="M163" s="823" t="s">
        <v>1609</v>
      </c>
    </row>
    <row r="164" spans="1:13" s="741" customFormat="1">
      <c r="A164" s="777" t="s">
        <v>1705</v>
      </c>
      <c r="B164" s="822" t="s">
        <v>324</v>
      </c>
      <c r="C164" s="803" t="s">
        <v>110</v>
      </c>
      <c r="D164" s="793">
        <v>4</v>
      </c>
      <c r="E164" s="883">
        <v>4</v>
      </c>
      <c r="F164" s="893">
        <v>4</v>
      </c>
      <c r="G164" s="793">
        <v>4</v>
      </c>
      <c r="H164" s="793"/>
      <c r="I164" s="794"/>
      <c r="J164" s="795"/>
      <c r="K164" s="781"/>
      <c r="L164" s="772">
        <f t="shared" si="2"/>
        <v>0</v>
      </c>
      <c r="M164" s="823" t="s">
        <v>1609</v>
      </c>
    </row>
    <row r="165" spans="1:13" s="741" customFormat="1">
      <c r="A165" s="777" t="s">
        <v>1706</v>
      </c>
      <c r="B165" s="822" t="s">
        <v>327</v>
      </c>
      <c r="C165" s="803" t="s">
        <v>110</v>
      </c>
      <c r="D165" s="793">
        <v>6</v>
      </c>
      <c r="E165" s="883">
        <v>6</v>
      </c>
      <c r="F165" s="893">
        <v>6</v>
      </c>
      <c r="G165" s="793">
        <v>6</v>
      </c>
      <c r="H165" s="793"/>
      <c r="I165" s="794"/>
      <c r="J165" s="795"/>
      <c r="K165" s="781"/>
      <c r="L165" s="772">
        <f t="shared" si="2"/>
        <v>0</v>
      </c>
      <c r="M165" s="823" t="s">
        <v>1609</v>
      </c>
    </row>
    <row r="166" spans="1:13" s="741" customFormat="1">
      <c r="A166" s="777" t="s">
        <v>1707</v>
      </c>
      <c r="B166" s="822" t="s">
        <v>330</v>
      </c>
      <c r="C166" s="803" t="s">
        <v>110</v>
      </c>
      <c r="D166" s="793">
        <v>6</v>
      </c>
      <c r="E166" s="883">
        <v>6</v>
      </c>
      <c r="F166" s="893">
        <v>6</v>
      </c>
      <c r="G166" s="793">
        <v>6</v>
      </c>
      <c r="H166" s="793"/>
      <c r="I166" s="794"/>
      <c r="J166" s="795"/>
      <c r="K166" s="781"/>
      <c r="L166" s="772">
        <f t="shared" si="2"/>
        <v>0</v>
      </c>
      <c r="M166" s="823" t="s">
        <v>1609</v>
      </c>
    </row>
    <row r="167" spans="1:13" s="741" customFormat="1">
      <c r="A167" s="777" t="s">
        <v>1708</v>
      </c>
      <c r="B167" s="822" t="s">
        <v>1709</v>
      </c>
      <c r="C167" s="803" t="s">
        <v>123</v>
      </c>
      <c r="D167" s="793">
        <v>80</v>
      </c>
      <c r="E167" s="883">
        <v>80</v>
      </c>
      <c r="F167" s="893">
        <v>80</v>
      </c>
      <c r="G167" s="793">
        <v>80</v>
      </c>
      <c r="H167" s="793"/>
      <c r="I167" s="794"/>
      <c r="J167" s="795"/>
      <c r="K167" s="781"/>
      <c r="L167" s="772">
        <f t="shared" si="2"/>
        <v>0</v>
      </c>
      <c r="M167" s="823" t="s">
        <v>1609</v>
      </c>
    </row>
    <row r="168" spans="1:13" s="741" customFormat="1">
      <c r="A168" s="777" t="s">
        <v>1710</v>
      </c>
      <c r="B168" s="822" t="s">
        <v>1687</v>
      </c>
      <c r="C168" s="803" t="s">
        <v>123</v>
      </c>
      <c r="D168" s="793">
        <v>350</v>
      </c>
      <c r="E168" s="883">
        <v>236</v>
      </c>
      <c r="F168" s="893">
        <v>236</v>
      </c>
      <c r="G168" s="793">
        <v>200</v>
      </c>
      <c r="H168" s="793"/>
      <c r="I168" s="794"/>
      <c r="J168" s="795">
        <v>36</v>
      </c>
      <c r="K168" s="781"/>
      <c r="L168" s="772">
        <f t="shared" si="2"/>
        <v>114</v>
      </c>
      <c r="M168" s="823" t="s">
        <v>1609</v>
      </c>
    </row>
    <row r="169" spans="1:13" s="741" customFormat="1">
      <c r="A169" s="777" t="s">
        <v>1711</v>
      </c>
      <c r="B169" s="822" t="s">
        <v>1683</v>
      </c>
      <c r="C169" s="803" t="s">
        <v>123</v>
      </c>
      <c r="D169" s="793">
        <v>250</v>
      </c>
      <c r="E169" s="883">
        <v>250</v>
      </c>
      <c r="F169" s="893">
        <v>250</v>
      </c>
      <c r="G169" s="793">
        <v>210</v>
      </c>
      <c r="H169" s="793"/>
      <c r="I169" s="794"/>
      <c r="J169" s="795">
        <v>40</v>
      </c>
      <c r="K169" s="781"/>
      <c r="L169" s="772">
        <f t="shared" si="2"/>
        <v>0</v>
      </c>
      <c r="M169" s="823" t="s">
        <v>1609</v>
      </c>
    </row>
    <row r="170" spans="1:13" s="741" customFormat="1" ht="28.5">
      <c r="A170" s="777" t="s">
        <v>1712</v>
      </c>
      <c r="B170" s="822" t="s">
        <v>333</v>
      </c>
      <c r="C170" s="803" t="s">
        <v>110</v>
      </c>
      <c r="D170" s="793">
        <v>10</v>
      </c>
      <c r="E170" s="883">
        <v>10</v>
      </c>
      <c r="F170" s="893">
        <v>10</v>
      </c>
      <c r="G170" s="793">
        <v>10</v>
      </c>
      <c r="H170" s="793"/>
      <c r="I170" s="794"/>
      <c r="J170" s="795"/>
      <c r="K170" s="781"/>
      <c r="L170" s="772">
        <f t="shared" si="2"/>
        <v>0</v>
      </c>
      <c r="M170" s="823" t="s">
        <v>1609</v>
      </c>
    </row>
    <row r="171" spans="1:13" s="741" customFormat="1">
      <c r="A171" s="777" t="s">
        <v>1713</v>
      </c>
      <c r="B171" s="822" t="s">
        <v>761</v>
      </c>
      <c r="C171" s="803" t="s">
        <v>123</v>
      </c>
      <c r="D171" s="793">
        <v>300</v>
      </c>
      <c r="E171" s="883">
        <v>300</v>
      </c>
      <c r="F171" s="893">
        <v>300</v>
      </c>
      <c r="G171" s="793">
        <v>300</v>
      </c>
      <c r="H171" s="793"/>
      <c r="I171" s="794"/>
      <c r="J171" s="795"/>
      <c r="K171" s="781"/>
      <c r="L171" s="772">
        <f t="shared" si="2"/>
        <v>0</v>
      </c>
      <c r="M171" s="823" t="s">
        <v>1609</v>
      </c>
    </row>
    <row r="172" spans="1:13" s="741" customFormat="1">
      <c r="A172" s="777" t="s">
        <v>1714</v>
      </c>
      <c r="B172" s="822" t="s">
        <v>388</v>
      </c>
      <c r="C172" s="803" t="s">
        <v>1715</v>
      </c>
      <c r="D172" s="793">
        <v>1</v>
      </c>
      <c r="E172" s="883">
        <v>1</v>
      </c>
      <c r="F172" s="893">
        <v>1</v>
      </c>
      <c r="G172" s="793">
        <v>1</v>
      </c>
      <c r="H172" s="793"/>
      <c r="I172" s="794"/>
      <c r="J172" s="795"/>
      <c r="K172" s="781"/>
      <c r="L172" s="772">
        <f t="shared" si="2"/>
        <v>0</v>
      </c>
      <c r="M172" s="823" t="s">
        <v>1609</v>
      </c>
    </row>
    <row r="173" spans="1:13" s="741" customFormat="1">
      <c r="A173" s="777" t="s">
        <v>1716</v>
      </c>
      <c r="B173" s="822" t="s">
        <v>788</v>
      </c>
      <c r="C173" s="803" t="s">
        <v>1715</v>
      </c>
      <c r="D173" s="793">
        <v>1</v>
      </c>
      <c r="E173" s="883">
        <v>1</v>
      </c>
      <c r="F173" s="893">
        <v>1</v>
      </c>
      <c r="G173" s="793"/>
      <c r="H173" s="793"/>
      <c r="I173" s="794"/>
      <c r="J173" s="795">
        <v>1</v>
      </c>
      <c r="K173" s="781"/>
      <c r="L173" s="772">
        <f t="shared" si="2"/>
        <v>0</v>
      </c>
      <c r="M173" s="823" t="s">
        <v>1609</v>
      </c>
    </row>
    <row r="174" spans="1:13" s="767" customFormat="1">
      <c r="A174" s="759" t="s">
        <v>192</v>
      </c>
      <c r="B174" s="760" t="s">
        <v>1717</v>
      </c>
      <c r="C174" s="761"/>
      <c r="D174" s="762"/>
      <c r="E174" s="883"/>
      <c r="F174" s="893"/>
      <c r="G174" s="762"/>
      <c r="H174" s="762"/>
      <c r="I174" s="820"/>
      <c r="J174" s="758"/>
      <c r="K174" s="819"/>
      <c r="L174" s="772">
        <f t="shared" si="2"/>
        <v>0</v>
      </c>
      <c r="M174" s="766"/>
    </row>
    <row r="175" spans="1:13" s="741" customFormat="1" ht="28.5">
      <c r="A175" s="824" t="s">
        <v>194</v>
      </c>
      <c r="B175" s="822" t="s">
        <v>115</v>
      </c>
      <c r="C175" s="803" t="s">
        <v>117</v>
      </c>
      <c r="D175" s="793">
        <v>4</v>
      </c>
      <c r="E175" s="883">
        <v>4</v>
      </c>
      <c r="F175" s="893">
        <v>4</v>
      </c>
      <c r="G175" s="793">
        <v>4</v>
      </c>
      <c r="H175" s="793"/>
      <c r="I175" s="794"/>
      <c r="J175" s="795"/>
      <c r="K175" s="781"/>
      <c r="L175" s="772">
        <f t="shared" si="2"/>
        <v>0</v>
      </c>
      <c r="M175" s="825"/>
    </row>
    <row r="176" spans="1:13" s="741" customFormat="1" ht="28.5">
      <c r="A176" s="824" t="s">
        <v>196</v>
      </c>
      <c r="B176" s="822" t="s">
        <v>803</v>
      </c>
      <c r="C176" s="803" t="s">
        <v>110</v>
      </c>
      <c r="D176" s="793">
        <v>4</v>
      </c>
      <c r="E176" s="883">
        <v>4</v>
      </c>
      <c r="F176" s="893">
        <v>4</v>
      </c>
      <c r="G176" s="793"/>
      <c r="H176" s="793"/>
      <c r="I176" s="826">
        <v>4</v>
      </c>
      <c r="J176" s="795"/>
      <c r="K176" s="781"/>
      <c r="L176" s="772">
        <f t="shared" si="2"/>
        <v>0</v>
      </c>
      <c r="M176" s="825"/>
    </row>
    <row r="177" spans="1:13" s="741" customFormat="1" ht="28.5">
      <c r="A177" s="824" t="s">
        <v>198</v>
      </c>
      <c r="B177" s="822" t="s">
        <v>806</v>
      </c>
      <c r="C177" s="803" t="s">
        <v>117</v>
      </c>
      <c r="D177" s="793">
        <v>8</v>
      </c>
      <c r="E177" s="883">
        <v>5</v>
      </c>
      <c r="F177" s="893">
        <v>5</v>
      </c>
      <c r="G177" s="793"/>
      <c r="H177" s="793"/>
      <c r="I177" s="826">
        <v>4</v>
      </c>
      <c r="J177" s="795">
        <v>1</v>
      </c>
      <c r="K177" s="781"/>
      <c r="L177" s="772">
        <f t="shared" si="2"/>
        <v>3</v>
      </c>
      <c r="M177" s="825"/>
    </row>
    <row r="178" spans="1:13" s="741" customFormat="1">
      <c r="A178" s="824" t="s">
        <v>200</v>
      </c>
      <c r="B178" s="822" t="s">
        <v>809</v>
      </c>
      <c r="C178" s="803" t="s">
        <v>110</v>
      </c>
      <c r="D178" s="793">
        <v>192</v>
      </c>
      <c r="E178" s="883">
        <v>128</v>
      </c>
      <c r="F178" s="893">
        <v>128</v>
      </c>
      <c r="G178" s="793"/>
      <c r="H178" s="793"/>
      <c r="I178" s="826">
        <v>0</v>
      </c>
      <c r="J178" s="795">
        <v>128</v>
      </c>
      <c r="K178" s="781"/>
      <c r="L178" s="772">
        <f t="shared" si="2"/>
        <v>64</v>
      </c>
      <c r="M178" s="825"/>
    </row>
    <row r="179" spans="1:13" s="741" customFormat="1" ht="28.5">
      <c r="A179" s="824" t="s">
        <v>202</v>
      </c>
      <c r="B179" s="822" t="s">
        <v>812</v>
      </c>
      <c r="C179" s="803" t="s">
        <v>110</v>
      </c>
      <c r="D179" s="793">
        <v>96</v>
      </c>
      <c r="E179" s="883">
        <v>64</v>
      </c>
      <c r="F179" s="893">
        <v>64</v>
      </c>
      <c r="G179" s="793"/>
      <c r="H179" s="793"/>
      <c r="I179" s="826">
        <v>0</v>
      </c>
      <c r="J179" s="795">
        <v>64</v>
      </c>
      <c r="K179" s="781"/>
      <c r="L179" s="772">
        <f t="shared" si="2"/>
        <v>32</v>
      </c>
      <c r="M179" s="825"/>
    </row>
    <row r="180" spans="1:13" s="741" customFormat="1" ht="28.5">
      <c r="A180" s="824" t="s">
        <v>1718</v>
      </c>
      <c r="B180" s="822" t="s">
        <v>815</v>
      </c>
      <c r="C180" s="803" t="s">
        <v>110</v>
      </c>
      <c r="D180" s="793">
        <v>10</v>
      </c>
      <c r="E180" s="883">
        <v>10</v>
      </c>
      <c r="F180" s="893">
        <v>10</v>
      </c>
      <c r="G180" s="793"/>
      <c r="H180" s="793"/>
      <c r="I180" s="826">
        <v>10</v>
      </c>
      <c r="J180" s="795"/>
      <c r="K180" s="781"/>
      <c r="L180" s="772">
        <f t="shared" si="2"/>
        <v>0</v>
      </c>
      <c r="M180" s="825"/>
    </row>
    <row r="181" spans="1:13" s="741" customFormat="1" ht="28.5">
      <c r="A181" s="824" t="s">
        <v>1719</v>
      </c>
      <c r="B181" s="822" t="s">
        <v>818</v>
      </c>
      <c r="C181" s="803" t="s">
        <v>110</v>
      </c>
      <c r="D181" s="793">
        <v>3</v>
      </c>
      <c r="E181" s="883">
        <v>3</v>
      </c>
      <c r="F181" s="893">
        <v>3</v>
      </c>
      <c r="G181" s="793"/>
      <c r="H181" s="793"/>
      <c r="I181" s="826">
        <v>3</v>
      </c>
      <c r="J181" s="795"/>
      <c r="K181" s="781"/>
      <c r="L181" s="772">
        <f t="shared" si="2"/>
        <v>0</v>
      </c>
      <c r="M181" s="825"/>
    </row>
    <row r="182" spans="1:13" s="741" customFormat="1" ht="28.5">
      <c r="A182" s="824" t="s">
        <v>204</v>
      </c>
      <c r="B182" s="822" t="s">
        <v>1720</v>
      </c>
      <c r="C182" s="803" t="s">
        <v>110</v>
      </c>
      <c r="D182" s="793">
        <v>2</v>
      </c>
      <c r="E182" s="883">
        <v>2</v>
      </c>
      <c r="F182" s="893">
        <v>2</v>
      </c>
      <c r="G182" s="793"/>
      <c r="H182" s="793"/>
      <c r="I182" s="826">
        <v>2</v>
      </c>
      <c r="J182" s="795"/>
      <c r="K182" s="781"/>
      <c r="L182" s="772">
        <f t="shared" si="2"/>
        <v>0</v>
      </c>
      <c r="M182" s="825"/>
    </row>
    <row r="183" spans="1:13" s="741" customFormat="1" ht="28.5">
      <c r="A183" s="824" t="s">
        <v>206</v>
      </c>
      <c r="B183" s="822" t="s">
        <v>824</v>
      </c>
      <c r="C183" s="803" t="s">
        <v>110</v>
      </c>
      <c r="D183" s="793">
        <v>1</v>
      </c>
      <c r="E183" s="883">
        <v>0</v>
      </c>
      <c r="F183" s="893">
        <v>0</v>
      </c>
      <c r="G183" s="793"/>
      <c r="H183" s="793"/>
      <c r="I183" s="826"/>
      <c r="J183" s="795"/>
      <c r="K183" s="781"/>
      <c r="L183" s="772">
        <f t="shared" si="2"/>
        <v>1</v>
      </c>
      <c r="M183" s="825"/>
    </row>
    <row r="184" spans="1:13" s="741" customFormat="1" ht="28.5">
      <c r="A184" s="824" t="s">
        <v>208</v>
      </c>
      <c r="B184" s="822" t="s">
        <v>827</v>
      </c>
      <c r="C184" s="803" t="s">
        <v>110</v>
      </c>
      <c r="D184" s="793">
        <v>5</v>
      </c>
      <c r="E184" s="883">
        <v>5</v>
      </c>
      <c r="F184" s="893">
        <v>5</v>
      </c>
      <c r="G184" s="793"/>
      <c r="H184" s="793"/>
      <c r="I184" s="826"/>
      <c r="J184" s="795">
        <v>5</v>
      </c>
      <c r="K184" s="781"/>
      <c r="L184" s="772">
        <f t="shared" si="2"/>
        <v>0</v>
      </c>
      <c r="M184" s="825"/>
    </row>
    <row r="185" spans="1:13" s="741" customFormat="1">
      <c r="A185" s="824" t="s">
        <v>1721</v>
      </c>
      <c r="B185" s="822" t="s">
        <v>1722</v>
      </c>
      <c r="C185" s="803" t="s">
        <v>110</v>
      </c>
      <c r="D185" s="793">
        <v>5</v>
      </c>
      <c r="E185" s="883">
        <v>5</v>
      </c>
      <c r="F185" s="893">
        <v>5</v>
      </c>
      <c r="G185" s="793"/>
      <c r="H185" s="793"/>
      <c r="I185" s="826"/>
      <c r="J185" s="795">
        <v>5</v>
      </c>
      <c r="K185" s="781"/>
      <c r="L185" s="772">
        <f t="shared" si="2"/>
        <v>0</v>
      </c>
      <c r="M185" s="825"/>
    </row>
    <row r="186" spans="1:13" s="741" customFormat="1" ht="28.5">
      <c r="A186" s="824" t="s">
        <v>210</v>
      </c>
      <c r="B186" s="822" t="s">
        <v>833</v>
      </c>
      <c r="C186" s="803" t="s">
        <v>110</v>
      </c>
      <c r="D186" s="793">
        <v>27</v>
      </c>
      <c r="E186" s="883">
        <v>21</v>
      </c>
      <c r="F186" s="893">
        <v>21</v>
      </c>
      <c r="G186" s="793"/>
      <c r="H186" s="793"/>
      <c r="I186" s="826">
        <v>16</v>
      </c>
      <c r="J186" s="795">
        <v>5</v>
      </c>
      <c r="K186" s="781"/>
      <c r="L186" s="772">
        <f t="shared" si="2"/>
        <v>6</v>
      </c>
      <c r="M186" s="825"/>
    </row>
    <row r="187" spans="1:13" s="741" customFormat="1" ht="28.5">
      <c r="A187" s="824" t="s">
        <v>212</v>
      </c>
      <c r="B187" s="818" t="s">
        <v>1723</v>
      </c>
      <c r="C187" s="803" t="s">
        <v>110</v>
      </c>
      <c r="D187" s="793">
        <v>6</v>
      </c>
      <c r="E187" s="883">
        <v>6</v>
      </c>
      <c r="F187" s="893">
        <v>6</v>
      </c>
      <c r="G187" s="793"/>
      <c r="H187" s="793"/>
      <c r="I187" s="826">
        <v>4</v>
      </c>
      <c r="J187" s="795">
        <v>2</v>
      </c>
      <c r="K187" s="781"/>
      <c r="L187" s="772">
        <f t="shared" si="2"/>
        <v>0</v>
      </c>
      <c r="M187" s="825"/>
    </row>
    <row r="188" spans="1:13" s="741" customFormat="1" ht="28.5">
      <c r="A188" s="824" t="s">
        <v>214</v>
      </c>
      <c r="B188" s="818" t="s">
        <v>839</v>
      </c>
      <c r="C188" s="803" t="s">
        <v>110</v>
      </c>
      <c r="D188" s="793">
        <v>75</v>
      </c>
      <c r="E188" s="883">
        <v>70</v>
      </c>
      <c r="F188" s="893">
        <v>70</v>
      </c>
      <c r="G188" s="793"/>
      <c r="H188" s="793"/>
      <c r="I188" s="826">
        <v>70</v>
      </c>
      <c r="J188" s="795"/>
      <c r="K188" s="781"/>
      <c r="L188" s="772">
        <f t="shared" si="2"/>
        <v>5</v>
      </c>
      <c r="M188" s="825"/>
    </row>
    <row r="189" spans="1:13" s="741" customFormat="1" ht="28.5">
      <c r="A189" s="824" t="s">
        <v>216</v>
      </c>
      <c r="B189" s="822" t="s">
        <v>842</v>
      </c>
      <c r="C189" s="803" t="s">
        <v>110</v>
      </c>
      <c r="D189" s="793">
        <v>3</v>
      </c>
      <c r="E189" s="883">
        <v>3</v>
      </c>
      <c r="F189" s="893">
        <v>3</v>
      </c>
      <c r="G189" s="793"/>
      <c r="H189" s="793"/>
      <c r="I189" s="826">
        <v>0</v>
      </c>
      <c r="J189" s="795">
        <v>3</v>
      </c>
      <c r="K189" s="781"/>
      <c r="L189" s="772">
        <f t="shared" si="2"/>
        <v>0</v>
      </c>
      <c r="M189" s="825"/>
    </row>
    <row r="190" spans="1:13" s="741" customFormat="1">
      <c r="A190" s="824" t="s">
        <v>217</v>
      </c>
      <c r="B190" s="822" t="s">
        <v>845</v>
      </c>
      <c r="C190" s="803" t="s">
        <v>110</v>
      </c>
      <c r="D190" s="793">
        <v>5</v>
      </c>
      <c r="E190" s="883">
        <v>3</v>
      </c>
      <c r="F190" s="893">
        <v>3</v>
      </c>
      <c r="G190" s="793"/>
      <c r="H190" s="793"/>
      <c r="I190" s="826">
        <v>0</v>
      </c>
      <c r="J190" s="795">
        <v>3</v>
      </c>
      <c r="K190" s="781"/>
      <c r="L190" s="772">
        <f t="shared" si="2"/>
        <v>2</v>
      </c>
      <c r="M190" s="825"/>
    </row>
    <row r="191" spans="1:13" s="741" customFormat="1" ht="28.5">
      <c r="A191" s="824" t="s">
        <v>219</v>
      </c>
      <c r="B191" s="822" t="s">
        <v>848</v>
      </c>
      <c r="C191" s="803" t="s">
        <v>110</v>
      </c>
      <c r="D191" s="793">
        <v>5</v>
      </c>
      <c r="E191" s="883">
        <v>5</v>
      </c>
      <c r="F191" s="893">
        <v>5</v>
      </c>
      <c r="G191" s="793"/>
      <c r="H191" s="793"/>
      <c r="I191" s="826">
        <v>5</v>
      </c>
      <c r="J191" s="795"/>
      <c r="K191" s="781"/>
      <c r="L191" s="772">
        <f t="shared" si="2"/>
        <v>0</v>
      </c>
      <c r="M191" s="825"/>
    </row>
    <row r="192" spans="1:13" s="741" customFormat="1" ht="28.5">
      <c r="A192" s="824" t="s">
        <v>464</v>
      </c>
      <c r="B192" s="822" t="s">
        <v>1724</v>
      </c>
      <c r="C192" s="803" t="s">
        <v>110</v>
      </c>
      <c r="D192" s="793">
        <v>5</v>
      </c>
      <c r="E192" s="883">
        <v>0</v>
      </c>
      <c r="F192" s="893">
        <v>0</v>
      </c>
      <c r="G192" s="793"/>
      <c r="H192" s="793"/>
      <c r="I192" s="826">
        <v>0</v>
      </c>
      <c r="J192" s="795"/>
      <c r="K192" s="781"/>
      <c r="L192" s="772">
        <f t="shared" si="2"/>
        <v>5</v>
      </c>
      <c r="M192" s="823" t="s">
        <v>1725</v>
      </c>
    </row>
    <row r="193" spans="1:13" s="741" customFormat="1" ht="28.5">
      <c r="A193" s="824" t="s">
        <v>466</v>
      </c>
      <c r="B193" s="822" t="s">
        <v>859</v>
      </c>
      <c r="C193" s="803" t="s">
        <v>110</v>
      </c>
      <c r="D193" s="793">
        <v>8</v>
      </c>
      <c r="E193" s="883">
        <v>8</v>
      </c>
      <c r="F193" s="893">
        <v>8</v>
      </c>
      <c r="G193" s="793"/>
      <c r="H193" s="793"/>
      <c r="I193" s="826"/>
      <c r="J193" s="795">
        <v>8</v>
      </c>
      <c r="K193" s="781"/>
      <c r="L193" s="772">
        <f t="shared" si="2"/>
        <v>0</v>
      </c>
      <c r="M193" s="825"/>
    </row>
    <row r="194" spans="1:13" s="741" customFormat="1" ht="28.5">
      <c r="A194" s="824" t="s">
        <v>468</v>
      </c>
      <c r="B194" s="822" t="s">
        <v>862</v>
      </c>
      <c r="C194" s="803" t="s">
        <v>110</v>
      </c>
      <c r="D194" s="793">
        <v>57</v>
      </c>
      <c r="E194" s="883">
        <v>50</v>
      </c>
      <c r="F194" s="893">
        <v>50</v>
      </c>
      <c r="G194" s="793"/>
      <c r="H194" s="793"/>
      <c r="I194" s="826">
        <v>50</v>
      </c>
      <c r="J194" s="795"/>
      <c r="K194" s="781"/>
      <c r="L194" s="772">
        <f t="shared" si="2"/>
        <v>7</v>
      </c>
      <c r="M194" s="825"/>
    </row>
    <row r="195" spans="1:13" s="741" customFormat="1" ht="28.5">
      <c r="A195" s="824" t="s">
        <v>470</v>
      </c>
      <c r="B195" s="822" t="s">
        <v>865</v>
      </c>
      <c r="C195" s="803" t="s">
        <v>110</v>
      </c>
      <c r="D195" s="793">
        <v>163</v>
      </c>
      <c r="E195" s="883">
        <v>43</v>
      </c>
      <c r="F195" s="893">
        <v>43</v>
      </c>
      <c r="G195" s="793"/>
      <c r="H195" s="793"/>
      <c r="I195" s="826"/>
      <c r="J195" s="795">
        <v>43</v>
      </c>
      <c r="K195" s="781"/>
      <c r="L195" s="772">
        <f t="shared" si="2"/>
        <v>120</v>
      </c>
      <c r="M195" s="825"/>
    </row>
    <row r="196" spans="1:13" s="741" customFormat="1" ht="28.5">
      <c r="A196" s="824" t="s">
        <v>471</v>
      </c>
      <c r="B196" s="822" t="s">
        <v>868</v>
      </c>
      <c r="C196" s="803" t="s">
        <v>110</v>
      </c>
      <c r="D196" s="793">
        <v>2</v>
      </c>
      <c r="E196" s="883">
        <v>0</v>
      </c>
      <c r="F196" s="893">
        <v>0</v>
      </c>
      <c r="G196" s="793"/>
      <c r="H196" s="793"/>
      <c r="I196" s="826"/>
      <c r="J196" s="795"/>
      <c r="K196" s="781"/>
      <c r="L196" s="772">
        <f t="shared" si="2"/>
        <v>2</v>
      </c>
      <c r="M196" s="825"/>
    </row>
    <row r="197" spans="1:13" s="741" customFormat="1" ht="28.5">
      <c r="A197" s="824" t="s">
        <v>473</v>
      </c>
      <c r="B197" s="822" t="s">
        <v>871</v>
      </c>
      <c r="C197" s="803" t="s">
        <v>123</v>
      </c>
      <c r="D197" s="793">
        <v>60</v>
      </c>
      <c r="E197" s="883">
        <v>39.200000000000003</v>
      </c>
      <c r="F197" s="893">
        <v>39.200000000000003</v>
      </c>
      <c r="G197" s="793"/>
      <c r="H197" s="793"/>
      <c r="I197" s="826"/>
      <c r="J197" s="795">
        <v>39.200000000000003</v>
      </c>
      <c r="K197" s="781"/>
      <c r="L197" s="772">
        <f t="shared" si="2"/>
        <v>20.799999999999997</v>
      </c>
      <c r="M197" s="825"/>
    </row>
    <row r="198" spans="1:13" s="741" customFormat="1" ht="28.5">
      <c r="A198" s="824" t="s">
        <v>1726</v>
      </c>
      <c r="B198" s="822" t="s">
        <v>874</v>
      </c>
      <c r="C198" s="803" t="s">
        <v>123</v>
      </c>
      <c r="D198" s="793">
        <v>60</v>
      </c>
      <c r="E198" s="883">
        <v>39.200000000000003</v>
      </c>
      <c r="F198" s="893">
        <v>39.200000000000003</v>
      </c>
      <c r="G198" s="793"/>
      <c r="H198" s="793"/>
      <c r="I198" s="826"/>
      <c r="J198" s="795">
        <v>39.200000000000003</v>
      </c>
      <c r="K198" s="781"/>
      <c r="L198" s="772">
        <f t="shared" si="2"/>
        <v>20.799999999999997</v>
      </c>
      <c r="M198" s="825"/>
    </row>
    <row r="199" spans="1:13" s="741" customFormat="1" ht="28.5">
      <c r="A199" s="824" t="s">
        <v>1727</v>
      </c>
      <c r="B199" s="822" t="s">
        <v>877</v>
      </c>
      <c r="C199" s="803" t="s">
        <v>110</v>
      </c>
      <c r="D199" s="793">
        <v>12</v>
      </c>
      <c r="E199" s="883">
        <v>12</v>
      </c>
      <c r="F199" s="893">
        <v>12</v>
      </c>
      <c r="G199" s="793"/>
      <c r="H199" s="793"/>
      <c r="I199" s="826"/>
      <c r="J199" s="795">
        <v>12</v>
      </c>
      <c r="K199" s="781"/>
      <c r="L199" s="772">
        <f t="shared" si="2"/>
        <v>0</v>
      </c>
      <c r="M199" s="825"/>
    </row>
    <row r="200" spans="1:13" s="741" customFormat="1">
      <c r="A200" s="824" t="s">
        <v>1728</v>
      </c>
      <c r="B200" s="822" t="s">
        <v>880</v>
      </c>
      <c r="C200" s="803" t="s">
        <v>110</v>
      </c>
      <c r="D200" s="793">
        <v>5</v>
      </c>
      <c r="E200" s="883">
        <v>4</v>
      </c>
      <c r="F200" s="893">
        <v>4</v>
      </c>
      <c r="G200" s="793"/>
      <c r="H200" s="793"/>
      <c r="I200" s="826"/>
      <c r="J200" s="795">
        <v>4</v>
      </c>
      <c r="K200" s="781"/>
      <c r="L200" s="772">
        <f t="shared" si="2"/>
        <v>1</v>
      </c>
      <c r="M200" s="825"/>
    </row>
    <row r="201" spans="1:13" s="741" customFormat="1" ht="28.5">
      <c r="A201" s="824" t="s">
        <v>1729</v>
      </c>
      <c r="B201" s="822" t="s">
        <v>883</v>
      </c>
      <c r="C201" s="803" t="s">
        <v>110</v>
      </c>
      <c r="D201" s="793">
        <v>35</v>
      </c>
      <c r="E201" s="883">
        <v>16</v>
      </c>
      <c r="F201" s="893">
        <v>16</v>
      </c>
      <c r="G201" s="793"/>
      <c r="H201" s="793"/>
      <c r="I201" s="826"/>
      <c r="J201" s="795">
        <v>16</v>
      </c>
      <c r="K201" s="781"/>
      <c r="L201" s="772">
        <f t="shared" si="2"/>
        <v>19</v>
      </c>
      <c r="M201" s="825"/>
    </row>
    <row r="202" spans="1:13" s="741" customFormat="1">
      <c r="A202" s="824" t="s">
        <v>1730</v>
      </c>
      <c r="B202" s="822" t="s">
        <v>885</v>
      </c>
      <c r="C202" s="803" t="s">
        <v>110</v>
      </c>
      <c r="D202" s="793">
        <v>12</v>
      </c>
      <c r="E202" s="883">
        <v>12</v>
      </c>
      <c r="F202" s="893">
        <v>12</v>
      </c>
      <c r="G202" s="793"/>
      <c r="H202" s="793"/>
      <c r="I202" s="826"/>
      <c r="J202" s="795">
        <v>12</v>
      </c>
      <c r="K202" s="781"/>
      <c r="L202" s="772">
        <f t="shared" ref="L202:L265" si="3">D202-G202-H202-I202-J202</f>
        <v>0</v>
      </c>
      <c r="M202" s="825"/>
    </row>
    <row r="203" spans="1:13" s="741" customFormat="1">
      <c r="A203" s="824" t="s">
        <v>1731</v>
      </c>
      <c r="B203" s="822" t="s">
        <v>888</v>
      </c>
      <c r="C203" s="803" t="s">
        <v>110</v>
      </c>
      <c r="D203" s="793">
        <v>12</v>
      </c>
      <c r="E203" s="883">
        <v>12</v>
      </c>
      <c r="F203" s="893">
        <v>12</v>
      </c>
      <c r="G203" s="793"/>
      <c r="H203" s="793"/>
      <c r="I203" s="826"/>
      <c r="J203" s="795">
        <v>12</v>
      </c>
      <c r="K203" s="781"/>
      <c r="L203" s="772">
        <f t="shared" si="3"/>
        <v>0</v>
      </c>
      <c r="M203" s="825"/>
    </row>
    <row r="204" spans="1:13" s="741" customFormat="1">
      <c r="A204" s="824" t="s">
        <v>1732</v>
      </c>
      <c r="B204" s="822" t="s">
        <v>891</v>
      </c>
      <c r="C204" s="803" t="s">
        <v>110</v>
      </c>
      <c r="D204" s="793">
        <v>2</v>
      </c>
      <c r="E204" s="883">
        <v>0</v>
      </c>
      <c r="F204" s="893">
        <v>0</v>
      </c>
      <c r="G204" s="793"/>
      <c r="H204" s="793"/>
      <c r="I204" s="826"/>
      <c r="J204" s="795"/>
      <c r="K204" s="781"/>
      <c r="L204" s="772">
        <f t="shared" si="3"/>
        <v>2</v>
      </c>
      <c r="M204" s="825"/>
    </row>
    <row r="205" spans="1:13" s="741" customFormat="1">
      <c r="A205" s="824" t="s">
        <v>1733</v>
      </c>
      <c r="B205" s="822" t="s">
        <v>894</v>
      </c>
      <c r="C205" s="803" t="s">
        <v>110</v>
      </c>
      <c r="D205" s="793">
        <v>12</v>
      </c>
      <c r="E205" s="883">
        <v>8</v>
      </c>
      <c r="F205" s="893">
        <v>8</v>
      </c>
      <c r="G205" s="793"/>
      <c r="H205" s="793"/>
      <c r="I205" s="826"/>
      <c r="J205" s="795">
        <v>8</v>
      </c>
      <c r="K205" s="781"/>
      <c r="L205" s="772">
        <f t="shared" si="3"/>
        <v>4</v>
      </c>
      <c r="M205" s="825"/>
    </row>
    <row r="206" spans="1:13" s="741" customFormat="1">
      <c r="A206" s="824" t="s">
        <v>1734</v>
      </c>
      <c r="B206" s="818" t="s">
        <v>900</v>
      </c>
      <c r="C206" s="803" t="s">
        <v>123</v>
      </c>
      <c r="D206" s="793">
        <v>324</v>
      </c>
      <c r="E206" s="883">
        <v>0</v>
      </c>
      <c r="F206" s="893">
        <v>0</v>
      </c>
      <c r="G206" s="793"/>
      <c r="H206" s="793"/>
      <c r="I206" s="826"/>
      <c r="J206" s="795"/>
      <c r="K206" s="781"/>
      <c r="L206" s="772">
        <f t="shared" si="3"/>
        <v>324</v>
      </c>
      <c r="M206" s="825"/>
    </row>
    <row r="207" spans="1:13" s="741" customFormat="1">
      <c r="A207" s="824" t="s">
        <v>1735</v>
      </c>
      <c r="B207" s="818" t="s">
        <v>903</v>
      </c>
      <c r="C207" s="803" t="s">
        <v>123</v>
      </c>
      <c r="D207" s="793">
        <v>603</v>
      </c>
      <c r="E207" s="883">
        <v>603</v>
      </c>
      <c r="F207" s="893">
        <v>603</v>
      </c>
      <c r="G207" s="793"/>
      <c r="H207" s="793"/>
      <c r="I207" s="826">
        <v>420</v>
      </c>
      <c r="J207" s="795">
        <v>183</v>
      </c>
      <c r="K207" s="781"/>
      <c r="L207" s="772">
        <f t="shared" si="3"/>
        <v>0</v>
      </c>
      <c r="M207" s="825"/>
    </row>
    <row r="208" spans="1:13" s="741" customFormat="1">
      <c r="A208" s="824" t="s">
        <v>1736</v>
      </c>
      <c r="B208" s="822" t="s">
        <v>906</v>
      </c>
      <c r="C208" s="803" t="s">
        <v>123</v>
      </c>
      <c r="D208" s="793">
        <v>24</v>
      </c>
      <c r="E208" s="883">
        <v>24</v>
      </c>
      <c r="F208" s="893">
        <v>24</v>
      </c>
      <c r="G208" s="793"/>
      <c r="H208" s="793"/>
      <c r="I208" s="826"/>
      <c r="J208" s="795">
        <v>24</v>
      </c>
      <c r="K208" s="781"/>
      <c r="L208" s="772">
        <f t="shared" si="3"/>
        <v>0</v>
      </c>
      <c r="M208" s="825"/>
    </row>
    <row r="209" spans="1:13" s="741" customFormat="1" ht="28.5">
      <c r="A209" s="824" t="s">
        <v>1737</v>
      </c>
      <c r="B209" s="822" t="s">
        <v>909</v>
      </c>
      <c r="C209" s="803" t="s">
        <v>123</v>
      </c>
      <c r="D209" s="793">
        <v>603</v>
      </c>
      <c r="E209" s="883">
        <v>603</v>
      </c>
      <c r="F209" s="893">
        <v>603</v>
      </c>
      <c r="G209" s="793"/>
      <c r="H209" s="793"/>
      <c r="I209" s="826">
        <v>420</v>
      </c>
      <c r="J209" s="795">
        <v>183</v>
      </c>
      <c r="K209" s="781"/>
      <c r="L209" s="772">
        <f t="shared" si="3"/>
        <v>0</v>
      </c>
      <c r="M209" s="825"/>
    </row>
    <row r="210" spans="1:13" s="741" customFormat="1">
      <c r="A210" s="824" t="s">
        <v>1738</v>
      </c>
      <c r="B210" s="822" t="s">
        <v>729</v>
      </c>
      <c r="C210" s="803" t="s">
        <v>110</v>
      </c>
      <c r="D210" s="793">
        <v>4</v>
      </c>
      <c r="E210" s="883">
        <v>4</v>
      </c>
      <c r="F210" s="893">
        <v>4</v>
      </c>
      <c r="G210" s="793"/>
      <c r="H210" s="793"/>
      <c r="I210" s="826">
        <v>4</v>
      </c>
      <c r="J210" s="795"/>
      <c r="K210" s="781"/>
      <c r="L210" s="772">
        <f t="shared" si="3"/>
        <v>0</v>
      </c>
      <c r="M210" s="825"/>
    </row>
    <row r="211" spans="1:13" s="741" customFormat="1">
      <c r="A211" s="824" t="s">
        <v>1739</v>
      </c>
      <c r="B211" s="822" t="s">
        <v>723</v>
      </c>
      <c r="C211" s="803" t="s">
        <v>110</v>
      </c>
      <c r="D211" s="793">
        <v>9</v>
      </c>
      <c r="E211" s="883">
        <v>9</v>
      </c>
      <c r="F211" s="893">
        <v>9</v>
      </c>
      <c r="G211" s="793"/>
      <c r="H211" s="793"/>
      <c r="I211" s="826">
        <v>9</v>
      </c>
      <c r="J211" s="795"/>
      <c r="K211" s="781"/>
      <c r="L211" s="772">
        <f t="shared" si="3"/>
        <v>0</v>
      </c>
      <c r="M211" s="825"/>
    </row>
    <row r="212" spans="1:13" s="741" customFormat="1">
      <c r="A212" s="824" t="s">
        <v>1740</v>
      </c>
      <c r="B212" s="822" t="s">
        <v>735</v>
      </c>
      <c r="C212" s="803" t="s">
        <v>110</v>
      </c>
      <c r="D212" s="793">
        <v>2</v>
      </c>
      <c r="E212" s="883">
        <v>0</v>
      </c>
      <c r="F212" s="893">
        <v>0</v>
      </c>
      <c r="G212" s="793"/>
      <c r="H212" s="793"/>
      <c r="I212" s="826"/>
      <c r="J212" s="795"/>
      <c r="K212" s="781"/>
      <c r="L212" s="772">
        <f t="shared" si="3"/>
        <v>2</v>
      </c>
      <c r="M212" s="825"/>
    </row>
    <row r="213" spans="1:13" s="832" customFormat="1">
      <c r="A213" s="827" t="s">
        <v>1741</v>
      </c>
      <c r="B213" s="828" t="s">
        <v>741</v>
      </c>
      <c r="C213" s="829" t="s">
        <v>110</v>
      </c>
      <c r="D213" s="830">
        <v>4</v>
      </c>
      <c r="E213" s="883">
        <v>0</v>
      </c>
      <c r="F213" s="893">
        <v>0</v>
      </c>
      <c r="G213" s="830"/>
      <c r="H213" s="830"/>
      <c r="I213" s="826"/>
      <c r="J213" s="795"/>
      <c r="K213" s="831"/>
      <c r="L213" s="772">
        <f t="shared" si="3"/>
        <v>4</v>
      </c>
      <c r="M213" s="825"/>
    </row>
    <row r="214" spans="1:13" s="741" customFormat="1">
      <c r="A214" s="833" t="s">
        <v>1742</v>
      </c>
      <c r="B214" s="828" t="s">
        <v>1459</v>
      </c>
      <c r="C214" s="829" t="s">
        <v>110</v>
      </c>
      <c r="D214" s="830">
        <v>120</v>
      </c>
      <c r="E214" s="883">
        <v>8</v>
      </c>
      <c r="F214" s="893">
        <v>8</v>
      </c>
      <c r="G214" s="830"/>
      <c r="H214" s="830"/>
      <c r="I214" s="826"/>
      <c r="J214" s="795">
        <v>8</v>
      </c>
      <c r="K214" s="831"/>
      <c r="L214" s="772">
        <f t="shared" si="3"/>
        <v>112</v>
      </c>
      <c r="M214" s="825"/>
    </row>
    <row r="215" spans="1:13" s="741" customFormat="1">
      <c r="A215" s="824" t="s">
        <v>1743</v>
      </c>
      <c r="B215" s="822" t="s">
        <v>755</v>
      </c>
      <c r="C215" s="803" t="s">
        <v>110</v>
      </c>
      <c r="D215" s="793">
        <v>240</v>
      </c>
      <c r="E215" s="883">
        <v>240</v>
      </c>
      <c r="F215" s="893">
        <v>240</v>
      </c>
      <c r="G215" s="793"/>
      <c r="H215" s="793"/>
      <c r="I215" s="826"/>
      <c r="J215" s="795">
        <v>240</v>
      </c>
      <c r="K215" s="781"/>
      <c r="L215" s="772">
        <f t="shared" si="3"/>
        <v>0</v>
      </c>
      <c r="M215" s="825"/>
    </row>
    <row r="216" spans="1:13" s="741" customFormat="1">
      <c r="A216" s="824" t="s">
        <v>1744</v>
      </c>
      <c r="B216" s="822" t="s">
        <v>928</v>
      </c>
      <c r="C216" s="803" t="s">
        <v>110</v>
      </c>
      <c r="D216" s="793">
        <v>120</v>
      </c>
      <c r="E216" s="883">
        <v>120</v>
      </c>
      <c r="F216" s="893">
        <v>120</v>
      </c>
      <c r="G216" s="793"/>
      <c r="H216" s="793"/>
      <c r="I216" s="826"/>
      <c r="J216" s="795">
        <v>120</v>
      </c>
      <c r="K216" s="781"/>
      <c r="L216" s="772">
        <f t="shared" si="3"/>
        <v>0</v>
      </c>
      <c r="M216" s="825"/>
    </row>
    <row r="217" spans="1:13" s="741" customFormat="1" ht="28.5">
      <c r="A217" s="824" t="s">
        <v>1745</v>
      </c>
      <c r="B217" s="822" t="s">
        <v>335</v>
      </c>
      <c r="C217" s="803" t="s">
        <v>123</v>
      </c>
      <c r="D217" s="793">
        <v>1660</v>
      </c>
      <c r="E217" s="883">
        <v>1160</v>
      </c>
      <c r="F217" s="893">
        <v>1160</v>
      </c>
      <c r="G217" s="793">
        <v>700</v>
      </c>
      <c r="H217" s="793"/>
      <c r="I217" s="826">
        <v>460</v>
      </c>
      <c r="J217" s="795"/>
      <c r="K217" s="781"/>
      <c r="L217" s="772">
        <f t="shared" si="3"/>
        <v>500</v>
      </c>
      <c r="M217" s="825"/>
    </row>
    <row r="218" spans="1:13" s="741" customFormat="1" ht="28.5">
      <c r="A218" s="824" t="s">
        <v>1746</v>
      </c>
      <c r="B218" s="822" t="s">
        <v>337</v>
      </c>
      <c r="C218" s="803" t="s">
        <v>123</v>
      </c>
      <c r="D218" s="793">
        <v>3050</v>
      </c>
      <c r="E218" s="883">
        <v>3050</v>
      </c>
      <c r="F218" s="893">
        <v>3050</v>
      </c>
      <c r="G218" s="793">
        <v>3050</v>
      </c>
      <c r="H218" s="793"/>
      <c r="I218" s="826"/>
      <c r="J218" s="795"/>
      <c r="K218" s="781"/>
      <c r="L218" s="772">
        <f t="shared" si="3"/>
        <v>0</v>
      </c>
      <c r="M218" s="825"/>
    </row>
    <row r="219" spans="1:13" s="741" customFormat="1">
      <c r="A219" s="824" t="s">
        <v>1747</v>
      </c>
      <c r="B219" s="822" t="s">
        <v>761</v>
      </c>
      <c r="C219" s="803" t="s">
        <v>123</v>
      </c>
      <c r="D219" s="793">
        <v>100</v>
      </c>
      <c r="E219" s="883">
        <v>100</v>
      </c>
      <c r="F219" s="893">
        <v>100</v>
      </c>
      <c r="G219" s="793"/>
      <c r="H219" s="793"/>
      <c r="I219" s="826">
        <v>100</v>
      </c>
      <c r="J219" s="795"/>
      <c r="K219" s="781"/>
      <c r="L219" s="772">
        <f t="shared" si="3"/>
        <v>0</v>
      </c>
      <c r="M219" s="825"/>
    </row>
    <row r="220" spans="1:13" s="741" customFormat="1">
      <c r="A220" s="824" t="s">
        <v>1748</v>
      </c>
      <c r="B220" s="822" t="s">
        <v>931</v>
      </c>
      <c r="C220" s="803" t="s">
        <v>110</v>
      </c>
      <c r="D220" s="793">
        <v>200</v>
      </c>
      <c r="E220" s="883">
        <v>200</v>
      </c>
      <c r="F220" s="893">
        <v>200</v>
      </c>
      <c r="G220" s="793"/>
      <c r="H220" s="793"/>
      <c r="I220" s="826">
        <v>200</v>
      </c>
      <c r="J220" s="795"/>
      <c r="K220" s="781"/>
      <c r="L220" s="772">
        <f t="shared" si="3"/>
        <v>0</v>
      </c>
      <c r="M220" s="825"/>
    </row>
    <row r="221" spans="1:13" s="741" customFormat="1">
      <c r="A221" s="824" t="s">
        <v>1749</v>
      </c>
      <c r="B221" s="822" t="s">
        <v>857</v>
      </c>
      <c r="C221" s="803" t="s">
        <v>110</v>
      </c>
      <c r="D221" s="793">
        <v>5</v>
      </c>
      <c r="E221" s="883">
        <v>0</v>
      </c>
      <c r="F221" s="893">
        <v>0</v>
      </c>
      <c r="G221" s="793"/>
      <c r="H221" s="793"/>
      <c r="I221" s="826"/>
      <c r="J221" s="795"/>
      <c r="K221" s="781"/>
      <c r="L221" s="772">
        <f t="shared" si="3"/>
        <v>5</v>
      </c>
      <c r="M221" s="825"/>
    </row>
    <row r="222" spans="1:13" s="741" customFormat="1">
      <c r="A222" s="824" t="s">
        <v>1750</v>
      </c>
      <c r="B222" s="822" t="s">
        <v>1751</v>
      </c>
      <c r="C222" s="803" t="s">
        <v>110</v>
      </c>
      <c r="D222" s="793">
        <v>3</v>
      </c>
      <c r="E222" s="883">
        <v>3</v>
      </c>
      <c r="F222" s="893">
        <v>3</v>
      </c>
      <c r="G222" s="793"/>
      <c r="H222" s="793"/>
      <c r="I222" s="826"/>
      <c r="J222" s="795">
        <v>3</v>
      </c>
      <c r="K222" s="781"/>
      <c r="L222" s="772">
        <f t="shared" si="3"/>
        <v>0</v>
      </c>
      <c r="M222" s="825"/>
    </row>
    <row r="223" spans="1:13" s="741" customFormat="1" ht="42.75">
      <c r="A223" s="824" t="s">
        <v>1752</v>
      </c>
      <c r="B223" s="822" t="s">
        <v>1753</v>
      </c>
      <c r="C223" s="803" t="s">
        <v>110</v>
      </c>
      <c r="D223" s="793">
        <v>4</v>
      </c>
      <c r="E223" s="883">
        <v>4</v>
      </c>
      <c r="F223" s="893">
        <v>4</v>
      </c>
      <c r="G223" s="793"/>
      <c r="H223" s="793"/>
      <c r="I223" s="826"/>
      <c r="J223" s="795">
        <v>4</v>
      </c>
      <c r="K223" s="781"/>
      <c r="L223" s="772">
        <f t="shared" si="3"/>
        <v>0</v>
      </c>
      <c r="M223" s="825"/>
    </row>
    <row r="224" spans="1:13" s="741" customFormat="1" ht="42.75">
      <c r="A224" s="824" t="s">
        <v>1754</v>
      </c>
      <c r="B224" s="822" t="s">
        <v>1755</v>
      </c>
      <c r="C224" s="803" t="s">
        <v>110</v>
      </c>
      <c r="D224" s="793">
        <v>4</v>
      </c>
      <c r="E224" s="883">
        <v>4</v>
      </c>
      <c r="F224" s="893">
        <v>4</v>
      </c>
      <c r="G224" s="793"/>
      <c r="H224" s="793"/>
      <c r="I224" s="826"/>
      <c r="J224" s="795">
        <v>4</v>
      </c>
      <c r="K224" s="781"/>
      <c r="L224" s="772">
        <f t="shared" si="3"/>
        <v>0</v>
      </c>
      <c r="M224" s="825"/>
    </row>
    <row r="225" spans="1:13" s="741" customFormat="1">
      <c r="A225" s="824" t="s">
        <v>1756</v>
      </c>
      <c r="B225" s="822" t="s">
        <v>388</v>
      </c>
      <c r="C225" s="803" t="s">
        <v>117</v>
      </c>
      <c r="D225" s="793">
        <v>1</v>
      </c>
      <c r="E225" s="883">
        <v>1</v>
      </c>
      <c r="F225" s="893">
        <v>1</v>
      </c>
      <c r="G225" s="793"/>
      <c r="H225" s="793"/>
      <c r="I225" s="826">
        <v>1</v>
      </c>
      <c r="J225" s="795"/>
      <c r="K225" s="781"/>
      <c r="L225" s="772">
        <f t="shared" si="3"/>
        <v>0</v>
      </c>
      <c r="M225" s="825"/>
    </row>
    <row r="226" spans="1:13" s="741" customFormat="1">
      <c r="A226" s="824" t="s">
        <v>1757</v>
      </c>
      <c r="B226" s="822" t="s">
        <v>1460</v>
      </c>
      <c r="C226" s="803" t="s">
        <v>123</v>
      </c>
      <c r="D226" s="793">
        <v>40</v>
      </c>
      <c r="E226" s="883">
        <v>40</v>
      </c>
      <c r="F226" s="893">
        <v>40</v>
      </c>
      <c r="G226" s="793"/>
      <c r="H226" s="793"/>
      <c r="I226" s="826"/>
      <c r="J226" s="795">
        <v>40</v>
      </c>
      <c r="K226" s="781"/>
      <c r="L226" s="772">
        <f t="shared" si="3"/>
        <v>0</v>
      </c>
      <c r="M226" s="825"/>
    </row>
    <row r="227" spans="1:13" s="741" customFormat="1">
      <c r="A227" s="824" t="s">
        <v>1758</v>
      </c>
      <c r="B227" s="822" t="s">
        <v>1462</v>
      </c>
      <c r="C227" s="803" t="s">
        <v>110</v>
      </c>
      <c r="D227" s="793">
        <v>134</v>
      </c>
      <c r="E227" s="883">
        <v>134</v>
      </c>
      <c r="F227" s="893">
        <v>134</v>
      </c>
      <c r="G227" s="793"/>
      <c r="H227" s="793"/>
      <c r="I227" s="826">
        <v>12</v>
      </c>
      <c r="J227" s="795">
        <v>122</v>
      </c>
      <c r="K227" s="781"/>
      <c r="L227" s="772">
        <f t="shared" si="3"/>
        <v>0</v>
      </c>
      <c r="M227" s="825"/>
    </row>
    <row r="228" spans="1:13" s="741" customFormat="1">
      <c r="A228" s="824" t="s">
        <v>1759</v>
      </c>
      <c r="B228" s="822" t="s">
        <v>998</v>
      </c>
      <c r="C228" s="803" t="s">
        <v>110</v>
      </c>
      <c r="D228" s="793">
        <v>30</v>
      </c>
      <c r="E228" s="883">
        <v>30</v>
      </c>
      <c r="F228" s="893">
        <v>30</v>
      </c>
      <c r="G228" s="793"/>
      <c r="H228" s="793"/>
      <c r="I228" s="826">
        <v>0</v>
      </c>
      <c r="J228" s="795">
        <v>30</v>
      </c>
      <c r="K228" s="781"/>
      <c r="L228" s="772">
        <f t="shared" si="3"/>
        <v>0</v>
      </c>
      <c r="M228" s="825"/>
    </row>
    <row r="229" spans="1:13" s="741" customFormat="1">
      <c r="A229" s="824" t="s">
        <v>1760</v>
      </c>
      <c r="B229" s="822" t="s">
        <v>1068</v>
      </c>
      <c r="C229" s="803" t="s">
        <v>110</v>
      </c>
      <c r="D229" s="793">
        <v>909</v>
      </c>
      <c r="E229" s="883">
        <v>909</v>
      </c>
      <c r="F229" s="893">
        <v>909</v>
      </c>
      <c r="G229" s="793"/>
      <c r="H229" s="793"/>
      <c r="I229" s="826">
        <v>420</v>
      </c>
      <c r="J229" s="795">
        <v>489</v>
      </c>
      <c r="K229" s="781"/>
      <c r="L229" s="772">
        <f t="shared" si="3"/>
        <v>0</v>
      </c>
      <c r="M229" s="825"/>
    </row>
    <row r="230" spans="1:13" s="741" customFormat="1">
      <c r="A230" s="824" t="s">
        <v>1761</v>
      </c>
      <c r="B230" s="822" t="s">
        <v>1479</v>
      </c>
      <c r="C230" s="803" t="s">
        <v>110</v>
      </c>
      <c r="D230" s="793">
        <v>909</v>
      </c>
      <c r="E230" s="883">
        <v>909</v>
      </c>
      <c r="F230" s="893">
        <v>909</v>
      </c>
      <c r="G230" s="793"/>
      <c r="H230" s="793"/>
      <c r="I230" s="826">
        <v>420</v>
      </c>
      <c r="J230" s="795">
        <v>489</v>
      </c>
      <c r="K230" s="781"/>
      <c r="L230" s="772">
        <f t="shared" si="3"/>
        <v>0</v>
      </c>
      <c r="M230" s="825"/>
    </row>
    <row r="231" spans="1:13" s="741" customFormat="1">
      <c r="A231" s="824" t="s">
        <v>1762</v>
      </c>
      <c r="B231" s="822" t="s">
        <v>1004</v>
      </c>
      <c r="C231" s="803" t="s">
        <v>110</v>
      </c>
      <c r="D231" s="793">
        <v>332</v>
      </c>
      <c r="E231" s="883">
        <v>332</v>
      </c>
      <c r="F231" s="893">
        <v>332</v>
      </c>
      <c r="G231" s="793"/>
      <c r="H231" s="793"/>
      <c r="I231" s="826">
        <v>0</v>
      </c>
      <c r="J231" s="795">
        <v>332</v>
      </c>
      <c r="K231" s="781"/>
      <c r="L231" s="772">
        <f t="shared" si="3"/>
        <v>0</v>
      </c>
      <c r="M231" s="825"/>
    </row>
    <row r="232" spans="1:13" s="741" customFormat="1">
      <c r="A232" s="824" t="s">
        <v>1763</v>
      </c>
      <c r="B232" s="822" t="s">
        <v>1001</v>
      </c>
      <c r="C232" s="803" t="s">
        <v>110</v>
      </c>
      <c r="D232" s="793">
        <v>332</v>
      </c>
      <c r="E232" s="883">
        <v>332</v>
      </c>
      <c r="F232" s="893">
        <v>332</v>
      </c>
      <c r="G232" s="793"/>
      <c r="H232" s="793"/>
      <c r="I232" s="826">
        <v>0</v>
      </c>
      <c r="J232" s="795">
        <v>332</v>
      </c>
      <c r="K232" s="781"/>
      <c r="L232" s="772">
        <f t="shared" si="3"/>
        <v>0</v>
      </c>
      <c r="M232" s="825"/>
    </row>
    <row r="233" spans="1:13" s="741" customFormat="1">
      <c r="A233" s="824" t="s">
        <v>1764</v>
      </c>
      <c r="B233" s="822" t="s">
        <v>788</v>
      </c>
      <c r="C233" s="803" t="s">
        <v>117</v>
      </c>
      <c r="D233" s="793">
        <v>1</v>
      </c>
      <c r="E233" s="883">
        <v>1</v>
      </c>
      <c r="F233" s="893">
        <v>1</v>
      </c>
      <c r="G233" s="793"/>
      <c r="H233" s="793"/>
      <c r="I233" s="826">
        <v>0.5</v>
      </c>
      <c r="J233" s="795">
        <v>0.5</v>
      </c>
      <c r="K233" s="781"/>
      <c r="L233" s="772">
        <f t="shared" si="3"/>
        <v>0</v>
      </c>
      <c r="M233" s="825"/>
    </row>
    <row r="234" spans="1:13" s="767" customFormat="1">
      <c r="A234" s="759" t="s">
        <v>221</v>
      </c>
      <c r="B234" s="760" t="s">
        <v>1765</v>
      </c>
      <c r="C234" s="761"/>
      <c r="D234" s="762"/>
      <c r="E234" s="883">
        <v>0</v>
      </c>
      <c r="F234" s="893"/>
      <c r="G234" s="762"/>
      <c r="H234" s="762"/>
      <c r="I234" s="820"/>
      <c r="J234" s="758"/>
      <c r="K234" s="819"/>
      <c r="L234" s="772">
        <f t="shared" si="3"/>
        <v>0</v>
      </c>
      <c r="M234" s="766"/>
    </row>
    <row r="235" spans="1:13" s="741" customFormat="1" ht="28.5">
      <c r="A235" s="824" t="s">
        <v>223</v>
      </c>
      <c r="B235" s="822" t="s">
        <v>341</v>
      </c>
      <c r="C235" s="834" t="s">
        <v>110</v>
      </c>
      <c r="D235" s="793">
        <v>10</v>
      </c>
      <c r="E235" s="883">
        <v>10</v>
      </c>
      <c r="F235" s="893">
        <v>10</v>
      </c>
      <c r="G235" s="793">
        <v>10</v>
      </c>
      <c r="H235" s="793"/>
      <c r="I235" s="826"/>
      <c r="J235" s="795"/>
      <c r="K235" s="781"/>
      <c r="L235" s="772">
        <f t="shared" si="3"/>
        <v>0</v>
      </c>
      <c r="M235" s="825"/>
    </row>
    <row r="236" spans="1:13" s="741" customFormat="1" ht="28.5">
      <c r="A236" s="824" t="s">
        <v>225</v>
      </c>
      <c r="B236" s="822" t="s">
        <v>344</v>
      </c>
      <c r="C236" s="834" t="s">
        <v>110</v>
      </c>
      <c r="D236" s="793">
        <v>24</v>
      </c>
      <c r="E236" s="883">
        <v>24</v>
      </c>
      <c r="F236" s="893">
        <v>24</v>
      </c>
      <c r="G236" s="793">
        <v>24</v>
      </c>
      <c r="H236" s="793"/>
      <c r="I236" s="826"/>
      <c r="J236" s="795"/>
      <c r="K236" s="781"/>
      <c r="L236" s="772">
        <f t="shared" si="3"/>
        <v>0</v>
      </c>
      <c r="M236" s="825"/>
    </row>
    <row r="237" spans="1:13" s="741" customFormat="1">
      <c r="A237" s="824" t="s">
        <v>227</v>
      </c>
      <c r="B237" s="822" t="s">
        <v>347</v>
      </c>
      <c r="C237" s="834" t="s">
        <v>110</v>
      </c>
      <c r="D237" s="793">
        <v>28</v>
      </c>
      <c r="E237" s="883">
        <v>10</v>
      </c>
      <c r="F237" s="893">
        <v>10</v>
      </c>
      <c r="G237" s="793">
        <v>10</v>
      </c>
      <c r="H237" s="793"/>
      <c r="I237" s="826"/>
      <c r="J237" s="795"/>
      <c r="K237" s="781"/>
      <c r="L237" s="772">
        <f t="shared" si="3"/>
        <v>18</v>
      </c>
      <c r="M237" s="825"/>
    </row>
    <row r="238" spans="1:13" s="741" customFormat="1">
      <c r="A238" s="824" t="s">
        <v>229</v>
      </c>
      <c r="B238" s="822" t="s">
        <v>1766</v>
      </c>
      <c r="C238" s="834" t="s">
        <v>110</v>
      </c>
      <c r="D238" s="793">
        <v>34</v>
      </c>
      <c r="E238" s="883">
        <v>34</v>
      </c>
      <c r="F238" s="893">
        <v>34</v>
      </c>
      <c r="G238" s="793">
        <v>34</v>
      </c>
      <c r="H238" s="793"/>
      <c r="I238" s="826"/>
      <c r="J238" s="795"/>
      <c r="K238" s="781"/>
      <c r="L238" s="772">
        <f t="shared" si="3"/>
        <v>0</v>
      </c>
      <c r="M238" s="825"/>
    </row>
    <row r="239" spans="1:13" s="741" customFormat="1" ht="28.5">
      <c r="A239" s="824" t="s">
        <v>231</v>
      </c>
      <c r="B239" s="822" t="s">
        <v>352</v>
      </c>
      <c r="C239" s="834" t="s">
        <v>110</v>
      </c>
      <c r="D239" s="793">
        <v>4</v>
      </c>
      <c r="E239" s="883">
        <v>4</v>
      </c>
      <c r="F239" s="893">
        <v>4</v>
      </c>
      <c r="G239" s="793">
        <v>4</v>
      </c>
      <c r="H239" s="793"/>
      <c r="I239" s="826"/>
      <c r="J239" s="795"/>
      <c r="K239" s="781"/>
      <c r="L239" s="772">
        <f t="shared" si="3"/>
        <v>0</v>
      </c>
      <c r="M239" s="825"/>
    </row>
    <row r="240" spans="1:13" s="741" customFormat="1" ht="28.5">
      <c r="A240" s="824" t="s">
        <v>233</v>
      </c>
      <c r="B240" s="822" t="s">
        <v>1767</v>
      </c>
      <c r="C240" s="834" t="s">
        <v>110</v>
      </c>
      <c r="D240" s="793">
        <v>4</v>
      </c>
      <c r="E240" s="883">
        <v>4</v>
      </c>
      <c r="F240" s="893">
        <v>4</v>
      </c>
      <c r="G240" s="793">
        <v>4</v>
      </c>
      <c r="H240" s="793"/>
      <c r="I240" s="826"/>
      <c r="J240" s="795"/>
      <c r="K240" s="781"/>
      <c r="L240" s="772">
        <f t="shared" si="3"/>
        <v>0</v>
      </c>
      <c r="M240" s="825"/>
    </row>
    <row r="241" spans="1:16" s="741" customFormat="1" ht="28.5">
      <c r="A241" s="824" t="s">
        <v>235</v>
      </c>
      <c r="B241" s="822" t="s">
        <v>949</v>
      </c>
      <c r="C241" s="834" t="s">
        <v>110</v>
      </c>
      <c r="D241" s="793">
        <v>34</v>
      </c>
      <c r="E241" s="883">
        <v>0</v>
      </c>
      <c r="F241" s="893">
        <v>0</v>
      </c>
      <c r="G241" s="793"/>
      <c r="H241" s="793"/>
      <c r="I241" s="826"/>
      <c r="J241" s="795"/>
      <c r="K241" s="781"/>
      <c r="L241" s="772">
        <f t="shared" si="3"/>
        <v>34</v>
      </c>
      <c r="M241" s="825"/>
    </row>
    <row r="242" spans="1:16" s="741" customFormat="1">
      <c r="A242" s="835" t="s">
        <v>474</v>
      </c>
      <c r="B242" s="822" t="s">
        <v>952</v>
      </c>
      <c r="C242" s="834" t="s">
        <v>110</v>
      </c>
      <c r="D242" s="793">
        <v>34</v>
      </c>
      <c r="E242" s="883">
        <v>34</v>
      </c>
      <c r="F242" s="893">
        <v>34</v>
      </c>
      <c r="G242" s="793">
        <v>34</v>
      </c>
      <c r="H242" s="793"/>
      <c r="I242" s="826"/>
      <c r="J242" s="795"/>
      <c r="K242" s="781"/>
      <c r="L242" s="772">
        <f t="shared" si="3"/>
        <v>0</v>
      </c>
      <c r="M242" s="825"/>
    </row>
    <row r="243" spans="1:16" s="741" customFormat="1" ht="28.5">
      <c r="A243" s="835" t="s">
        <v>476</v>
      </c>
      <c r="B243" s="822" t="s">
        <v>955</v>
      </c>
      <c r="C243" s="834" t="s">
        <v>123</v>
      </c>
      <c r="D243" s="793">
        <v>2135</v>
      </c>
      <c r="E243" s="883">
        <v>2135</v>
      </c>
      <c r="F243" s="893">
        <v>2135</v>
      </c>
      <c r="G243" s="793">
        <v>1509.7</v>
      </c>
      <c r="H243" s="793"/>
      <c r="I243" s="826">
        <v>625.29999999999995</v>
      </c>
      <c r="J243" s="795"/>
      <c r="K243" s="781"/>
      <c r="L243" s="772">
        <f t="shared" si="3"/>
        <v>0</v>
      </c>
      <c r="M243" s="823" t="s">
        <v>1768</v>
      </c>
    </row>
    <row r="244" spans="1:16" s="741" customFormat="1">
      <c r="A244" s="824" t="s">
        <v>479</v>
      </c>
      <c r="B244" s="822" t="s">
        <v>1751</v>
      </c>
      <c r="C244" s="834" t="s">
        <v>110</v>
      </c>
      <c r="D244" s="793">
        <v>2</v>
      </c>
      <c r="E244" s="883">
        <v>2</v>
      </c>
      <c r="F244" s="893">
        <v>2</v>
      </c>
      <c r="G244" s="793">
        <v>2</v>
      </c>
      <c r="H244" s="793"/>
      <c r="I244" s="826"/>
      <c r="J244" s="795"/>
      <c r="K244" s="781"/>
      <c r="L244" s="772">
        <f t="shared" si="3"/>
        <v>0</v>
      </c>
      <c r="M244" s="825"/>
    </row>
    <row r="245" spans="1:16" s="741" customFormat="1" ht="28.5">
      <c r="A245" s="824" t="s">
        <v>481</v>
      </c>
      <c r="B245" s="822" t="s">
        <v>1769</v>
      </c>
      <c r="C245" s="834" t="s">
        <v>110</v>
      </c>
      <c r="D245" s="793">
        <v>100</v>
      </c>
      <c r="E245" s="883">
        <v>100</v>
      </c>
      <c r="F245" s="893">
        <v>100</v>
      </c>
      <c r="G245" s="793">
        <v>100</v>
      </c>
      <c r="H245" s="793"/>
      <c r="I245" s="826"/>
      <c r="J245" s="795"/>
      <c r="K245" s="781"/>
      <c r="L245" s="772">
        <f t="shared" si="3"/>
        <v>0</v>
      </c>
      <c r="M245" s="825"/>
    </row>
    <row r="246" spans="1:16" s="741" customFormat="1" ht="42.75">
      <c r="A246" s="824" t="s">
        <v>237</v>
      </c>
      <c r="B246" s="822" t="s">
        <v>1770</v>
      </c>
      <c r="C246" s="834" t="s">
        <v>110</v>
      </c>
      <c r="D246" s="793">
        <v>5</v>
      </c>
      <c r="E246" s="883">
        <v>2</v>
      </c>
      <c r="F246" s="893">
        <v>2</v>
      </c>
      <c r="G246" s="793">
        <v>2</v>
      </c>
      <c r="H246" s="793"/>
      <c r="I246" s="826"/>
      <c r="J246" s="795"/>
      <c r="K246" s="781"/>
      <c r="L246" s="772">
        <f t="shared" si="3"/>
        <v>3</v>
      </c>
      <c r="M246" s="825"/>
      <c r="P246" s="836"/>
    </row>
    <row r="247" spans="1:16" s="741" customFormat="1">
      <c r="A247" s="824" t="s">
        <v>239</v>
      </c>
      <c r="B247" s="822" t="s">
        <v>761</v>
      </c>
      <c r="C247" s="834" t="s">
        <v>123</v>
      </c>
      <c r="D247" s="793">
        <v>250</v>
      </c>
      <c r="E247" s="883">
        <v>100</v>
      </c>
      <c r="F247" s="893">
        <v>100</v>
      </c>
      <c r="G247" s="793"/>
      <c r="H247" s="793"/>
      <c r="I247" s="826">
        <v>100</v>
      </c>
      <c r="J247" s="795"/>
      <c r="K247" s="781"/>
      <c r="L247" s="772">
        <f t="shared" si="3"/>
        <v>150</v>
      </c>
      <c r="M247" s="825"/>
    </row>
    <row r="248" spans="1:16" s="741" customFormat="1">
      <c r="A248" s="824" t="s">
        <v>241</v>
      </c>
      <c r="B248" s="822" t="s">
        <v>931</v>
      </c>
      <c r="C248" s="834" t="s">
        <v>110</v>
      </c>
      <c r="D248" s="793">
        <v>100</v>
      </c>
      <c r="E248" s="883">
        <v>100</v>
      </c>
      <c r="F248" s="893">
        <v>100</v>
      </c>
      <c r="G248" s="793"/>
      <c r="H248" s="793"/>
      <c r="I248" s="826">
        <v>100</v>
      </c>
      <c r="J248" s="795"/>
      <c r="K248" s="781"/>
      <c r="L248" s="772">
        <f t="shared" si="3"/>
        <v>0</v>
      </c>
      <c r="M248" s="823" t="s">
        <v>1771</v>
      </c>
    </row>
    <row r="249" spans="1:16" s="741" customFormat="1" ht="28.5">
      <c r="A249" s="824" t="s">
        <v>243</v>
      </c>
      <c r="B249" s="818" t="s">
        <v>862</v>
      </c>
      <c r="C249" s="834" t="s">
        <v>110</v>
      </c>
      <c r="D249" s="793">
        <v>40</v>
      </c>
      <c r="E249" s="883">
        <v>34</v>
      </c>
      <c r="F249" s="893">
        <v>34</v>
      </c>
      <c r="G249" s="793">
        <v>34</v>
      </c>
      <c r="H249" s="793"/>
      <c r="I249" s="826"/>
      <c r="J249" s="795"/>
      <c r="K249" s="781"/>
      <c r="L249" s="772">
        <f t="shared" si="3"/>
        <v>6</v>
      </c>
      <c r="M249" s="825"/>
    </row>
    <row r="250" spans="1:16" s="741" customFormat="1">
      <c r="A250" s="824" t="s">
        <v>245</v>
      </c>
      <c r="B250" s="822" t="s">
        <v>388</v>
      </c>
      <c r="C250" s="834" t="s">
        <v>117</v>
      </c>
      <c r="D250" s="793">
        <v>1</v>
      </c>
      <c r="E250" s="883">
        <v>1</v>
      </c>
      <c r="F250" s="893">
        <v>1</v>
      </c>
      <c r="G250" s="793"/>
      <c r="H250" s="793"/>
      <c r="I250" s="826">
        <v>1</v>
      </c>
      <c r="J250" s="795"/>
      <c r="K250" s="781"/>
      <c r="L250" s="772">
        <f t="shared" si="3"/>
        <v>0</v>
      </c>
      <c r="M250" s="825"/>
    </row>
    <row r="251" spans="1:16" s="741" customFormat="1">
      <c r="A251" s="824" t="s">
        <v>247</v>
      </c>
      <c r="B251" s="822" t="s">
        <v>788</v>
      </c>
      <c r="C251" s="834" t="s">
        <v>117</v>
      </c>
      <c r="D251" s="793">
        <v>1</v>
      </c>
      <c r="E251" s="883">
        <v>1</v>
      </c>
      <c r="F251" s="893">
        <v>1</v>
      </c>
      <c r="G251" s="793"/>
      <c r="H251" s="793"/>
      <c r="I251" s="794"/>
      <c r="J251" s="795"/>
      <c r="K251" s="781"/>
      <c r="L251" s="772">
        <f t="shared" si="3"/>
        <v>1</v>
      </c>
      <c r="M251" s="776"/>
    </row>
    <row r="252" spans="1:16" s="767" customFormat="1">
      <c r="A252" s="759" t="s">
        <v>512</v>
      </c>
      <c r="B252" s="760" t="s">
        <v>1772</v>
      </c>
      <c r="C252" s="761"/>
      <c r="D252" s="762"/>
      <c r="E252" s="883"/>
      <c r="F252" s="893"/>
      <c r="G252" s="762"/>
      <c r="H252" s="762"/>
      <c r="I252" s="820"/>
      <c r="J252" s="758"/>
      <c r="K252" s="819"/>
      <c r="L252" s="772">
        <f t="shared" si="3"/>
        <v>0</v>
      </c>
      <c r="M252" s="766"/>
    </row>
    <row r="253" spans="1:16" s="741" customFormat="1">
      <c r="A253" s="824" t="s">
        <v>514</v>
      </c>
      <c r="B253" s="822" t="s">
        <v>966</v>
      </c>
      <c r="C253" s="803" t="s">
        <v>110</v>
      </c>
      <c r="D253" s="793">
        <v>217</v>
      </c>
      <c r="E253" s="883">
        <v>217</v>
      </c>
      <c r="F253" s="893">
        <v>217</v>
      </c>
      <c r="G253" s="793">
        <v>217</v>
      </c>
      <c r="H253" s="793"/>
      <c r="I253" s="826"/>
      <c r="J253" s="795"/>
      <c r="K253" s="781"/>
      <c r="L253" s="772">
        <f t="shared" si="3"/>
        <v>0</v>
      </c>
      <c r="M253" s="825"/>
    </row>
    <row r="254" spans="1:16" s="741" customFormat="1">
      <c r="A254" s="824" t="s">
        <v>518</v>
      </c>
      <c r="B254" s="822" t="s">
        <v>1773</v>
      </c>
      <c r="C254" s="803" t="s">
        <v>110</v>
      </c>
      <c r="D254" s="793">
        <v>1</v>
      </c>
      <c r="E254" s="883">
        <v>1</v>
      </c>
      <c r="F254" s="893">
        <v>1</v>
      </c>
      <c r="G254" s="793"/>
      <c r="H254" s="793"/>
      <c r="I254" s="826">
        <v>1</v>
      </c>
      <c r="J254" s="795"/>
      <c r="K254" s="781"/>
      <c r="L254" s="772">
        <f t="shared" si="3"/>
        <v>0</v>
      </c>
      <c r="M254" s="825"/>
    </row>
    <row r="255" spans="1:16" s="741" customFormat="1">
      <c r="A255" s="824" t="s">
        <v>522</v>
      </c>
      <c r="B255" s="822" t="s">
        <v>1774</v>
      </c>
      <c r="C255" s="803" t="s">
        <v>1619</v>
      </c>
      <c r="D255" s="793">
        <v>340</v>
      </c>
      <c r="E255" s="883">
        <v>340</v>
      </c>
      <c r="F255" s="893">
        <v>340</v>
      </c>
      <c r="G255" s="793"/>
      <c r="H255" s="793"/>
      <c r="I255" s="826"/>
      <c r="J255" s="795">
        <v>340</v>
      </c>
      <c r="K255" s="781"/>
      <c r="L255" s="772">
        <f t="shared" si="3"/>
        <v>0</v>
      </c>
      <c r="M255" s="825"/>
    </row>
    <row r="256" spans="1:16" s="741" customFormat="1" ht="28.5">
      <c r="A256" s="824" t="s">
        <v>524</v>
      </c>
      <c r="B256" s="818" t="s">
        <v>358</v>
      </c>
      <c r="C256" s="803" t="s">
        <v>110</v>
      </c>
      <c r="D256" s="793">
        <v>205</v>
      </c>
      <c r="E256" s="883">
        <v>205</v>
      </c>
      <c r="F256" s="893">
        <v>205</v>
      </c>
      <c r="G256" s="793">
        <v>205</v>
      </c>
      <c r="H256" s="793"/>
      <c r="I256" s="826"/>
      <c r="J256" s="795"/>
      <c r="K256" s="781"/>
      <c r="L256" s="772">
        <f t="shared" si="3"/>
        <v>0</v>
      </c>
      <c r="M256" s="825"/>
    </row>
    <row r="257" spans="1:13" s="741" customFormat="1" ht="28.5">
      <c r="A257" s="824" t="s">
        <v>526</v>
      </c>
      <c r="B257" s="818" t="s">
        <v>361</v>
      </c>
      <c r="C257" s="803" t="s">
        <v>110</v>
      </c>
      <c r="D257" s="793">
        <v>12</v>
      </c>
      <c r="E257" s="883">
        <v>12</v>
      </c>
      <c r="F257" s="893">
        <v>12</v>
      </c>
      <c r="G257" s="793">
        <v>12</v>
      </c>
      <c r="H257" s="793"/>
      <c r="I257" s="826"/>
      <c r="J257" s="795"/>
      <c r="K257" s="781"/>
      <c r="L257" s="772">
        <f t="shared" si="3"/>
        <v>0</v>
      </c>
      <c r="M257" s="825"/>
    </row>
    <row r="258" spans="1:13" s="741" customFormat="1">
      <c r="A258" s="824" t="s">
        <v>532</v>
      </c>
      <c r="B258" s="822" t="s">
        <v>717</v>
      </c>
      <c r="C258" s="803" t="s">
        <v>1619</v>
      </c>
      <c r="D258" s="793">
        <v>144</v>
      </c>
      <c r="E258" s="883">
        <v>144</v>
      </c>
      <c r="F258" s="893">
        <v>144</v>
      </c>
      <c r="G258" s="793"/>
      <c r="H258" s="793"/>
      <c r="I258" s="826"/>
      <c r="J258" s="795">
        <v>144</v>
      </c>
      <c r="K258" s="781"/>
      <c r="L258" s="772">
        <f t="shared" si="3"/>
        <v>0</v>
      </c>
      <c r="M258" s="825"/>
    </row>
    <row r="259" spans="1:13" s="741" customFormat="1">
      <c r="A259" s="824" t="s">
        <v>534</v>
      </c>
      <c r="B259" s="822" t="s">
        <v>984</v>
      </c>
      <c r="C259" s="803" t="s">
        <v>1619</v>
      </c>
      <c r="D259" s="793">
        <v>144</v>
      </c>
      <c r="E259" s="883">
        <v>144</v>
      </c>
      <c r="F259" s="893">
        <v>144</v>
      </c>
      <c r="G259" s="793"/>
      <c r="H259" s="793"/>
      <c r="I259" s="826"/>
      <c r="J259" s="795">
        <v>144</v>
      </c>
      <c r="K259" s="781"/>
      <c r="L259" s="772">
        <f t="shared" si="3"/>
        <v>0</v>
      </c>
      <c r="M259" s="825"/>
    </row>
    <row r="260" spans="1:13" s="741" customFormat="1">
      <c r="A260" s="824" t="s">
        <v>540</v>
      </c>
      <c r="B260" s="822" t="s">
        <v>998</v>
      </c>
      <c r="C260" s="803" t="s">
        <v>110</v>
      </c>
      <c r="D260" s="793">
        <v>16</v>
      </c>
      <c r="E260" s="883">
        <v>16</v>
      </c>
      <c r="F260" s="893">
        <v>16</v>
      </c>
      <c r="G260" s="793"/>
      <c r="H260" s="793"/>
      <c r="I260" s="826"/>
      <c r="J260" s="795">
        <v>16</v>
      </c>
      <c r="K260" s="781"/>
      <c r="L260" s="772">
        <f t="shared" si="3"/>
        <v>0</v>
      </c>
      <c r="M260" s="825"/>
    </row>
    <row r="261" spans="1:13" s="741" customFormat="1">
      <c r="A261" s="824" t="s">
        <v>1775</v>
      </c>
      <c r="B261" s="822" t="s">
        <v>1001</v>
      </c>
      <c r="C261" s="803" t="s">
        <v>110</v>
      </c>
      <c r="D261" s="793">
        <v>130</v>
      </c>
      <c r="E261" s="883">
        <v>130</v>
      </c>
      <c r="F261" s="893">
        <v>130</v>
      </c>
      <c r="G261" s="793"/>
      <c r="H261" s="793"/>
      <c r="I261" s="826"/>
      <c r="J261" s="795">
        <v>130</v>
      </c>
      <c r="K261" s="781"/>
      <c r="L261" s="772">
        <f t="shared" si="3"/>
        <v>0</v>
      </c>
      <c r="M261" s="825"/>
    </row>
    <row r="262" spans="1:13" s="741" customFormat="1">
      <c r="A262" s="824" t="s">
        <v>1776</v>
      </c>
      <c r="B262" s="822" t="s">
        <v>1004</v>
      </c>
      <c r="C262" s="803" t="s">
        <v>110</v>
      </c>
      <c r="D262" s="793">
        <v>130</v>
      </c>
      <c r="E262" s="883">
        <v>130</v>
      </c>
      <c r="F262" s="893">
        <v>130</v>
      </c>
      <c r="G262" s="793"/>
      <c r="H262" s="793"/>
      <c r="I262" s="826"/>
      <c r="J262" s="795">
        <v>130</v>
      </c>
      <c r="K262" s="781"/>
      <c r="L262" s="772">
        <f t="shared" si="3"/>
        <v>0</v>
      </c>
      <c r="M262" s="825"/>
    </row>
    <row r="263" spans="1:13" s="741" customFormat="1">
      <c r="A263" s="824" t="s">
        <v>1777</v>
      </c>
      <c r="B263" s="822" t="s">
        <v>1778</v>
      </c>
      <c r="C263" s="803" t="s">
        <v>110</v>
      </c>
      <c r="D263" s="793">
        <v>36</v>
      </c>
      <c r="E263" s="883">
        <v>36</v>
      </c>
      <c r="F263" s="893">
        <v>36</v>
      </c>
      <c r="G263" s="793"/>
      <c r="H263" s="793"/>
      <c r="I263" s="826"/>
      <c r="J263" s="795">
        <v>36</v>
      </c>
      <c r="K263" s="781"/>
      <c r="L263" s="772">
        <f t="shared" si="3"/>
        <v>0</v>
      </c>
      <c r="M263" s="825"/>
    </row>
    <row r="264" spans="1:13" s="741" customFormat="1">
      <c r="A264" s="824" t="s">
        <v>1779</v>
      </c>
      <c r="B264" s="822" t="s">
        <v>992</v>
      </c>
      <c r="C264" s="803" t="s">
        <v>110</v>
      </c>
      <c r="D264" s="793">
        <v>205</v>
      </c>
      <c r="E264" s="883">
        <v>205</v>
      </c>
      <c r="F264" s="893">
        <v>205</v>
      </c>
      <c r="G264" s="793"/>
      <c r="H264" s="793"/>
      <c r="I264" s="826"/>
      <c r="J264" s="795">
        <v>205</v>
      </c>
      <c r="K264" s="781"/>
      <c r="L264" s="772">
        <f t="shared" si="3"/>
        <v>0</v>
      </c>
      <c r="M264" s="825"/>
    </row>
    <row r="265" spans="1:13" s="741" customFormat="1" ht="28.5">
      <c r="A265" s="824" t="s">
        <v>1780</v>
      </c>
      <c r="B265" s="822" t="s">
        <v>1010</v>
      </c>
      <c r="C265" s="803" t="s">
        <v>110</v>
      </c>
      <c r="D265" s="793">
        <v>13</v>
      </c>
      <c r="E265" s="883">
        <v>13</v>
      </c>
      <c r="F265" s="893">
        <v>13</v>
      </c>
      <c r="G265" s="793"/>
      <c r="H265" s="793"/>
      <c r="I265" s="826"/>
      <c r="J265" s="795">
        <v>13</v>
      </c>
      <c r="K265" s="781"/>
      <c r="L265" s="772">
        <f t="shared" si="3"/>
        <v>0</v>
      </c>
      <c r="M265" s="825"/>
    </row>
    <row r="266" spans="1:13" s="741" customFormat="1">
      <c r="A266" s="824" t="s">
        <v>1781</v>
      </c>
      <c r="B266" s="822" t="s">
        <v>388</v>
      </c>
      <c r="C266" s="803" t="s">
        <v>117</v>
      </c>
      <c r="D266" s="793">
        <v>1</v>
      </c>
      <c r="E266" s="883">
        <v>1</v>
      </c>
      <c r="F266" s="893">
        <v>1</v>
      </c>
      <c r="G266" s="793"/>
      <c r="H266" s="793"/>
      <c r="I266" s="826">
        <v>1</v>
      </c>
      <c r="J266" s="795"/>
      <c r="K266" s="781"/>
      <c r="L266" s="772">
        <f t="shared" ref="L266:L329" si="4">D266-G266-H266-I266-J266</f>
        <v>0</v>
      </c>
      <c r="M266" s="825"/>
    </row>
    <row r="267" spans="1:13" s="741" customFormat="1">
      <c r="A267" s="824" t="s">
        <v>1782</v>
      </c>
      <c r="B267" s="822" t="s">
        <v>788</v>
      </c>
      <c r="C267" s="803" t="s">
        <v>117</v>
      </c>
      <c r="D267" s="793">
        <v>1</v>
      </c>
      <c r="E267" s="883">
        <v>1</v>
      </c>
      <c r="F267" s="893">
        <v>1</v>
      </c>
      <c r="G267" s="793"/>
      <c r="H267" s="793"/>
      <c r="I267" s="826">
        <v>1</v>
      </c>
      <c r="J267" s="795"/>
      <c r="K267" s="781"/>
      <c r="L267" s="772">
        <f t="shared" si="4"/>
        <v>0</v>
      </c>
      <c r="M267" s="825"/>
    </row>
    <row r="268" spans="1:13" s="767" customFormat="1">
      <c r="A268" s="759" t="s">
        <v>564</v>
      </c>
      <c r="B268" s="760" t="s">
        <v>1783</v>
      </c>
      <c r="C268" s="761"/>
      <c r="D268" s="762"/>
      <c r="E268" s="883"/>
      <c r="F268" s="893"/>
      <c r="G268" s="762"/>
      <c r="H268" s="762"/>
      <c r="I268" s="816"/>
      <c r="J268" s="817"/>
      <c r="K268" s="815"/>
      <c r="L268" s="772">
        <f t="shared" si="4"/>
        <v>0</v>
      </c>
      <c r="M268" s="766"/>
    </row>
    <row r="269" spans="1:13" s="741" customFormat="1">
      <c r="A269" s="824" t="s">
        <v>566</v>
      </c>
      <c r="B269" s="822" t="s">
        <v>1015</v>
      </c>
      <c r="C269" s="803" t="s">
        <v>110</v>
      </c>
      <c r="D269" s="793">
        <v>1</v>
      </c>
      <c r="E269" s="883">
        <v>1</v>
      </c>
      <c r="F269" s="893">
        <v>1</v>
      </c>
      <c r="G269" s="793"/>
      <c r="H269" s="793"/>
      <c r="I269" s="826">
        <v>1</v>
      </c>
      <c r="J269" s="795"/>
      <c r="K269" s="781"/>
      <c r="L269" s="772">
        <f t="shared" si="4"/>
        <v>0</v>
      </c>
      <c r="M269" s="825"/>
    </row>
    <row r="270" spans="1:13" s="741" customFormat="1">
      <c r="A270" s="824" t="s">
        <v>568</v>
      </c>
      <c r="B270" s="822" t="s">
        <v>1784</v>
      </c>
      <c r="C270" s="803" t="s">
        <v>1619</v>
      </c>
      <c r="D270" s="793">
        <v>170</v>
      </c>
      <c r="E270" s="883">
        <v>170</v>
      </c>
      <c r="F270" s="893">
        <v>170</v>
      </c>
      <c r="G270" s="793"/>
      <c r="H270" s="793"/>
      <c r="I270" s="826">
        <v>170</v>
      </c>
      <c r="J270" s="795"/>
      <c r="K270" s="781"/>
      <c r="L270" s="772">
        <f t="shared" si="4"/>
        <v>0</v>
      </c>
      <c r="M270" s="823" t="s">
        <v>1785</v>
      </c>
    </row>
    <row r="271" spans="1:13" s="741" customFormat="1">
      <c r="A271" s="824" t="s">
        <v>570</v>
      </c>
      <c r="B271" s="822" t="s">
        <v>1709</v>
      </c>
      <c r="C271" s="803" t="s">
        <v>1619</v>
      </c>
      <c r="D271" s="793">
        <v>140</v>
      </c>
      <c r="E271" s="883">
        <v>140</v>
      </c>
      <c r="F271" s="893">
        <v>140</v>
      </c>
      <c r="G271" s="793"/>
      <c r="H271" s="793"/>
      <c r="I271" s="826">
        <v>140</v>
      </c>
      <c r="J271" s="795"/>
      <c r="K271" s="781"/>
      <c r="L271" s="772">
        <f t="shared" si="4"/>
        <v>0</v>
      </c>
      <c r="M271" s="823" t="s">
        <v>1786</v>
      </c>
    </row>
    <row r="272" spans="1:13" s="741" customFormat="1">
      <c r="A272" s="824" t="s">
        <v>572</v>
      </c>
      <c r="B272" s="822" t="s">
        <v>1787</v>
      </c>
      <c r="C272" s="803" t="s">
        <v>1619</v>
      </c>
      <c r="D272" s="793">
        <v>650</v>
      </c>
      <c r="E272" s="883">
        <v>650</v>
      </c>
      <c r="F272" s="893">
        <v>650</v>
      </c>
      <c r="G272" s="793"/>
      <c r="H272" s="793"/>
      <c r="I272" s="826">
        <v>650</v>
      </c>
      <c r="J272" s="795"/>
      <c r="K272" s="781"/>
      <c r="L272" s="772">
        <f t="shared" si="4"/>
        <v>0</v>
      </c>
      <c r="M272" s="823" t="s">
        <v>1788</v>
      </c>
    </row>
    <row r="273" spans="1:13" s="741" customFormat="1" ht="28.5">
      <c r="A273" s="824" t="s">
        <v>574</v>
      </c>
      <c r="B273" s="822" t="s">
        <v>1025</v>
      </c>
      <c r="C273" s="803" t="s">
        <v>110</v>
      </c>
      <c r="D273" s="793">
        <v>78</v>
      </c>
      <c r="E273" s="883">
        <v>77</v>
      </c>
      <c r="F273" s="893">
        <v>77</v>
      </c>
      <c r="G273" s="793">
        <v>60</v>
      </c>
      <c r="H273" s="793"/>
      <c r="I273" s="826">
        <v>17</v>
      </c>
      <c r="J273" s="795"/>
      <c r="K273" s="781"/>
      <c r="L273" s="772">
        <f t="shared" si="4"/>
        <v>1</v>
      </c>
      <c r="M273" s="825"/>
    </row>
    <row r="274" spans="1:13" s="741" customFormat="1">
      <c r="A274" s="824" t="s">
        <v>576</v>
      </c>
      <c r="B274" s="822" t="s">
        <v>368</v>
      </c>
      <c r="C274" s="803" t="s">
        <v>110</v>
      </c>
      <c r="D274" s="793">
        <v>14</v>
      </c>
      <c r="E274" s="883">
        <v>14</v>
      </c>
      <c r="F274" s="893">
        <v>14</v>
      </c>
      <c r="G274" s="793">
        <v>10</v>
      </c>
      <c r="H274" s="793"/>
      <c r="I274" s="826">
        <v>4</v>
      </c>
      <c r="J274" s="795"/>
      <c r="K274" s="781"/>
      <c r="L274" s="772">
        <f t="shared" si="4"/>
        <v>0</v>
      </c>
      <c r="M274" s="825"/>
    </row>
    <row r="275" spans="1:13" s="741" customFormat="1" ht="28.5">
      <c r="A275" s="824" t="s">
        <v>578</v>
      </c>
      <c r="B275" s="822" t="s">
        <v>1026</v>
      </c>
      <c r="C275" s="803" t="s">
        <v>110</v>
      </c>
      <c r="D275" s="793">
        <v>42</v>
      </c>
      <c r="E275" s="883">
        <v>42</v>
      </c>
      <c r="F275" s="893">
        <v>42</v>
      </c>
      <c r="G275" s="793">
        <v>30</v>
      </c>
      <c r="H275" s="793"/>
      <c r="I275" s="826">
        <v>12</v>
      </c>
      <c r="J275" s="795"/>
      <c r="K275" s="781"/>
      <c r="L275" s="772">
        <f t="shared" si="4"/>
        <v>0</v>
      </c>
      <c r="M275" s="825"/>
    </row>
    <row r="276" spans="1:13" s="741" customFormat="1" ht="28.5">
      <c r="A276" s="824" t="s">
        <v>580</v>
      </c>
      <c r="B276" s="822" t="s">
        <v>1789</v>
      </c>
      <c r="C276" s="803" t="s">
        <v>110</v>
      </c>
      <c r="D276" s="793">
        <v>3</v>
      </c>
      <c r="E276" s="883">
        <v>3</v>
      </c>
      <c r="F276" s="893">
        <v>3</v>
      </c>
      <c r="G276" s="793"/>
      <c r="H276" s="793"/>
      <c r="I276" s="826">
        <v>3</v>
      </c>
      <c r="J276" s="795"/>
      <c r="K276" s="781"/>
      <c r="L276" s="772">
        <f t="shared" si="4"/>
        <v>0</v>
      </c>
      <c r="M276" s="825"/>
    </row>
    <row r="277" spans="1:13" s="741" customFormat="1">
      <c r="A277" s="835" t="s">
        <v>582</v>
      </c>
      <c r="B277" s="822" t="s">
        <v>1790</v>
      </c>
      <c r="C277" s="803" t="s">
        <v>1619</v>
      </c>
      <c r="D277" s="793">
        <v>200</v>
      </c>
      <c r="E277" s="883">
        <v>185</v>
      </c>
      <c r="F277" s="893">
        <v>185</v>
      </c>
      <c r="G277" s="793"/>
      <c r="H277" s="793"/>
      <c r="I277" s="826">
        <v>185</v>
      </c>
      <c r="J277" s="795"/>
      <c r="K277" s="781"/>
      <c r="L277" s="772">
        <f t="shared" si="4"/>
        <v>15</v>
      </c>
      <c r="M277" s="825"/>
    </row>
    <row r="278" spans="1:13" s="741" customFormat="1" ht="28.5">
      <c r="A278" s="835" t="s">
        <v>1791</v>
      </c>
      <c r="B278" s="822" t="s">
        <v>1468</v>
      </c>
      <c r="C278" s="803" t="s">
        <v>1619</v>
      </c>
      <c r="D278" s="793">
        <v>39</v>
      </c>
      <c r="E278" s="883">
        <v>39</v>
      </c>
      <c r="F278" s="893">
        <v>39</v>
      </c>
      <c r="G278" s="793"/>
      <c r="H278" s="793"/>
      <c r="I278" s="826">
        <v>39</v>
      </c>
      <c r="J278" s="795"/>
      <c r="K278" s="781"/>
      <c r="L278" s="772">
        <f t="shared" si="4"/>
        <v>0</v>
      </c>
      <c r="M278" s="825"/>
    </row>
    <row r="279" spans="1:13" s="741" customFormat="1">
      <c r="A279" s="824" t="s">
        <v>1792</v>
      </c>
      <c r="B279" s="822" t="s">
        <v>903</v>
      </c>
      <c r="C279" s="803" t="s">
        <v>1619</v>
      </c>
      <c r="D279" s="793">
        <v>39</v>
      </c>
      <c r="E279" s="883">
        <v>39</v>
      </c>
      <c r="F279" s="893">
        <v>39</v>
      </c>
      <c r="G279" s="793"/>
      <c r="H279" s="793"/>
      <c r="I279" s="826">
        <v>39</v>
      </c>
      <c r="J279" s="795"/>
      <c r="K279" s="781"/>
      <c r="L279" s="772">
        <f t="shared" si="4"/>
        <v>0</v>
      </c>
      <c r="M279" s="825"/>
    </row>
    <row r="280" spans="1:13" s="741" customFormat="1" ht="28.5">
      <c r="A280" s="824" t="s">
        <v>1793</v>
      </c>
      <c r="B280" s="822" t="s">
        <v>1467</v>
      </c>
      <c r="C280" s="803" t="s">
        <v>110</v>
      </c>
      <c r="D280" s="793">
        <v>23</v>
      </c>
      <c r="E280" s="883">
        <v>20</v>
      </c>
      <c r="F280" s="893">
        <v>20</v>
      </c>
      <c r="G280" s="793"/>
      <c r="H280" s="793"/>
      <c r="I280" s="826">
        <v>20</v>
      </c>
      <c r="J280" s="795"/>
      <c r="K280" s="781"/>
      <c r="L280" s="772">
        <f t="shared" si="4"/>
        <v>3</v>
      </c>
      <c r="M280" s="825"/>
    </row>
    <row r="281" spans="1:13" s="741" customFormat="1" ht="28.5">
      <c r="A281" s="824" t="s">
        <v>1794</v>
      </c>
      <c r="B281" s="822" t="s">
        <v>1037</v>
      </c>
      <c r="C281" s="803" t="s">
        <v>110</v>
      </c>
      <c r="D281" s="793">
        <v>9</v>
      </c>
      <c r="E281" s="883">
        <v>2</v>
      </c>
      <c r="F281" s="893">
        <v>2</v>
      </c>
      <c r="G281" s="793"/>
      <c r="H281" s="793"/>
      <c r="I281" s="826">
        <v>2</v>
      </c>
      <c r="J281" s="795"/>
      <c r="K281" s="781"/>
      <c r="L281" s="772">
        <f t="shared" si="4"/>
        <v>7</v>
      </c>
      <c r="M281" s="825"/>
    </row>
    <row r="282" spans="1:13" s="741" customFormat="1" ht="28.5">
      <c r="A282" s="824" t="s">
        <v>1795</v>
      </c>
      <c r="B282" s="822" t="s">
        <v>1796</v>
      </c>
      <c r="C282" s="803" t="s">
        <v>110</v>
      </c>
      <c r="D282" s="793">
        <v>10</v>
      </c>
      <c r="E282" s="883">
        <v>4</v>
      </c>
      <c r="F282" s="893">
        <v>4</v>
      </c>
      <c r="G282" s="793"/>
      <c r="H282" s="793"/>
      <c r="I282" s="826">
        <v>4</v>
      </c>
      <c r="J282" s="795"/>
      <c r="K282" s="781"/>
      <c r="L282" s="772">
        <f t="shared" si="4"/>
        <v>6</v>
      </c>
      <c r="M282" s="823" t="s">
        <v>1797</v>
      </c>
    </row>
    <row r="283" spans="1:13" s="741" customFormat="1" ht="28.5">
      <c r="A283" s="824" t="s">
        <v>1798</v>
      </c>
      <c r="B283" s="822" t="s">
        <v>1042</v>
      </c>
      <c r="C283" s="803" t="s">
        <v>110</v>
      </c>
      <c r="D283" s="793">
        <v>4</v>
      </c>
      <c r="E283" s="883">
        <v>4</v>
      </c>
      <c r="F283" s="893">
        <v>4</v>
      </c>
      <c r="G283" s="793"/>
      <c r="H283" s="793"/>
      <c r="I283" s="826">
        <v>4</v>
      </c>
      <c r="J283" s="795"/>
      <c r="K283" s="781"/>
      <c r="L283" s="772">
        <f t="shared" si="4"/>
        <v>0</v>
      </c>
      <c r="M283" s="825"/>
    </row>
    <row r="284" spans="1:13" s="741" customFormat="1">
      <c r="A284" s="824" t="s">
        <v>1799</v>
      </c>
      <c r="B284" s="822" t="s">
        <v>1045</v>
      </c>
      <c r="C284" s="803" t="s">
        <v>110</v>
      </c>
      <c r="D284" s="793">
        <v>38</v>
      </c>
      <c r="E284" s="883">
        <v>38</v>
      </c>
      <c r="F284" s="893">
        <v>38</v>
      </c>
      <c r="G284" s="793"/>
      <c r="H284" s="793"/>
      <c r="I284" s="826">
        <v>38</v>
      </c>
      <c r="J284" s="795"/>
      <c r="K284" s="781"/>
      <c r="L284" s="772">
        <f t="shared" si="4"/>
        <v>0</v>
      </c>
      <c r="M284" s="825"/>
    </row>
    <row r="285" spans="1:13" s="741" customFormat="1" ht="28.5">
      <c r="A285" s="835" t="s">
        <v>1800</v>
      </c>
      <c r="B285" s="822" t="s">
        <v>1010</v>
      </c>
      <c r="C285" s="803" t="s">
        <v>110</v>
      </c>
      <c r="D285" s="793">
        <v>8</v>
      </c>
      <c r="E285" s="883">
        <v>8</v>
      </c>
      <c r="F285" s="893">
        <v>8</v>
      </c>
      <c r="G285" s="793"/>
      <c r="H285" s="793"/>
      <c r="I285" s="826">
        <v>8</v>
      </c>
      <c r="J285" s="795"/>
      <c r="K285" s="781"/>
      <c r="L285" s="772">
        <f t="shared" si="4"/>
        <v>0</v>
      </c>
      <c r="M285" s="825"/>
    </row>
    <row r="286" spans="1:13" s="741" customFormat="1" ht="28.5">
      <c r="A286" s="824" t="s">
        <v>1801</v>
      </c>
      <c r="B286" s="822" t="s">
        <v>1240</v>
      </c>
      <c r="C286" s="803" t="s">
        <v>1619</v>
      </c>
      <c r="D286" s="793">
        <v>1000</v>
      </c>
      <c r="E286" s="883">
        <v>940</v>
      </c>
      <c r="F286" s="893">
        <v>940</v>
      </c>
      <c r="G286" s="793"/>
      <c r="H286" s="793"/>
      <c r="I286" s="826">
        <v>940</v>
      </c>
      <c r="J286" s="795"/>
      <c r="K286" s="781"/>
      <c r="L286" s="772">
        <f t="shared" si="4"/>
        <v>60</v>
      </c>
      <c r="M286" s="825"/>
    </row>
    <row r="287" spans="1:13" s="741" customFormat="1">
      <c r="A287" s="824" t="s">
        <v>1802</v>
      </c>
      <c r="B287" s="818" t="s">
        <v>989</v>
      </c>
      <c r="C287" s="792" t="s">
        <v>110</v>
      </c>
      <c r="D287" s="793">
        <v>2</v>
      </c>
      <c r="E287" s="883">
        <v>2</v>
      </c>
      <c r="F287" s="893">
        <v>2</v>
      </c>
      <c r="G287" s="793"/>
      <c r="H287" s="793"/>
      <c r="I287" s="826">
        <v>2</v>
      </c>
      <c r="J287" s="795"/>
      <c r="K287" s="781"/>
      <c r="L287" s="772">
        <f t="shared" si="4"/>
        <v>0</v>
      </c>
      <c r="M287" s="825"/>
    </row>
    <row r="288" spans="1:13" s="741" customFormat="1">
      <c r="A288" s="824" t="s">
        <v>1803</v>
      </c>
      <c r="B288" s="818" t="s">
        <v>998</v>
      </c>
      <c r="C288" s="792" t="s">
        <v>110</v>
      </c>
      <c r="D288" s="793">
        <v>7</v>
      </c>
      <c r="E288" s="883">
        <v>7</v>
      </c>
      <c r="F288" s="893">
        <v>7</v>
      </c>
      <c r="G288" s="793"/>
      <c r="H288" s="793"/>
      <c r="I288" s="826">
        <v>7</v>
      </c>
      <c r="J288" s="795"/>
      <c r="K288" s="781"/>
      <c r="L288" s="772">
        <f t="shared" si="4"/>
        <v>0</v>
      </c>
      <c r="M288" s="823" t="s">
        <v>1804</v>
      </c>
    </row>
    <row r="289" spans="1:13" s="741" customFormat="1">
      <c r="A289" s="824" t="s">
        <v>1805</v>
      </c>
      <c r="B289" s="818" t="s">
        <v>1001</v>
      </c>
      <c r="C289" s="792" t="s">
        <v>110</v>
      </c>
      <c r="D289" s="793">
        <v>104</v>
      </c>
      <c r="E289" s="883">
        <v>72</v>
      </c>
      <c r="F289" s="893">
        <v>72</v>
      </c>
      <c r="G289" s="793"/>
      <c r="H289" s="793"/>
      <c r="I289" s="826">
        <v>72</v>
      </c>
      <c r="J289" s="795"/>
      <c r="K289" s="781"/>
      <c r="L289" s="772">
        <f t="shared" si="4"/>
        <v>32</v>
      </c>
      <c r="M289" s="825"/>
    </row>
    <row r="290" spans="1:13" s="741" customFormat="1">
      <c r="A290" s="824" t="s">
        <v>1806</v>
      </c>
      <c r="B290" s="818" t="s">
        <v>1004</v>
      </c>
      <c r="C290" s="792" t="s">
        <v>110</v>
      </c>
      <c r="D290" s="793">
        <v>104</v>
      </c>
      <c r="E290" s="883">
        <v>72</v>
      </c>
      <c r="F290" s="893">
        <v>72</v>
      </c>
      <c r="G290" s="793"/>
      <c r="H290" s="793"/>
      <c r="I290" s="826">
        <v>72</v>
      </c>
      <c r="J290" s="795"/>
      <c r="K290" s="781"/>
      <c r="L290" s="772">
        <f t="shared" si="4"/>
        <v>32</v>
      </c>
      <c r="M290" s="825"/>
    </row>
    <row r="291" spans="1:13" s="741" customFormat="1">
      <c r="A291" s="824" t="s">
        <v>1807</v>
      </c>
      <c r="B291" s="818" t="s">
        <v>995</v>
      </c>
      <c r="C291" s="792" t="s">
        <v>110</v>
      </c>
      <c r="D291" s="793">
        <v>52</v>
      </c>
      <c r="E291" s="883">
        <v>52</v>
      </c>
      <c r="F291" s="893">
        <v>52</v>
      </c>
      <c r="G291" s="793"/>
      <c r="H291" s="793"/>
      <c r="I291" s="826">
        <v>52</v>
      </c>
      <c r="J291" s="795"/>
      <c r="K291" s="781"/>
      <c r="L291" s="772">
        <f t="shared" si="4"/>
        <v>0</v>
      </c>
      <c r="M291" s="825"/>
    </row>
    <row r="292" spans="1:13" s="741" customFormat="1" ht="28.5">
      <c r="A292" s="824" t="s">
        <v>1808</v>
      </c>
      <c r="B292" s="818" t="s">
        <v>1062</v>
      </c>
      <c r="C292" s="792" t="s">
        <v>110</v>
      </c>
      <c r="D292" s="793">
        <v>62</v>
      </c>
      <c r="E292" s="883">
        <v>62</v>
      </c>
      <c r="F292" s="893">
        <v>62</v>
      </c>
      <c r="G292" s="793"/>
      <c r="H292" s="793"/>
      <c r="I292" s="826">
        <v>62</v>
      </c>
      <c r="J292" s="795"/>
      <c r="K292" s="781"/>
      <c r="L292" s="772">
        <f t="shared" si="4"/>
        <v>0</v>
      </c>
      <c r="M292" s="823" t="s">
        <v>1809</v>
      </c>
    </row>
    <row r="293" spans="1:13" s="741" customFormat="1">
      <c r="A293" s="824" t="s">
        <v>1810</v>
      </c>
      <c r="B293" s="818" t="s">
        <v>1065</v>
      </c>
      <c r="C293" s="792" t="s">
        <v>110</v>
      </c>
      <c r="D293" s="793">
        <v>62</v>
      </c>
      <c r="E293" s="883">
        <v>62</v>
      </c>
      <c r="F293" s="893">
        <v>62</v>
      </c>
      <c r="G293" s="793"/>
      <c r="H293" s="793"/>
      <c r="I293" s="826">
        <v>62</v>
      </c>
      <c r="J293" s="795"/>
      <c r="K293" s="781"/>
      <c r="L293" s="772">
        <f t="shared" si="4"/>
        <v>0</v>
      </c>
      <c r="M293" s="823" t="s">
        <v>1809</v>
      </c>
    </row>
    <row r="294" spans="1:13" s="741" customFormat="1">
      <c r="A294" s="824" t="s">
        <v>1811</v>
      </c>
      <c r="B294" s="818" t="s">
        <v>1068</v>
      </c>
      <c r="C294" s="792" t="s">
        <v>110</v>
      </c>
      <c r="D294" s="793">
        <v>62</v>
      </c>
      <c r="E294" s="883">
        <v>62</v>
      </c>
      <c r="F294" s="893">
        <v>62</v>
      </c>
      <c r="G294" s="793"/>
      <c r="H294" s="793"/>
      <c r="I294" s="826">
        <v>62</v>
      </c>
      <c r="J294" s="795"/>
      <c r="K294" s="781"/>
      <c r="L294" s="772">
        <f t="shared" si="4"/>
        <v>0</v>
      </c>
      <c r="M294" s="823" t="s">
        <v>1809</v>
      </c>
    </row>
    <row r="295" spans="1:13" s="741" customFormat="1">
      <c r="A295" s="824" t="s">
        <v>1812</v>
      </c>
      <c r="B295" s="818" t="s">
        <v>992</v>
      </c>
      <c r="C295" s="792" t="s">
        <v>110</v>
      </c>
      <c r="D295" s="793">
        <v>54</v>
      </c>
      <c r="E295" s="883">
        <v>54</v>
      </c>
      <c r="F295" s="893">
        <v>54</v>
      </c>
      <c r="G295" s="793"/>
      <c r="H295" s="793"/>
      <c r="I295" s="826">
        <v>54</v>
      </c>
      <c r="J295" s="795"/>
      <c r="K295" s="781"/>
      <c r="L295" s="772">
        <f t="shared" si="4"/>
        <v>0</v>
      </c>
      <c r="M295" s="823" t="s">
        <v>1813</v>
      </c>
    </row>
    <row r="296" spans="1:13" s="741" customFormat="1">
      <c r="A296" s="824" t="s">
        <v>1814</v>
      </c>
      <c r="B296" s="818" t="s">
        <v>931</v>
      </c>
      <c r="C296" s="792" t="s">
        <v>110</v>
      </c>
      <c r="D296" s="793">
        <v>1600</v>
      </c>
      <c r="E296" s="883">
        <v>1408</v>
      </c>
      <c r="F296" s="893">
        <v>1408</v>
      </c>
      <c r="G296" s="793"/>
      <c r="H296" s="793"/>
      <c r="I296" s="826">
        <v>1408</v>
      </c>
      <c r="J296" s="795"/>
      <c r="K296" s="781"/>
      <c r="L296" s="772">
        <f t="shared" si="4"/>
        <v>192</v>
      </c>
      <c r="M296" s="825"/>
    </row>
    <row r="297" spans="1:13" s="741" customFormat="1">
      <c r="A297" s="824" t="s">
        <v>1815</v>
      </c>
      <c r="B297" s="822" t="s">
        <v>763</v>
      </c>
      <c r="C297" s="803" t="s">
        <v>110</v>
      </c>
      <c r="D297" s="793">
        <v>400</v>
      </c>
      <c r="E297" s="883">
        <v>400</v>
      </c>
      <c r="F297" s="893">
        <v>400</v>
      </c>
      <c r="G297" s="793"/>
      <c r="H297" s="793"/>
      <c r="I297" s="826">
        <v>400</v>
      </c>
      <c r="J297" s="795"/>
      <c r="K297" s="781"/>
      <c r="L297" s="772">
        <f t="shared" si="4"/>
        <v>0</v>
      </c>
      <c r="M297" s="823" t="s">
        <v>1816</v>
      </c>
    </row>
    <row r="298" spans="1:13" s="741" customFormat="1">
      <c r="A298" s="835" t="s">
        <v>1817</v>
      </c>
      <c r="B298" s="822" t="s">
        <v>766</v>
      </c>
      <c r="C298" s="803" t="s">
        <v>110</v>
      </c>
      <c r="D298" s="793">
        <v>400</v>
      </c>
      <c r="E298" s="883">
        <v>400</v>
      </c>
      <c r="F298" s="893">
        <v>400</v>
      </c>
      <c r="G298" s="793"/>
      <c r="H298" s="793"/>
      <c r="I298" s="826">
        <v>400</v>
      </c>
      <c r="J298" s="795"/>
      <c r="K298" s="781"/>
      <c r="L298" s="772">
        <f t="shared" si="4"/>
        <v>0</v>
      </c>
      <c r="M298" s="823" t="s">
        <v>1816</v>
      </c>
    </row>
    <row r="299" spans="1:13" s="741" customFormat="1">
      <c r="A299" s="835" t="s">
        <v>1818</v>
      </c>
      <c r="B299" s="822" t="s">
        <v>769</v>
      </c>
      <c r="C299" s="803" t="s">
        <v>110</v>
      </c>
      <c r="D299" s="793">
        <v>400</v>
      </c>
      <c r="E299" s="883">
        <v>400</v>
      </c>
      <c r="F299" s="893">
        <v>400</v>
      </c>
      <c r="G299" s="793"/>
      <c r="H299" s="793"/>
      <c r="I299" s="826">
        <v>400</v>
      </c>
      <c r="J299" s="795"/>
      <c r="K299" s="781"/>
      <c r="L299" s="772">
        <f t="shared" si="4"/>
        <v>0</v>
      </c>
      <c r="M299" s="823" t="s">
        <v>1816</v>
      </c>
    </row>
    <row r="300" spans="1:13" s="741" customFormat="1">
      <c r="A300" s="835" t="s">
        <v>1819</v>
      </c>
      <c r="B300" s="822" t="s">
        <v>388</v>
      </c>
      <c r="C300" s="803" t="s">
        <v>117</v>
      </c>
      <c r="D300" s="793">
        <v>1</v>
      </c>
      <c r="E300" s="883">
        <v>1</v>
      </c>
      <c r="F300" s="893">
        <v>1</v>
      </c>
      <c r="G300" s="793"/>
      <c r="H300" s="793"/>
      <c r="I300" s="826">
        <v>1</v>
      </c>
      <c r="J300" s="795"/>
      <c r="K300" s="781"/>
      <c r="L300" s="772">
        <f t="shared" si="4"/>
        <v>0</v>
      </c>
      <c r="M300" s="825"/>
    </row>
    <row r="301" spans="1:13" s="741" customFormat="1">
      <c r="A301" s="835" t="s">
        <v>1820</v>
      </c>
      <c r="B301" s="822" t="s">
        <v>788</v>
      </c>
      <c r="C301" s="803" t="s">
        <v>117</v>
      </c>
      <c r="D301" s="793">
        <v>1</v>
      </c>
      <c r="E301" s="883">
        <v>1</v>
      </c>
      <c r="F301" s="893">
        <v>1</v>
      </c>
      <c r="G301" s="793"/>
      <c r="H301" s="793"/>
      <c r="I301" s="826">
        <v>0</v>
      </c>
      <c r="J301" s="795">
        <v>1</v>
      </c>
      <c r="K301" s="781"/>
      <c r="L301" s="772">
        <f t="shared" si="4"/>
        <v>0</v>
      </c>
      <c r="M301" s="825"/>
    </row>
    <row r="302" spans="1:13" s="767" customFormat="1">
      <c r="A302" s="759" t="s">
        <v>585</v>
      </c>
      <c r="B302" s="760" t="s">
        <v>1821</v>
      </c>
      <c r="C302" s="761"/>
      <c r="D302" s="762"/>
      <c r="E302" s="883"/>
      <c r="F302" s="893"/>
      <c r="G302" s="762"/>
      <c r="H302" s="762"/>
      <c r="I302" s="816"/>
      <c r="J302" s="817"/>
      <c r="K302" s="815"/>
      <c r="L302" s="772">
        <f t="shared" si="4"/>
        <v>0</v>
      </c>
      <c r="M302" s="766"/>
    </row>
    <row r="303" spans="1:13" s="741" customFormat="1">
      <c r="A303" s="837" t="s">
        <v>587</v>
      </c>
      <c r="B303" s="822" t="s">
        <v>1822</v>
      </c>
      <c r="C303" s="803" t="s">
        <v>110</v>
      </c>
      <c r="D303" s="793">
        <v>1</v>
      </c>
      <c r="E303" s="883">
        <v>1</v>
      </c>
      <c r="F303" s="893">
        <v>1</v>
      </c>
      <c r="G303" s="793">
        <v>1</v>
      </c>
      <c r="H303" s="793"/>
      <c r="I303" s="826"/>
      <c r="J303" s="795"/>
      <c r="K303" s="781"/>
      <c r="L303" s="772">
        <f t="shared" si="4"/>
        <v>0</v>
      </c>
      <c r="M303" s="825"/>
    </row>
    <row r="304" spans="1:13" s="741" customFormat="1" ht="28.5">
      <c r="A304" s="837" t="s">
        <v>589</v>
      </c>
      <c r="B304" s="822" t="s">
        <v>1823</v>
      </c>
      <c r="C304" s="803" t="s">
        <v>1619</v>
      </c>
      <c r="D304" s="793">
        <v>10</v>
      </c>
      <c r="E304" s="883">
        <v>2.5</v>
      </c>
      <c r="F304" s="893">
        <v>2.5</v>
      </c>
      <c r="G304" s="793">
        <v>10</v>
      </c>
      <c r="H304" s="793"/>
      <c r="I304" s="826">
        <v>-7.5</v>
      </c>
      <c r="J304" s="795"/>
      <c r="K304" s="781"/>
      <c r="L304" s="772">
        <f t="shared" si="4"/>
        <v>7.5</v>
      </c>
      <c r="M304" s="823" t="s">
        <v>1824</v>
      </c>
    </row>
    <row r="305" spans="1:13" s="741" customFormat="1" ht="28.5">
      <c r="A305" s="837" t="s">
        <v>591</v>
      </c>
      <c r="B305" s="822" t="s">
        <v>1825</v>
      </c>
      <c r="C305" s="803" t="s">
        <v>1619</v>
      </c>
      <c r="D305" s="793">
        <v>79</v>
      </c>
      <c r="E305" s="883">
        <v>79</v>
      </c>
      <c r="F305" s="893">
        <v>79</v>
      </c>
      <c r="G305" s="793">
        <v>15</v>
      </c>
      <c r="H305" s="793"/>
      <c r="I305" s="826">
        <v>64</v>
      </c>
      <c r="J305" s="795"/>
      <c r="K305" s="781"/>
      <c r="L305" s="772">
        <f t="shared" si="4"/>
        <v>0</v>
      </c>
      <c r="M305" s="825"/>
    </row>
    <row r="306" spans="1:13" s="741" customFormat="1">
      <c r="A306" s="837" t="s">
        <v>593</v>
      </c>
      <c r="B306" s="822" t="s">
        <v>1826</v>
      </c>
      <c r="C306" s="803" t="s">
        <v>123</v>
      </c>
      <c r="D306" s="793">
        <v>41</v>
      </c>
      <c r="E306" s="883">
        <v>41</v>
      </c>
      <c r="F306" s="893">
        <v>41</v>
      </c>
      <c r="G306" s="793">
        <v>30</v>
      </c>
      <c r="H306" s="793"/>
      <c r="I306" s="826">
        <v>11</v>
      </c>
      <c r="J306" s="795"/>
      <c r="K306" s="781"/>
      <c r="L306" s="772">
        <f t="shared" si="4"/>
        <v>0</v>
      </c>
      <c r="M306" s="825"/>
    </row>
    <row r="307" spans="1:13" s="741" customFormat="1">
      <c r="A307" s="837" t="s">
        <v>595</v>
      </c>
      <c r="B307" s="822" t="s">
        <v>1784</v>
      </c>
      <c r="C307" s="803" t="s">
        <v>123</v>
      </c>
      <c r="D307" s="793">
        <v>50</v>
      </c>
      <c r="E307" s="883">
        <v>50</v>
      </c>
      <c r="F307" s="893">
        <v>50</v>
      </c>
      <c r="G307" s="793"/>
      <c r="H307" s="793"/>
      <c r="I307" s="826">
        <v>50</v>
      </c>
      <c r="J307" s="795"/>
      <c r="K307" s="781"/>
      <c r="L307" s="772">
        <f t="shared" si="4"/>
        <v>0</v>
      </c>
      <c r="M307" s="838" t="s">
        <v>1827</v>
      </c>
    </row>
    <row r="308" spans="1:13" s="741" customFormat="1">
      <c r="A308" s="837" t="s">
        <v>597</v>
      </c>
      <c r="B308" s="822" t="s">
        <v>989</v>
      </c>
      <c r="C308" s="803" t="s">
        <v>110</v>
      </c>
      <c r="D308" s="793">
        <v>3</v>
      </c>
      <c r="E308" s="883">
        <v>3</v>
      </c>
      <c r="F308" s="893">
        <v>3</v>
      </c>
      <c r="G308" s="793"/>
      <c r="H308" s="793"/>
      <c r="I308" s="826"/>
      <c r="J308" s="795">
        <v>3</v>
      </c>
      <c r="K308" s="781"/>
      <c r="L308" s="772">
        <f t="shared" si="4"/>
        <v>0</v>
      </c>
      <c r="M308" s="825"/>
    </row>
    <row r="309" spans="1:13" s="741" customFormat="1">
      <c r="A309" s="837" t="s">
        <v>599</v>
      </c>
      <c r="B309" s="822" t="s">
        <v>900</v>
      </c>
      <c r="C309" s="803" t="s">
        <v>1619</v>
      </c>
      <c r="D309" s="793">
        <v>21</v>
      </c>
      <c r="E309" s="883">
        <v>0</v>
      </c>
      <c r="F309" s="893">
        <v>0</v>
      </c>
      <c r="G309" s="793"/>
      <c r="H309" s="793"/>
      <c r="I309" s="826"/>
      <c r="J309" s="795"/>
      <c r="K309" s="781"/>
      <c r="L309" s="772">
        <f t="shared" si="4"/>
        <v>21</v>
      </c>
      <c r="M309" s="825"/>
    </row>
    <row r="310" spans="1:13" s="741" customFormat="1">
      <c r="A310" s="837" t="s">
        <v>601</v>
      </c>
      <c r="B310" s="822" t="s">
        <v>1828</v>
      </c>
      <c r="C310" s="803" t="s">
        <v>1619</v>
      </c>
      <c r="D310" s="793">
        <v>17.3</v>
      </c>
      <c r="E310" s="883">
        <v>0</v>
      </c>
      <c r="F310" s="893">
        <v>0</v>
      </c>
      <c r="G310" s="793"/>
      <c r="H310" s="793"/>
      <c r="I310" s="826"/>
      <c r="J310" s="795"/>
      <c r="K310" s="781"/>
      <c r="L310" s="772">
        <f t="shared" si="4"/>
        <v>17.3</v>
      </c>
      <c r="M310" s="825"/>
    </row>
    <row r="311" spans="1:13" s="741" customFormat="1" ht="28.5">
      <c r="A311" s="837" t="s">
        <v>603</v>
      </c>
      <c r="B311" s="822" t="s">
        <v>968</v>
      </c>
      <c r="C311" s="803" t="s">
        <v>110</v>
      </c>
      <c r="D311" s="793">
        <v>1</v>
      </c>
      <c r="E311" s="883">
        <v>1</v>
      </c>
      <c r="F311" s="893">
        <v>1</v>
      </c>
      <c r="G311" s="793"/>
      <c r="H311" s="793"/>
      <c r="I311" s="826">
        <v>1</v>
      </c>
      <c r="J311" s="795"/>
      <c r="K311" s="781"/>
      <c r="L311" s="772">
        <f t="shared" si="4"/>
        <v>0</v>
      </c>
      <c r="M311" s="825"/>
    </row>
    <row r="312" spans="1:13" s="741" customFormat="1">
      <c r="A312" s="837" t="s">
        <v>605</v>
      </c>
      <c r="B312" s="822" t="s">
        <v>998</v>
      </c>
      <c r="C312" s="803" t="s">
        <v>110</v>
      </c>
      <c r="D312" s="793">
        <v>4</v>
      </c>
      <c r="E312" s="883">
        <v>2</v>
      </c>
      <c r="F312" s="893">
        <v>2</v>
      </c>
      <c r="G312" s="793"/>
      <c r="H312" s="793"/>
      <c r="I312" s="826"/>
      <c r="J312" s="795">
        <v>2</v>
      </c>
      <c r="K312" s="781"/>
      <c r="L312" s="772">
        <f t="shared" si="4"/>
        <v>2</v>
      </c>
      <c r="M312" s="825"/>
    </row>
    <row r="313" spans="1:13" s="741" customFormat="1">
      <c r="A313" s="837" t="s">
        <v>607</v>
      </c>
      <c r="B313" s="822" t="s">
        <v>1001</v>
      </c>
      <c r="C313" s="803" t="s">
        <v>110</v>
      </c>
      <c r="D313" s="793">
        <v>54</v>
      </c>
      <c r="E313" s="883">
        <v>48</v>
      </c>
      <c r="F313" s="893">
        <v>48</v>
      </c>
      <c r="G313" s="793"/>
      <c r="H313" s="793"/>
      <c r="I313" s="826"/>
      <c r="J313" s="795">
        <v>48</v>
      </c>
      <c r="K313" s="781"/>
      <c r="L313" s="772">
        <f t="shared" si="4"/>
        <v>6</v>
      </c>
      <c r="M313" s="825"/>
    </row>
    <row r="314" spans="1:13" s="741" customFormat="1">
      <c r="A314" s="837" t="s">
        <v>609</v>
      </c>
      <c r="B314" s="822" t="s">
        <v>1004</v>
      </c>
      <c r="C314" s="803" t="s">
        <v>110</v>
      </c>
      <c r="D314" s="793">
        <v>28</v>
      </c>
      <c r="E314" s="883">
        <v>24</v>
      </c>
      <c r="F314" s="893">
        <v>24</v>
      </c>
      <c r="G314" s="793"/>
      <c r="H314" s="793"/>
      <c r="I314" s="826"/>
      <c r="J314" s="795">
        <v>24</v>
      </c>
      <c r="K314" s="781"/>
      <c r="L314" s="772">
        <f t="shared" si="4"/>
        <v>4</v>
      </c>
      <c r="M314" s="825"/>
    </row>
    <row r="315" spans="1:13" s="741" customFormat="1">
      <c r="A315" s="837" t="s">
        <v>611</v>
      </c>
      <c r="B315" s="822" t="s">
        <v>1829</v>
      </c>
      <c r="C315" s="803" t="s">
        <v>1619</v>
      </c>
      <c r="D315" s="793">
        <v>8</v>
      </c>
      <c r="E315" s="883">
        <v>8</v>
      </c>
      <c r="F315" s="893">
        <v>8</v>
      </c>
      <c r="G315" s="793"/>
      <c r="H315" s="793"/>
      <c r="I315" s="826">
        <v>8</v>
      </c>
      <c r="J315" s="795"/>
      <c r="K315" s="781"/>
      <c r="L315" s="772">
        <f t="shared" si="4"/>
        <v>0</v>
      </c>
      <c r="M315" s="825"/>
    </row>
    <row r="316" spans="1:13" s="741" customFormat="1">
      <c r="A316" s="837" t="s">
        <v>613</v>
      </c>
      <c r="B316" s="822" t="s">
        <v>1790</v>
      </c>
      <c r="C316" s="803" t="s">
        <v>1619</v>
      </c>
      <c r="D316" s="793">
        <v>41</v>
      </c>
      <c r="E316" s="883">
        <v>41</v>
      </c>
      <c r="F316" s="893">
        <v>41</v>
      </c>
      <c r="G316" s="793"/>
      <c r="H316" s="793"/>
      <c r="I316" s="826">
        <v>41</v>
      </c>
      <c r="J316" s="795"/>
      <c r="K316" s="781"/>
      <c r="L316" s="772">
        <f t="shared" si="4"/>
        <v>0</v>
      </c>
      <c r="M316" s="825"/>
    </row>
    <row r="317" spans="1:13" s="741" customFormat="1">
      <c r="A317" s="837" t="s">
        <v>615</v>
      </c>
      <c r="B317" s="822" t="s">
        <v>1830</v>
      </c>
      <c r="C317" s="803" t="s">
        <v>1619</v>
      </c>
      <c r="D317" s="793">
        <v>9</v>
      </c>
      <c r="E317" s="883">
        <v>9</v>
      </c>
      <c r="F317" s="893">
        <v>9</v>
      </c>
      <c r="G317" s="793"/>
      <c r="H317" s="793"/>
      <c r="I317" s="826">
        <v>9</v>
      </c>
      <c r="J317" s="795"/>
      <c r="K317" s="781"/>
      <c r="L317" s="772">
        <f t="shared" si="4"/>
        <v>0</v>
      </c>
      <c r="M317" s="825"/>
    </row>
    <row r="318" spans="1:13" s="741" customFormat="1" ht="28.5">
      <c r="A318" s="837" t="s">
        <v>617</v>
      </c>
      <c r="B318" s="822" t="s">
        <v>1240</v>
      </c>
      <c r="C318" s="803" t="s">
        <v>1619</v>
      </c>
      <c r="D318" s="793">
        <v>200</v>
      </c>
      <c r="E318" s="883">
        <v>40</v>
      </c>
      <c r="F318" s="893">
        <v>40</v>
      </c>
      <c r="G318" s="793"/>
      <c r="H318" s="793"/>
      <c r="I318" s="826"/>
      <c r="J318" s="795">
        <v>40</v>
      </c>
      <c r="K318" s="781"/>
      <c r="L318" s="772">
        <f t="shared" si="4"/>
        <v>160</v>
      </c>
      <c r="M318" s="825"/>
    </row>
    <row r="319" spans="1:13" s="741" customFormat="1">
      <c r="A319" s="837" t="s">
        <v>618</v>
      </c>
      <c r="B319" s="822" t="s">
        <v>1831</v>
      </c>
      <c r="C319" s="803" t="s">
        <v>1619</v>
      </c>
      <c r="D319" s="793">
        <v>115</v>
      </c>
      <c r="E319" s="883">
        <v>115</v>
      </c>
      <c r="F319" s="893">
        <v>115</v>
      </c>
      <c r="G319" s="793"/>
      <c r="H319" s="793"/>
      <c r="I319" s="826">
        <v>115</v>
      </c>
      <c r="J319" s="795"/>
      <c r="K319" s="781"/>
      <c r="L319" s="772">
        <f t="shared" si="4"/>
        <v>0</v>
      </c>
      <c r="M319" s="823" t="s">
        <v>1832</v>
      </c>
    </row>
    <row r="320" spans="1:13" s="741" customFormat="1">
      <c r="A320" s="837" t="s">
        <v>620</v>
      </c>
      <c r="B320" s="822" t="s">
        <v>1112</v>
      </c>
      <c r="C320" s="803" t="s">
        <v>110</v>
      </c>
      <c r="D320" s="793">
        <v>400</v>
      </c>
      <c r="E320" s="883">
        <v>0</v>
      </c>
      <c r="F320" s="893">
        <v>0</v>
      </c>
      <c r="G320" s="793">
        <v>100</v>
      </c>
      <c r="H320" s="793"/>
      <c r="I320" s="826">
        <v>-100</v>
      </c>
      <c r="J320" s="795"/>
      <c r="K320" s="781"/>
      <c r="L320" s="772">
        <f t="shared" si="4"/>
        <v>400</v>
      </c>
      <c r="M320" s="823" t="s">
        <v>1833</v>
      </c>
    </row>
    <row r="321" spans="1:13" s="741" customFormat="1">
      <c r="A321" s="837" t="s">
        <v>622</v>
      </c>
      <c r="B321" s="822" t="s">
        <v>1834</v>
      </c>
      <c r="C321" s="803" t="s">
        <v>1619</v>
      </c>
      <c r="D321" s="793">
        <v>80</v>
      </c>
      <c r="E321" s="883">
        <v>0</v>
      </c>
      <c r="F321" s="893">
        <v>0</v>
      </c>
      <c r="G321" s="793"/>
      <c r="H321" s="793"/>
      <c r="I321" s="826"/>
      <c r="J321" s="795"/>
      <c r="K321" s="781"/>
      <c r="L321" s="772">
        <f t="shared" si="4"/>
        <v>80</v>
      </c>
      <c r="M321" s="825"/>
    </row>
    <row r="322" spans="1:13" s="741" customFormat="1">
      <c r="A322" s="837" t="s">
        <v>624</v>
      </c>
      <c r="B322" s="822" t="s">
        <v>1835</v>
      </c>
      <c r="C322" s="803" t="s">
        <v>1619</v>
      </c>
      <c r="D322" s="793">
        <v>10</v>
      </c>
      <c r="E322" s="883">
        <v>10</v>
      </c>
      <c r="F322" s="893">
        <v>10</v>
      </c>
      <c r="G322" s="793"/>
      <c r="H322" s="793"/>
      <c r="I322" s="826">
        <v>10</v>
      </c>
      <c r="J322" s="795"/>
      <c r="K322" s="781"/>
      <c r="L322" s="772">
        <f t="shared" si="4"/>
        <v>0</v>
      </c>
      <c r="M322" s="825"/>
    </row>
    <row r="323" spans="1:13" s="741" customFormat="1">
      <c r="A323" s="837" t="s">
        <v>1836</v>
      </c>
      <c r="B323" s="822" t="s">
        <v>1787</v>
      </c>
      <c r="C323" s="803" t="s">
        <v>1619</v>
      </c>
      <c r="D323" s="793">
        <v>196</v>
      </c>
      <c r="E323" s="883">
        <v>196</v>
      </c>
      <c r="F323" s="893">
        <v>196</v>
      </c>
      <c r="G323" s="793"/>
      <c r="H323" s="793"/>
      <c r="I323" s="826">
        <v>196</v>
      </c>
      <c r="J323" s="795"/>
      <c r="K323" s="781"/>
      <c r="L323" s="772">
        <f t="shared" si="4"/>
        <v>0</v>
      </c>
      <c r="M323" s="825"/>
    </row>
    <row r="324" spans="1:13" s="741" customFormat="1">
      <c r="A324" s="837" t="s">
        <v>1406</v>
      </c>
      <c r="B324" s="822" t="s">
        <v>388</v>
      </c>
      <c r="C324" s="803" t="s">
        <v>117</v>
      </c>
      <c r="D324" s="793">
        <v>1</v>
      </c>
      <c r="E324" s="883">
        <v>1</v>
      </c>
      <c r="F324" s="893">
        <v>1</v>
      </c>
      <c r="G324" s="793">
        <v>1</v>
      </c>
      <c r="H324" s="793"/>
      <c r="I324" s="826"/>
      <c r="J324" s="795"/>
      <c r="K324" s="781"/>
      <c r="L324" s="772">
        <f t="shared" si="4"/>
        <v>0</v>
      </c>
      <c r="M324" s="825"/>
    </row>
    <row r="325" spans="1:13" s="741" customFormat="1">
      <c r="A325" s="837" t="s">
        <v>1411</v>
      </c>
      <c r="B325" s="839" t="s">
        <v>1837</v>
      </c>
      <c r="C325" s="803" t="s">
        <v>1619</v>
      </c>
      <c r="D325" s="793">
        <v>195</v>
      </c>
      <c r="E325" s="883">
        <v>195</v>
      </c>
      <c r="F325" s="893">
        <v>195</v>
      </c>
      <c r="G325" s="793"/>
      <c r="H325" s="793"/>
      <c r="I325" s="826">
        <v>195</v>
      </c>
      <c r="J325" s="795"/>
      <c r="K325" s="781"/>
      <c r="L325" s="772">
        <f t="shared" si="4"/>
        <v>0</v>
      </c>
      <c r="M325" s="823" t="s">
        <v>1838</v>
      </c>
    </row>
    <row r="326" spans="1:13" s="741" customFormat="1">
      <c r="A326" s="837" t="s">
        <v>1413</v>
      </c>
      <c r="B326" s="839" t="s">
        <v>1839</v>
      </c>
      <c r="C326" s="803" t="s">
        <v>1619</v>
      </c>
      <c r="D326" s="793">
        <v>30</v>
      </c>
      <c r="E326" s="883">
        <v>0</v>
      </c>
      <c r="F326" s="893">
        <v>0</v>
      </c>
      <c r="G326" s="793"/>
      <c r="H326" s="793"/>
      <c r="I326" s="826"/>
      <c r="J326" s="795"/>
      <c r="K326" s="781"/>
      <c r="L326" s="772">
        <f t="shared" si="4"/>
        <v>30</v>
      </c>
      <c r="M326" s="825" t="s">
        <v>1840</v>
      </c>
    </row>
    <row r="327" spans="1:13" s="741" customFormat="1">
      <c r="A327" s="837" t="s">
        <v>1415</v>
      </c>
      <c r="B327" s="822" t="s">
        <v>1841</v>
      </c>
      <c r="C327" s="803" t="s">
        <v>110</v>
      </c>
      <c r="D327" s="793">
        <v>1</v>
      </c>
      <c r="E327" s="883">
        <v>1</v>
      </c>
      <c r="F327" s="893">
        <v>1</v>
      </c>
      <c r="G327" s="793"/>
      <c r="H327" s="793"/>
      <c r="I327" s="826">
        <v>1</v>
      </c>
      <c r="J327" s="795"/>
      <c r="K327" s="781"/>
      <c r="L327" s="772">
        <f t="shared" si="4"/>
        <v>0</v>
      </c>
      <c r="M327" s="825"/>
    </row>
    <row r="328" spans="1:13" s="741" customFormat="1">
      <c r="A328" s="837" t="s">
        <v>1417</v>
      </c>
      <c r="B328" s="822" t="s">
        <v>1842</v>
      </c>
      <c r="C328" s="803" t="s">
        <v>110</v>
      </c>
      <c r="D328" s="793">
        <v>1</v>
      </c>
      <c r="E328" s="883">
        <v>1</v>
      </c>
      <c r="F328" s="893">
        <v>1</v>
      </c>
      <c r="G328" s="793"/>
      <c r="H328" s="793"/>
      <c r="I328" s="826">
        <v>1</v>
      </c>
      <c r="J328" s="795"/>
      <c r="K328" s="781"/>
      <c r="L328" s="772">
        <f t="shared" si="4"/>
        <v>0</v>
      </c>
      <c r="M328" s="825"/>
    </row>
    <row r="329" spans="1:13" s="741" customFormat="1">
      <c r="A329" s="837" t="s">
        <v>1419</v>
      </c>
      <c r="B329" s="822" t="s">
        <v>1843</v>
      </c>
      <c r="C329" s="803" t="s">
        <v>1619</v>
      </c>
      <c r="D329" s="840">
        <v>11</v>
      </c>
      <c r="E329" s="883">
        <v>11</v>
      </c>
      <c r="F329" s="893">
        <v>11</v>
      </c>
      <c r="G329" s="793"/>
      <c r="H329" s="793"/>
      <c r="I329" s="826">
        <v>11</v>
      </c>
      <c r="J329" s="795"/>
      <c r="K329" s="781"/>
      <c r="L329" s="772">
        <f t="shared" si="4"/>
        <v>0</v>
      </c>
      <c r="M329" s="825"/>
    </row>
    <row r="330" spans="1:13" s="741" customFormat="1">
      <c r="A330" s="837" t="s">
        <v>1421</v>
      </c>
      <c r="B330" s="822" t="s">
        <v>979</v>
      </c>
      <c r="C330" s="803" t="s">
        <v>1619</v>
      </c>
      <c r="D330" s="840">
        <v>17.3</v>
      </c>
      <c r="E330" s="883">
        <v>17.3</v>
      </c>
      <c r="F330" s="893">
        <v>17.3</v>
      </c>
      <c r="G330" s="793"/>
      <c r="H330" s="793"/>
      <c r="I330" s="826">
        <v>17.3</v>
      </c>
      <c r="J330" s="795"/>
      <c r="K330" s="781"/>
      <c r="L330" s="772">
        <f t="shared" ref="L330:L393" si="5">D330-G330-H330-I330-J330</f>
        <v>0</v>
      </c>
      <c r="M330" s="825"/>
    </row>
    <row r="331" spans="1:13" s="741" customFormat="1">
      <c r="A331" s="837" t="s">
        <v>1423</v>
      </c>
      <c r="B331" s="822" t="s">
        <v>1475</v>
      </c>
      <c r="C331" s="803" t="s">
        <v>110</v>
      </c>
      <c r="D331" s="793">
        <v>5</v>
      </c>
      <c r="E331" s="883">
        <v>5</v>
      </c>
      <c r="F331" s="893">
        <v>5</v>
      </c>
      <c r="G331" s="793"/>
      <c r="H331" s="793"/>
      <c r="I331" s="826">
        <v>5</v>
      </c>
      <c r="J331" s="795"/>
      <c r="K331" s="781"/>
      <c r="L331" s="772">
        <f t="shared" si="5"/>
        <v>0</v>
      </c>
      <c r="M331" s="825"/>
    </row>
    <row r="332" spans="1:13" s="741" customFormat="1">
      <c r="A332" s="837" t="s">
        <v>1425</v>
      </c>
      <c r="B332" s="822" t="s">
        <v>1476</v>
      </c>
      <c r="C332" s="803" t="s">
        <v>110</v>
      </c>
      <c r="D332" s="793">
        <v>1</v>
      </c>
      <c r="E332" s="883">
        <v>1</v>
      </c>
      <c r="F332" s="893">
        <v>1</v>
      </c>
      <c r="G332" s="793"/>
      <c r="H332" s="793"/>
      <c r="I332" s="826">
        <v>1</v>
      </c>
      <c r="J332" s="795"/>
      <c r="K332" s="781"/>
      <c r="L332" s="772">
        <f t="shared" si="5"/>
        <v>0</v>
      </c>
      <c r="M332" s="825"/>
    </row>
    <row r="333" spans="1:13" s="741" customFormat="1">
      <c r="A333" s="837" t="s">
        <v>1427</v>
      </c>
      <c r="B333" s="822" t="s">
        <v>1477</v>
      </c>
      <c r="C333" s="803" t="s">
        <v>110</v>
      </c>
      <c r="D333" s="793">
        <v>1</v>
      </c>
      <c r="E333" s="883">
        <v>1</v>
      </c>
      <c r="F333" s="893">
        <v>1</v>
      </c>
      <c r="G333" s="793"/>
      <c r="H333" s="793"/>
      <c r="I333" s="826">
        <v>1</v>
      </c>
      <c r="J333" s="795"/>
      <c r="K333" s="781"/>
      <c r="L333" s="772">
        <f t="shared" si="5"/>
        <v>0</v>
      </c>
      <c r="M333" s="825"/>
    </row>
    <row r="334" spans="1:13" s="741" customFormat="1">
      <c r="A334" s="837" t="s">
        <v>1429</v>
      </c>
      <c r="B334" s="822" t="s">
        <v>1844</v>
      </c>
      <c r="C334" s="803" t="s">
        <v>123</v>
      </c>
      <c r="D334" s="793">
        <v>9.6</v>
      </c>
      <c r="E334" s="883">
        <v>9.6</v>
      </c>
      <c r="F334" s="893">
        <v>9.6</v>
      </c>
      <c r="G334" s="793"/>
      <c r="H334" s="793"/>
      <c r="I334" s="826">
        <v>9.6</v>
      </c>
      <c r="J334" s="795"/>
      <c r="K334" s="781"/>
      <c r="L334" s="772">
        <f t="shared" si="5"/>
        <v>0</v>
      </c>
      <c r="M334" s="825"/>
    </row>
    <row r="335" spans="1:13" s="741" customFormat="1">
      <c r="A335" s="837" t="s">
        <v>1431</v>
      </c>
      <c r="B335" s="822" t="s">
        <v>998</v>
      </c>
      <c r="C335" s="803" t="s">
        <v>110</v>
      </c>
      <c r="D335" s="793">
        <v>4</v>
      </c>
      <c r="E335" s="883">
        <v>3.5</v>
      </c>
      <c r="F335" s="893">
        <v>3.5</v>
      </c>
      <c r="G335" s="793"/>
      <c r="H335" s="793"/>
      <c r="I335" s="826">
        <v>3.5</v>
      </c>
      <c r="J335" s="795"/>
      <c r="K335" s="781"/>
      <c r="L335" s="772">
        <f t="shared" si="5"/>
        <v>0.5</v>
      </c>
      <c r="M335" s="825"/>
    </row>
    <row r="336" spans="1:13" s="741" customFormat="1">
      <c r="A336" s="837" t="s">
        <v>1433</v>
      </c>
      <c r="B336" s="822" t="s">
        <v>1068</v>
      </c>
      <c r="C336" s="803" t="s">
        <v>110</v>
      </c>
      <c r="D336" s="793">
        <v>720</v>
      </c>
      <c r="E336" s="883">
        <v>720</v>
      </c>
      <c r="F336" s="893">
        <v>720</v>
      </c>
      <c r="G336" s="793"/>
      <c r="H336" s="793"/>
      <c r="I336" s="826">
        <v>720</v>
      </c>
      <c r="J336" s="795"/>
      <c r="K336" s="781"/>
      <c r="L336" s="772">
        <f t="shared" si="5"/>
        <v>0</v>
      </c>
      <c r="M336" s="825"/>
    </row>
    <row r="337" spans="1:13" s="741" customFormat="1">
      <c r="A337" s="837" t="s">
        <v>1435</v>
      </c>
      <c r="B337" s="822" t="s">
        <v>1479</v>
      </c>
      <c r="C337" s="803" t="s">
        <v>110</v>
      </c>
      <c r="D337" s="793">
        <v>28</v>
      </c>
      <c r="E337" s="883">
        <v>28</v>
      </c>
      <c r="F337" s="893">
        <v>28</v>
      </c>
      <c r="G337" s="793"/>
      <c r="H337" s="793"/>
      <c r="I337" s="826">
        <v>28</v>
      </c>
      <c r="J337" s="795"/>
      <c r="K337" s="781"/>
      <c r="L337" s="772">
        <f t="shared" si="5"/>
        <v>0</v>
      </c>
      <c r="M337" s="825"/>
    </row>
    <row r="338" spans="1:13" s="741" customFormat="1">
      <c r="A338" s="837" t="s">
        <v>1437</v>
      </c>
      <c r="B338" s="822" t="s">
        <v>1004</v>
      </c>
      <c r="C338" s="803" t="s">
        <v>110</v>
      </c>
      <c r="D338" s="793">
        <v>28</v>
      </c>
      <c r="E338" s="883">
        <v>28</v>
      </c>
      <c r="F338" s="893">
        <v>28</v>
      </c>
      <c r="G338" s="793"/>
      <c r="H338" s="793"/>
      <c r="I338" s="826">
        <v>28</v>
      </c>
      <c r="J338" s="795"/>
      <c r="K338" s="781"/>
      <c r="L338" s="772">
        <f t="shared" si="5"/>
        <v>0</v>
      </c>
      <c r="M338" s="825"/>
    </row>
    <row r="339" spans="1:13" s="741" customFormat="1">
      <c r="A339" s="837" t="s">
        <v>1439</v>
      </c>
      <c r="B339" s="822" t="s">
        <v>1001</v>
      </c>
      <c r="C339" s="803" t="s">
        <v>110</v>
      </c>
      <c r="D339" s="793">
        <v>54</v>
      </c>
      <c r="E339" s="883">
        <v>54</v>
      </c>
      <c r="F339" s="893">
        <v>54</v>
      </c>
      <c r="G339" s="793"/>
      <c r="H339" s="793"/>
      <c r="I339" s="826">
        <v>54</v>
      </c>
      <c r="J339" s="795"/>
      <c r="K339" s="781"/>
      <c r="L339" s="772">
        <f t="shared" si="5"/>
        <v>0</v>
      </c>
      <c r="M339" s="825"/>
    </row>
    <row r="340" spans="1:13" s="741" customFormat="1">
      <c r="A340" s="837" t="s">
        <v>1441</v>
      </c>
      <c r="B340" s="822" t="s">
        <v>788</v>
      </c>
      <c r="C340" s="803" t="s">
        <v>117</v>
      </c>
      <c r="D340" s="793">
        <v>1</v>
      </c>
      <c r="E340" s="883">
        <v>1</v>
      </c>
      <c r="F340" s="893">
        <v>1</v>
      </c>
      <c r="G340" s="793"/>
      <c r="H340" s="793"/>
      <c r="I340" s="826">
        <v>1</v>
      </c>
      <c r="J340" s="795"/>
      <c r="K340" s="781"/>
      <c r="L340" s="772">
        <f t="shared" si="5"/>
        <v>0</v>
      </c>
      <c r="M340" s="825"/>
    </row>
    <row r="341" spans="1:13" s="767" customFormat="1">
      <c r="A341" s="759" t="s">
        <v>1845</v>
      </c>
      <c r="B341" s="760" t="s">
        <v>1846</v>
      </c>
      <c r="C341" s="761"/>
      <c r="D341" s="762"/>
      <c r="E341" s="883"/>
      <c r="F341" s="893"/>
      <c r="G341" s="762"/>
      <c r="H341" s="762"/>
      <c r="I341" s="820"/>
      <c r="J341" s="758"/>
      <c r="K341" s="819"/>
      <c r="L341" s="772">
        <f t="shared" si="5"/>
        <v>0</v>
      </c>
      <c r="M341" s="766"/>
    </row>
    <row r="342" spans="1:13" s="741" customFormat="1" ht="28.5">
      <c r="A342" s="837" t="s">
        <v>1847</v>
      </c>
      <c r="B342" s="822" t="s">
        <v>1848</v>
      </c>
      <c r="C342" s="803" t="s">
        <v>110</v>
      </c>
      <c r="D342" s="793">
        <v>19</v>
      </c>
      <c r="E342" s="883">
        <v>19</v>
      </c>
      <c r="F342" s="893">
        <v>19</v>
      </c>
      <c r="G342" s="793">
        <v>17</v>
      </c>
      <c r="H342" s="793"/>
      <c r="I342" s="826">
        <v>2</v>
      </c>
      <c r="J342" s="795"/>
      <c r="K342" s="781"/>
      <c r="L342" s="772">
        <f t="shared" si="5"/>
        <v>0</v>
      </c>
      <c r="M342" s="825"/>
    </row>
    <row r="343" spans="1:13" s="741" customFormat="1">
      <c r="A343" s="837" t="s">
        <v>1849</v>
      </c>
      <c r="B343" s="822" t="s">
        <v>1850</v>
      </c>
      <c r="C343" s="803" t="s">
        <v>110</v>
      </c>
      <c r="D343" s="793">
        <v>65</v>
      </c>
      <c r="E343" s="883">
        <v>65</v>
      </c>
      <c r="F343" s="893">
        <v>65</v>
      </c>
      <c r="G343" s="793">
        <v>61</v>
      </c>
      <c r="H343" s="793"/>
      <c r="I343" s="826">
        <v>4</v>
      </c>
      <c r="J343" s="795"/>
      <c r="K343" s="781"/>
      <c r="L343" s="772">
        <f t="shared" si="5"/>
        <v>0</v>
      </c>
      <c r="M343" s="825"/>
    </row>
    <row r="344" spans="1:13" s="741" customFormat="1" ht="28.5">
      <c r="A344" s="837" t="s">
        <v>1851</v>
      </c>
      <c r="B344" s="822" t="s">
        <v>1852</v>
      </c>
      <c r="C344" s="803" t="s">
        <v>110</v>
      </c>
      <c r="D344" s="793">
        <v>3</v>
      </c>
      <c r="E344" s="883">
        <v>3</v>
      </c>
      <c r="F344" s="893">
        <v>3</v>
      </c>
      <c r="G344" s="793"/>
      <c r="H344" s="793"/>
      <c r="I344" s="826">
        <v>3</v>
      </c>
      <c r="J344" s="795"/>
      <c r="K344" s="781"/>
      <c r="L344" s="772">
        <f t="shared" si="5"/>
        <v>0</v>
      </c>
      <c r="M344" s="825"/>
    </row>
    <row r="345" spans="1:13" s="741" customFormat="1">
      <c r="A345" s="837" t="s">
        <v>1853</v>
      </c>
      <c r="B345" s="822" t="s">
        <v>1854</v>
      </c>
      <c r="C345" s="803" t="s">
        <v>110</v>
      </c>
      <c r="D345" s="793">
        <v>1</v>
      </c>
      <c r="E345" s="883">
        <v>1</v>
      </c>
      <c r="F345" s="893">
        <v>1</v>
      </c>
      <c r="G345" s="793"/>
      <c r="H345" s="793"/>
      <c r="I345" s="826">
        <v>1</v>
      </c>
      <c r="J345" s="795"/>
      <c r="K345" s="781"/>
      <c r="L345" s="772">
        <f t="shared" si="5"/>
        <v>0</v>
      </c>
      <c r="M345" s="825"/>
    </row>
    <row r="346" spans="1:13" s="741" customFormat="1">
      <c r="A346" s="837" t="s">
        <v>1855</v>
      </c>
      <c r="B346" s="822" t="s">
        <v>1856</v>
      </c>
      <c r="C346" s="803" t="s">
        <v>110</v>
      </c>
      <c r="D346" s="793">
        <v>1</v>
      </c>
      <c r="E346" s="883">
        <v>1</v>
      </c>
      <c r="F346" s="893">
        <v>1</v>
      </c>
      <c r="G346" s="793"/>
      <c r="H346" s="793"/>
      <c r="I346" s="826">
        <v>1</v>
      </c>
      <c r="J346" s="795"/>
      <c r="K346" s="781"/>
      <c r="L346" s="772">
        <f t="shared" si="5"/>
        <v>0</v>
      </c>
      <c r="M346" s="825"/>
    </row>
    <row r="347" spans="1:13" s="741" customFormat="1">
      <c r="A347" s="837" t="s">
        <v>1857</v>
      </c>
      <c r="B347" s="822" t="s">
        <v>1129</v>
      </c>
      <c r="C347" s="803" t="s">
        <v>110</v>
      </c>
      <c r="D347" s="793">
        <v>2</v>
      </c>
      <c r="E347" s="883">
        <v>2</v>
      </c>
      <c r="F347" s="893">
        <v>2</v>
      </c>
      <c r="G347" s="793">
        <v>2</v>
      </c>
      <c r="H347" s="793"/>
      <c r="I347" s="794"/>
      <c r="J347" s="795"/>
      <c r="K347" s="781"/>
      <c r="L347" s="772">
        <f t="shared" si="5"/>
        <v>0</v>
      </c>
      <c r="M347" s="825"/>
    </row>
    <row r="348" spans="1:13" s="741" customFormat="1">
      <c r="A348" s="837" t="s">
        <v>1858</v>
      </c>
      <c r="B348" s="822" t="s">
        <v>1859</v>
      </c>
      <c r="C348" s="803" t="s">
        <v>110</v>
      </c>
      <c r="D348" s="793">
        <v>1</v>
      </c>
      <c r="E348" s="883">
        <v>1</v>
      </c>
      <c r="F348" s="893">
        <v>1</v>
      </c>
      <c r="G348" s="793"/>
      <c r="H348" s="793"/>
      <c r="I348" s="826">
        <v>1</v>
      </c>
      <c r="J348" s="795"/>
      <c r="K348" s="781"/>
      <c r="L348" s="772">
        <f t="shared" si="5"/>
        <v>0</v>
      </c>
      <c r="M348" s="825"/>
    </row>
    <row r="349" spans="1:13" s="741" customFormat="1">
      <c r="A349" s="837" t="s">
        <v>1860</v>
      </c>
      <c r="B349" s="822" t="s">
        <v>376</v>
      </c>
      <c r="C349" s="803" t="s">
        <v>110</v>
      </c>
      <c r="D349" s="793">
        <v>1</v>
      </c>
      <c r="E349" s="883">
        <v>1</v>
      </c>
      <c r="F349" s="893">
        <v>1</v>
      </c>
      <c r="G349" s="793">
        <v>1</v>
      </c>
      <c r="H349" s="793"/>
      <c r="I349" s="794"/>
      <c r="J349" s="795"/>
      <c r="K349" s="781"/>
      <c r="L349" s="772">
        <f t="shared" si="5"/>
        <v>0</v>
      </c>
      <c r="M349" s="825"/>
    </row>
    <row r="350" spans="1:13" s="741" customFormat="1" ht="28.5">
      <c r="A350" s="837" t="s">
        <v>1861</v>
      </c>
      <c r="B350" s="822" t="s">
        <v>1862</v>
      </c>
      <c r="C350" s="803" t="s">
        <v>110</v>
      </c>
      <c r="D350" s="793">
        <v>1</v>
      </c>
      <c r="E350" s="883">
        <v>1</v>
      </c>
      <c r="F350" s="893">
        <v>1</v>
      </c>
      <c r="G350" s="793"/>
      <c r="H350" s="793"/>
      <c r="I350" s="826"/>
      <c r="J350" s="795">
        <v>1</v>
      </c>
      <c r="K350" s="781"/>
      <c r="L350" s="772">
        <f t="shared" si="5"/>
        <v>0</v>
      </c>
      <c r="M350" s="823" t="s">
        <v>1863</v>
      </c>
    </row>
    <row r="351" spans="1:13" s="741" customFormat="1">
      <c r="A351" s="837" t="s">
        <v>1864</v>
      </c>
      <c r="B351" s="822" t="s">
        <v>1865</v>
      </c>
      <c r="C351" s="803" t="s">
        <v>123</v>
      </c>
      <c r="D351" s="793">
        <v>35.85</v>
      </c>
      <c r="E351" s="883">
        <v>35.85</v>
      </c>
      <c r="F351" s="893">
        <v>35.85</v>
      </c>
      <c r="G351" s="793">
        <v>30</v>
      </c>
      <c r="H351" s="793"/>
      <c r="I351" s="826">
        <v>5.85</v>
      </c>
      <c r="J351" s="795"/>
      <c r="K351" s="781"/>
      <c r="L351" s="772">
        <f t="shared" si="5"/>
        <v>1.7763568394002505E-15</v>
      </c>
      <c r="M351" s="825"/>
    </row>
    <row r="352" spans="1:13" s="741" customFormat="1">
      <c r="A352" s="837" t="s">
        <v>1866</v>
      </c>
      <c r="B352" s="822" t="s">
        <v>1867</v>
      </c>
      <c r="C352" s="803" t="s">
        <v>123</v>
      </c>
      <c r="D352" s="793">
        <v>1497.3</v>
      </c>
      <c r="E352" s="883">
        <v>1181</v>
      </c>
      <c r="F352" s="893">
        <v>1181</v>
      </c>
      <c r="G352" s="793">
        <v>1300</v>
      </c>
      <c r="H352" s="793"/>
      <c r="I352" s="826">
        <v>-119</v>
      </c>
      <c r="J352" s="795"/>
      <c r="K352" s="781"/>
      <c r="L352" s="772">
        <f t="shared" si="5"/>
        <v>316.29999999999995</v>
      </c>
      <c r="M352" s="823" t="s">
        <v>1868</v>
      </c>
    </row>
    <row r="353" spans="1:13" s="741" customFormat="1">
      <c r="A353" s="837" t="s">
        <v>1869</v>
      </c>
      <c r="B353" s="822" t="s">
        <v>1870</v>
      </c>
      <c r="C353" s="803" t="s">
        <v>123</v>
      </c>
      <c r="D353" s="793">
        <v>329.4</v>
      </c>
      <c r="E353" s="883">
        <v>329.4</v>
      </c>
      <c r="F353" s="893">
        <v>329.4</v>
      </c>
      <c r="G353" s="793">
        <v>300</v>
      </c>
      <c r="H353" s="793"/>
      <c r="I353" s="826">
        <v>29.4</v>
      </c>
      <c r="J353" s="795"/>
      <c r="K353" s="781"/>
      <c r="L353" s="772">
        <f t="shared" si="5"/>
        <v>-2.1316282072803006E-14</v>
      </c>
      <c r="M353" s="825"/>
    </row>
    <row r="354" spans="1:13" s="741" customFormat="1">
      <c r="A354" s="837" t="s">
        <v>1871</v>
      </c>
      <c r="B354" s="822" t="s">
        <v>1872</v>
      </c>
      <c r="C354" s="803" t="s">
        <v>123</v>
      </c>
      <c r="D354" s="793">
        <v>264.5</v>
      </c>
      <c r="E354" s="883">
        <v>264.5</v>
      </c>
      <c r="F354" s="893">
        <v>264.5</v>
      </c>
      <c r="G354" s="793">
        <v>50</v>
      </c>
      <c r="H354" s="793"/>
      <c r="I354" s="826">
        <v>214.5</v>
      </c>
      <c r="J354" s="795"/>
      <c r="K354" s="781"/>
      <c r="L354" s="772">
        <f t="shared" si="5"/>
        <v>0</v>
      </c>
      <c r="M354" s="825"/>
    </row>
    <row r="355" spans="1:13" s="741" customFormat="1">
      <c r="A355" s="837" t="s">
        <v>1873</v>
      </c>
      <c r="B355" s="822" t="s">
        <v>1874</v>
      </c>
      <c r="C355" s="803" t="s">
        <v>123</v>
      </c>
      <c r="D355" s="793">
        <v>343.5</v>
      </c>
      <c r="E355" s="883">
        <v>343.5</v>
      </c>
      <c r="F355" s="893">
        <v>343.5</v>
      </c>
      <c r="G355" s="793">
        <v>70</v>
      </c>
      <c r="H355" s="793"/>
      <c r="I355" s="826">
        <v>273.5</v>
      </c>
      <c r="J355" s="795"/>
      <c r="K355" s="781"/>
      <c r="L355" s="772">
        <f t="shared" si="5"/>
        <v>0</v>
      </c>
      <c r="M355" s="823" t="s">
        <v>1875</v>
      </c>
    </row>
    <row r="356" spans="1:13" s="741" customFormat="1">
      <c r="A356" s="837" t="s">
        <v>1876</v>
      </c>
      <c r="B356" s="822" t="s">
        <v>1877</v>
      </c>
      <c r="C356" s="803" t="s">
        <v>123</v>
      </c>
      <c r="D356" s="793">
        <v>306</v>
      </c>
      <c r="E356" s="883">
        <v>306</v>
      </c>
      <c r="F356" s="893">
        <v>306</v>
      </c>
      <c r="G356" s="793"/>
      <c r="H356" s="793"/>
      <c r="I356" s="826">
        <v>306</v>
      </c>
      <c r="J356" s="795"/>
      <c r="K356" s="781"/>
      <c r="L356" s="772">
        <f t="shared" si="5"/>
        <v>0</v>
      </c>
      <c r="M356" s="825"/>
    </row>
    <row r="357" spans="1:13" s="741" customFormat="1">
      <c r="A357" s="837" t="s">
        <v>1878</v>
      </c>
      <c r="B357" s="822" t="s">
        <v>1879</v>
      </c>
      <c r="C357" s="803" t="s">
        <v>123</v>
      </c>
      <c r="D357" s="793">
        <v>962.9</v>
      </c>
      <c r="E357" s="883">
        <v>962.9</v>
      </c>
      <c r="F357" s="893">
        <v>962.9</v>
      </c>
      <c r="G357" s="793"/>
      <c r="H357" s="793"/>
      <c r="I357" s="826">
        <v>962.9</v>
      </c>
      <c r="J357" s="795"/>
      <c r="K357" s="781"/>
      <c r="L357" s="772">
        <f t="shared" si="5"/>
        <v>0</v>
      </c>
      <c r="M357" s="825"/>
    </row>
    <row r="358" spans="1:13" s="741" customFormat="1">
      <c r="A358" s="837" t="s">
        <v>1880</v>
      </c>
      <c r="B358" s="818" t="s">
        <v>1881</v>
      </c>
      <c r="C358" s="803" t="s">
        <v>110</v>
      </c>
      <c r="D358" s="793">
        <v>16</v>
      </c>
      <c r="E358" s="883">
        <v>16</v>
      </c>
      <c r="F358" s="893">
        <v>16</v>
      </c>
      <c r="G358" s="793">
        <v>16</v>
      </c>
      <c r="H358" s="793"/>
      <c r="I358" s="794"/>
      <c r="J358" s="795"/>
      <c r="K358" s="781"/>
      <c r="L358" s="772">
        <f t="shared" si="5"/>
        <v>0</v>
      </c>
      <c r="M358" s="825"/>
    </row>
    <row r="359" spans="1:13" s="741" customFormat="1">
      <c r="A359" s="837" t="s">
        <v>1882</v>
      </c>
      <c r="B359" s="818" t="s">
        <v>1883</v>
      </c>
      <c r="C359" s="803" t="s">
        <v>110</v>
      </c>
      <c r="D359" s="793">
        <v>20</v>
      </c>
      <c r="E359" s="883">
        <v>20</v>
      </c>
      <c r="F359" s="893">
        <v>20</v>
      </c>
      <c r="G359" s="793"/>
      <c r="H359" s="793"/>
      <c r="I359" s="794"/>
      <c r="J359" s="795">
        <v>20</v>
      </c>
      <c r="K359" s="781"/>
      <c r="L359" s="772">
        <f t="shared" si="5"/>
        <v>0</v>
      </c>
      <c r="M359" s="825"/>
    </row>
    <row r="360" spans="1:13" s="741" customFormat="1">
      <c r="A360" s="837" t="s">
        <v>1884</v>
      </c>
      <c r="B360" s="818" t="s">
        <v>1885</v>
      </c>
      <c r="C360" s="803" t="s">
        <v>110</v>
      </c>
      <c r="D360" s="793">
        <v>80</v>
      </c>
      <c r="E360" s="883">
        <v>80</v>
      </c>
      <c r="F360" s="893">
        <v>80</v>
      </c>
      <c r="G360" s="793">
        <v>40</v>
      </c>
      <c r="H360" s="793"/>
      <c r="I360" s="794"/>
      <c r="J360" s="795">
        <v>40</v>
      </c>
      <c r="K360" s="781"/>
      <c r="L360" s="772">
        <f t="shared" si="5"/>
        <v>0</v>
      </c>
      <c r="M360" s="825"/>
    </row>
    <row r="361" spans="1:13" s="741" customFormat="1">
      <c r="A361" s="837" t="s">
        <v>1886</v>
      </c>
      <c r="B361" s="818" t="s">
        <v>1887</v>
      </c>
      <c r="C361" s="803" t="s">
        <v>110</v>
      </c>
      <c r="D361" s="793">
        <v>80</v>
      </c>
      <c r="E361" s="883">
        <v>80</v>
      </c>
      <c r="F361" s="893">
        <v>80</v>
      </c>
      <c r="G361" s="793"/>
      <c r="H361" s="793"/>
      <c r="I361" s="794"/>
      <c r="J361" s="795">
        <v>80</v>
      </c>
      <c r="K361" s="781"/>
      <c r="L361" s="772">
        <f t="shared" si="5"/>
        <v>0</v>
      </c>
      <c r="M361" s="825"/>
    </row>
    <row r="362" spans="1:13" s="741" customFormat="1">
      <c r="A362" s="837" t="s">
        <v>1888</v>
      </c>
      <c r="B362" s="818" t="s">
        <v>1889</v>
      </c>
      <c r="C362" s="803" t="s">
        <v>110</v>
      </c>
      <c r="D362" s="793">
        <v>30</v>
      </c>
      <c r="E362" s="883">
        <v>20</v>
      </c>
      <c r="F362" s="893">
        <v>20</v>
      </c>
      <c r="G362" s="793">
        <v>20</v>
      </c>
      <c r="H362" s="793"/>
      <c r="I362" s="794"/>
      <c r="J362" s="795"/>
      <c r="K362" s="781"/>
      <c r="L362" s="772">
        <f t="shared" si="5"/>
        <v>10</v>
      </c>
      <c r="M362" s="825"/>
    </row>
    <row r="363" spans="1:13" s="741" customFormat="1">
      <c r="A363" s="837" t="s">
        <v>1890</v>
      </c>
      <c r="B363" s="822" t="s">
        <v>1891</v>
      </c>
      <c r="C363" s="803" t="s">
        <v>110</v>
      </c>
      <c r="D363" s="793">
        <v>32</v>
      </c>
      <c r="E363" s="883">
        <v>0</v>
      </c>
      <c r="F363" s="893">
        <v>0</v>
      </c>
      <c r="G363" s="793"/>
      <c r="H363" s="793"/>
      <c r="I363" s="794"/>
      <c r="J363" s="795"/>
      <c r="K363" s="781"/>
      <c r="L363" s="772">
        <f t="shared" si="5"/>
        <v>32</v>
      </c>
      <c r="M363" s="825"/>
    </row>
    <row r="364" spans="1:13" s="741" customFormat="1">
      <c r="A364" s="837" t="s">
        <v>1892</v>
      </c>
      <c r="B364" s="822" t="s">
        <v>1210</v>
      </c>
      <c r="C364" s="803" t="s">
        <v>110</v>
      </c>
      <c r="D364" s="793">
        <v>19</v>
      </c>
      <c r="E364" s="883">
        <v>19</v>
      </c>
      <c r="F364" s="893">
        <v>19</v>
      </c>
      <c r="G364" s="793">
        <v>19</v>
      </c>
      <c r="H364" s="793"/>
      <c r="I364" s="794"/>
      <c r="J364" s="795"/>
      <c r="K364" s="781"/>
      <c r="L364" s="772">
        <f t="shared" si="5"/>
        <v>0</v>
      </c>
      <c r="M364" s="825"/>
    </row>
    <row r="365" spans="1:13" s="741" customFormat="1" ht="28.5">
      <c r="A365" s="837" t="s">
        <v>1893</v>
      </c>
      <c r="B365" s="822" t="s">
        <v>379</v>
      </c>
      <c r="C365" s="803" t="s">
        <v>110</v>
      </c>
      <c r="D365" s="793">
        <v>65</v>
      </c>
      <c r="E365" s="883">
        <v>65</v>
      </c>
      <c r="F365" s="893">
        <v>65</v>
      </c>
      <c r="G365" s="793">
        <v>64</v>
      </c>
      <c r="H365" s="793"/>
      <c r="I365" s="826">
        <v>1</v>
      </c>
      <c r="J365" s="795"/>
      <c r="K365" s="781"/>
      <c r="L365" s="772">
        <f t="shared" si="5"/>
        <v>0</v>
      </c>
      <c r="M365" s="825"/>
    </row>
    <row r="366" spans="1:13" s="741" customFormat="1">
      <c r="A366" s="837" t="s">
        <v>1894</v>
      </c>
      <c r="B366" s="822" t="s">
        <v>903</v>
      </c>
      <c r="C366" s="803" t="s">
        <v>1619</v>
      </c>
      <c r="D366" s="793">
        <v>1114</v>
      </c>
      <c r="E366" s="883">
        <v>718</v>
      </c>
      <c r="F366" s="893">
        <v>718</v>
      </c>
      <c r="G366" s="793"/>
      <c r="H366" s="793"/>
      <c r="I366" s="826">
        <v>718</v>
      </c>
      <c r="J366" s="795"/>
      <c r="K366" s="781"/>
      <c r="L366" s="772">
        <f t="shared" si="5"/>
        <v>396</v>
      </c>
      <c r="M366" s="825"/>
    </row>
    <row r="367" spans="1:13" s="741" customFormat="1">
      <c r="A367" s="837" t="s">
        <v>1895</v>
      </c>
      <c r="B367" s="822" t="s">
        <v>1093</v>
      </c>
      <c r="C367" s="803" t="s">
        <v>123</v>
      </c>
      <c r="D367" s="793">
        <v>1114</v>
      </c>
      <c r="E367" s="883">
        <v>718</v>
      </c>
      <c r="F367" s="893">
        <v>718</v>
      </c>
      <c r="G367" s="793"/>
      <c r="H367" s="793"/>
      <c r="I367" s="826">
        <v>718</v>
      </c>
      <c r="J367" s="795"/>
      <c r="K367" s="781"/>
      <c r="L367" s="772">
        <f t="shared" si="5"/>
        <v>396</v>
      </c>
      <c r="M367" s="825"/>
    </row>
    <row r="368" spans="1:13" s="741" customFormat="1">
      <c r="A368" s="837" t="s">
        <v>1896</v>
      </c>
      <c r="B368" s="841" t="s">
        <v>900</v>
      </c>
      <c r="C368" s="803" t="s">
        <v>1619</v>
      </c>
      <c r="D368" s="793">
        <v>33</v>
      </c>
      <c r="E368" s="883">
        <v>0</v>
      </c>
      <c r="F368" s="893">
        <v>0</v>
      </c>
      <c r="G368" s="793"/>
      <c r="H368" s="793"/>
      <c r="I368" s="826">
        <v>0</v>
      </c>
      <c r="J368" s="795"/>
      <c r="K368" s="781"/>
      <c r="L368" s="772">
        <f t="shared" si="5"/>
        <v>33</v>
      </c>
      <c r="M368" s="823"/>
    </row>
    <row r="369" spans="1:13" s="741" customFormat="1">
      <c r="A369" s="837" t="s">
        <v>1897</v>
      </c>
      <c r="B369" s="822" t="s">
        <v>931</v>
      </c>
      <c r="C369" s="803" t="s">
        <v>110</v>
      </c>
      <c r="D369" s="793">
        <v>1800</v>
      </c>
      <c r="E369" s="883">
        <v>718</v>
      </c>
      <c r="F369" s="893">
        <v>718</v>
      </c>
      <c r="G369" s="793"/>
      <c r="H369" s="793"/>
      <c r="I369" s="794">
        <v>718</v>
      </c>
      <c r="J369" s="795"/>
      <c r="K369" s="781"/>
      <c r="L369" s="772">
        <f t="shared" si="5"/>
        <v>1082</v>
      </c>
      <c r="M369" s="825"/>
    </row>
    <row r="370" spans="1:13" s="741" customFormat="1">
      <c r="A370" s="843" t="s">
        <v>1898</v>
      </c>
      <c r="B370" s="822" t="s">
        <v>1899</v>
      </c>
      <c r="C370" s="803" t="s">
        <v>123</v>
      </c>
      <c r="D370" s="793">
        <v>1420</v>
      </c>
      <c r="E370" s="883">
        <v>1100</v>
      </c>
      <c r="F370" s="893">
        <v>1100</v>
      </c>
      <c r="G370" s="793">
        <v>1100</v>
      </c>
      <c r="H370" s="793"/>
      <c r="I370" s="826">
        <v>0</v>
      </c>
      <c r="J370" s="795">
        <v>0</v>
      </c>
      <c r="K370" s="781"/>
      <c r="L370" s="772">
        <f t="shared" si="5"/>
        <v>320</v>
      </c>
      <c r="M370" s="825"/>
    </row>
    <row r="371" spans="1:13" s="741" customFormat="1">
      <c r="A371" s="837" t="s">
        <v>1900</v>
      </c>
      <c r="B371" s="822" t="s">
        <v>998</v>
      </c>
      <c r="C371" s="803" t="s">
        <v>110</v>
      </c>
      <c r="D371" s="793">
        <v>10</v>
      </c>
      <c r="E371" s="883">
        <v>10</v>
      </c>
      <c r="F371" s="893">
        <v>10</v>
      </c>
      <c r="G371" s="793">
        <v>10</v>
      </c>
      <c r="H371" s="793"/>
      <c r="I371" s="826"/>
      <c r="J371" s="795"/>
      <c r="K371" s="781"/>
      <c r="L371" s="772">
        <f t="shared" si="5"/>
        <v>0</v>
      </c>
      <c r="M371" s="825"/>
    </row>
    <row r="372" spans="1:13" s="741" customFormat="1">
      <c r="A372" s="837" t="s">
        <v>1901</v>
      </c>
      <c r="B372" s="822" t="s">
        <v>1001</v>
      </c>
      <c r="C372" s="803" t="s">
        <v>110</v>
      </c>
      <c r="D372" s="793">
        <v>146</v>
      </c>
      <c r="E372" s="883">
        <v>122</v>
      </c>
      <c r="F372" s="893">
        <v>122</v>
      </c>
      <c r="G372" s="793"/>
      <c r="H372" s="793"/>
      <c r="I372" s="826">
        <v>122</v>
      </c>
      <c r="J372" s="795"/>
      <c r="K372" s="781"/>
      <c r="L372" s="772">
        <f t="shared" si="5"/>
        <v>24</v>
      </c>
      <c r="M372" s="825"/>
    </row>
    <row r="373" spans="1:13" s="741" customFormat="1">
      <c r="A373" s="837" t="s">
        <v>1902</v>
      </c>
      <c r="B373" s="822" t="s">
        <v>1004</v>
      </c>
      <c r="C373" s="803" t="s">
        <v>110</v>
      </c>
      <c r="D373" s="793">
        <v>146</v>
      </c>
      <c r="E373" s="883">
        <v>122</v>
      </c>
      <c r="F373" s="893">
        <v>122</v>
      </c>
      <c r="G373" s="793"/>
      <c r="H373" s="793"/>
      <c r="I373" s="826">
        <v>122</v>
      </c>
      <c r="J373" s="795"/>
      <c r="K373" s="781"/>
      <c r="L373" s="772">
        <f t="shared" si="5"/>
        <v>24</v>
      </c>
      <c r="M373" s="825"/>
    </row>
    <row r="374" spans="1:13" s="741" customFormat="1">
      <c r="A374" s="837" t="s">
        <v>1903</v>
      </c>
      <c r="B374" s="822" t="s">
        <v>1484</v>
      </c>
      <c r="C374" s="803" t="s">
        <v>110</v>
      </c>
      <c r="D374" s="793">
        <v>100</v>
      </c>
      <c r="E374" s="883">
        <v>57</v>
      </c>
      <c r="F374" s="893">
        <v>57</v>
      </c>
      <c r="G374" s="793"/>
      <c r="H374" s="793"/>
      <c r="I374" s="794"/>
      <c r="J374" s="795">
        <v>57</v>
      </c>
      <c r="K374" s="781"/>
      <c r="L374" s="772">
        <f t="shared" si="5"/>
        <v>43</v>
      </c>
      <c r="M374" s="825"/>
    </row>
    <row r="375" spans="1:13" s="741" customFormat="1">
      <c r="A375" s="837" t="s">
        <v>1904</v>
      </c>
      <c r="B375" s="822" t="s">
        <v>1459</v>
      </c>
      <c r="C375" s="803" t="s">
        <v>110</v>
      </c>
      <c r="D375" s="793">
        <v>120</v>
      </c>
      <c r="E375" s="883">
        <v>4</v>
      </c>
      <c r="F375" s="893">
        <v>4</v>
      </c>
      <c r="G375" s="793"/>
      <c r="H375" s="793"/>
      <c r="I375" s="794"/>
      <c r="J375" s="795">
        <v>4</v>
      </c>
      <c r="K375" s="781"/>
      <c r="L375" s="772">
        <f t="shared" si="5"/>
        <v>116</v>
      </c>
      <c r="M375" s="825"/>
    </row>
    <row r="376" spans="1:13" s="741" customFormat="1">
      <c r="A376" s="837" t="s">
        <v>1905</v>
      </c>
      <c r="B376" s="822" t="s">
        <v>1906</v>
      </c>
      <c r="C376" s="803" t="s">
        <v>123</v>
      </c>
      <c r="D376" s="793">
        <v>188.5</v>
      </c>
      <c r="E376" s="883">
        <v>164</v>
      </c>
      <c r="F376" s="893">
        <v>164</v>
      </c>
      <c r="G376" s="793"/>
      <c r="H376" s="793"/>
      <c r="I376" s="826">
        <v>123</v>
      </c>
      <c r="J376" s="795">
        <v>41</v>
      </c>
      <c r="K376" s="781"/>
      <c r="L376" s="772">
        <f t="shared" si="5"/>
        <v>24.5</v>
      </c>
      <c r="M376" s="825"/>
    </row>
    <row r="377" spans="1:13" s="741" customFormat="1">
      <c r="A377" s="837" t="s">
        <v>1907</v>
      </c>
      <c r="B377" s="822" t="s">
        <v>1226</v>
      </c>
      <c r="C377" s="803" t="s">
        <v>123</v>
      </c>
      <c r="D377" s="793">
        <v>616</v>
      </c>
      <c r="E377" s="883">
        <v>616</v>
      </c>
      <c r="F377" s="893">
        <v>616</v>
      </c>
      <c r="G377" s="793"/>
      <c r="H377" s="793"/>
      <c r="I377" s="826">
        <v>616</v>
      </c>
      <c r="J377" s="795"/>
      <c r="K377" s="781"/>
      <c r="L377" s="772">
        <f t="shared" si="5"/>
        <v>0</v>
      </c>
      <c r="M377" s="825"/>
    </row>
    <row r="378" spans="1:13" s="741" customFormat="1">
      <c r="A378" s="837" t="s">
        <v>1908</v>
      </c>
      <c r="B378" s="822" t="s">
        <v>1828</v>
      </c>
      <c r="C378" s="803" t="s">
        <v>110</v>
      </c>
      <c r="D378" s="793">
        <v>616</v>
      </c>
      <c r="E378" s="883">
        <v>616</v>
      </c>
      <c r="F378" s="893">
        <v>616</v>
      </c>
      <c r="G378" s="793"/>
      <c r="H378" s="793"/>
      <c r="I378" s="826">
        <v>616</v>
      </c>
      <c r="J378" s="795"/>
      <c r="K378" s="781"/>
      <c r="L378" s="772">
        <f t="shared" si="5"/>
        <v>0</v>
      </c>
      <c r="M378" s="825"/>
    </row>
    <row r="379" spans="1:13" s="741" customFormat="1">
      <c r="A379" s="837" t="s">
        <v>1909</v>
      </c>
      <c r="B379" s="822" t="s">
        <v>1464</v>
      </c>
      <c r="C379" s="803" t="s">
        <v>110</v>
      </c>
      <c r="D379" s="793">
        <v>1732</v>
      </c>
      <c r="E379" s="883">
        <v>820</v>
      </c>
      <c r="F379" s="893">
        <v>820</v>
      </c>
      <c r="G379" s="793"/>
      <c r="H379" s="793"/>
      <c r="I379" s="826">
        <v>820</v>
      </c>
      <c r="J379" s="795"/>
      <c r="K379" s="781"/>
      <c r="L379" s="772">
        <f t="shared" si="5"/>
        <v>912</v>
      </c>
      <c r="M379" s="825"/>
    </row>
    <row r="380" spans="1:13" s="741" customFormat="1">
      <c r="A380" s="837" t="s">
        <v>1910</v>
      </c>
      <c r="B380" s="822" t="s">
        <v>1065</v>
      </c>
      <c r="C380" s="803" t="s">
        <v>110</v>
      </c>
      <c r="D380" s="793">
        <v>2000</v>
      </c>
      <c r="E380" s="883">
        <v>1362</v>
      </c>
      <c r="F380" s="893">
        <v>1362</v>
      </c>
      <c r="G380" s="793"/>
      <c r="H380" s="793"/>
      <c r="I380" s="826">
        <v>0</v>
      </c>
      <c r="J380" s="795">
        <v>1362</v>
      </c>
      <c r="K380" s="781"/>
      <c r="L380" s="772">
        <f t="shared" si="5"/>
        <v>638</v>
      </c>
      <c r="M380" s="825"/>
    </row>
    <row r="381" spans="1:13" s="741" customFormat="1">
      <c r="A381" s="837" t="s">
        <v>1911</v>
      </c>
      <c r="B381" s="822" t="s">
        <v>723</v>
      </c>
      <c r="C381" s="803" t="s">
        <v>110</v>
      </c>
      <c r="D381" s="793">
        <v>12</v>
      </c>
      <c r="E381" s="883">
        <v>5</v>
      </c>
      <c r="F381" s="893">
        <v>5</v>
      </c>
      <c r="G381" s="793"/>
      <c r="H381" s="793"/>
      <c r="I381" s="826">
        <v>5</v>
      </c>
      <c r="J381" s="795"/>
      <c r="K381" s="781"/>
      <c r="L381" s="772">
        <f t="shared" si="5"/>
        <v>7</v>
      </c>
      <c r="M381" s="825"/>
    </row>
    <row r="382" spans="1:13" s="741" customFormat="1">
      <c r="A382" s="837" t="s">
        <v>1912</v>
      </c>
      <c r="B382" s="822" t="s">
        <v>729</v>
      </c>
      <c r="C382" s="803" t="s">
        <v>110</v>
      </c>
      <c r="D382" s="793">
        <v>4</v>
      </c>
      <c r="E382" s="883">
        <v>1</v>
      </c>
      <c r="F382" s="893">
        <v>1</v>
      </c>
      <c r="G382" s="793"/>
      <c r="H382" s="793"/>
      <c r="I382" s="826">
        <v>1</v>
      </c>
      <c r="J382" s="795"/>
      <c r="K382" s="781"/>
      <c r="L382" s="772">
        <f t="shared" si="5"/>
        <v>3</v>
      </c>
      <c r="M382" s="825"/>
    </row>
    <row r="383" spans="1:13" s="741" customFormat="1">
      <c r="A383" s="837" t="s">
        <v>1913</v>
      </c>
      <c r="B383" s="822" t="s">
        <v>735</v>
      </c>
      <c r="C383" s="803" t="s">
        <v>110</v>
      </c>
      <c r="D383" s="793">
        <v>2</v>
      </c>
      <c r="E383" s="883">
        <v>0</v>
      </c>
      <c r="F383" s="893">
        <v>0</v>
      </c>
      <c r="G383" s="793"/>
      <c r="H383" s="793"/>
      <c r="I383" s="794"/>
      <c r="J383" s="795"/>
      <c r="K383" s="781"/>
      <c r="L383" s="772">
        <f t="shared" si="5"/>
        <v>2</v>
      </c>
      <c r="M383" s="825"/>
    </row>
    <row r="384" spans="1:13" s="741" customFormat="1">
      <c r="A384" s="837" t="s">
        <v>1914</v>
      </c>
      <c r="B384" s="822" t="s">
        <v>979</v>
      </c>
      <c r="C384" s="803" t="s">
        <v>123</v>
      </c>
      <c r="D384" s="793">
        <v>192</v>
      </c>
      <c r="E384" s="883">
        <v>192</v>
      </c>
      <c r="F384" s="893">
        <v>192</v>
      </c>
      <c r="G384" s="793"/>
      <c r="H384" s="793"/>
      <c r="I384" s="826">
        <v>192</v>
      </c>
      <c r="J384" s="795"/>
      <c r="K384" s="781"/>
      <c r="L384" s="772">
        <f t="shared" si="5"/>
        <v>0</v>
      </c>
      <c r="M384" s="825"/>
    </row>
    <row r="385" spans="1:13" s="741" customFormat="1">
      <c r="A385" s="837" t="s">
        <v>1915</v>
      </c>
      <c r="B385" s="822" t="s">
        <v>981</v>
      </c>
      <c r="C385" s="803" t="s">
        <v>123</v>
      </c>
      <c r="D385" s="793">
        <v>192</v>
      </c>
      <c r="E385" s="883">
        <v>178</v>
      </c>
      <c r="F385" s="893">
        <v>178</v>
      </c>
      <c r="G385" s="793"/>
      <c r="H385" s="793"/>
      <c r="I385" s="826">
        <v>178</v>
      </c>
      <c r="J385" s="795"/>
      <c r="K385" s="781"/>
      <c r="L385" s="772">
        <f t="shared" si="5"/>
        <v>14</v>
      </c>
      <c r="M385" s="825"/>
    </row>
    <row r="386" spans="1:13" s="741" customFormat="1">
      <c r="A386" s="837" t="s">
        <v>1916</v>
      </c>
      <c r="B386" s="822" t="s">
        <v>763</v>
      </c>
      <c r="C386" s="803" t="s">
        <v>110</v>
      </c>
      <c r="D386" s="793">
        <v>400</v>
      </c>
      <c r="E386" s="883">
        <v>0</v>
      </c>
      <c r="F386" s="893">
        <v>0</v>
      </c>
      <c r="G386" s="793"/>
      <c r="H386" s="793"/>
      <c r="I386" s="794"/>
      <c r="J386" s="795"/>
      <c r="K386" s="781"/>
      <c r="L386" s="772">
        <f t="shared" si="5"/>
        <v>400</v>
      </c>
      <c r="M386" s="825"/>
    </row>
    <row r="387" spans="1:13" s="741" customFormat="1" ht="20.25" customHeight="1">
      <c r="A387" s="837" t="s">
        <v>1917</v>
      </c>
      <c r="B387" s="822" t="s">
        <v>1240</v>
      </c>
      <c r="C387" s="803" t="s">
        <v>123</v>
      </c>
      <c r="D387" s="793">
        <v>1100</v>
      </c>
      <c r="E387" s="883">
        <v>359</v>
      </c>
      <c r="F387" s="893">
        <v>359</v>
      </c>
      <c r="G387" s="793"/>
      <c r="H387" s="793"/>
      <c r="I387" s="826">
        <v>359</v>
      </c>
      <c r="J387" s="795"/>
      <c r="K387" s="781"/>
      <c r="L387" s="772">
        <f t="shared" si="5"/>
        <v>741</v>
      </c>
      <c r="M387" s="823" t="s">
        <v>1918</v>
      </c>
    </row>
    <row r="388" spans="1:13" s="741" customFormat="1">
      <c r="A388" s="837" t="s">
        <v>1919</v>
      </c>
      <c r="B388" s="822" t="s">
        <v>1920</v>
      </c>
      <c r="C388" s="803" t="s">
        <v>110</v>
      </c>
      <c r="D388" s="793">
        <v>5</v>
      </c>
      <c r="E388" s="883">
        <v>0</v>
      </c>
      <c r="F388" s="893">
        <v>0</v>
      </c>
      <c r="G388" s="793"/>
      <c r="H388" s="793"/>
      <c r="I388" s="794"/>
      <c r="J388" s="795"/>
      <c r="K388" s="781"/>
      <c r="L388" s="772">
        <f t="shared" si="5"/>
        <v>5</v>
      </c>
      <c r="M388" s="825"/>
    </row>
    <row r="389" spans="1:13" s="741" customFormat="1">
      <c r="A389" s="837" t="s">
        <v>1921</v>
      </c>
      <c r="B389" s="822" t="s">
        <v>1922</v>
      </c>
      <c r="C389" s="803" t="s">
        <v>110</v>
      </c>
      <c r="D389" s="793">
        <v>1</v>
      </c>
      <c r="E389" s="883">
        <v>0</v>
      </c>
      <c r="F389" s="893">
        <v>0</v>
      </c>
      <c r="G389" s="793"/>
      <c r="H389" s="793"/>
      <c r="I389" s="794"/>
      <c r="J389" s="795"/>
      <c r="K389" s="781"/>
      <c r="L389" s="772">
        <f t="shared" si="5"/>
        <v>1</v>
      </c>
      <c r="M389" s="825"/>
    </row>
    <row r="390" spans="1:13" s="741" customFormat="1">
      <c r="A390" s="837" t="s">
        <v>1923</v>
      </c>
      <c r="B390" s="822" t="s">
        <v>1924</v>
      </c>
      <c r="C390" s="803" t="s">
        <v>110</v>
      </c>
      <c r="D390" s="793">
        <v>2</v>
      </c>
      <c r="E390" s="883">
        <v>0</v>
      </c>
      <c r="F390" s="893">
        <v>0</v>
      </c>
      <c r="G390" s="793"/>
      <c r="H390" s="793"/>
      <c r="I390" s="794"/>
      <c r="J390" s="795"/>
      <c r="K390" s="781"/>
      <c r="L390" s="772">
        <f t="shared" si="5"/>
        <v>2</v>
      </c>
      <c r="M390" s="825"/>
    </row>
    <row r="391" spans="1:13" s="741" customFormat="1">
      <c r="A391" s="837" t="s">
        <v>1925</v>
      </c>
      <c r="B391" s="822" t="s">
        <v>1926</v>
      </c>
      <c r="C391" s="803" t="s">
        <v>110</v>
      </c>
      <c r="D391" s="793">
        <v>6</v>
      </c>
      <c r="E391" s="883">
        <v>0</v>
      </c>
      <c r="F391" s="893">
        <v>0</v>
      </c>
      <c r="G391" s="793"/>
      <c r="H391" s="793"/>
      <c r="I391" s="794"/>
      <c r="J391" s="795"/>
      <c r="K391" s="781"/>
      <c r="L391" s="772">
        <f t="shared" si="5"/>
        <v>6</v>
      </c>
      <c r="M391" s="825"/>
    </row>
    <row r="392" spans="1:13" s="741" customFormat="1">
      <c r="A392" s="837" t="s">
        <v>1927</v>
      </c>
      <c r="B392" s="822" t="s">
        <v>1482</v>
      </c>
      <c r="C392" s="803" t="s">
        <v>110</v>
      </c>
      <c r="D392" s="793">
        <v>1</v>
      </c>
      <c r="E392" s="883">
        <v>1</v>
      </c>
      <c r="F392" s="893">
        <v>1</v>
      </c>
      <c r="G392" s="793"/>
      <c r="H392" s="793"/>
      <c r="I392" s="826">
        <v>1</v>
      </c>
      <c r="J392" s="795"/>
      <c r="K392" s="781"/>
      <c r="L392" s="772">
        <f t="shared" si="5"/>
        <v>0</v>
      </c>
      <c r="M392" s="825"/>
    </row>
    <row r="393" spans="1:13" s="741" customFormat="1" ht="28.5">
      <c r="A393" s="837" t="s">
        <v>1928</v>
      </c>
      <c r="B393" s="822" t="s">
        <v>1929</v>
      </c>
      <c r="C393" s="803" t="s">
        <v>1619</v>
      </c>
      <c r="D393" s="793">
        <v>10</v>
      </c>
      <c r="E393" s="883">
        <v>0</v>
      </c>
      <c r="F393" s="893">
        <v>0</v>
      </c>
      <c r="G393" s="793"/>
      <c r="H393" s="793"/>
      <c r="I393" s="794"/>
      <c r="J393" s="795"/>
      <c r="K393" s="781"/>
      <c r="L393" s="772">
        <f t="shared" si="5"/>
        <v>10</v>
      </c>
      <c r="M393" s="825"/>
    </row>
    <row r="394" spans="1:13" s="741" customFormat="1">
      <c r="A394" s="837" t="s">
        <v>1930</v>
      </c>
      <c r="B394" s="822" t="s">
        <v>1931</v>
      </c>
      <c r="C394" s="803" t="s">
        <v>1619</v>
      </c>
      <c r="D394" s="793">
        <v>80</v>
      </c>
      <c r="E394" s="883">
        <v>0</v>
      </c>
      <c r="F394" s="893">
        <v>0</v>
      </c>
      <c r="G394" s="793"/>
      <c r="H394" s="793"/>
      <c r="I394" s="826"/>
      <c r="J394" s="795"/>
      <c r="K394" s="781"/>
      <c r="L394" s="772">
        <f t="shared" ref="L394:L457" si="6">D394-G394-H394-I394-J394</f>
        <v>80</v>
      </c>
      <c r="M394" s="825"/>
    </row>
    <row r="395" spans="1:13" s="741" customFormat="1">
      <c r="A395" s="837" t="s">
        <v>1932</v>
      </c>
      <c r="B395" s="822" t="s">
        <v>1933</v>
      </c>
      <c r="C395" s="803" t="s">
        <v>110</v>
      </c>
      <c r="D395" s="793">
        <v>60</v>
      </c>
      <c r="E395" s="883">
        <v>20</v>
      </c>
      <c r="F395" s="893">
        <v>20</v>
      </c>
      <c r="G395" s="793"/>
      <c r="H395" s="793"/>
      <c r="I395" s="826">
        <v>20</v>
      </c>
      <c r="J395" s="795"/>
      <c r="K395" s="781"/>
      <c r="L395" s="772">
        <f t="shared" si="6"/>
        <v>40</v>
      </c>
      <c r="M395" s="825"/>
    </row>
    <row r="396" spans="1:13" s="741" customFormat="1">
      <c r="A396" s="837" t="s">
        <v>1934</v>
      </c>
      <c r="B396" s="822" t="s">
        <v>1935</v>
      </c>
      <c r="C396" s="803" t="s">
        <v>110</v>
      </c>
      <c r="D396" s="793">
        <v>1</v>
      </c>
      <c r="E396" s="883">
        <v>0</v>
      </c>
      <c r="F396" s="893">
        <v>0</v>
      </c>
      <c r="G396" s="793"/>
      <c r="H396" s="793"/>
      <c r="I396" s="794"/>
      <c r="J396" s="795"/>
      <c r="K396" s="781"/>
      <c r="L396" s="772">
        <f t="shared" si="6"/>
        <v>1</v>
      </c>
      <c r="M396" s="825"/>
    </row>
    <row r="397" spans="1:13" s="741" customFormat="1">
      <c r="A397" s="837" t="s">
        <v>1936</v>
      </c>
      <c r="B397" s="822" t="s">
        <v>1937</v>
      </c>
      <c r="C397" s="803" t="s">
        <v>110</v>
      </c>
      <c r="D397" s="793">
        <v>1200</v>
      </c>
      <c r="E397" s="883">
        <v>0</v>
      </c>
      <c r="F397" s="893">
        <v>0</v>
      </c>
      <c r="G397" s="793"/>
      <c r="H397" s="793"/>
      <c r="I397" s="794"/>
      <c r="J397" s="795"/>
      <c r="K397" s="781"/>
      <c r="L397" s="772">
        <f t="shared" si="6"/>
        <v>1200</v>
      </c>
      <c r="M397" s="825"/>
    </row>
    <row r="398" spans="1:13" s="741" customFormat="1" ht="28.5">
      <c r="A398" s="837" t="s">
        <v>1938</v>
      </c>
      <c r="B398" s="822" t="s">
        <v>1939</v>
      </c>
      <c r="C398" s="803" t="s">
        <v>110</v>
      </c>
      <c r="D398" s="793">
        <v>400</v>
      </c>
      <c r="E398" s="883">
        <v>0</v>
      </c>
      <c r="F398" s="893">
        <v>0</v>
      </c>
      <c r="G398" s="793"/>
      <c r="H398" s="793"/>
      <c r="I398" s="794"/>
      <c r="J398" s="795"/>
      <c r="K398" s="781"/>
      <c r="L398" s="772">
        <f t="shared" si="6"/>
        <v>400</v>
      </c>
      <c r="M398" s="825"/>
    </row>
    <row r="399" spans="1:13" s="741" customFormat="1" ht="28.5">
      <c r="A399" s="837" t="s">
        <v>1940</v>
      </c>
      <c r="B399" s="822" t="s">
        <v>1487</v>
      </c>
      <c r="C399" s="803" t="s">
        <v>110</v>
      </c>
      <c r="D399" s="793">
        <v>32</v>
      </c>
      <c r="E399" s="883">
        <v>32</v>
      </c>
      <c r="F399" s="893">
        <v>32</v>
      </c>
      <c r="G399" s="793"/>
      <c r="H399" s="793"/>
      <c r="I399" s="794"/>
      <c r="J399" s="795">
        <v>32</v>
      </c>
      <c r="K399" s="781"/>
      <c r="L399" s="772">
        <f t="shared" si="6"/>
        <v>0</v>
      </c>
      <c r="M399" s="825"/>
    </row>
    <row r="400" spans="1:13" s="741" customFormat="1">
      <c r="A400" s="837" t="s">
        <v>1941</v>
      </c>
      <c r="B400" s="822" t="s">
        <v>1281</v>
      </c>
      <c r="C400" s="803" t="s">
        <v>110</v>
      </c>
      <c r="D400" s="793">
        <v>1</v>
      </c>
      <c r="E400" s="883">
        <v>1</v>
      </c>
      <c r="F400" s="893">
        <v>1</v>
      </c>
      <c r="G400" s="793"/>
      <c r="H400" s="793"/>
      <c r="I400" s="794"/>
      <c r="J400" s="795">
        <v>1</v>
      </c>
      <c r="K400" s="781"/>
      <c r="L400" s="772">
        <f t="shared" si="6"/>
        <v>0</v>
      </c>
      <c r="M400" s="825"/>
    </row>
    <row r="401" spans="1:13" s="741" customFormat="1">
      <c r="A401" s="837" t="s">
        <v>1942</v>
      </c>
      <c r="B401" s="822" t="s">
        <v>1943</v>
      </c>
      <c r="C401" s="803" t="s">
        <v>110</v>
      </c>
      <c r="D401" s="793">
        <v>400</v>
      </c>
      <c r="E401" s="883">
        <v>400</v>
      </c>
      <c r="F401" s="893">
        <v>400</v>
      </c>
      <c r="G401" s="793"/>
      <c r="H401" s="793"/>
      <c r="I401" s="826">
        <v>400</v>
      </c>
      <c r="J401" s="795"/>
      <c r="K401" s="781"/>
      <c r="L401" s="772">
        <f t="shared" si="6"/>
        <v>0</v>
      </c>
      <c r="M401" s="825"/>
    </row>
    <row r="402" spans="1:13" s="741" customFormat="1" ht="28.5">
      <c r="A402" s="837" t="s">
        <v>1944</v>
      </c>
      <c r="B402" s="822" t="s">
        <v>1486</v>
      </c>
      <c r="C402" s="803" t="s">
        <v>110</v>
      </c>
      <c r="D402" s="793">
        <v>4</v>
      </c>
      <c r="E402" s="883">
        <v>4</v>
      </c>
      <c r="F402" s="893">
        <v>4</v>
      </c>
      <c r="G402" s="793"/>
      <c r="H402" s="793"/>
      <c r="I402" s="794"/>
      <c r="J402" s="795">
        <v>4</v>
      </c>
      <c r="K402" s="781"/>
      <c r="L402" s="772">
        <f t="shared" si="6"/>
        <v>0</v>
      </c>
      <c r="M402" s="825"/>
    </row>
    <row r="403" spans="1:13" s="741" customFormat="1">
      <c r="A403" s="837" t="s">
        <v>1945</v>
      </c>
      <c r="B403" s="818" t="s">
        <v>1275</v>
      </c>
      <c r="C403" s="803" t="s">
        <v>140</v>
      </c>
      <c r="D403" s="793">
        <v>18.3</v>
      </c>
      <c r="E403" s="883">
        <v>0</v>
      </c>
      <c r="F403" s="893">
        <v>0</v>
      </c>
      <c r="G403" s="793"/>
      <c r="H403" s="793"/>
      <c r="I403" s="794"/>
      <c r="J403" s="795">
        <v>18.3</v>
      </c>
      <c r="K403" s="781"/>
      <c r="L403" s="772">
        <f t="shared" si="6"/>
        <v>0</v>
      </c>
      <c r="M403" s="825"/>
    </row>
    <row r="404" spans="1:13" s="741" customFormat="1">
      <c r="A404" s="837" t="s">
        <v>1946</v>
      </c>
      <c r="B404" s="818" t="s">
        <v>1947</v>
      </c>
      <c r="C404" s="803" t="s">
        <v>1279</v>
      </c>
      <c r="D404" s="793">
        <v>40</v>
      </c>
      <c r="E404" s="883">
        <v>0</v>
      </c>
      <c r="F404" s="893">
        <v>0</v>
      </c>
      <c r="G404" s="793"/>
      <c r="H404" s="793"/>
      <c r="I404" s="794"/>
      <c r="J404" s="795"/>
      <c r="K404" s="781"/>
      <c r="L404" s="772">
        <f t="shared" si="6"/>
        <v>40</v>
      </c>
      <c r="M404" s="825"/>
    </row>
    <row r="405" spans="1:13" s="741" customFormat="1">
      <c r="A405" s="837" t="s">
        <v>1948</v>
      </c>
      <c r="B405" s="818" t="s">
        <v>1286</v>
      </c>
      <c r="C405" s="792" t="s">
        <v>110</v>
      </c>
      <c r="D405" s="793">
        <v>51</v>
      </c>
      <c r="E405" s="883">
        <v>26</v>
      </c>
      <c r="F405" s="893">
        <v>26</v>
      </c>
      <c r="G405" s="793">
        <v>20</v>
      </c>
      <c r="H405" s="793"/>
      <c r="I405" s="826">
        <v>6</v>
      </c>
      <c r="J405" s="795"/>
      <c r="K405" s="781"/>
      <c r="L405" s="772">
        <f t="shared" si="6"/>
        <v>25</v>
      </c>
      <c r="M405" s="825"/>
    </row>
    <row r="406" spans="1:13" s="741" customFormat="1">
      <c r="A406" s="837" t="s">
        <v>1949</v>
      </c>
      <c r="B406" s="818" t="s">
        <v>1289</v>
      </c>
      <c r="C406" s="792" t="s">
        <v>110</v>
      </c>
      <c r="D406" s="793">
        <v>34</v>
      </c>
      <c r="E406" s="883">
        <v>13</v>
      </c>
      <c r="F406" s="893">
        <v>13</v>
      </c>
      <c r="G406" s="793">
        <v>10</v>
      </c>
      <c r="H406" s="793"/>
      <c r="I406" s="826">
        <v>3</v>
      </c>
      <c r="J406" s="795"/>
      <c r="K406" s="781"/>
      <c r="L406" s="772">
        <f t="shared" si="6"/>
        <v>21</v>
      </c>
      <c r="M406" s="825"/>
    </row>
    <row r="407" spans="1:13" s="741" customFormat="1" ht="28.5">
      <c r="A407" s="837" t="s">
        <v>1950</v>
      </c>
      <c r="B407" s="818" t="s">
        <v>1292</v>
      </c>
      <c r="C407" s="792" t="s">
        <v>110</v>
      </c>
      <c r="D407" s="793">
        <v>17</v>
      </c>
      <c r="E407" s="883">
        <v>13</v>
      </c>
      <c r="F407" s="893">
        <v>13</v>
      </c>
      <c r="G407" s="793">
        <v>10</v>
      </c>
      <c r="H407" s="793"/>
      <c r="I407" s="826">
        <v>3</v>
      </c>
      <c r="J407" s="795"/>
      <c r="K407" s="781"/>
      <c r="L407" s="772">
        <f t="shared" si="6"/>
        <v>4</v>
      </c>
      <c r="M407" s="825"/>
    </row>
    <row r="408" spans="1:13" s="741" customFormat="1" ht="28.5">
      <c r="A408" s="837" t="s">
        <v>1951</v>
      </c>
      <c r="B408" s="818" t="s">
        <v>1952</v>
      </c>
      <c r="C408" s="792" t="s">
        <v>110</v>
      </c>
      <c r="D408" s="793">
        <v>17</v>
      </c>
      <c r="E408" s="883">
        <v>13</v>
      </c>
      <c r="F408" s="893">
        <v>13</v>
      </c>
      <c r="G408" s="793">
        <v>10</v>
      </c>
      <c r="H408" s="793"/>
      <c r="I408" s="826">
        <v>3</v>
      </c>
      <c r="J408" s="795"/>
      <c r="K408" s="781"/>
      <c r="L408" s="772">
        <f t="shared" si="6"/>
        <v>4</v>
      </c>
      <c r="M408" s="825"/>
    </row>
    <row r="409" spans="1:13" s="741" customFormat="1">
      <c r="A409" s="837" t="s">
        <v>1953</v>
      </c>
      <c r="B409" s="818" t="s">
        <v>1298</v>
      </c>
      <c r="C409" s="792" t="s">
        <v>110</v>
      </c>
      <c r="D409" s="793">
        <v>5</v>
      </c>
      <c r="E409" s="883">
        <v>5</v>
      </c>
      <c r="F409" s="893">
        <v>5</v>
      </c>
      <c r="G409" s="793">
        <v>5</v>
      </c>
      <c r="H409" s="793"/>
      <c r="I409" s="794"/>
      <c r="J409" s="795"/>
      <c r="K409" s="781"/>
      <c r="L409" s="772">
        <f t="shared" si="6"/>
        <v>0</v>
      </c>
      <c r="M409" s="825"/>
    </row>
    <row r="410" spans="1:13" s="741" customFormat="1">
      <c r="A410" s="837" t="s">
        <v>1954</v>
      </c>
      <c r="B410" s="818" t="s">
        <v>1301</v>
      </c>
      <c r="C410" s="792" t="s">
        <v>110</v>
      </c>
      <c r="D410" s="793">
        <v>4</v>
      </c>
      <c r="E410" s="883">
        <v>4</v>
      </c>
      <c r="F410" s="893">
        <v>4</v>
      </c>
      <c r="G410" s="793">
        <v>4</v>
      </c>
      <c r="H410" s="793"/>
      <c r="I410" s="794"/>
      <c r="J410" s="795"/>
      <c r="K410" s="781"/>
      <c r="L410" s="772">
        <f t="shared" si="6"/>
        <v>0</v>
      </c>
      <c r="M410" s="825"/>
    </row>
    <row r="411" spans="1:13" s="741" customFormat="1">
      <c r="A411" s="837" t="s">
        <v>1955</v>
      </c>
      <c r="B411" s="818" t="s">
        <v>1304</v>
      </c>
      <c r="C411" s="792" t="s">
        <v>110</v>
      </c>
      <c r="D411" s="793">
        <v>4</v>
      </c>
      <c r="E411" s="883">
        <v>4</v>
      </c>
      <c r="F411" s="893">
        <v>4</v>
      </c>
      <c r="G411" s="793">
        <v>4</v>
      </c>
      <c r="H411" s="793"/>
      <c r="I411" s="794"/>
      <c r="J411" s="795"/>
      <c r="K411" s="781"/>
      <c r="L411" s="772">
        <f t="shared" si="6"/>
        <v>0</v>
      </c>
      <c r="M411" s="825"/>
    </row>
    <row r="412" spans="1:13" s="741" customFormat="1">
      <c r="A412" s="837" t="s">
        <v>1956</v>
      </c>
      <c r="B412" s="822" t="s">
        <v>1307</v>
      </c>
      <c r="C412" s="803" t="s">
        <v>1619</v>
      </c>
      <c r="D412" s="793">
        <v>30</v>
      </c>
      <c r="E412" s="883">
        <v>0</v>
      </c>
      <c r="F412" s="893">
        <v>0</v>
      </c>
      <c r="G412" s="793"/>
      <c r="H412" s="793"/>
      <c r="I412" s="794"/>
      <c r="J412" s="795"/>
      <c r="K412" s="781"/>
      <c r="L412" s="772">
        <f t="shared" si="6"/>
        <v>30</v>
      </c>
      <c r="M412" s="825"/>
    </row>
    <row r="413" spans="1:13" s="741" customFormat="1">
      <c r="A413" s="837" t="s">
        <v>1957</v>
      </c>
      <c r="B413" s="822" t="s">
        <v>1310</v>
      </c>
      <c r="C413" s="803" t="s">
        <v>123</v>
      </c>
      <c r="D413" s="793">
        <v>50</v>
      </c>
      <c r="E413" s="883">
        <v>0</v>
      </c>
      <c r="F413" s="893">
        <v>0</v>
      </c>
      <c r="G413" s="793"/>
      <c r="H413" s="793"/>
      <c r="I413" s="794"/>
      <c r="J413" s="795"/>
      <c r="K413" s="781"/>
      <c r="L413" s="772">
        <f t="shared" si="6"/>
        <v>50</v>
      </c>
      <c r="M413" s="825"/>
    </row>
    <row r="414" spans="1:13" s="741" customFormat="1">
      <c r="A414" s="837" t="s">
        <v>1958</v>
      </c>
      <c r="B414" s="822" t="s">
        <v>1313</v>
      </c>
      <c r="C414" s="803" t="s">
        <v>140</v>
      </c>
      <c r="D414" s="793">
        <v>32.299999999999997</v>
      </c>
      <c r="E414" s="883">
        <v>18</v>
      </c>
      <c r="F414" s="893">
        <v>18</v>
      </c>
      <c r="G414" s="793">
        <v>18</v>
      </c>
      <c r="H414" s="793"/>
      <c r="I414" s="794"/>
      <c r="J414" s="795"/>
      <c r="K414" s="781"/>
      <c r="L414" s="772">
        <f t="shared" si="6"/>
        <v>14.299999999999997</v>
      </c>
      <c r="M414" s="825"/>
    </row>
    <row r="415" spans="1:13" s="741" customFormat="1">
      <c r="A415" s="837" t="s">
        <v>1959</v>
      </c>
      <c r="B415" s="822" t="s">
        <v>1275</v>
      </c>
      <c r="C415" s="803" t="s">
        <v>140</v>
      </c>
      <c r="D415" s="793">
        <v>1.2</v>
      </c>
      <c r="E415" s="883">
        <v>0</v>
      </c>
      <c r="F415" s="893">
        <v>0</v>
      </c>
      <c r="G415" s="793"/>
      <c r="H415" s="793"/>
      <c r="I415" s="794"/>
      <c r="J415" s="795"/>
      <c r="K415" s="781"/>
      <c r="L415" s="772">
        <f t="shared" si="6"/>
        <v>1.2</v>
      </c>
      <c r="M415" s="825"/>
    </row>
    <row r="416" spans="1:13" s="741" customFormat="1">
      <c r="A416" s="837" t="s">
        <v>1960</v>
      </c>
      <c r="B416" s="822" t="s">
        <v>1316</v>
      </c>
      <c r="C416" s="803" t="s">
        <v>140</v>
      </c>
      <c r="D416" s="793">
        <v>14</v>
      </c>
      <c r="E416" s="883">
        <v>14</v>
      </c>
      <c r="F416" s="893">
        <v>14</v>
      </c>
      <c r="G416" s="793">
        <v>14</v>
      </c>
      <c r="H416" s="793"/>
      <c r="I416" s="794"/>
      <c r="J416" s="795"/>
      <c r="K416" s="781"/>
      <c r="L416" s="772">
        <f t="shared" si="6"/>
        <v>0</v>
      </c>
      <c r="M416" s="825"/>
    </row>
    <row r="417" spans="1:13" s="741" customFormat="1">
      <c r="A417" s="837" t="s">
        <v>1961</v>
      </c>
      <c r="B417" s="822" t="s">
        <v>1318</v>
      </c>
      <c r="C417" s="803" t="s">
        <v>140</v>
      </c>
      <c r="D417" s="793">
        <v>1.2</v>
      </c>
      <c r="E417" s="883">
        <v>0</v>
      </c>
      <c r="F417" s="893">
        <v>0</v>
      </c>
      <c r="G417" s="793"/>
      <c r="H417" s="793"/>
      <c r="I417" s="794"/>
      <c r="J417" s="795"/>
      <c r="K417" s="781"/>
      <c r="L417" s="772">
        <f t="shared" si="6"/>
        <v>1.2</v>
      </c>
      <c r="M417" s="825"/>
    </row>
    <row r="418" spans="1:13" s="741" customFormat="1">
      <c r="A418" s="837" t="s">
        <v>1962</v>
      </c>
      <c r="B418" s="822" t="s">
        <v>388</v>
      </c>
      <c r="C418" s="803" t="s">
        <v>117</v>
      </c>
      <c r="D418" s="793">
        <v>1</v>
      </c>
      <c r="E418" s="883">
        <v>1</v>
      </c>
      <c r="F418" s="893">
        <v>1</v>
      </c>
      <c r="G418" s="793">
        <v>1</v>
      </c>
      <c r="H418" s="793"/>
      <c r="I418" s="794"/>
      <c r="J418" s="795"/>
      <c r="K418" s="781"/>
      <c r="L418" s="772">
        <f t="shared" si="6"/>
        <v>0</v>
      </c>
      <c r="M418" s="825"/>
    </row>
    <row r="419" spans="1:13" s="741" customFormat="1">
      <c r="A419" s="837" t="s">
        <v>1963</v>
      </c>
      <c r="B419" s="822" t="s">
        <v>788</v>
      </c>
      <c r="C419" s="803" t="s">
        <v>117</v>
      </c>
      <c r="D419" s="793">
        <v>1</v>
      </c>
      <c r="E419" s="883">
        <v>1</v>
      </c>
      <c r="F419" s="893">
        <v>1</v>
      </c>
      <c r="G419" s="793">
        <v>1</v>
      </c>
      <c r="H419" s="793"/>
      <c r="I419" s="794"/>
      <c r="J419" s="795"/>
      <c r="K419" s="781"/>
      <c r="L419" s="772">
        <f t="shared" si="6"/>
        <v>0</v>
      </c>
      <c r="M419" s="825"/>
    </row>
    <row r="420" spans="1:13" s="741" customFormat="1" ht="28.5">
      <c r="A420" s="837" t="s">
        <v>1964</v>
      </c>
      <c r="B420" s="822" t="s">
        <v>1965</v>
      </c>
      <c r="C420" s="803" t="s">
        <v>117</v>
      </c>
      <c r="D420" s="793">
        <v>1</v>
      </c>
      <c r="E420" s="883">
        <v>1</v>
      </c>
      <c r="F420" s="893">
        <v>1</v>
      </c>
      <c r="G420" s="793">
        <v>1</v>
      </c>
      <c r="H420" s="793"/>
      <c r="I420" s="794"/>
      <c r="J420" s="795"/>
      <c r="K420" s="781"/>
      <c r="L420" s="772">
        <f t="shared" si="6"/>
        <v>0</v>
      </c>
      <c r="M420" s="825"/>
    </row>
    <row r="421" spans="1:13" s="741" customFormat="1">
      <c r="A421" s="837" t="s">
        <v>1966</v>
      </c>
      <c r="B421" s="822" t="s">
        <v>374</v>
      </c>
      <c r="C421" s="803" t="s">
        <v>110</v>
      </c>
      <c r="D421" s="793">
        <v>38</v>
      </c>
      <c r="E421" s="883">
        <v>36</v>
      </c>
      <c r="F421" s="893">
        <v>36</v>
      </c>
      <c r="G421" s="793">
        <v>36</v>
      </c>
      <c r="H421" s="793"/>
      <c r="I421" s="826">
        <v>0</v>
      </c>
      <c r="J421" s="795"/>
      <c r="K421" s="781"/>
      <c r="L421" s="772">
        <f t="shared" si="6"/>
        <v>2</v>
      </c>
      <c r="M421" s="823" t="s">
        <v>1967</v>
      </c>
    </row>
    <row r="422" spans="1:13" s="741" customFormat="1">
      <c r="A422" s="837" t="s">
        <v>1968</v>
      </c>
      <c r="B422" s="822" t="s">
        <v>1123</v>
      </c>
      <c r="C422" s="803" t="s">
        <v>1619</v>
      </c>
      <c r="D422" s="793">
        <v>200</v>
      </c>
      <c r="E422" s="883">
        <v>200</v>
      </c>
      <c r="F422" s="893">
        <v>200</v>
      </c>
      <c r="G422" s="793"/>
      <c r="H422" s="793"/>
      <c r="I422" s="826">
        <v>0</v>
      </c>
      <c r="J422" s="795">
        <v>200</v>
      </c>
      <c r="K422" s="781"/>
      <c r="L422" s="772">
        <f t="shared" si="6"/>
        <v>0</v>
      </c>
      <c r="M422" s="823" t="s">
        <v>1967</v>
      </c>
    </row>
    <row r="423" spans="1:13" s="741" customFormat="1" ht="28.5">
      <c r="A423" s="837" t="s">
        <v>1969</v>
      </c>
      <c r="B423" s="822" t="s">
        <v>1125</v>
      </c>
      <c r="C423" s="803" t="s">
        <v>1619</v>
      </c>
      <c r="D423" s="793">
        <v>200</v>
      </c>
      <c r="E423" s="883">
        <v>200</v>
      </c>
      <c r="F423" s="893">
        <v>200</v>
      </c>
      <c r="G423" s="793"/>
      <c r="H423" s="793"/>
      <c r="I423" s="826">
        <v>0</v>
      </c>
      <c r="J423" s="795">
        <v>200</v>
      </c>
      <c r="K423" s="781"/>
      <c r="L423" s="772">
        <f t="shared" si="6"/>
        <v>0</v>
      </c>
      <c r="M423" s="823" t="s">
        <v>1967</v>
      </c>
    </row>
    <row r="424" spans="1:13" s="741" customFormat="1">
      <c r="A424" s="837" t="s">
        <v>1970</v>
      </c>
      <c r="B424" s="822" t="s">
        <v>1971</v>
      </c>
      <c r="C424" s="803" t="s">
        <v>110</v>
      </c>
      <c r="D424" s="793">
        <v>1</v>
      </c>
      <c r="E424" s="883">
        <v>1</v>
      </c>
      <c r="F424" s="893">
        <v>1</v>
      </c>
      <c r="G424" s="793"/>
      <c r="H424" s="793"/>
      <c r="I424" s="826">
        <v>1</v>
      </c>
      <c r="J424" s="795"/>
      <c r="K424" s="781"/>
      <c r="L424" s="772">
        <f t="shared" si="6"/>
        <v>0</v>
      </c>
      <c r="M424" s="776"/>
    </row>
    <row r="425" spans="1:13" s="741" customFormat="1" ht="28.5">
      <c r="A425" s="837" t="s">
        <v>1972</v>
      </c>
      <c r="B425" s="844" t="s">
        <v>1973</v>
      </c>
      <c r="C425" s="803" t="s">
        <v>110</v>
      </c>
      <c r="D425" s="793">
        <v>1</v>
      </c>
      <c r="E425" s="883">
        <v>1</v>
      </c>
      <c r="F425" s="893">
        <v>1</v>
      </c>
      <c r="G425" s="793"/>
      <c r="H425" s="793"/>
      <c r="I425" s="826">
        <v>1</v>
      </c>
      <c r="J425" s="795"/>
      <c r="K425" s="781"/>
      <c r="L425" s="772">
        <f t="shared" si="6"/>
        <v>0</v>
      </c>
      <c r="M425" s="825"/>
    </row>
    <row r="426" spans="1:13" s="741" customFormat="1" ht="28.5">
      <c r="A426" s="837" t="s">
        <v>1974</v>
      </c>
      <c r="B426" s="818" t="s">
        <v>1152</v>
      </c>
      <c r="C426" s="792" t="s">
        <v>110</v>
      </c>
      <c r="D426" s="793">
        <v>1</v>
      </c>
      <c r="E426" s="883">
        <v>1</v>
      </c>
      <c r="F426" s="893">
        <v>1</v>
      </c>
      <c r="G426" s="793"/>
      <c r="H426" s="793"/>
      <c r="I426" s="826">
        <v>0</v>
      </c>
      <c r="J426" s="795">
        <v>1</v>
      </c>
      <c r="K426" s="781"/>
      <c r="L426" s="772">
        <f t="shared" si="6"/>
        <v>0</v>
      </c>
      <c r="M426" s="823" t="s">
        <v>1975</v>
      </c>
    </row>
    <row r="427" spans="1:13" s="741" customFormat="1" ht="28.5">
      <c r="A427" s="837" t="s">
        <v>1976</v>
      </c>
      <c r="B427" s="818" t="s">
        <v>1155</v>
      </c>
      <c r="C427" s="792" t="s">
        <v>110</v>
      </c>
      <c r="D427" s="793">
        <v>12</v>
      </c>
      <c r="E427" s="883">
        <v>12</v>
      </c>
      <c r="F427" s="893">
        <v>12</v>
      </c>
      <c r="G427" s="793"/>
      <c r="H427" s="793"/>
      <c r="I427" s="826">
        <v>0</v>
      </c>
      <c r="J427" s="795">
        <v>12</v>
      </c>
      <c r="K427" s="781"/>
      <c r="L427" s="772">
        <f t="shared" si="6"/>
        <v>0</v>
      </c>
      <c r="M427" s="823" t="s">
        <v>1975</v>
      </c>
    </row>
    <row r="428" spans="1:13" s="741" customFormat="1" ht="28.5">
      <c r="A428" s="837" t="s">
        <v>1977</v>
      </c>
      <c r="B428" s="818" t="s">
        <v>1158</v>
      </c>
      <c r="C428" s="792" t="s">
        <v>110</v>
      </c>
      <c r="D428" s="793">
        <v>2</v>
      </c>
      <c r="E428" s="883">
        <v>2</v>
      </c>
      <c r="F428" s="893">
        <v>2</v>
      </c>
      <c r="G428" s="793"/>
      <c r="H428" s="793"/>
      <c r="I428" s="826">
        <v>0</v>
      </c>
      <c r="J428" s="795">
        <v>2</v>
      </c>
      <c r="K428" s="781"/>
      <c r="L428" s="772">
        <f t="shared" si="6"/>
        <v>0</v>
      </c>
      <c r="M428" s="823" t="s">
        <v>1975</v>
      </c>
    </row>
    <row r="429" spans="1:13" s="741" customFormat="1" ht="28.5">
      <c r="A429" s="837" t="s">
        <v>1978</v>
      </c>
      <c r="B429" s="818" t="s">
        <v>1161</v>
      </c>
      <c r="C429" s="792" t="s">
        <v>110</v>
      </c>
      <c r="D429" s="793">
        <v>2</v>
      </c>
      <c r="E429" s="883">
        <v>2</v>
      </c>
      <c r="F429" s="893">
        <v>2</v>
      </c>
      <c r="G429" s="793"/>
      <c r="H429" s="793"/>
      <c r="I429" s="826">
        <v>0</v>
      </c>
      <c r="J429" s="795">
        <v>2</v>
      </c>
      <c r="K429" s="781"/>
      <c r="L429" s="772">
        <f t="shared" si="6"/>
        <v>0</v>
      </c>
      <c r="M429" s="823" t="s">
        <v>1975</v>
      </c>
    </row>
    <row r="430" spans="1:13" s="741" customFormat="1">
      <c r="A430" s="837" t="s">
        <v>1979</v>
      </c>
      <c r="B430" s="845" t="s">
        <v>1164</v>
      </c>
      <c r="C430" s="792" t="s">
        <v>110</v>
      </c>
      <c r="D430" s="793">
        <v>1</v>
      </c>
      <c r="E430" s="883">
        <v>1</v>
      </c>
      <c r="F430" s="893">
        <v>1</v>
      </c>
      <c r="G430" s="793"/>
      <c r="H430" s="793"/>
      <c r="I430" s="826">
        <v>0</v>
      </c>
      <c r="J430" s="795">
        <v>1</v>
      </c>
      <c r="K430" s="781"/>
      <c r="L430" s="772">
        <f t="shared" si="6"/>
        <v>0</v>
      </c>
      <c r="M430" s="823" t="s">
        <v>1980</v>
      </c>
    </row>
    <row r="431" spans="1:13" s="741" customFormat="1">
      <c r="A431" s="837" t="s">
        <v>1981</v>
      </c>
      <c r="B431" s="818" t="s">
        <v>1186</v>
      </c>
      <c r="C431" s="803" t="s">
        <v>123</v>
      </c>
      <c r="D431" s="793">
        <v>20</v>
      </c>
      <c r="E431" s="883">
        <v>0</v>
      </c>
      <c r="F431" s="893">
        <v>0</v>
      </c>
      <c r="G431" s="793">
        <v>5</v>
      </c>
      <c r="H431" s="793"/>
      <c r="I431" s="826">
        <v>-5</v>
      </c>
      <c r="J431" s="795"/>
      <c r="K431" s="781"/>
      <c r="L431" s="772">
        <f t="shared" si="6"/>
        <v>20</v>
      </c>
      <c r="M431" s="823" t="s">
        <v>1982</v>
      </c>
    </row>
    <row r="432" spans="1:13" s="741" customFormat="1">
      <c r="A432" s="837" t="s">
        <v>1983</v>
      </c>
      <c r="B432" s="818" t="s">
        <v>1189</v>
      </c>
      <c r="C432" s="803" t="s">
        <v>123</v>
      </c>
      <c r="D432" s="793">
        <v>90</v>
      </c>
      <c r="E432" s="883">
        <v>47.5</v>
      </c>
      <c r="F432" s="893">
        <v>47.5</v>
      </c>
      <c r="G432" s="793">
        <v>90</v>
      </c>
      <c r="H432" s="793"/>
      <c r="I432" s="826">
        <v>-42.5</v>
      </c>
      <c r="J432" s="795"/>
      <c r="K432" s="781"/>
      <c r="L432" s="772">
        <f t="shared" si="6"/>
        <v>42.5</v>
      </c>
      <c r="M432" s="823" t="s">
        <v>1984</v>
      </c>
    </row>
    <row r="433" spans="1:13" s="741" customFormat="1">
      <c r="A433" s="837" t="s">
        <v>1985</v>
      </c>
      <c r="B433" s="818" t="s">
        <v>1192</v>
      </c>
      <c r="C433" s="803" t="s">
        <v>123</v>
      </c>
      <c r="D433" s="793">
        <v>1000</v>
      </c>
      <c r="E433" s="883">
        <v>625</v>
      </c>
      <c r="F433" s="893">
        <v>625</v>
      </c>
      <c r="G433" s="793">
        <v>1000</v>
      </c>
      <c r="H433" s="793"/>
      <c r="I433" s="826">
        <v>-375</v>
      </c>
      <c r="J433" s="795"/>
      <c r="K433" s="781"/>
      <c r="L433" s="772">
        <f t="shared" si="6"/>
        <v>375</v>
      </c>
      <c r="M433" s="823" t="s">
        <v>1986</v>
      </c>
    </row>
    <row r="434" spans="1:13" s="741" customFormat="1">
      <c r="A434" s="837" t="s">
        <v>1987</v>
      </c>
      <c r="B434" s="822" t="s">
        <v>1988</v>
      </c>
      <c r="C434" s="803" t="s">
        <v>123</v>
      </c>
      <c r="D434" s="793">
        <v>250</v>
      </c>
      <c r="E434" s="883">
        <v>196.2</v>
      </c>
      <c r="F434" s="893">
        <v>196.2</v>
      </c>
      <c r="G434" s="793">
        <v>250</v>
      </c>
      <c r="H434" s="793"/>
      <c r="I434" s="826">
        <v>-53.8</v>
      </c>
      <c r="J434" s="795"/>
      <c r="K434" s="781"/>
      <c r="L434" s="772">
        <f t="shared" si="6"/>
        <v>53.8</v>
      </c>
      <c r="M434" s="823" t="s">
        <v>1989</v>
      </c>
    </row>
    <row r="435" spans="1:13" s="741" customFormat="1">
      <c r="A435" s="837" t="s">
        <v>1990</v>
      </c>
      <c r="B435" s="822" t="s">
        <v>1991</v>
      </c>
      <c r="C435" s="803" t="s">
        <v>123</v>
      </c>
      <c r="D435" s="793">
        <v>350</v>
      </c>
      <c r="E435" s="883">
        <v>0</v>
      </c>
      <c r="F435" s="893">
        <v>0</v>
      </c>
      <c r="G435" s="793">
        <v>350</v>
      </c>
      <c r="H435" s="793"/>
      <c r="I435" s="826">
        <v>-350</v>
      </c>
      <c r="J435" s="795"/>
      <c r="K435" s="781"/>
      <c r="L435" s="772">
        <f t="shared" si="6"/>
        <v>350</v>
      </c>
      <c r="M435" s="823" t="s">
        <v>1992</v>
      </c>
    </row>
    <row r="436" spans="1:13" s="741" customFormat="1">
      <c r="A436" s="837" t="s">
        <v>1993</v>
      </c>
      <c r="B436" s="822" t="s">
        <v>1994</v>
      </c>
      <c r="C436" s="803" t="s">
        <v>123</v>
      </c>
      <c r="D436" s="793">
        <v>1028.4000000000001</v>
      </c>
      <c r="E436" s="883">
        <v>1028.4000000000001</v>
      </c>
      <c r="F436" s="893">
        <v>1028.4000000000001</v>
      </c>
      <c r="G436" s="793">
        <v>1000</v>
      </c>
      <c r="H436" s="793"/>
      <c r="I436" s="826">
        <v>28.4</v>
      </c>
      <c r="J436" s="795"/>
      <c r="K436" s="781"/>
      <c r="L436" s="772">
        <f t="shared" si="6"/>
        <v>9.2370555648813024E-14</v>
      </c>
      <c r="M436" s="825"/>
    </row>
    <row r="437" spans="1:13" s="741" customFormat="1">
      <c r="A437" s="837" t="s">
        <v>1995</v>
      </c>
      <c r="B437" s="822" t="s">
        <v>1996</v>
      </c>
      <c r="C437" s="803" t="s">
        <v>123</v>
      </c>
      <c r="D437" s="793">
        <v>158</v>
      </c>
      <c r="E437" s="883">
        <v>115</v>
      </c>
      <c r="F437" s="893">
        <v>115</v>
      </c>
      <c r="G437" s="793"/>
      <c r="H437" s="793"/>
      <c r="I437" s="826">
        <v>115</v>
      </c>
      <c r="J437" s="795"/>
      <c r="K437" s="781"/>
      <c r="L437" s="772">
        <f t="shared" si="6"/>
        <v>43</v>
      </c>
      <c r="M437" s="823" t="s">
        <v>1997</v>
      </c>
    </row>
    <row r="438" spans="1:13" s="741" customFormat="1">
      <c r="A438" s="837" t="s">
        <v>1998</v>
      </c>
      <c r="B438" s="822" t="s">
        <v>1999</v>
      </c>
      <c r="C438" s="803" t="s">
        <v>123</v>
      </c>
      <c r="D438" s="793">
        <v>273.60000000000002</v>
      </c>
      <c r="E438" s="883">
        <v>273.60000000000002</v>
      </c>
      <c r="F438" s="893">
        <v>273.60000000000002</v>
      </c>
      <c r="G438" s="793">
        <v>240</v>
      </c>
      <c r="H438" s="793"/>
      <c r="I438" s="846">
        <v>33.6</v>
      </c>
      <c r="J438" s="842"/>
      <c r="K438" s="806"/>
      <c r="L438" s="772">
        <f t="shared" si="6"/>
        <v>2.1316282072803006E-14</v>
      </c>
      <c r="M438" s="823" t="s">
        <v>2000</v>
      </c>
    </row>
    <row r="439" spans="1:13" s="741" customFormat="1">
      <c r="A439" s="837" t="s">
        <v>2001</v>
      </c>
      <c r="B439" s="822" t="s">
        <v>2002</v>
      </c>
      <c r="C439" s="803" t="s">
        <v>123</v>
      </c>
      <c r="D439" s="793">
        <v>47.5</v>
      </c>
      <c r="E439" s="883">
        <v>0</v>
      </c>
      <c r="F439" s="893">
        <v>0</v>
      </c>
      <c r="G439" s="793"/>
      <c r="H439" s="793"/>
      <c r="I439" s="846">
        <v>0</v>
      </c>
      <c r="J439" s="842"/>
      <c r="K439" s="806"/>
      <c r="L439" s="772">
        <f t="shared" si="6"/>
        <v>47.5</v>
      </c>
      <c r="M439" s="823" t="s">
        <v>2003</v>
      </c>
    </row>
    <row r="440" spans="1:13" s="741" customFormat="1">
      <c r="A440" s="837" t="s">
        <v>2004</v>
      </c>
      <c r="B440" s="822" t="s">
        <v>1479</v>
      </c>
      <c r="C440" s="803" t="s">
        <v>110</v>
      </c>
      <c r="D440" s="793">
        <v>1732</v>
      </c>
      <c r="E440" s="883">
        <v>1732</v>
      </c>
      <c r="F440" s="893">
        <v>1732</v>
      </c>
      <c r="G440" s="793"/>
      <c r="H440" s="793"/>
      <c r="I440" s="794"/>
      <c r="J440" s="795">
        <v>1732</v>
      </c>
      <c r="K440" s="781"/>
      <c r="L440" s="772">
        <f t="shared" si="6"/>
        <v>0</v>
      </c>
      <c r="M440" s="825"/>
    </row>
    <row r="441" spans="1:13" s="741" customFormat="1">
      <c r="A441" s="837" t="s">
        <v>2005</v>
      </c>
      <c r="B441" s="822" t="s">
        <v>2006</v>
      </c>
      <c r="C441" s="803" t="s">
        <v>142</v>
      </c>
      <c r="D441" s="793">
        <v>5</v>
      </c>
      <c r="E441" s="883">
        <v>0</v>
      </c>
      <c r="F441" s="893">
        <v>0</v>
      </c>
      <c r="G441" s="793"/>
      <c r="H441" s="793"/>
      <c r="I441" s="794"/>
      <c r="J441" s="795"/>
      <c r="K441" s="781"/>
      <c r="L441" s="772">
        <f t="shared" si="6"/>
        <v>5</v>
      </c>
      <c r="M441" s="825"/>
    </row>
    <row r="442" spans="1:13" s="741" customFormat="1">
      <c r="A442" s="837" t="s">
        <v>2007</v>
      </c>
      <c r="B442" s="822" t="s">
        <v>2008</v>
      </c>
      <c r="C442" s="803" t="s">
        <v>142</v>
      </c>
      <c r="D442" s="793">
        <v>1</v>
      </c>
      <c r="E442" s="883">
        <v>0</v>
      </c>
      <c r="F442" s="893">
        <v>0</v>
      </c>
      <c r="G442" s="793"/>
      <c r="H442" s="793"/>
      <c r="I442" s="794"/>
      <c r="J442" s="795"/>
      <c r="K442" s="781"/>
      <c r="L442" s="772">
        <f t="shared" si="6"/>
        <v>1</v>
      </c>
      <c r="M442" s="825"/>
    </row>
    <row r="443" spans="1:13" s="741" customFormat="1">
      <c r="A443" s="837" t="s">
        <v>2009</v>
      </c>
      <c r="B443" s="822" t="s">
        <v>2010</v>
      </c>
      <c r="C443" s="803" t="s">
        <v>123</v>
      </c>
      <c r="D443" s="793">
        <v>17</v>
      </c>
      <c r="E443" s="883">
        <v>17</v>
      </c>
      <c r="F443" s="893">
        <v>17</v>
      </c>
      <c r="G443" s="793"/>
      <c r="H443" s="793"/>
      <c r="I443" s="826">
        <v>17</v>
      </c>
      <c r="J443" s="795"/>
      <c r="K443" s="781"/>
      <c r="L443" s="772">
        <f t="shared" si="6"/>
        <v>0</v>
      </c>
      <c r="M443" s="823" t="s">
        <v>2011</v>
      </c>
    </row>
    <row r="444" spans="1:13" s="741" customFormat="1">
      <c r="A444" s="837" t="s">
        <v>2012</v>
      </c>
      <c r="B444" s="822" t="s">
        <v>2013</v>
      </c>
      <c r="C444" s="803" t="s">
        <v>123</v>
      </c>
      <c r="D444" s="793">
        <v>950</v>
      </c>
      <c r="E444" s="883">
        <v>895</v>
      </c>
      <c r="F444" s="893">
        <v>895</v>
      </c>
      <c r="G444" s="793"/>
      <c r="H444" s="793"/>
      <c r="I444" s="826">
        <v>895</v>
      </c>
      <c r="J444" s="795"/>
      <c r="K444" s="781"/>
      <c r="L444" s="772">
        <f t="shared" si="6"/>
        <v>55</v>
      </c>
      <c r="M444" s="825"/>
    </row>
    <row r="445" spans="1:13" s="741" customFormat="1">
      <c r="A445" s="837" t="s">
        <v>2014</v>
      </c>
      <c r="B445" s="822" t="s">
        <v>2015</v>
      </c>
      <c r="C445" s="803" t="s">
        <v>123</v>
      </c>
      <c r="D445" s="793">
        <v>180</v>
      </c>
      <c r="E445" s="883">
        <v>180</v>
      </c>
      <c r="F445" s="893">
        <v>180</v>
      </c>
      <c r="G445" s="793"/>
      <c r="H445" s="793"/>
      <c r="I445" s="826">
        <v>180</v>
      </c>
      <c r="J445" s="795"/>
      <c r="K445" s="781"/>
      <c r="L445" s="772">
        <f t="shared" si="6"/>
        <v>0</v>
      </c>
      <c r="M445" s="825"/>
    </row>
    <row r="446" spans="1:13" s="741" customFormat="1">
      <c r="A446" s="837" t="s">
        <v>2016</v>
      </c>
      <c r="B446" s="822" t="s">
        <v>2017</v>
      </c>
      <c r="C446" s="803" t="s">
        <v>123</v>
      </c>
      <c r="D446" s="793">
        <v>9</v>
      </c>
      <c r="E446" s="883">
        <v>9</v>
      </c>
      <c r="F446" s="893">
        <v>9</v>
      </c>
      <c r="G446" s="793"/>
      <c r="H446" s="793"/>
      <c r="I446" s="826">
        <v>9</v>
      </c>
      <c r="J446" s="795"/>
      <c r="K446" s="781"/>
      <c r="L446" s="772">
        <f t="shared" si="6"/>
        <v>0</v>
      </c>
      <c r="M446" s="825"/>
    </row>
    <row r="447" spans="1:13" s="741" customFormat="1">
      <c r="A447" s="837" t="s">
        <v>2018</v>
      </c>
      <c r="B447" s="822" t="s">
        <v>2019</v>
      </c>
      <c r="C447" s="803" t="s">
        <v>123</v>
      </c>
      <c r="D447" s="793">
        <v>9</v>
      </c>
      <c r="E447" s="883">
        <v>0</v>
      </c>
      <c r="F447" s="893">
        <v>0</v>
      </c>
      <c r="G447" s="793"/>
      <c r="H447" s="793"/>
      <c r="I447" s="826"/>
      <c r="J447" s="795"/>
      <c r="K447" s="781"/>
      <c r="L447" s="772">
        <f t="shared" si="6"/>
        <v>9</v>
      </c>
      <c r="M447" s="825" t="s">
        <v>2020</v>
      </c>
    </row>
    <row r="448" spans="1:13" s="741" customFormat="1" ht="28.5">
      <c r="A448" s="837" t="s">
        <v>2021</v>
      </c>
      <c r="B448" s="822" t="s">
        <v>1491</v>
      </c>
      <c r="C448" s="803" t="s">
        <v>1492</v>
      </c>
      <c r="D448" s="793">
        <v>41</v>
      </c>
      <c r="E448" s="883">
        <v>41</v>
      </c>
      <c r="F448" s="893">
        <v>41</v>
      </c>
      <c r="G448" s="793"/>
      <c r="H448" s="793"/>
      <c r="I448" s="847">
        <v>41</v>
      </c>
      <c r="J448" s="848"/>
      <c r="K448" s="775"/>
      <c r="L448" s="772">
        <f t="shared" si="6"/>
        <v>0</v>
      </c>
      <c r="M448" s="825"/>
    </row>
    <row r="449" spans="1:13" s="741" customFormat="1" ht="28.5">
      <c r="A449" s="837" t="s">
        <v>2022</v>
      </c>
      <c r="B449" s="822" t="s">
        <v>1493</v>
      </c>
      <c r="C449" s="803" t="s">
        <v>1492</v>
      </c>
      <c r="D449" s="793">
        <v>39.200000000000003</v>
      </c>
      <c r="E449" s="883">
        <v>39.200000000000003</v>
      </c>
      <c r="F449" s="893">
        <v>39.200000000000003</v>
      </c>
      <c r="G449" s="793"/>
      <c r="H449" s="793"/>
      <c r="I449" s="849">
        <v>39.200000000000003</v>
      </c>
      <c r="J449" s="850"/>
      <c r="K449" s="739"/>
      <c r="L449" s="772">
        <f t="shared" si="6"/>
        <v>0</v>
      </c>
      <c r="M449" s="825"/>
    </row>
    <row r="450" spans="1:13" s="741" customFormat="1" ht="28.5">
      <c r="A450" s="837" t="s">
        <v>2023</v>
      </c>
      <c r="B450" s="822" t="s">
        <v>1494</v>
      </c>
      <c r="C450" s="803" t="s">
        <v>1492</v>
      </c>
      <c r="D450" s="793">
        <v>3.3</v>
      </c>
      <c r="E450" s="883">
        <v>3.3</v>
      </c>
      <c r="F450" s="893">
        <v>3.3</v>
      </c>
      <c r="G450" s="793"/>
      <c r="H450" s="793"/>
      <c r="I450" s="826">
        <v>3.3</v>
      </c>
      <c r="J450" s="795"/>
      <c r="K450" s="781"/>
      <c r="L450" s="772">
        <f t="shared" si="6"/>
        <v>0</v>
      </c>
      <c r="M450" s="825"/>
    </row>
    <row r="451" spans="1:13" s="741" customFormat="1">
      <c r="A451" s="837" t="s">
        <v>2024</v>
      </c>
      <c r="B451" s="822" t="s">
        <v>1495</v>
      </c>
      <c r="C451" s="803" t="s">
        <v>142</v>
      </c>
      <c r="D451" s="793">
        <v>50</v>
      </c>
      <c r="E451" s="883">
        <v>50</v>
      </c>
      <c r="F451" s="893">
        <v>50</v>
      </c>
      <c r="G451" s="793"/>
      <c r="H451" s="793"/>
      <c r="I451" s="826">
        <v>50</v>
      </c>
      <c r="J451" s="795"/>
      <c r="K451" s="781"/>
      <c r="L451" s="772">
        <f t="shared" si="6"/>
        <v>0</v>
      </c>
      <c r="M451" s="825"/>
    </row>
    <row r="452" spans="1:13" s="741" customFormat="1">
      <c r="A452" s="837" t="s">
        <v>2025</v>
      </c>
      <c r="B452" s="822" t="s">
        <v>1496</v>
      </c>
      <c r="C452" s="803" t="s">
        <v>142</v>
      </c>
      <c r="D452" s="793">
        <v>57</v>
      </c>
      <c r="E452" s="883">
        <v>57</v>
      </c>
      <c r="F452" s="893">
        <v>57</v>
      </c>
      <c r="G452" s="793"/>
      <c r="H452" s="793"/>
      <c r="I452" s="846">
        <v>57</v>
      </c>
      <c r="J452" s="842"/>
      <c r="K452" s="806"/>
      <c r="L452" s="772">
        <f t="shared" si="6"/>
        <v>0</v>
      </c>
      <c r="M452" s="825"/>
    </row>
    <row r="453" spans="1:13" s="741" customFormat="1">
      <c r="A453" s="837" t="s">
        <v>2026</v>
      </c>
      <c r="B453" s="822" t="s">
        <v>1497</v>
      </c>
      <c r="C453" s="803" t="s">
        <v>142</v>
      </c>
      <c r="D453" s="793">
        <v>4</v>
      </c>
      <c r="E453" s="883">
        <v>4</v>
      </c>
      <c r="F453" s="893">
        <v>4</v>
      </c>
      <c r="G453" s="793"/>
      <c r="H453" s="793"/>
      <c r="I453" s="826">
        <v>4</v>
      </c>
      <c r="J453" s="795"/>
      <c r="K453" s="781"/>
      <c r="L453" s="772">
        <f t="shared" si="6"/>
        <v>0</v>
      </c>
      <c r="M453" s="825"/>
    </row>
    <row r="454" spans="1:13" s="741" customFormat="1">
      <c r="A454" s="837" t="s">
        <v>2027</v>
      </c>
      <c r="B454" s="822" t="s">
        <v>2028</v>
      </c>
      <c r="C454" s="803" t="s">
        <v>142</v>
      </c>
      <c r="D454" s="793">
        <v>69</v>
      </c>
      <c r="E454" s="883">
        <v>0</v>
      </c>
      <c r="F454" s="893">
        <v>0</v>
      </c>
      <c r="G454" s="793"/>
      <c r="H454" s="793"/>
      <c r="I454" s="846">
        <v>0</v>
      </c>
      <c r="J454" s="842"/>
      <c r="K454" s="806"/>
      <c r="L454" s="772">
        <f t="shared" si="6"/>
        <v>69</v>
      </c>
      <c r="M454" s="823" t="s">
        <v>2029</v>
      </c>
    </row>
    <row r="455" spans="1:13" s="741" customFormat="1">
      <c r="A455" s="837" t="s">
        <v>2030</v>
      </c>
      <c r="B455" s="822" t="s">
        <v>2031</v>
      </c>
      <c r="C455" s="803" t="s">
        <v>142</v>
      </c>
      <c r="D455" s="793">
        <v>27</v>
      </c>
      <c r="E455" s="883">
        <v>0</v>
      </c>
      <c r="F455" s="893">
        <v>0</v>
      </c>
      <c r="G455" s="793"/>
      <c r="H455" s="793"/>
      <c r="I455" s="826">
        <v>0</v>
      </c>
      <c r="J455" s="795"/>
      <c r="K455" s="781"/>
      <c r="L455" s="772">
        <f t="shared" si="6"/>
        <v>27</v>
      </c>
      <c r="M455" s="823" t="s">
        <v>2029</v>
      </c>
    </row>
    <row r="456" spans="1:13" s="741" customFormat="1">
      <c r="A456" s="837" t="s">
        <v>2032</v>
      </c>
      <c r="B456" s="822" t="s">
        <v>2033</v>
      </c>
      <c r="C456" s="803" t="s">
        <v>142</v>
      </c>
      <c r="D456" s="793">
        <v>820</v>
      </c>
      <c r="E456" s="883">
        <v>0</v>
      </c>
      <c r="F456" s="893">
        <v>0</v>
      </c>
      <c r="G456" s="793"/>
      <c r="H456" s="793"/>
      <c r="I456" s="826">
        <v>0</v>
      </c>
      <c r="J456" s="795"/>
      <c r="K456" s="781"/>
      <c r="L456" s="772">
        <f t="shared" si="6"/>
        <v>820</v>
      </c>
      <c r="M456" s="823" t="s">
        <v>2029</v>
      </c>
    </row>
    <row r="457" spans="1:13" s="767" customFormat="1">
      <c r="A457" s="759" t="s">
        <v>2034</v>
      </c>
      <c r="B457" s="760" t="s">
        <v>2035</v>
      </c>
      <c r="C457" s="761"/>
      <c r="D457" s="762"/>
      <c r="E457" s="883">
        <v>0</v>
      </c>
      <c r="F457" s="893">
        <v>0</v>
      </c>
      <c r="G457" s="762"/>
      <c r="H457" s="762"/>
      <c r="I457" s="816"/>
      <c r="J457" s="817"/>
      <c r="K457" s="815"/>
      <c r="L457" s="772">
        <f t="shared" si="6"/>
        <v>0</v>
      </c>
      <c r="M457" s="766"/>
    </row>
    <row r="458" spans="1:13" s="741" customFormat="1">
      <c r="A458" s="837" t="s">
        <v>2036</v>
      </c>
      <c r="B458" s="822" t="s">
        <v>2037</v>
      </c>
      <c r="C458" s="803" t="s">
        <v>110</v>
      </c>
      <c r="D458" s="793">
        <v>1</v>
      </c>
      <c r="E458" s="883">
        <v>1</v>
      </c>
      <c r="F458" s="893">
        <v>1</v>
      </c>
      <c r="G458" s="840">
        <v>1</v>
      </c>
      <c r="H458" s="793"/>
      <c r="I458" s="794"/>
      <c r="J458" s="795"/>
      <c r="K458" s="781"/>
      <c r="L458" s="772">
        <f t="shared" ref="L458:L482" si="7">D458-G458-H458-I458-J458</f>
        <v>0</v>
      </c>
      <c r="M458" s="825"/>
    </row>
    <row r="459" spans="1:13" s="741" customFormat="1" ht="28.5">
      <c r="A459" s="837" t="s">
        <v>2038</v>
      </c>
      <c r="B459" s="822" t="s">
        <v>2039</v>
      </c>
      <c r="C459" s="803" t="s">
        <v>123</v>
      </c>
      <c r="D459" s="793">
        <v>70</v>
      </c>
      <c r="E459" s="883">
        <v>70</v>
      </c>
      <c r="F459" s="893">
        <v>70</v>
      </c>
      <c r="G459" s="840">
        <v>70</v>
      </c>
      <c r="H459" s="793"/>
      <c r="I459" s="794"/>
      <c r="J459" s="795"/>
      <c r="K459" s="781"/>
      <c r="L459" s="772">
        <f t="shared" si="7"/>
        <v>0</v>
      </c>
      <c r="M459" s="825"/>
    </row>
    <row r="460" spans="1:13" s="741" customFormat="1" ht="28.5">
      <c r="A460" s="837" t="s">
        <v>2040</v>
      </c>
      <c r="B460" s="822" t="s">
        <v>2041</v>
      </c>
      <c r="C460" s="803" t="s">
        <v>123</v>
      </c>
      <c r="D460" s="793">
        <v>124.5</v>
      </c>
      <c r="E460" s="883">
        <v>124.5</v>
      </c>
      <c r="F460" s="893">
        <v>124.5</v>
      </c>
      <c r="G460" s="793"/>
      <c r="H460" s="793"/>
      <c r="I460" s="826">
        <v>124.5</v>
      </c>
      <c r="J460" s="795"/>
      <c r="K460" s="781"/>
      <c r="L460" s="772">
        <f t="shared" si="7"/>
        <v>0</v>
      </c>
      <c r="M460" s="825"/>
    </row>
    <row r="461" spans="1:13" s="741" customFormat="1" ht="28.5">
      <c r="A461" s="837" t="s">
        <v>2042</v>
      </c>
      <c r="B461" s="822" t="s">
        <v>2043</v>
      </c>
      <c r="C461" s="803" t="s">
        <v>123</v>
      </c>
      <c r="D461" s="793">
        <v>310</v>
      </c>
      <c r="E461" s="883">
        <v>310</v>
      </c>
      <c r="F461" s="893">
        <v>310</v>
      </c>
      <c r="G461" s="793"/>
      <c r="H461" s="793"/>
      <c r="I461" s="826">
        <v>310</v>
      </c>
      <c r="J461" s="795"/>
      <c r="K461" s="781"/>
      <c r="L461" s="772">
        <f t="shared" si="7"/>
        <v>0</v>
      </c>
      <c r="M461" s="825"/>
    </row>
    <row r="462" spans="1:13" s="741" customFormat="1">
      <c r="A462" s="837" t="s">
        <v>2044</v>
      </c>
      <c r="B462" s="822" t="s">
        <v>2045</v>
      </c>
      <c r="C462" s="803" t="s">
        <v>1619</v>
      </c>
      <c r="D462" s="793">
        <v>20</v>
      </c>
      <c r="E462" s="883">
        <v>0</v>
      </c>
      <c r="F462" s="893">
        <v>0</v>
      </c>
      <c r="G462" s="793"/>
      <c r="H462" s="793"/>
      <c r="I462" s="794"/>
      <c r="J462" s="795"/>
      <c r="K462" s="781"/>
      <c r="L462" s="772">
        <f t="shared" si="7"/>
        <v>20</v>
      </c>
      <c r="M462" s="825"/>
    </row>
    <row r="463" spans="1:13" s="741" customFormat="1">
      <c r="A463" s="837" t="s">
        <v>2046</v>
      </c>
      <c r="B463" s="822" t="s">
        <v>1787</v>
      </c>
      <c r="C463" s="803" t="s">
        <v>1619</v>
      </c>
      <c r="D463" s="793">
        <v>310</v>
      </c>
      <c r="E463" s="883">
        <v>310</v>
      </c>
      <c r="F463" s="893">
        <v>310</v>
      </c>
      <c r="G463" s="793"/>
      <c r="H463" s="793"/>
      <c r="I463" s="826">
        <v>310</v>
      </c>
      <c r="J463" s="795"/>
      <c r="K463" s="781"/>
      <c r="L463" s="772">
        <f t="shared" si="7"/>
        <v>0</v>
      </c>
      <c r="M463" s="825"/>
    </row>
    <row r="464" spans="1:13" s="741" customFormat="1">
      <c r="A464" s="837" t="s">
        <v>2047</v>
      </c>
      <c r="B464" s="851" t="s">
        <v>2048</v>
      </c>
      <c r="C464" s="803" t="s">
        <v>1619</v>
      </c>
      <c r="D464" s="793">
        <v>600</v>
      </c>
      <c r="E464" s="883">
        <v>0</v>
      </c>
      <c r="F464" s="893">
        <v>0</v>
      </c>
      <c r="G464" s="793"/>
      <c r="H464" s="793"/>
      <c r="I464" s="826"/>
      <c r="J464" s="795"/>
      <c r="K464" s="781"/>
      <c r="L464" s="772">
        <f t="shared" si="7"/>
        <v>600</v>
      </c>
      <c r="M464" s="823" t="s">
        <v>2049</v>
      </c>
    </row>
    <row r="465" spans="1:13" s="741" customFormat="1">
      <c r="A465" s="837" t="s">
        <v>2050</v>
      </c>
      <c r="B465" s="851" t="s">
        <v>763</v>
      </c>
      <c r="C465" s="803" t="s">
        <v>110</v>
      </c>
      <c r="D465" s="793">
        <v>1200</v>
      </c>
      <c r="E465" s="883">
        <v>310</v>
      </c>
      <c r="F465" s="893">
        <v>310</v>
      </c>
      <c r="G465" s="793"/>
      <c r="H465" s="793"/>
      <c r="I465" s="826">
        <v>310</v>
      </c>
      <c r="J465" s="795"/>
      <c r="K465" s="781"/>
      <c r="L465" s="772">
        <f t="shared" si="7"/>
        <v>890</v>
      </c>
      <c r="M465" s="825"/>
    </row>
    <row r="466" spans="1:13" s="741" customFormat="1">
      <c r="A466" s="837" t="s">
        <v>2051</v>
      </c>
      <c r="B466" s="822" t="s">
        <v>388</v>
      </c>
      <c r="C466" s="803" t="s">
        <v>117</v>
      </c>
      <c r="D466" s="793">
        <v>1</v>
      </c>
      <c r="E466" s="883">
        <v>1</v>
      </c>
      <c r="F466" s="893">
        <v>1</v>
      </c>
      <c r="G466" s="793">
        <v>1</v>
      </c>
      <c r="H466" s="793"/>
      <c r="I466" s="794"/>
      <c r="J466" s="795"/>
      <c r="K466" s="781"/>
      <c r="L466" s="772">
        <f t="shared" si="7"/>
        <v>0</v>
      </c>
      <c r="M466" s="825"/>
    </row>
    <row r="467" spans="1:13" s="741" customFormat="1">
      <c r="A467" s="837" t="s">
        <v>2052</v>
      </c>
      <c r="B467" s="822" t="s">
        <v>788</v>
      </c>
      <c r="C467" s="803" t="s">
        <v>117</v>
      </c>
      <c r="D467" s="793">
        <v>1</v>
      </c>
      <c r="E467" s="883">
        <v>1</v>
      </c>
      <c r="F467" s="893">
        <v>1</v>
      </c>
      <c r="G467" s="793"/>
      <c r="H467" s="793"/>
      <c r="I467" s="826">
        <v>1</v>
      </c>
      <c r="J467" s="795"/>
      <c r="K467" s="781"/>
      <c r="L467" s="772">
        <f t="shared" si="7"/>
        <v>0</v>
      </c>
      <c r="M467" s="825"/>
    </row>
    <row r="468" spans="1:13" s="741" customFormat="1">
      <c r="A468" s="754">
        <v>2</v>
      </c>
      <c r="B468" s="755" t="s">
        <v>2053</v>
      </c>
      <c r="C468" s="743"/>
      <c r="D468" s="744"/>
      <c r="E468" s="883"/>
      <c r="F468" s="893"/>
      <c r="G468" s="744"/>
      <c r="H468" s="744"/>
      <c r="I468" s="757"/>
      <c r="J468" s="758"/>
      <c r="K468" s="756"/>
      <c r="L468" s="772">
        <f t="shared" si="7"/>
        <v>0</v>
      </c>
      <c r="M468" s="825"/>
    </row>
    <row r="469" spans="1:13" s="767" customFormat="1">
      <c r="A469" s="759" t="s">
        <v>627</v>
      </c>
      <c r="B469" s="760" t="s">
        <v>2054</v>
      </c>
      <c r="C469" s="761"/>
      <c r="D469" s="762"/>
      <c r="E469" s="883"/>
      <c r="F469" s="893"/>
      <c r="G469" s="762"/>
      <c r="H469" s="762"/>
      <c r="I469" s="820"/>
      <c r="J469" s="758"/>
      <c r="K469" s="819"/>
      <c r="L469" s="772">
        <f t="shared" si="7"/>
        <v>0</v>
      </c>
      <c r="M469" s="825"/>
    </row>
    <row r="470" spans="1:13" s="741" customFormat="1">
      <c r="A470" s="837" t="s">
        <v>2055</v>
      </c>
      <c r="B470" s="822" t="s">
        <v>382</v>
      </c>
      <c r="C470" s="803" t="s">
        <v>110</v>
      </c>
      <c r="D470" s="793">
        <v>2</v>
      </c>
      <c r="E470" s="883">
        <v>2</v>
      </c>
      <c r="F470" s="893">
        <v>2</v>
      </c>
      <c r="G470" s="840">
        <v>2</v>
      </c>
      <c r="H470" s="793"/>
      <c r="I470" s="794"/>
      <c r="J470" s="795"/>
      <c r="K470" s="781"/>
      <c r="L470" s="772">
        <f t="shared" si="7"/>
        <v>0</v>
      </c>
      <c r="M470" s="825"/>
    </row>
    <row r="471" spans="1:13" s="741" customFormat="1" ht="28.5">
      <c r="A471" s="837" t="s">
        <v>2056</v>
      </c>
      <c r="B471" s="822" t="s">
        <v>2057</v>
      </c>
      <c r="C471" s="803" t="s">
        <v>1619</v>
      </c>
      <c r="D471" s="793">
        <v>350</v>
      </c>
      <c r="E471" s="883">
        <v>280</v>
      </c>
      <c r="F471" s="893">
        <v>280</v>
      </c>
      <c r="G471" s="840">
        <v>280</v>
      </c>
      <c r="H471" s="793"/>
      <c r="I471" s="794"/>
      <c r="J471" s="795"/>
      <c r="K471" s="781"/>
      <c r="L471" s="772">
        <f t="shared" si="7"/>
        <v>70</v>
      </c>
      <c r="M471" s="825"/>
    </row>
    <row r="472" spans="1:13" s="741" customFormat="1" ht="28.5">
      <c r="A472" s="837" t="s">
        <v>2058</v>
      </c>
      <c r="B472" s="818" t="s">
        <v>2059</v>
      </c>
      <c r="C472" s="803" t="s">
        <v>123</v>
      </c>
      <c r="D472" s="793">
        <v>250</v>
      </c>
      <c r="E472" s="883">
        <v>136</v>
      </c>
      <c r="F472" s="893">
        <v>136</v>
      </c>
      <c r="G472" s="840">
        <v>136</v>
      </c>
      <c r="H472" s="793"/>
      <c r="I472" s="794"/>
      <c r="J472" s="795"/>
      <c r="K472" s="781"/>
      <c r="L472" s="772">
        <f t="shared" si="7"/>
        <v>114</v>
      </c>
      <c r="M472" s="825"/>
    </row>
    <row r="473" spans="1:13" s="741" customFormat="1" ht="28.5">
      <c r="A473" s="837" t="s">
        <v>2060</v>
      </c>
      <c r="B473" s="822" t="s">
        <v>1358</v>
      </c>
      <c r="C473" s="803" t="s">
        <v>110</v>
      </c>
      <c r="D473" s="793">
        <v>23</v>
      </c>
      <c r="E473" s="883">
        <v>23</v>
      </c>
      <c r="F473" s="893">
        <v>23</v>
      </c>
      <c r="G473" s="840">
        <v>23</v>
      </c>
      <c r="H473" s="793"/>
      <c r="I473" s="794"/>
      <c r="J473" s="795"/>
      <c r="K473" s="781"/>
      <c r="L473" s="772">
        <f t="shared" si="7"/>
        <v>0</v>
      </c>
      <c r="M473" s="825"/>
    </row>
    <row r="474" spans="1:13" s="741" customFormat="1">
      <c r="A474" s="852" t="s">
        <v>2061</v>
      </c>
      <c r="B474" s="818" t="s">
        <v>931</v>
      </c>
      <c r="C474" s="803" t="s">
        <v>110</v>
      </c>
      <c r="D474" s="793">
        <v>500</v>
      </c>
      <c r="E474" s="883">
        <v>272</v>
      </c>
      <c r="F474" s="893">
        <v>272</v>
      </c>
      <c r="G474" s="793"/>
      <c r="H474" s="793"/>
      <c r="I474" s="826">
        <v>272</v>
      </c>
      <c r="J474" s="795"/>
      <c r="K474" s="781"/>
      <c r="L474" s="772">
        <f t="shared" si="7"/>
        <v>228</v>
      </c>
      <c r="M474" s="825"/>
    </row>
    <row r="475" spans="1:13" s="741" customFormat="1">
      <c r="A475" s="852" t="s">
        <v>2062</v>
      </c>
      <c r="B475" s="818" t="s">
        <v>992</v>
      </c>
      <c r="C475" s="803" t="s">
        <v>110</v>
      </c>
      <c r="D475" s="793">
        <v>21</v>
      </c>
      <c r="E475" s="883">
        <v>21</v>
      </c>
      <c r="F475" s="893">
        <v>21</v>
      </c>
      <c r="G475" s="793"/>
      <c r="H475" s="793"/>
      <c r="I475" s="826">
        <v>21</v>
      </c>
      <c r="J475" s="795"/>
      <c r="K475" s="781"/>
      <c r="L475" s="772">
        <f t="shared" si="7"/>
        <v>0</v>
      </c>
      <c r="M475" s="825"/>
    </row>
    <row r="476" spans="1:13" s="741" customFormat="1" ht="28.5">
      <c r="A476" s="837" t="s">
        <v>2063</v>
      </c>
      <c r="B476" s="822" t="s">
        <v>2064</v>
      </c>
      <c r="C476" s="803" t="s">
        <v>110</v>
      </c>
      <c r="D476" s="793">
        <v>120</v>
      </c>
      <c r="E476" s="883">
        <v>120</v>
      </c>
      <c r="F476" s="893">
        <v>120</v>
      </c>
      <c r="G476" s="840">
        <v>120</v>
      </c>
      <c r="H476" s="793"/>
      <c r="I476" s="794"/>
      <c r="J476" s="795"/>
      <c r="K476" s="781"/>
      <c r="L476" s="772">
        <f t="shared" si="7"/>
        <v>0</v>
      </c>
      <c r="M476" s="825"/>
    </row>
    <row r="477" spans="1:13" s="741" customFormat="1">
      <c r="A477" s="837" t="s">
        <v>2065</v>
      </c>
      <c r="B477" s="822" t="s">
        <v>1366</v>
      </c>
      <c r="C477" s="803" t="s">
        <v>110</v>
      </c>
      <c r="D477" s="793">
        <v>46</v>
      </c>
      <c r="E477" s="883">
        <v>46</v>
      </c>
      <c r="F477" s="893">
        <v>46</v>
      </c>
      <c r="G477" s="840">
        <v>46</v>
      </c>
      <c r="H477" s="793"/>
      <c r="I477" s="794"/>
      <c r="J477" s="795"/>
      <c r="K477" s="781"/>
      <c r="L477" s="772">
        <f t="shared" si="7"/>
        <v>0</v>
      </c>
      <c r="M477" s="825"/>
    </row>
    <row r="478" spans="1:13" s="741" customFormat="1">
      <c r="A478" s="837" t="s">
        <v>2066</v>
      </c>
      <c r="B478" s="822" t="s">
        <v>1369</v>
      </c>
      <c r="C478" s="803" t="s">
        <v>110</v>
      </c>
      <c r="D478" s="793">
        <v>23</v>
      </c>
      <c r="E478" s="883">
        <v>0</v>
      </c>
      <c r="F478" s="893">
        <v>0</v>
      </c>
      <c r="G478" s="793"/>
      <c r="H478" s="793"/>
      <c r="I478" s="794"/>
      <c r="J478" s="795"/>
      <c r="K478" s="781"/>
      <c r="L478" s="772">
        <f t="shared" si="7"/>
        <v>23</v>
      </c>
      <c r="M478" s="825"/>
    </row>
    <row r="479" spans="1:13" s="741" customFormat="1">
      <c r="A479" s="837" t="s">
        <v>2067</v>
      </c>
      <c r="B479" s="822" t="s">
        <v>1372</v>
      </c>
      <c r="C479" s="803" t="s">
        <v>110</v>
      </c>
      <c r="D479" s="793">
        <v>272</v>
      </c>
      <c r="E479" s="883">
        <v>272</v>
      </c>
      <c r="F479" s="893">
        <v>272</v>
      </c>
      <c r="G479" s="840">
        <v>272</v>
      </c>
      <c r="H479" s="793"/>
      <c r="I479" s="794"/>
      <c r="J479" s="795"/>
      <c r="K479" s="781"/>
      <c r="L479" s="772">
        <f t="shared" si="7"/>
        <v>0</v>
      </c>
      <c r="M479" s="825"/>
    </row>
    <row r="480" spans="1:13" s="741" customFormat="1">
      <c r="A480" s="837" t="s">
        <v>2068</v>
      </c>
      <c r="B480" s="822" t="s">
        <v>388</v>
      </c>
      <c r="C480" s="803" t="s">
        <v>117</v>
      </c>
      <c r="D480" s="793">
        <v>1</v>
      </c>
      <c r="E480" s="883">
        <v>1</v>
      </c>
      <c r="F480" s="893">
        <v>1</v>
      </c>
      <c r="G480" s="840">
        <v>1</v>
      </c>
      <c r="H480" s="793"/>
      <c r="I480" s="794"/>
      <c r="J480" s="795"/>
      <c r="K480" s="781"/>
      <c r="L480" s="772">
        <f t="shared" si="7"/>
        <v>0</v>
      </c>
      <c r="M480" s="825"/>
    </row>
    <row r="481" spans="1:13" s="741" customFormat="1">
      <c r="A481" s="837" t="s">
        <v>2069</v>
      </c>
      <c r="B481" s="822" t="s">
        <v>788</v>
      </c>
      <c r="C481" s="803" t="s">
        <v>117</v>
      </c>
      <c r="D481" s="793">
        <v>1</v>
      </c>
      <c r="E481" s="883">
        <v>1</v>
      </c>
      <c r="F481" s="893">
        <v>1</v>
      </c>
      <c r="G481" s="840">
        <v>1</v>
      </c>
      <c r="H481" s="793"/>
      <c r="I481" s="794"/>
      <c r="J481" s="795"/>
      <c r="K481" s="781"/>
      <c r="L481" s="772">
        <f t="shared" si="7"/>
        <v>0</v>
      </c>
      <c r="M481" s="825"/>
    </row>
    <row r="482" spans="1:13" s="741" customFormat="1" ht="28.5">
      <c r="A482" s="852" t="s">
        <v>2070</v>
      </c>
      <c r="B482" s="818" t="s">
        <v>1240</v>
      </c>
      <c r="C482" s="803" t="s">
        <v>123</v>
      </c>
      <c r="D482" s="793">
        <v>250</v>
      </c>
      <c r="E482" s="883">
        <v>136</v>
      </c>
      <c r="F482" s="893">
        <v>136</v>
      </c>
      <c r="G482" s="793"/>
      <c r="H482" s="793"/>
      <c r="I482" s="826">
        <v>136</v>
      </c>
      <c r="J482" s="795"/>
      <c r="K482" s="781"/>
      <c r="L482" s="772">
        <f t="shared" si="7"/>
        <v>114</v>
      </c>
      <c r="M482" s="825"/>
    </row>
    <row r="483" spans="1:13">
      <c r="A483" s="732"/>
      <c r="B483" s="853"/>
      <c r="C483" s="854"/>
    </row>
    <row r="484" spans="1:13">
      <c r="A484" s="732"/>
    </row>
  </sheetData>
  <autoFilter ref="A6:J482" xr:uid="{2054DAC7-7858-491B-82C0-DEAE0DDBF766}"/>
  <conditionalFormatting sqref="A13">
    <cfRule type="duplicateValues" dxfId="3" priority="5" stopIfTrue="1"/>
  </conditionalFormatting>
  <conditionalFormatting sqref="B12">
    <cfRule type="duplicateValues" dxfId="2" priority="4" stopIfTrue="1"/>
  </conditionalFormatting>
  <conditionalFormatting sqref="B20">
    <cfRule type="duplicateValues" dxfId="1" priority="3" stopIfTrue="1"/>
  </conditionalFormatting>
  <conditionalFormatting sqref="B21">
    <cfRule type="duplicateValues" dxfId="0" priority="2" stopIfTrue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BB80-399A-4574-8F20-AB640CA80F79}">
  <sheetPr>
    <tabColor rgb="FFFFFF00"/>
    <pageSetUpPr fitToPage="1"/>
  </sheetPr>
  <dimension ref="A1:O70"/>
  <sheetViews>
    <sheetView topLeftCell="B38" zoomScale="90" zoomScaleNormal="90" zoomScaleSheetLayoutView="70" workbookViewId="0">
      <selection activeCell="K58" sqref="K58"/>
    </sheetView>
  </sheetViews>
  <sheetFormatPr defaultRowHeight="12.75"/>
  <cols>
    <col min="1" max="1" width="6.140625" style="1" customWidth="1"/>
    <col min="2" max="2" width="7.5703125" style="1" customWidth="1"/>
    <col min="3" max="3" width="83.85546875" style="2" customWidth="1"/>
    <col min="4" max="4" width="38.85546875" style="3" customWidth="1"/>
    <col min="5" max="6" width="7.5703125" style="1" customWidth="1"/>
    <col min="7" max="7" width="11.5703125" style="1" customWidth="1"/>
    <col min="8" max="10" width="12.42578125" style="1" customWidth="1"/>
    <col min="11" max="11" width="12.7109375" style="1" customWidth="1"/>
    <col min="12" max="12" width="12.140625" style="5" customWidth="1"/>
    <col min="13" max="13" width="12.42578125" style="1" customWidth="1"/>
    <col min="14" max="14" width="9.28515625" style="1"/>
    <col min="15" max="15" width="9.5703125" style="1" bestFit="1" customWidth="1"/>
    <col min="16" max="16" width="9.28515625" style="1"/>
    <col min="17" max="17" width="9.28515625" style="1" customWidth="1"/>
    <col min="18" max="18" width="9.28515625" style="1"/>
    <col min="19" max="19" width="9.5703125" style="1" customWidth="1"/>
    <col min="20" max="246" width="9.28515625" style="1"/>
    <col min="247" max="247" width="8.5703125" style="1" customWidth="1"/>
    <col min="248" max="248" width="9.5703125" style="1" customWidth="1"/>
    <col min="249" max="249" width="36.28515625" style="1" customWidth="1"/>
    <col min="250" max="250" width="86.42578125" style="1" customWidth="1"/>
    <col min="251" max="251" width="18.7109375" style="1" customWidth="1"/>
    <col min="252" max="252" width="9" style="1" customWidth="1"/>
    <col min="253" max="253" width="8.42578125" style="1" customWidth="1"/>
    <col min="254" max="254" width="12.5703125" style="1" customWidth="1"/>
    <col min="255" max="255" width="11.5703125" style="1" customWidth="1"/>
    <col min="256" max="256" width="11.42578125" style="1" customWidth="1"/>
    <col min="257" max="257" width="13.7109375" style="1" customWidth="1"/>
    <col min="258" max="258" width="14.7109375" style="1" customWidth="1"/>
    <col min="259" max="259" width="13.42578125" style="1" customWidth="1"/>
    <col min="260" max="502" width="9.28515625" style="1"/>
    <col min="503" max="503" width="8.5703125" style="1" customWidth="1"/>
    <col min="504" max="504" width="9.5703125" style="1" customWidth="1"/>
    <col min="505" max="505" width="36.28515625" style="1" customWidth="1"/>
    <col min="506" max="506" width="86.42578125" style="1" customWidth="1"/>
    <col min="507" max="507" width="18.7109375" style="1" customWidth="1"/>
    <col min="508" max="508" width="9" style="1" customWidth="1"/>
    <col min="509" max="509" width="8.42578125" style="1" customWidth="1"/>
    <col min="510" max="510" width="12.5703125" style="1" customWidth="1"/>
    <col min="511" max="511" width="11.5703125" style="1" customWidth="1"/>
    <col min="512" max="512" width="11.42578125" style="1" customWidth="1"/>
    <col min="513" max="513" width="13.7109375" style="1" customWidth="1"/>
    <col min="514" max="514" width="14.7109375" style="1" customWidth="1"/>
    <col min="515" max="515" width="13.42578125" style="1" customWidth="1"/>
    <col min="516" max="758" width="9.28515625" style="1"/>
    <col min="759" max="759" width="8.5703125" style="1" customWidth="1"/>
    <col min="760" max="760" width="9.5703125" style="1" customWidth="1"/>
    <col min="761" max="761" width="36.28515625" style="1" customWidth="1"/>
    <col min="762" max="762" width="86.42578125" style="1" customWidth="1"/>
    <col min="763" max="763" width="18.7109375" style="1" customWidth="1"/>
    <col min="764" max="764" width="9" style="1" customWidth="1"/>
    <col min="765" max="765" width="8.42578125" style="1" customWidth="1"/>
    <col min="766" max="766" width="12.5703125" style="1" customWidth="1"/>
    <col min="767" max="767" width="11.5703125" style="1" customWidth="1"/>
    <col min="768" max="768" width="11.42578125" style="1" customWidth="1"/>
    <col min="769" max="769" width="13.7109375" style="1" customWidth="1"/>
    <col min="770" max="770" width="14.7109375" style="1" customWidth="1"/>
    <col min="771" max="771" width="13.42578125" style="1" customWidth="1"/>
    <col min="772" max="1014" width="9.28515625" style="1"/>
    <col min="1015" max="1015" width="8.5703125" style="1" customWidth="1"/>
    <col min="1016" max="1016" width="9.5703125" style="1" customWidth="1"/>
    <col min="1017" max="1017" width="36.28515625" style="1" customWidth="1"/>
    <col min="1018" max="1018" width="86.42578125" style="1" customWidth="1"/>
    <col min="1019" max="1019" width="18.7109375" style="1" customWidth="1"/>
    <col min="1020" max="1020" width="9" style="1" customWidth="1"/>
    <col min="1021" max="1021" width="8.42578125" style="1" customWidth="1"/>
    <col min="1022" max="1022" width="12.5703125" style="1" customWidth="1"/>
    <col min="1023" max="1023" width="11.5703125" style="1" customWidth="1"/>
    <col min="1024" max="1024" width="11.42578125" style="1" customWidth="1"/>
    <col min="1025" max="1025" width="13.7109375" style="1" customWidth="1"/>
    <col min="1026" max="1026" width="14.7109375" style="1" customWidth="1"/>
    <col min="1027" max="1027" width="13.42578125" style="1" customWidth="1"/>
    <col min="1028" max="1270" width="9.28515625" style="1"/>
    <col min="1271" max="1271" width="8.5703125" style="1" customWidth="1"/>
    <col min="1272" max="1272" width="9.5703125" style="1" customWidth="1"/>
    <col min="1273" max="1273" width="36.28515625" style="1" customWidth="1"/>
    <col min="1274" max="1274" width="86.42578125" style="1" customWidth="1"/>
    <col min="1275" max="1275" width="18.7109375" style="1" customWidth="1"/>
    <col min="1276" max="1276" width="9" style="1" customWidth="1"/>
    <col min="1277" max="1277" width="8.42578125" style="1" customWidth="1"/>
    <col min="1278" max="1278" width="12.5703125" style="1" customWidth="1"/>
    <col min="1279" max="1279" width="11.5703125" style="1" customWidth="1"/>
    <col min="1280" max="1280" width="11.42578125" style="1" customWidth="1"/>
    <col min="1281" max="1281" width="13.7109375" style="1" customWidth="1"/>
    <col min="1282" max="1282" width="14.7109375" style="1" customWidth="1"/>
    <col min="1283" max="1283" width="13.42578125" style="1" customWidth="1"/>
    <col min="1284" max="1526" width="9.28515625" style="1"/>
    <col min="1527" max="1527" width="8.5703125" style="1" customWidth="1"/>
    <col min="1528" max="1528" width="9.5703125" style="1" customWidth="1"/>
    <col min="1529" max="1529" width="36.28515625" style="1" customWidth="1"/>
    <col min="1530" max="1530" width="86.42578125" style="1" customWidth="1"/>
    <col min="1531" max="1531" width="18.7109375" style="1" customWidth="1"/>
    <col min="1532" max="1532" width="9" style="1" customWidth="1"/>
    <col min="1533" max="1533" width="8.42578125" style="1" customWidth="1"/>
    <col min="1534" max="1534" width="12.5703125" style="1" customWidth="1"/>
    <col min="1535" max="1535" width="11.5703125" style="1" customWidth="1"/>
    <col min="1536" max="1536" width="11.42578125" style="1" customWidth="1"/>
    <col min="1537" max="1537" width="13.7109375" style="1" customWidth="1"/>
    <col min="1538" max="1538" width="14.7109375" style="1" customWidth="1"/>
    <col min="1539" max="1539" width="13.42578125" style="1" customWidth="1"/>
    <col min="1540" max="1782" width="9.28515625" style="1"/>
    <col min="1783" max="1783" width="8.5703125" style="1" customWidth="1"/>
    <col min="1784" max="1784" width="9.5703125" style="1" customWidth="1"/>
    <col min="1785" max="1785" width="36.28515625" style="1" customWidth="1"/>
    <col min="1786" max="1786" width="86.42578125" style="1" customWidth="1"/>
    <col min="1787" max="1787" width="18.7109375" style="1" customWidth="1"/>
    <col min="1788" max="1788" width="9" style="1" customWidth="1"/>
    <col min="1789" max="1789" width="8.42578125" style="1" customWidth="1"/>
    <col min="1790" max="1790" width="12.5703125" style="1" customWidth="1"/>
    <col min="1791" max="1791" width="11.5703125" style="1" customWidth="1"/>
    <col min="1792" max="1792" width="11.42578125" style="1" customWidth="1"/>
    <col min="1793" max="1793" width="13.7109375" style="1" customWidth="1"/>
    <col min="1794" max="1794" width="14.7109375" style="1" customWidth="1"/>
    <col min="1795" max="1795" width="13.42578125" style="1" customWidth="1"/>
    <col min="1796" max="2038" width="9.28515625" style="1"/>
    <col min="2039" max="2039" width="8.5703125" style="1" customWidth="1"/>
    <col min="2040" max="2040" width="9.5703125" style="1" customWidth="1"/>
    <col min="2041" max="2041" width="36.28515625" style="1" customWidth="1"/>
    <col min="2042" max="2042" width="86.42578125" style="1" customWidth="1"/>
    <col min="2043" max="2043" width="18.7109375" style="1" customWidth="1"/>
    <col min="2044" max="2044" width="9" style="1" customWidth="1"/>
    <col min="2045" max="2045" width="8.42578125" style="1" customWidth="1"/>
    <col min="2046" max="2046" width="12.5703125" style="1" customWidth="1"/>
    <col min="2047" max="2047" width="11.5703125" style="1" customWidth="1"/>
    <col min="2048" max="2048" width="11.42578125" style="1" customWidth="1"/>
    <col min="2049" max="2049" width="13.7109375" style="1" customWidth="1"/>
    <col min="2050" max="2050" width="14.7109375" style="1" customWidth="1"/>
    <col min="2051" max="2051" width="13.42578125" style="1" customWidth="1"/>
    <col min="2052" max="2294" width="9.28515625" style="1"/>
    <col min="2295" max="2295" width="8.5703125" style="1" customWidth="1"/>
    <col min="2296" max="2296" width="9.5703125" style="1" customWidth="1"/>
    <col min="2297" max="2297" width="36.28515625" style="1" customWidth="1"/>
    <col min="2298" max="2298" width="86.42578125" style="1" customWidth="1"/>
    <col min="2299" max="2299" width="18.7109375" style="1" customWidth="1"/>
    <col min="2300" max="2300" width="9" style="1" customWidth="1"/>
    <col min="2301" max="2301" width="8.42578125" style="1" customWidth="1"/>
    <col min="2302" max="2302" width="12.5703125" style="1" customWidth="1"/>
    <col min="2303" max="2303" width="11.5703125" style="1" customWidth="1"/>
    <col min="2304" max="2304" width="11.42578125" style="1" customWidth="1"/>
    <col min="2305" max="2305" width="13.7109375" style="1" customWidth="1"/>
    <col min="2306" max="2306" width="14.7109375" style="1" customWidth="1"/>
    <col min="2307" max="2307" width="13.42578125" style="1" customWidth="1"/>
    <col min="2308" max="2550" width="9.28515625" style="1"/>
    <col min="2551" max="2551" width="8.5703125" style="1" customWidth="1"/>
    <col min="2552" max="2552" width="9.5703125" style="1" customWidth="1"/>
    <col min="2553" max="2553" width="36.28515625" style="1" customWidth="1"/>
    <col min="2554" max="2554" width="86.42578125" style="1" customWidth="1"/>
    <col min="2555" max="2555" width="18.7109375" style="1" customWidth="1"/>
    <col min="2556" max="2556" width="9" style="1" customWidth="1"/>
    <col min="2557" max="2557" width="8.42578125" style="1" customWidth="1"/>
    <col min="2558" max="2558" width="12.5703125" style="1" customWidth="1"/>
    <col min="2559" max="2559" width="11.5703125" style="1" customWidth="1"/>
    <col min="2560" max="2560" width="11.42578125" style="1" customWidth="1"/>
    <col min="2561" max="2561" width="13.7109375" style="1" customWidth="1"/>
    <col min="2562" max="2562" width="14.7109375" style="1" customWidth="1"/>
    <col min="2563" max="2563" width="13.42578125" style="1" customWidth="1"/>
    <col min="2564" max="2806" width="9.28515625" style="1"/>
    <col min="2807" max="2807" width="8.5703125" style="1" customWidth="1"/>
    <col min="2808" max="2808" width="9.5703125" style="1" customWidth="1"/>
    <col min="2809" max="2809" width="36.28515625" style="1" customWidth="1"/>
    <col min="2810" max="2810" width="86.42578125" style="1" customWidth="1"/>
    <col min="2811" max="2811" width="18.7109375" style="1" customWidth="1"/>
    <col min="2812" max="2812" width="9" style="1" customWidth="1"/>
    <col min="2813" max="2813" width="8.42578125" style="1" customWidth="1"/>
    <col min="2814" max="2814" width="12.5703125" style="1" customWidth="1"/>
    <col min="2815" max="2815" width="11.5703125" style="1" customWidth="1"/>
    <col min="2816" max="2816" width="11.42578125" style="1" customWidth="1"/>
    <col min="2817" max="2817" width="13.7109375" style="1" customWidth="1"/>
    <col min="2818" max="2818" width="14.7109375" style="1" customWidth="1"/>
    <col min="2819" max="2819" width="13.42578125" style="1" customWidth="1"/>
    <col min="2820" max="3062" width="9.28515625" style="1"/>
    <col min="3063" max="3063" width="8.5703125" style="1" customWidth="1"/>
    <col min="3064" max="3064" width="9.5703125" style="1" customWidth="1"/>
    <col min="3065" max="3065" width="36.28515625" style="1" customWidth="1"/>
    <col min="3066" max="3066" width="86.42578125" style="1" customWidth="1"/>
    <col min="3067" max="3067" width="18.7109375" style="1" customWidth="1"/>
    <col min="3068" max="3068" width="9" style="1" customWidth="1"/>
    <col min="3069" max="3069" width="8.42578125" style="1" customWidth="1"/>
    <col min="3070" max="3070" width="12.5703125" style="1" customWidth="1"/>
    <col min="3071" max="3071" width="11.5703125" style="1" customWidth="1"/>
    <col min="3072" max="3072" width="11.42578125" style="1" customWidth="1"/>
    <col min="3073" max="3073" width="13.7109375" style="1" customWidth="1"/>
    <col min="3074" max="3074" width="14.7109375" style="1" customWidth="1"/>
    <col min="3075" max="3075" width="13.42578125" style="1" customWidth="1"/>
    <col min="3076" max="3318" width="9.28515625" style="1"/>
    <col min="3319" max="3319" width="8.5703125" style="1" customWidth="1"/>
    <col min="3320" max="3320" width="9.5703125" style="1" customWidth="1"/>
    <col min="3321" max="3321" width="36.28515625" style="1" customWidth="1"/>
    <col min="3322" max="3322" width="86.42578125" style="1" customWidth="1"/>
    <col min="3323" max="3323" width="18.7109375" style="1" customWidth="1"/>
    <col min="3324" max="3324" width="9" style="1" customWidth="1"/>
    <col min="3325" max="3325" width="8.42578125" style="1" customWidth="1"/>
    <col min="3326" max="3326" width="12.5703125" style="1" customWidth="1"/>
    <col min="3327" max="3327" width="11.5703125" style="1" customWidth="1"/>
    <col min="3328" max="3328" width="11.42578125" style="1" customWidth="1"/>
    <col min="3329" max="3329" width="13.7109375" style="1" customWidth="1"/>
    <col min="3330" max="3330" width="14.7109375" style="1" customWidth="1"/>
    <col min="3331" max="3331" width="13.42578125" style="1" customWidth="1"/>
    <col min="3332" max="3574" width="9.28515625" style="1"/>
    <col min="3575" max="3575" width="8.5703125" style="1" customWidth="1"/>
    <col min="3576" max="3576" width="9.5703125" style="1" customWidth="1"/>
    <col min="3577" max="3577" width="36.28515625" style="1" customWidth="1"/>
    <col min="3578" max="3578" width="86.42578125" style="1" customWidth="1"/>
    <col min="3579" max="3579" width="18.7109375" style="1" customWidth="1"/>
    <col min="3580" max="3580" width="9" style="1" customWidth="1"/>
    <col min="3581" max="3581" width="8.42578125" style="1" customWidth="1"/>
    <col min="3582" max="3582" width="12.5703125" style="1" customWidth="1"/>
    <col min="3583" max="3583" width="11.5703125" style="1" customWidth="1"/>
    <col min="3584" max="3584" width="11.42578125" style="1" customWidth="1"/>
    <col min="3585" max="3585" width="13.7109375" style="1" customWidth="1"/>
    <col min="3586" max="3586" width="14.7109375" style="1" customWidth="1"/>
    <col min="3587" max="3587" width="13.42578125" style="1" customWidth="1"/>
    <col min="3588" max="3830" width="9.28515625" style="1"/>
    <col min="3831" max="3831" width="8.5703125" style="1" customWidth="1"/>
    <col min="3832" max="3832" width="9.5703125" style="1" customWidth="1"/>
    <col min="3833" max="3833" width="36.28515625" style="1" customWidth="1"/>
    <col min="3834" max="3834" width="86.42578125" style="1" customWidth="1"/>
    <col min="3835" max="3835" width="18.7109375" style="1" customWidth="1"/>
    <col min="3836" max="3836" width="9" style="1" customWidth="1"/>
    <col min="3837" max="3837" width="8.42578125" style="1" customWidth="1"/>
    <col min="3838" max="3838" width="12.5703125" style="1" customWidth="1"/>
    <col min="3839" max="3839" width="11.5703125" style="1" customWidth="1"/>
    <col min="3840" max="3840" width="11.42578125" style="1" customWidth="1"/>
    <col min="3841" max="3841" width="13.7109375" style="1" customWidth="1"/>
    <col min="3842" max="3842" width="14.7109375" style="1" customWidth="1"/>
    <col min="3843" max="3843" width="13.42578125" style="1" customWidth="1"/>
    <col min="3844" max="4086" width="9.28515625" style="1"/>
    <col min="4087" max="4087" width="8.5703125" style="1" customWidth="1"/>
    <col min="4088" max="4088" width="9.5703125" style="1" customWidth="1"/>
    <col min="4089" max="4089" width="36.28515625" style="1" customWidth="1"/>
    <col min="4090" max="4090" width="86.42578125" style="1" customWidth="1"/>
    <col min="4091" max="4091" width="18.7109375" style="1" customWidth="1"/>
    <col min="4092" max="4092" width="9" style="1" customWidth="1"/>
    <col min="4093" max="4093" width="8.42578125" style="1" customWidth="1"/>
    <col min="4094" max="4094" width="12.5703125" style="1" customWidth="1"/>
    <col min="4095" max="4095" width="11.5703125" style="1" customWidth="1"/>
    <col min="4096" max="4096" width="11.42578125" style="1" customWidth="1"/>
    <col min="4097" max="4097" width="13.7109375" style="1" customWidth="1"/>
    <col min="4098" max="4098" width="14.7109375" style="1" customWidth="1"/>
    <col min="4099" max="4099" width="13.42578125" style="1" customWidth="1"/>
    <col min="4100" max="4342" width="9.28515625" style="1"/>
    <col min="4343" max="4343" width="8.5703125" style="1" customWidth="1"/>
    <col min="4344" max="4344" width="9.5703125" style="1" customWidth="1"/>
    <col min="4345" max="4345" width="36.28515625" style="1" customWidth="1"/>
    <col min="4346" max="4346" width="86.42578125" style="1" customWidth="1"/>
    <col min="4347" max="4347" width="18.7109375" style="1" customWidth="1"/>
    <col min="4348" max="4348" width="9" style="1" customWidth="1"/>
    <col min="4349" max="4349" width="8.42578125" style="1" customWidth="1"/>
    <col min="4350" max="4350" width="12.5703125" style="1" customWidth="1"/>
    <col min="4351" max="4351" width="11.5703125" style="1" customWidth="1"/>
    <col min="4352" max="4352" width="11.42578125" style="1" customWidth="1"/>
    <col min="4353" max="4353" width="13.7109375" style="1" customWidth="1"/>
    <col min="4354" max="4354" width="14.7109375" style="1" customWidth="1"/>
    <col min="4355" max="4355" width="13.42578125" style="1" customWidth="1"/>
    <col min="4356" max="4598" width="9.28515625" style="1"/>
    <col min="4599" max="4599" width="8.5703125" style="1" customWidth="1"/>
    <col min="4600" max="4600" width="9.5703125" style="1" customWidth="1"/>
    <col min="4601" max="4601" width="36.28515625" style="1" customWidth="1"/>
    <col min="4602" max="4602" width="86.42578125" style="1" customWidth="1"/>
    <col min="4603" max="4603" width="18.7109375" style="1" customWidth="1"/>
    <col min="4604" max="4604" width="9" style="1" customWidth="1"/>
    <col min="4605" max="4605" width="8.42578125" style="1" customWidth="1"/>
    <col min="4606" max="4606" width="12.5703125" style="1" customWidth="1"/>
    <col min="4607" max="4607" width="11.5703125" style="1" customWidth="1"/>
    <col min="4608" max="4608" width="11.42578125" style="1" customWidth="1"/>
    <col min="4609" max="4609" width="13.7109375" style="1" customWidth="1"/>
    <col min="4610" max="4610" width="14.7109375" style="1" customWidth="1"/>
    <col min="4611" max="4611" width="13.42578125" style="1" customWidth="1"/>
    <col min="4612" max="4854" width="9.28515625" style="1"/>
    <col min="4855" max="4855" width="8.5703125" style="1" customWidth="1"/>
    <col min="4856" max="4856" width="9.5703125" style="1" customWidth="1"/>
    <col min="4857" max="4857" width="36.28515625" style="1" customWidth="1"/>
    <col min="4858" max="4858" width="86.42578125" style="1" customWidth="1"/>
    <col min="4859" max="4859" width="18.7109375" style="1" customWidth="1"/>
    <col min="4860" max="4860" width="9" style="1" customWidth="1"/>
    <col min="4861" max="4861" width="8.42578125" style="1" customWidth="1"/>
    <col min="4862" max="4862" width="12.5703125" style="1" customWidth="1"/>
    <col min="4863" max="4863" width="11.5703125" style="1" customWidth="1"/>
    <col min="4864" max="4864" width="11.42578125" style="1" customWidth="1"/>
    <col min="4865" max="4865" width="13.7109375" style="1" customWidth="1"/>
    <col min="4866" max="4866" width="14.7109375" style="1" customWidth="1"/>
    <col min="4867" max="4867" width="13.42578125" style="1" customWidth="1"/>
    <col min="4868" max="5110" width="9.28515625" style="1"/>
    <col min="5111" max="5111" width="8.5703125" style="1" customWidth="1"/>
    <col min="5112" max="5112" width="9.5703125" style="1" customWidth="1"/>
    <col min="5113" max="5113" width="36.28515625" style="1" customWidth="1"/>
    <col min="5114" max="5114" width="86.42578125" style="1" customWidth="1"/>
    <col min="5115" max="5115" width="18.7109375" style="1" customWidth="1"/>
    <col min="5116" max="5116" width="9" style="1" customWidth="1"/>
    <col min="5117" max="5117" width="8.42578125" style="1" customWidth="1"/>
    <col min="5118" max="5118" width="12.5703125" style="1" customWidth="1"/>
    <col min="5119" max="5119" width="11.5703125" style="1" customWidth="1"/>
    <col min="5120" max="5120" width="11.42578125" style="1" customWidth="1"/>
    <col min="5121" max="5121" width="13.7109375" style="1" customWidth="1"/>
    <col min="5122" max="5122" width="14.7109375" style="1" customWidth="1"/>
    <col min="5123" max="5123" width="13.42578125" style="1" customWidth="1"/>
    <col min="5124" max="5366" width="9.28515625" style="1"/>
    <col min="5367" max="5367" width="8.5703125" style="1" customWidth="1"/>
    <col min="5368" max="5368" width="9.5703125" style="1" customWidth="1"/>
    <col min="5369" max="5369" width="36.28515625" style="1" customWidth="1"/>
    <col min="5370" max="5370" width="86.42578125" style="1" customWidth="1"/>
    <col min="5371" max="5371" width="18.7109375" style="1" customWidth="1"/>
    <col min="5372" max="5372" width="9" style="1" customWidth="1"/>
    <col min="5373" max="5373" width="8.42578125" style="1" customWidth="1"/>
    <col min="5374" max="5374" width="12.5703125" style="1" customWidth="1"/>
    <col min="5375" max="5375" width="11.5703125" style="1" customWidth="1"/>
    <col min="5376" max="5376" width="11.42578125" style="1" customWidth="1"/>
    <col min="5377" max="5377" width="13.7109375" style="1" customWidth="1"/>
    <col min="5378" max="5378" width="14.7109375" style="1" customWidth="1"/>
    <col min="5379" max="5379" width="13.42578125" style="1" customWidth="1"/>
    <col min="5380" max="5622" width="9.28515625" style="1"/>
    <col min="5623" max="5623" width="8.5703125" style="1" customWidth="1"/>
    <col min="5624" max="5624" width="9.5703125" style="1" customWidth="1"/>
    <col min="5625" max="5625" width="36.28515625" style="1" customWidth="1"/>
    <col min="5626" max="5626" width="86.42578125" style="1" customWidth="1"/>
    <col min="5627" max="5627" width="18.7109375" style="1" customWidth="1"/>
    <col min="5628" max="5628" width="9" style="1" customWidth="1"/>
    <col min="5629" max="5629" width="8.42578125" style="1" customWidth="1"/>
    <col min="5630" max="5630" width="12.5703125" style="1" customWidth="1"/>
    <col min="5631" max="5631" width="11.5703125" style="1" customWidth="1"/>
    <col min="5632" max="5632" width="11.42578125" style="1" customWidth="1"/>
    <col min="5633" max="5633" width="13.7109375" style="1" customWidth="1"/>
    <col min="5634" max="5634" width="14.7109375" style="1" customWidth="1"/>
    <col min="5635" max="5635" width="13.42578125" style="1" customWidth="1"/>
    <col min="5636" max="5878" width="9.28515625" style="1"/>
    <col min="5879" max="5879" width="8.5703125" style="1" customWidth="1"/>
    <col min="5880" max="5880" width="9.5703125" style="1" customWidth="1"/>
    <col min="5881" max="5881" width="36.28515625" style="1" customWidth="1"/>
    <col min="5882" max="5882" width="86.42578125" style="1" customWidth="1"/>
    <col min="5883" max="5883" width="18.7109375" style="1" customWidth="1"/>
    <col min="5884" max="5884" width="9" style="1" customWidth="1"/>
    <col min="5885" max="5885" width="8.42578125" style="1" customWidth="1"/>
    <col min="5886" max="5886" width="12.5703125" style="1" customWidth="1"/>
    <col min="5887" max="5887" width="11.5703125" style="1" customWidth="1"/>
    <col min="5888" max="5888" width="11.42578125" style="1" customWidth="1"/>
    <col min="5889" max="5889" width="13.7109375" style="1" customWidth="1"/>
    <col min="5890" max="5890" width="14.7109375" style="1" customWidth="1"/>
    <col min="5891" max="5891" width="13.42578125" style="1" customWidth="1"/>
    <col min="5892" max="6134" width="9.28515625" style="1"/>
    <col min="6135" max="6135" width="8.5703125" style="1" customWidth="1"/>
    <col min="6136" max="6136" width="9.5703125" style="1" customWidth="1"/>
    <col min="6137" max="6137" width="36.28515625" style="1" customWidth="1"/>
    <col min="6138" max="6138" width="86.42578125" style="1" customWidth="1"/>
    <col min="6139" max="6139" width="18.7109375" style="1" customWidth="1"/>
    <col min="6140" max="6140" width="9" style="1" customWidth="1"/>
    <col min="6141" max="6141" width="8.42578125" style="1" customWidth="1"/>
    <col min="6142" max="6142" width="12.5703125" style="1" customWidth="1"/>
    <col min="6143" max="6143" width="11.5703125" style="1" customWidth="1"/>
    <col min="6144" max="6144" width="11.42578125" style="1" customWidth="1"/>
    <col min="6145" max="6145" width="13.7109375" style="1" customWidth="1"/>
    <col min="6146" max="6146" width="14.7109375" style="1" customWidth="1"/>
    <col min="6147" max="6147" width="13.42578125" style="1" customWidth="1"/>
    <col min="6148" max="6390" width="9.28515625" style="1"/>
    <col min="6391" max="6391" width="8.5703125" style="1" customWidth="1"/>
    <col min="6392" max="6392" width="9.5703125" style="1" customWidth="1"/>
    <col min="6393" max="6393" width="36.28515625" style="1" customWidth="1"/>
    <col min="6394" max="6394" width="86.42578125" style="1" customWidth="1"/>
    <col min="6395" max="6395" width="18.7109375" style="1" customWidth="1"/>
    <col min="6396" max="6396" width="9" style="1" customWidth="1"/>
    <col min="6397" max="6397" width="8.42578125" style="1" customWidth="1"/>
    <col min="6398" max="6398" width="12.5703125" style="1" customWidth="1"/>
    <col min="6399" max="6399" width="11.5703125" style="1" customWidth="1"/>
    <col min="6400" max="6400" width="11.42578125" style="1" customWidth="1"/>
    <col min="6401" max="6401" width="13.7109375" style="1" customWidth="1"/>
    <col min="6402" max="6402" width="14.7109375" style="1" customWidth="1"/>
    <col min="6403" max="6403" width="13.42578125" style="1" customWidth="1"/>
    <col min="6404" max="6646" width="9.28515625" style="1"/>
    <col min="6647" max="6647" width="8.5703125" style="1" customWidth="1"/>
    <col min="6648" max="6648" width="9.5703125" style="1" customWidth="1"/>
    <col min="6649" max="6649" width="36.28515625" style="1" customWidth="1"/>
    <col min="6650" max="6650" width="86.42578125" style="1" customWidth="1"/>
    <col min="6651" max="6651" width="18.7109375" style="1" customWidth="1"/>
    <col min="6652" max="6652" width="9" style="1" customWidth="1"/>
    <col min="6653" max="6653" width="8.42578125" style="1" customWidth="1"/>
    <col min="6654" max="6654" width="12.5703125" style="1" customWidth="1"/>
    <col min="6655" max="6655" width="11.5703125" style="1" customWidth="1"/>
    <col min="6656" max="6656" width="11.42578125" style="1" customWidth="1"/>
    <col min="6657" max="6657" width="13.7109375" style="1" customWidth="1"/>
    <col min="6658" max="6658" width="14.7109375" style="1" customWidth="1"/>
    <col min="6659" max="6659" width="13.42578125" style="1" customWidth="1"/>
    <col min="6660" max="6902" width="9.28515625" style="1"/>
    <col min="6903" max="6903" width="8.5703125" style="1" customWidth="1"/>
    <col min="6904" max="6904" width="9.5703125" style="1" customWidth="1"/>
    <col min="6905" max="6905" width="36.28515625" style="1" customWidth="1"/>
    <col min="6906" max="6906" width="86.42578125" style="1" customWidth="1"/>
    <col min="6907" max="6907" width="18.7109375" style="1" customWidth="1"/>
    <col min="6908" max="6908" width="9" style="1" customWidth="1"/>
    <col min="6909" max="6909" width="8.42578125" style="1" customWidth="1"/>
    <col min="6910" max="6910" width="12.5703125" style="1" customWidth="1"/>
    <col min="6911" max="6911" width="11.5703125" style="1" customWidth="1"/>
    <col min="6912" max="6912" width="11.42578125" style="1" customWidth="1"/>
    <col min="6913" max="6913" width="13.7109375" style="1" customWidth="1"/>
    <col min="6914" max="6914" width="14.7109375" style="1" customWidth="1"/>
    <col min="6915" max="6915" width="13.42578125" style="1" customWidth="1"/>
    <col min="6916" max="7158" width="9.28515625" style="1"/>
    <col min="7159" max="7159" width="8.5703125" style="1" customWidth="1"/>
    <col min="7160" max="7160" width="9.5703125" style="1" customWidth="1"/>
    <col min="7161" max="7161" width="36.28515625" style="1" customWidth="1"/>
    <col min="7162" max="7162" width="86.42578125" style="1" customWidth="1"/>
    <col min="7163" max="7163" width="18.7109375" style="1" customWidth="1"/>
    <col min="7164" max="7164" width="9" style="1" customWidth="1"/>
    <col min="7165" max="7165" width="8.42578125" style="1" customWidth="1"/>
    <col min="7166" max="7166" width="12.5703125" style="1" customWidth="1"/>
    <col min="7167" max="7167" width="11.5703125" style="1" customWidth="1"/>
    <col min="7168" max="7168" width="11.42578125" style="1" customWidth="1"/>
    <col min="7169" max="7169" width="13.7109375" style="1" customWidth="1"/>
    <col min="7170" max="7170" width="14.7109375" style="1" customWidth="1"/>
    <col min="7171" max="7171" width="13.42578125" style="1" customWidth="1"/>
    <col min="7172" max="7414" width="9.28515625" style="1"/>
    <col min="7415" max="7415" width="8.5703125" style="1" customWidth="1"/>
    <col min="7416" max="7416" width="9.5703125" style="1" customWidth="1"/>
    <col min="7417" max="7417" width="36.28515625" style="1" customWidth="1"/>
    <col min="7418" max="7418" width="86.42578125" style="1" customWidth="1"/>
    <col min="7419" max="7419" width="18.7109375" style="1" customWidth="1"/>
    <col min="7420" max="7420" width="9" style="1" customWidth="1"/>
    <col min="7421" max="7421" width="8.42578125" style="1" customWidth="1"/>
    <col min="7422" max="7422" width="12.5703125" style="1" customWidth="1"/>
    <col min="7423" max="7423" width="11.5703125" style="1" customWidth="1"/>
    <col min="7424" max="7424" width="11.42578125" style="1" customWidth="1"/>
    <col min="7425" max="7425" width="13.7109375" style="1" customWidth="1"/>
    <col min="7426" max="7426" width="14.7109375" style="1" customWidth="1"/>
    <col min="7427" max="7427" width="13.42578125" style="1" customWidth="1"/>
    <col min="7428" max="7670" width="9.28515625" style="1"/>
    <col min="7671" max="7671" width="8.5703125" style="1" customWidth="1"/>
    <col min="7672" max="7672" width="9.5703125" style="1" customWidth="1"/>
    <col min="7673" max="7673" width="36.28515625" style="1" customWidth="1"/>
    <col min="7674" max="7674" width="86.42578125" style="1" customWidth="1"/>
    <col min="7675" max="7675" width="18.7109375" style="1" customWidth="1"/>
    <col min="7676" max="7676" width="9" style="1" customWidth="1"/>
    <col min="7677" max="7677" width="8.42578125" style="1" customWidth="1"/>
    <col min="7678" max="7678" width="12.5703125" style="1" customWidth="1"/>
    <col min="7679" max="7679" width="11.5703125" style="1" customWidth="1"/>
    <col min="7680" max="7680" width="11.42578125" style="1" customWidth="1"/>
    <col min="7681" max="7681" width="13.7109375" style="1" customWidth="1"/>
    <col min="7682" max="7682" width="14.7109375" style="1" customWidth="1"/>
    <col min="7683" max="7683" width="13.42578125" style="1" customWidth="1"/>
    <col min="7684" max="7926" width="9.28515625" style="1"/>
    <col min="7927" max="7927" width="8.5703125" style="1" customWidth="1"/>
    <col min="7928" max="7928" width="9.5703125" style="1" customWidth="1"/>
    <col min="7929" max="7929" width="36.28515625" style="1" customWidth="1"/>
    <col min="7930" max="7930" width="86.42578125" style="1" customWidth="1"/>
    <col min="7931" max="7931" width="18.7109375" style="1" customWidth="1"/>
    <col min="7932" max="7932" width="9" style="1" customWidth="1"/>
    <col min="7933" max="7933" width="8.42578125" style="1" customWidth="1"/>
    <col min="7934" max="7934" width="12.5703125" style="1" customWidth="1"/>
    <col min="7935" max="7935" width="11.5703125" style="1" customWidth="1"/>
    <col min="7936" max="7936" width="11.42578125" style="1" customWidth="1"/>
    <col min="7937" max="7937" width="13.7109375" style="1" customWidth="1"/>
    <col min="7938" max="7938" width="14.7109375" style="1" customWidth="1"/>
    <col min="7939" max="7939" width="13.42578125" style="1" customWidth="1"/>
    <col min="7940" max="8182" width="9.28515625" style="1"/>
    <col min="8183" max="8183" width="8.5703125" style="1" customWidth="1"/>
    <col min="8184" max="8184" width="9.5703125" style="1" customWidth="1"/>
    <col min="8185" max="8185" width="36.28515625" style="1" customWidth="1"/>
    <col min="8186" max="8186" width="86.42578125" style="1" customWidth="1"/>
    <col min="8187" max="8187" width="18.7109375" style="1" customWidth="1"/>
    <col min="8188" max="8188" width="9" style="1" customWidth="1"/>
    <col min="8189" max="8189" width="8.42578125" style="1" customWidth="1"/>
    <col min="8190" max="8190" width="12.5703125" style="1" customWidth="1"/>
    <col min="8191" max="8191" width="11.5703125" style="1" customWidth="1"/>
    <col min="8192" max="8192" width="11.42578125" style="1" customWidth="1"/>
    <col min="8193" max="8193" width="13.7109375" style="1" customWidth="1"/>
    <col min="8194" max="8194" width="14.7109375" style="1" customWidth="1"/>
    <col min="8195" max="8195" width="13.42578125" style="1" customWidth="1"/>
    <col min="8196" max="8438" width="9.28515625" style="1"/>
    <col min="8439" max="8439" width="8.5703125" style="1" customWidth="1"/>
    <col min="8440" max="8440" width="9.5703125" style="1" customWidth="1"/>
    <col min="8441" max="8441" width="36.28515625" style="1" customWidth="1"/>
    <col min="8442" max="8442" width="86.42578125" style="1" customWidth="1"/>
    <col min="8443" max="8443" width="18.7109375" style="1" customWidth="1"/>
    <col min="8444" max="8444" width="9" style="1" customWidth="1"/>
    <col min="8445" max="8445" width="8.42578125" style="1" customWidth="1"/>
    <col min="8446" max="8446" width="12.5703125" style="1" customWidth="1"/>
    <col min="8447" max="8447" width="11.5703125" style="1" customWidth="1"/>
    <col min="8448" max="8448" width="11.42578125" style="1" customWidth="1"/>
    <col min="8449" max="8449" width="13.7109375" style="1" customWidth="1"/>
    <col min="8450" max="8450" width="14.7109375" style="1" customWidth="1"/>
    <col min="8451" max="8451" width="13.42578125" style="1" customWidth="1"/>
    <col min="8452" max="8694" width="9.28515625" style="1"/>
    <col min="8695" max="8695" width="8.5703125" style="1" customWidth="1"/>
    <col min="8696" max="8696" width="9.5703125" style="1" customWidth="1"/>
    <col min="8697" max="8697" width="36.28515625" style="1" customWidth="1"/>
    <col min="8698" max="8698" width="86.42578125" style="1" customWidth="1"/>
    <col min="8699" max="8699" width="18.7109375" style="1" customWidth="1"/>
    <col min="8700" max="8700" width="9" style="1" customWidth="1"/>
    <col min="8701" max="8701" width="8.42578125" style="1" customWidth="1"/>
    <col min="8702" max="8702" width="12.5703125" style="1" customWidth="1"/>
    <col min="8703" max="8703" width="11.5703125" style="1" customWidth="1"/>
    <col min="8704" max="8704" width="11.42578125" style="1" customWidth="1"/>
    <col min="8705" max="8705" width="13.7109375" style="1" customWidth="1"/>
    <col min="8706" max="8706" width="14.7109375" style="1" customWidth="1"/>
    <col min="8707" max="8707" width="13.42578125" style="1" customWidth="1"/>
    <col min="8708" max="8950" width="9.28515625" style="1"/>
    <col min="8951" max="8951" width="8.5703125" style="1" customWidth="1"/>
    <col min="8952" max="8952" width="9.5703125" style="1" customWidth="1"/>
    <col min="8953" max="8953" width="36.28515625" style="1" customWidth="1"/>
    <col min="8954" max="8954" width="86.42578125" style="1" customWidth="1"/>
    <col min="8955" max="8955" width="18.7109375" style="1" customWidth="1"/>
    <col min="8956" max="8956" width="9" style="1" customWidth="1"/>
    <col min="8957" max="8957" width="8.42578125" style="1" customWidth="1"/>
    <col min="8958" max="8958" width="12.5703125" style="1" customWidth="1"/>
    <col min="8959" max="8959" width="11.5703125" style="1" customWidth="1"/>
    <col min="8960" max="8960" width="11.42578125" style="1" customWidth="1"/>
    <col min="8961" max="8961" width="13.7109375" style="1" customWidth="1"/>
    <col min="8962" max="8962" width="14.7109375" style="1" customWidth="1"/>
    <col min="8963" max="8963" width="13.42578125" style="1" customWidth="1"/>
    <col min="8964" max="9206" width="9.28515625" style="1"/>
    <col min="9207" max="9207" width="8.5703125" style="1" customWidth="1"/>
    <col min="9208" max="9208" width="9.5703125" style="1" customWidth="1"/>
    <col min="9209" max="9209" width="36.28515625" style="1" customWidth="1"/>
    <col min="9210" max="9210" width="86.42578125" style="1" customWidth="1"/>
    <col min="9211" max="9211" width="18.7109375" style="1" customWidth="1"/>
    <col min="9212" max="9212" width="9" style="1" customWidth="1"/>
    <col min="9213" max="9213" width="8.42578125" style="1" customWidth="1"/>
    <col min="9214" max="9214" width="12.5703125" style="1" customWidth="1"/>
    <col min="9215" max="9215" width="11.5703125" style="1" customWidth="1"/>
    <col min="9216" max="9216" width="11.42578125" style="1" customWidth="1"/>
    <col min="9217" max="9217" width="13.7109375" style="1" customWidth="1"/>
    <col min="9218" max="9218" width="14.7109375" style="1" customWidth="1"/>
    <col min="9219" max="9219" width="13.42578125" style="1" customWidth="1"/>
    <col min="9220" max="9462" width="9.28515625" style="1"/>
    <col min="9463" max="9463" width="8.5703125" style="1" customWidth="1"/>
    <col min="9464" max="9464" width="9.5703125" style="1" customWidth="1"/>
    <col min="9465" max="9465" width="36.28515625" style="1" customWidth="1"/>
    <col min="9466" max="9466" width="86.42578125" style="1" customWidth="1"/>
    <col min="9467" max="9467" width="18.7109375" style="1" customWidth="1"/>
    <col min="9468" max="9468" width="9" style="1" customWidth="1"/>
    <col min="9469" max="9469" width="8.42578125" style="1" customWidth="1"/>
    <col min="9470" max="9470" width="12.5703125" style="1" customWidth="1"/>
    <col min="9471" max="9471" width="11.5703125" style="1" customWidth="1"/>
    <col min="9472" max="9472" width="11.42578125" style="1" customWidth="1"/>
    <col min="9473" max="9473" width="13.7109375" style="1" customWidth="1"/>
    <col min="9474" max="9474" width="14.7109375" style="1" customWidth="1"/>
    <col min="9475" max="9475" width="13.42578125" style="1" customWidth="1"/>
    <col min="9476" max="9718" width="9.28515625" style="1"/>
    <col min="9719" max="9719" width="8.5703125" style="1" customWidth="1"/>
    <col min="9720" max="9720" width="9.5703125" style="1" customWidth="1"/>
    <col min="9721" max="9721" width="36.28515625" style="1" customWidth="1"/>
    <col min="9722" max="9722" width="86.42578125" style="1" customWidth="1"/>
    <col min="9723" max="9723" width="18.7109375" style="1" customWidth="1"/>
    <col min="9724" max="9724" width="9" style="1" customWidth="1"/>
    <col min="9725" max="9725" width="8.42578125" style="1" customWidth="1"/>
    <col min="9726" max="9726" width="12.5703125" style="1" customWidth="1"/>
    <col min="9727" max="9727" width="11.5703125" style="1" customWidth="1"/>
    <col min="9728" max="9728" width="11.42578125" style="1" customWidth="1"/>
    <col min="9729" max="9729" width="13.7109375" style="1" customWidth="1"/>
    <col min="9730" max="9730" width="14.7109375" style="1" customWidth="1"/>
    <col min="9731" max="9731" width="13.42578125" style="1" customWidth="1"/>
    <col min="9732" max="9974" width="9.28515625" style="1"/>
    <col min="9975" max="9975" width="8.5703125" style="1" customWidth="1"/>
    <col min="9976" max="9976" width="9.5703125" style="1" customWidth="1"/>
    <col min="9977" max="9977" width="36.28515625" style="1" customWidth="1"/>
    <col min="9978" max="9978" width="86.42578125" style="1" customWidth="1"/>
    <col min="9979" max="9979" width="18.7109375" style="1" customWidth="1"/>
    <col min="9980" max="9980" width="9" style="1" customWidth="1"/>
    <col min="9981" max="9981" width="8.42578125" style="1" customWidth="1"/>
    <col min="9982" max="9982" width="12.5703125" style="1" customWidth="1"/>
    <col min="9983" max="9983" width="11.5703125" style="1" customWidth="1"/>
    <col min="9984" max="9984" width="11.42578125" style="1" customWidth="1"/>
    <col min="9985" max="9985" width="13.7109375" style="1" customWidth="1"/>
    <col min="9986" max="9986" width="14.7109375" style="1" customWidth="1"/>
    <col min="9987" max="9987" width="13.42578125" style="1" customWidth="1"/>
    <col min="9988" max="10230" width="9.28515625" style="1"/>
    <col min="10231" max="10231" width="8.5703125" style="1" customWidth="1"/>
    <col min="10232" max="10232" width="9.5703125" style="1" customWidth="1"/>
    <col min="10233" max="10233" width="36.28515625" style="1" customWidth="1"/>
    <col min="10234" max="10234" width="86.42578125" style="1" customWidth="1"/>
    <col min="10235" max="10235" width="18.7109375" style="1" customWidth="1"/>
    <col min="10236" max="10236" width="9" style="1" customWidth="1"/>
    <col min="10237" max="10237" width="8.42578125" style="1" customWidth="1"/>
    <col min="10238" max="10238" width="12.5703125" style="1" customWidth="1"/>
    <col min="10239" max="10239" width="11.5703125" style="1" customWidth="1"/>
    <col min="10240" max="10240" width="11.42578125" style="1" customWidth="1"/>
    <col min="10241" max="10241" width="13.7109375" style="1" customWidth="1"/>
    <col min="10242" max="10242" width="14.7109375" style="1" customWidth="1"/>
    <col min="10243" max="10243" width="13.42578125" style="1" customWidth="1"/>
    <col min="10244" max="10486" width="9.28515625" style="1"/>
    <col min="10487" max="10487" width="8.5703125" style="1" customWidth="1"/>
    <col min="10488" max="10488" width="9.5703125" style="1" customWidth="1"/>
    <col min="10489" max="10489" width="36.28515625" style="1" customWidth="1"/>
    <col min="10490" max="10490" width="86.42578125" style="1" customWidth="1"/>
    <col min="10491" max="10491" width="18.7109375" style="1" customWidth="1"/>
    <col min="10492" max="10492" width="9" style="1" customWidth="1"/>
    <col min="10493" max="10493" width="8.42578125" style="1" customWidth="1"/>
    <col min="10494" max="10494" width="12.5703125" style="1" customWidth="1"/>
    <col min="10495" max="10495" width="11.5703125" style="1" customWidth="1"/>
    <col min="10496" max="10496" width="11.42578125" style="1" customWidth="1"/>
    <col min="10497" max="10497" width="13.7109375" style="1" customWidth="1"/>
    <col min="10498" max="10498" width="14.7109375" style="1" customWidth="1"/>
    <col min="10499" max="10499" width="13.42578125" style="1" customWidth="1"/>
    <col min="10500" max="10742" width="9.28515625" style="1"/>
    <col min="10743" max="10743" width="8.5703125" style="1" customWidth="1"/>
    <col min="10744" max="10744" width="9.5703125" style="1" customWidth="1"/>
    <col min="10745" max="10745" width="36.28515625" style="1" customWidth="1"/>
    <col min="10746" max="10746" width="86.42578125" style="1" customWidth="1"/>
    <col min="10747" max="10747" width="18.7109375" style="1" customWidth="1"/>
    <col min="10748" max="10748" width="9" style="1" customWidth="1"/>
    <col min="10749" max="10749" width="8.42578125" style="1" customWidth="1"/>
    <col min="10750" max="10750" width="12.5703125" style="1" customWidth="1"/>
    <col min="10751" max="10751" width="11.5703125" style="1" customWidth="1"/>
    <col min="10752" max="10752" width="11.42578125" style="1" customWidth="1"/>
    <col min="10753" max="10753" width="13.7109375" style="1" customWidth="1"/>
    <col min="10754" max="10754" width="14.7109375" style="1" customWidth="1"/>
    <col min="10755" max="10755" width="13.42578125" style="1" customWidth="1"/>
    <col min="10756" max="10998" width="9.28515625" style="1"/>
    <col min="10999" max="10999" width="8.5703125" style="1" customWidth="1"/>
    <col min="11000" max="11000" width="9.5703125" style="1" customWidth="1"/>
    <col min="11001" max="11001" width="36.28515625" style="1" customWidth="1"/>
    <col min="11002" max="11002" width="86.42578125" style="1" customWidth="1"/>
    <col min="11003" max="11003" width="18.7109375" style="1" customWidth="1"/>
    <col min="11004" max="11004" width="9" style="1" customWidth="1"/>
    <col min="11005" max="11005" width="8.42578125" style="1" customWidth="1"/>
    <col min="11006" max="11006" width="12.5703125" style="1" customWidth="1"/>
    <col min="11007" max="11007" width="11.5703125" style="1" customWidth="1"/>
    <col min="11008" max="11008" width="11.42578125" style="1" customWidth="1"/>
    <col min="11009" max="11009" width="13.7109375" style="1" customWidth="1"/>
    <col min="11010" max="11010" width="14.7109375" style="1" customWidth="1"/>
    <col min="11011" max="11011" width="13.42578125" style="1" customWidth="1"/>
    <col min="11012" max="11254" width="9.28515625" style="1"/>
    <col min="11255" max="11255" width="8.5703125" style="1" customWidth="1"/>
    <col min="11256" max="11256" width="9.5703125" style="1" customWidth="1"/>
    <col min="11257" max="11257" width="36.28515625" style="1" customWidth="1"/>
    <col min="11258" max="11258" width="86.42578125" style="1" customWidth="1"/>
    <col min="11259" max="11259" width="18.7109375" style="1" customWidth="1"/>
    <col min="11260" max="11260" width="9" style="1" customWidth="1"/>
    <col min="11261" max="11261" width="8.42578125" style="1" customWidth="1"/>
    <col min="11262" max="11262" width="12.5703125" style="1" customWidth="1"/>
    <col min="11263" max="11263" width="11.5703125" style="1" customWidth="1"/>
    <col min="11264" max="11264" width="11.42578125" style="1" customWidth="1"/>
    <col min="11265" max="11265" width="13.7109375" style="1" customWidth="1"/>
    <col min="11266" max="11266" width="14.7109375" style="1" customWidth="1"/>
    <col min="11267" max="11267" width="13.42578125" style="1" customWidth="1"/>
    <col min="11268" max="11510" width="9.28515625" style="1"/>
    <col min="11511" max="11511" width="8.5703125" style="1" customWidth="1"/>
    <col min="11512" max="11512" width="9.5703125" style="1" customWidth="1"/>
    <col min="11513" max="11513" width="36.28515625" style="1" customWidth="1"/>
    <col min="11514" max="11514" width="86.42578125" style="1" customWidth="1"/>
    <col min="11515" max="11515" width="18.7109375" style="1" customWidth="1"/>
    <col min="11516" max="11516" width="9" style="1" customWidth="1"/>
    <col min="11517" max="11517" width="8.42578125" style="1" customWidth="1"/>
    <col min="11518" max="11518" width="12.5703125" style="1" customWidth="1"/>
    <col min="11519" max="11519" width="11.5703125" style="1" customWidth="1"/>
    <col min="11520" max="11520" width="11.42578125" style="1" customWidth="1"/>
    <col min="11521" max="11521" width="13.7109375" style="1" customWidth="1"/>
    <col min="11522" max="11522" width="14.7109375" style="1" customWidth="1"/>
    <col min="11523" max="11523" width="13.42578125" style="1" customWidth="1"/>
    <col min="11524" max="11766" width="9.28515625" style="1"/>
    <col min="11767" max="11767" width="8.5703125" style="1" customWidth="1"/>
    <col min="11768" max="11768" width="9.5703125" style="1" customWidth="1"/>
    <col min="11769" max="11769" width="36.28515625" style="1" customWidth="1"/>
    <col min="11770" max="11770" width="86.42578125" style="1" customWidth="1"/>
    <col min="11771" max="11771" width="18.7109375" style="1" customWidth="1"/>
    <col min="11772" max="11772" width="9" style="1" customWidth="1"/>
    <col min="11773" max="11773" width="8.42578125" style="1" customWidth="1"/>
    <col min="11774" max="11774" width="12.5703125" style="1" customWidth="1"/>
    <col min="11775" max="11775" width="11.5703125" style="1" customWidth="1"/>
    <col min="11776" max="11776" width="11.42578125" style="1" customWidth="1"/>
    <col min="11777" max="11777" width="13.7109375" style="1" customWidth="1"/>
    <col min="11778" max="11778" width="14.7109375" style="1" customWidth="1"/>
    <col min="11779" max="11779" width="13.42578125" style="1" customWidth="1"/>
    <col min="11780" max="12022" width="9.28515625" style="1"/>
    <col min="12023" max="12023" width="8.5703125" style="1" customWidth="1"/>
    <col min="12024" max="12024" width="9.5703125" style="1" customWidth="1"/>
    <col min="12025" max="12025" width="36.28515625" style="1" customWidth="1"/>
    <col min="12026" max="12026" width="86.42578125" style="1" customWidth="1"/>
    <col min="12027" max="12027" width="18.7109375" style="1" customWidth="1"/>
    <col min="12028" max="12028" width="9" style="1" customWidth="1"/>
    <col min="12029" max="12029" width="8.42578125" style="1" customWidth="1"/>
    <col min="12030" max="12030" width="12.5703125" style="1" customWidth="1"/>
    <col min="12031" max="12031" width="11.5703125" style="1" customWidth="1"/>
    <col min="12032" max="12032" width="11.42578125" style="1" customWidth="1"/>
    <col min="12033" max="12033" width="13.7109375" style="1" customWidth="1"/>
    <col min="12034" max="12034" width="14.7109375" style="1" customWidth="1"/>
    <col min="12035" max="12035" width="13.42578125" style="1" customWidth="1"/>
    <col min="12036" max="12278" width="9.28515625" style="1"/>
    <col min="12279" max="12279" width="8.5703125" style="1" customWidth="1"/>
    <col min="12280" max="12280" width="9.5703125" style="1" customWidth="1"/>
    <col min="12281" max="12281" width="36.28515625" style="1" customWidth="1"/>
    <col min="12282" max="12282" width="86.42578125" style="1" customWidth="1"/>
    <col min="12283" max="12283" width="18.7109375" style="1" customWidth="1"/>
    <col min="12284" max="12284" width="9" style="1" customWidth="1"/>
    <col min="12285" max="12285" width="8.42578125" style="1" customWidth="1"/>
    <col min="12286" max="12286" width="12.5703125" style="1" customWidth="1"/>
    <col min="12287" max="12287" width="11.5703125" style="1" customWidth="1"/>
    <col min="12288" max="12288" width="11.42578125" style="1" customWidth="1"/>
    <col min="12289" max="12289" width="13.7109375" style="1" customWidth="1"/>
    <col min="12290" max="12290" width="14.7109375" style="1" customWidth="1"/>
    <col min="12291" max="12291" width="13.42578125" style="1" customWidth="1"/>
    <col min="12292" max="12534" width="9.28515625" style="1"/>
    <col min="12535" max="12535" width="8.5703125" style="1" customWidth="1"/>
    <col min="12536" max="12536" width="9.5703125" style="1" customWidth="1"/>
    <col min="12537" max="12537" width="36.28515625" style="1" customWidth="1"/>
    <col min="12538" max="12538" width="86.42578125" style="1" customWidth="1"/>
    <col min="12539" max="12539" width="18.7109375" style="1" customWidth="1"/>
    <col min="12540" max="12540" width="9" style="1" customWidth="1"/>
    <col min="12541" max="12541" width="8.42578125" style="1" customWidth="1"/>
    <col min="12542" max="12542" width="12.5703125" style="1" customWidth="1"/>
    <col min="12543" max="12543" width="11.5703125" style="1" customWidth="1"/>
    <col min="12544" max="12544" width="11.42578125" style="1" customWidth="1"/>
    <col min="12545" max="12545" width="13.7109375" style="1" customWidth="1"/>
    <col min="12546" max="12546" width="14.7109375" style="1" customWidth="1"/>
    <col min="12547" max="12547" width="13.42578125" style="1" customWidth="1"/>
    <col min="12548" max="12790" width="9.28515625" style="1"/>
    <col min="12791" max="12791" width="8.5703125" style="1" customWidth="1"/>
    <col min="12792" max="12792" width="9.5703125" style="1" customWidth="1"/>
    <col min="12793" max="12793" width="36.28515625" style="1" customWidth="1"/>
    <col min="12794" max="12794" width="86.42578125" style="1" customWidth="1"/>
    <col min="12795" max="12795" width="18.7109375" style="1" customWidth="1"/>
    <col min="12796" max="12796" width="9" style="1" customWidth="1"/>
    <col min="12797" max="12797" width="8.42578125" style="1" customWidth="1"/>
    <col min="12798" max="12798" width="12.5703125" style="1" customWidth="1"/>
    <col min="12799" max="12799" width="11.5703125" style="1" customWidth="1"/>
    <col min="12800" max="12800" width="11.42578125" style="1" customWidth="1"/>
    <col min="12801" max="12801" width="13.7109375" style="1" customWidth="1"/>
    <col min="12802" max="12802" width="14.7109375" style="1" customWidth="1"/>
    <col min="12803" max="12803" width="13.42578125" style="1" customWidth="1"/>
    <col min="12804" max="13046" width="9.28515625" style="1"/>
    <col min="13047" max="13047" width="8.5703125" style="1" customWidth="1"/>
    <col min="13048" max="13048" width="9.5703125" style="1" customWidth="1"/>
    <col min="13049" max="13049" width="36.28515625" style="1" customWidth="1"/>
    <col min="13050" max="13050" width="86.42578125" style="1" customWidth="1"/>
    <col min="13051" max="13051" width="18.7109375" style="1" customWidth="1"/>
    <col min="13052" max="13052" width="9" style="1" customWidth="1"/>
    <col min="13053" max="13053" width="8.42578125" style="1" customWidth="1"/>
    <col min="13054" max="13054" width="12.5703125" style="1" customWidth="1"/>
    <col min="13055" max="13055" width="11.5703125" style="1" customWidth="1"/>
    <col min="13056" max="13056" width="11.42578125" style="1" customWidth="1"/>
    <col min="13057" max="13057" width="13.7109375" style="1" customWidth="1"/>
    <col min="13058" max="13058" width="14.7109375" style="1" customWidth="1"/>
    <col min="13059" max="13059" width="13.42578125" style="1" customWidth="1"/>
    <col min="13060" max="13302" width="9.28515625" style="1"/>
    <col min="13303" max="13303" width="8.5703125" style="1" customWidth="1"/>
    <col min="13304" max="13304" width="9.5703125" style="1" customWidth="1"/>
    <col min="13305" max="13305" width="36.28515625" style="1" customWidth="1"/>
    <col min="13306" max="13306" width="86.42578125" style="1" customWidth="1"/>
    <col min="13307" max="13307" width="18.7109375" style="1" customWidth="1"/>
    <col min="13308" max="13308" width="9" style="1" customWidth="1"/>
    <col min="13309" max="13309" width="8.42578125" style="1" customWidth="1"/>
    <col min="13310" max="13310" width="12.5703125" style="1" customWidth="1"/>
    <col min="13311" max="13311" width="11.5703125" style="1" customWidth="1"/>
    <col min="13312" max="13312" width="11.42578125" style="1" customWidth="1"/>
    <col min="13313" max="13313" width="13.7109375" style="1" customWidth="1"/>
    <col min="13314" max="13314" width="14.7109375" style="1" customWidth="1"/>
    <col min="13315" max="13315" width="13.42578125" style="1" customWidth="1"/>
    <col min="13316" max="13558" width="9.28515625" style="1"/>
    <col min="13559" max="13559" width="8.5703125" style="1" customWidth="1"/>
    <col min="13560" max="13560" width="9.5703125" style="1" customWidth="1"/>
    <col min="13561" max="13561" width="36.28515625" style="1" customWidth="1"/>
    <col min="13562" max="13562" width="86.42578125" style="1" customWidth="1"/>
    <col min="13563" max="13563" width="18.7109375" style="1" customWidth="1"/>
    <col min="13564" max="13564" width="9" style="1" customWidth="1"/>
    <col min="13565" max="13565" width="8.42578125" style="1" customWidth="1"/>
    <col min="13566" max="13566" width="12.5703125" style="1" customWidth="1"/>
    <col min="13567" max="13567" width="11.5703125" style="1" customWidth="1"/>
    <col min="13568" max="13568" width="11.42578125" style="1" customWidth="1"/>
    <col min="13569" max="13569" width="13.7109375" style="1" customWidth="1"/>
    <col min="13570" max="13570" width="14.7109375" style="1" customWidth="1"/>
    <col min="13571" max="13571" width="13.42578125" style="1" customWidth="1"/>
    <col min="13572" max="13814" width="9.28515625" style="1"/>
    <col min="13815" max="13815" width="8.5703125" style="1" customWidth="1"/>
    <col min="13816" max="13816" width="9.5703125" style="1" customWidth="1"/>
    <col min="13817" max="13817" width="36.28515625" style="1" customWidth="1"/>
    <col min="13818" max="13818" width="86.42578125" style="1" customWidth="1"/>
    <col min="13819" max="13819" width="18.7109375" style="1" customWidth="1"/>
    <col min="13820" max="13820" width="9" style="1" customWidth="1"/>
    <col min="13821" max="13821" width="8.42578125" style="1" customWidth="1"/>
    <col min="13822" max="13822" width="12.5703125" style="1" customWidth="1"/>
    <col min="13823" max="13823" width="11.5703125" style="1" customWidth="1"/>
    <col min="13824" max="13824" width="11.42578125" style="1" customWidth="1"/>
    <col min="13825" max="13825" width="13.7109375" style="1" customWidth="1"/>
    <col min="13826" max="13826" width="14.7109375" style="1" customWidth="1"/>
    <col min="13827" max="13827" width="13.42578125" style="1" customWidth="1"/>
    <col min="13828" max="14070" width="9.28515625" style="1"/>
    <col min="14071" max="14071" width="8.5703125" style="1" customWidth="1"/>
    <col min="14072" max="14072" width="9.5703125" style="1" customWidth="1"/>
    <col min="14073" max="14073" width="36.28515625" style="1" customWidth="1"/>
    <col min="14074" max="14074" width="86.42578125" style="1" customWidth="1"/>
    <col min="14075" max="14075" width="18.7109375" style="1" customWidth="1"/>
    <col min="14076" max="14076" width="9" style="1" customWidth="1"/>
    <col min="14077" max="14077" width="8.42578125" style="1" customWidth="1"/>
    <col min="14078" max="14078" width="12.5703125" style="1" customWidth="1"/>
    <col min="14079" max="14079" width="11.5703125" style="1" customWidth="1"/>
    <col min="14080" max="14080" width="11.42578125" style="1" customWidth="1"/>
    <col min="14081" max="14081" width="13.7109375" style="1" customWidth="1"/>
    <col min="14082" max="14082" width="14.7109375" style="1" customWidth="1"/>
    <col min="14083" max="14083" width="13.42578125" style="1" customWidth="1"/>
    <col min="14084" max="14326" width="9.28515625" style="1"/>
    <col min="14327" max="14327" width="8.5703125" style="1" customWidth="1"/>
    <col min="14328" max="14328" width="9.5703125" style="1" customWidth="1"/>
    <col min="14329" max="14329" width="36.28515625" style="1" customWidth="1"/>
    <col min="14330" max="14330" width="86.42578125" style="1" customWidth="1"/>
    <col min="14331" max="14331" width="18.7109375" style="1" customWidth="1"/>
    <col min="14332" max="14332" width="9" style="1" customWidth="1"/>
    <col min="14333" max="14333" width="8.42578125" style="1" customWidth="1"/>
    <col min="14334" max="14334" width="12.5703125" style="1" customWidth="1"/>
    <col min="14335" max="14335" width="11.5703125" style="1" customWidth="1"/>
    <col min="14336" max="14336" width="11.42578125" style="1" customWidth="1"/>
    <col min="14337" max="14337" width="13.7109375" style="1" customWidth="1"/>
    <col min="14338" max="14338" width="14.7109375" style="1" customWidth="1"/>
    <col min="14339" max="14339" width="13.42578125" style="1" customWidth="1"/>
    <col min="14340" max="14582" width="9.28515625" style="1"/>
    <col min="14583" max="14583" width="8.5703125" style="1" customWidth="1"/>
    <col min="14584" max="14584" width="9.5703125" style="1" customWidth="1"/>
    <col min="14585" max="14585" width="36.28515625" style="1" customWidth="1"/>
    <col min="14586" max="14586" width="86.42578125" style="1" customWidth="1"/>
    <col min="14587" max="14587" width="18.7109375" style="1" customWidth="1"/>
    <col min="14588" max="14588" width="9" style="1" customWidth="1"/>
    <col min="14589" max="14589" width="8.42578125" style="1" customWidth="1"/>
    <col min="14590" max="14590" width="12.5703125" style="1" customWidth="1"/>
    <col min="14591" max="14591" width="11.5703125" style="1" customWidth="1"/>
    <col min="14592" max="14592" width="11.42578125" style="1" customWidth="1"/>
    <col min="14593" max="14593" width="13.7109375" style="1" customWidth="1"/>
    <col min="14594" max="14594" width="14.7109375" style="1" customWidth="1"/>
    <col min="14595" max="14595" width="13.42578125" style="1" customWidth="1"/>
    <col min="14596" max="14838" width="9.28515625" style="1"/>
    <col min="14839" max="14839" width="8.5703125" style="1" customWidth="1"/>
    <col min="14840" max="14840" width="9.5703125" style="1" customWidth="1"/>
    <col min="14841" max="14841" width="36.28515625" style="1" customWidth="1"/>
    <col min="14842" max="14842" width="86.42578125" style="1" customWidth="1"/>
    <col min="14843" max="14843" width="18.7109375" style="1" customWidth="1"/>
    <col min="14844" max="14844" width="9" style="1" customWidth="1"/>
    <col min="14845" max="14845" width="8.42578125" style="1" customWidth="1"/>
    <col min="14846" max="14846" width="12.5703125" style="1" customWidth="1"/>
    <col min="14847" max="14847" width="11.5703125" style="1" customWidth="1"/>
    <col min="14848" max="14848" width="11.42578125" style="1" customWidth="1"/>
    <col min="14849" max="14849" width="13.7109375" style="1" customWidth="1"/>
    <col min="14850" max="14850" width="14.7109375" style="1" customWidth="1"/>
    <col min="14851" max="14851" width="13.42578125" style="1" customWidth="1"/>
    <col min="14852" max="15094" width="9.28515625" style="1"/>
    <col min="15095" max="15095" width="8.5703125" style="1" customWidth="1"/>
    <col min="15096" max="15096" width="9.5703125" style="1" customWidth="1"/>
    <col min="15097" max="15097" width="36.28515625" style="1" customWidth="1"/>
    <col min="15098" max="15098" width="86.42578125" style="1" customWidth="1"/>
    <col min="15099" max="15099" width="18.7109375" style="1" customWidth="1"/>
    <col min="15100" max="15100" width="9" style="1" customWidth="1"/>
    <col min="15101" max="15101" width="8.42578125" style="1" customWidth="1"/>
    <col min="15102" max="15102" width="12.5703125" style="1" customWidth="1"/>
    <col min="15103" max="15103" width="11.5703125" style="1" customWidth="1"/>
    <col min="15104" max="15104" width="11.42578125" style="1" customWidth="1"/>
    <col min="15105" max="15105" width="13.7109375" style="1" customWidth="1"/>
    <col min="15106" max="15106" width="14.7109375" style="1" customWidth="1"/>
    <col min="15107" max="15107" width="13.42578125" style="1" customWidth="1"/>
    <col min="15108" max="15350" width="9.28515625" style="1"/>
    <col min="15351" max="15351" width="8.5703125" style="1" customWidth="1"/>
    <col min="15352" max="15352" width="9.5703125" style="1" customWidth="1"/>
    <col min="15353" max="15353" width="36.28515625" style="1" customWidth="1"/>
    <col min="15354" max="15354" width="86.42578125" style="1" customWidth="1"/>
    <col min="15355" max="15355" width="18.7109375" style="1" customWidth="1"/>
    <col min="15356" max="15356" width="9" style="1" customWidth="1"/>
    <col min="15357" max="15357" width="8.42578125" style="1" customWidth="1"/>
    <col min="15358" max="15358" width="12.5703125" style="1" customWidth="1"/>
    <col min="15359" max="15359" width="11.5703125" style="1" customWidth="1"/>
    <col min="15360" max="15360" width="11.42578125" style="1" customWidth="1"/>
    <col min="15361" max="15361" width="13.7109375" style="1" customWidth="1"/>
    <col min="15362" max="15362" width="14.7109375" style="1" customWidth="1"/>
    <col min="15363" max="15363" width="13.42578125" style="1" customWidth="1"/>
    <col min="15364" max="15606" width="9.28515625" style="1"/>
    <col min="15607" max="15607" width="8.5703125" style="1" customWidth="1"/>
    <col min="15608" max="15608" width="9.5703125" style="1" customWidth="1"/>
    <col min="15609" max="15609" width="36.28515625" style="1" customWidth="1"/>
    <col min="15610" max="15610" width="86.42578125" style="1" customWidth="1"/>
    <col min="15611" max="15611" width="18.7109375" style="1" customWidth="1"/>
    <col min="15612" max="15612" width="9" style="1" customWidth="1"/>
    <col min="15613" max="15613" width="8.42578125" style="1" customWidth="1"/>
    <col min="15614" max="15614" width="12.5703125" style="1" customWidth="1"/>
    <col min="15615" max="15615" width="11.5703125" style="1" customWidth="1"/>
    <col min="15616" max="15616" width="11.42578125" style="1" customWidth="1"/>
    <col min="15617" max="15617" width="13.7109375" style="1" customWidth="1"/>
    <col min="15618" max="15618" width="14.7109375" style="1" customWidth="1"/>
    <col min="15619" max="15619" width="13.42578125" style="1" customWidth="1"/>
    <col min="15620" max="15862" width="9.28515625" style="1"/>
    <col min="15863" max="15863" width="8.5703125" style="1" customWidth="1"/>
    <col min="15864" max="15864" width="9.5703125" style="1" customWidth="1"/>
    <col min="15865" max="15865" width="36.28515625" style="1" customWidth="1"/>
    <col min="15866" max="15866" width="86.42578125" style="1" customWidth="1"/>
    <col min="15867" max="15867" width="18.7109375" style="1" customWidth="1"/>
    <col min="15868" max="15868" width="9" style="1" customWidth="1"/>
    <col min="15869" max="15869" width="8.42578125" style="1" customWidth="1"/>
    <col min="15870" max="15870" width="12.5703125" style="1" customWidth="1"/>
    <col min="15871" max="15871" width="11.5703125" style="1" customWidth="1"/>
    <col min="15872" max="15872" width="11.42578125" style="1" customWidth="1"/>
    <col min="15873" max="15873" width="13.7109375" style="1" customWidth="1"/>
    <col min="15874" max="15874" width="14.7109375" style="1" customWidth="1"/>
    <col min="15875" max="15875" width="13.42578125" style="1" customWidth="1"/>
    <col min="15876" max="16118" width="9.28515625" style="1"/>
    <col min="16119" max="16119" width="8.5703125" style="1" customWidth="1"/>
    <col min="16120" max="16120" width="9.5703125" style="1" customWidth="1"/>
    <col min="16121" max="16121" width="36.28515625" style="1" customWidth="1"/>
    <col min="16122" max="16122" width="86.42578125" style="1" customWidth="1"/>
    <col min="16123" max="16123" width="18.7109375" style="1" customWidth="1"/>
    <col min="16124" max="16124" width="9" style="1" customWidth="1"/>
    <col min="16125" max="16125" width="8.42578125" style="1" customWidth="1"/>
    <col min="16126" max="16126" width="12.5703125" style="1" customWidth="1"/>
    <col min="16127" max="16127" width="11.5703125" style="1" customWidth="1"/>
    <col min="16128" max="16128" width="11.42578125" style="1" customWidth="1"/>
    <col min="16129" max="16129" width="13.7109375" style="1" customWidth="1"/>
    <col min="16130" max="16130" width="14.7109375" style="1" customWidth="1"/>
    <col min="16131" max="16131" width="13.42578125" style="1" customWidth="1"/>
    <col min="16132" max="16382" width="9.28515625" style="1"/>
    <col min="16383" max="16384" width="9.28515625" style="1" customWidth="1"/>
  </cols>
  <sheetData>
    <row r="1" spans="1:12">
      <c r="K1" s="4" t="s">
        <v>61</v>
      </c>
    </row>
    <row r="2" spans="1:12">
      <c r="K2" s="4" t="s">
        <v>3</v>
      </c>
    </row>
    <row r="3" spans="1:12">
      <c r="K3" s="4" t="s">
        <v>62</v>
      </c>
    </row>
    <row r="4" spans="1:12" s="8" customFormat="1">
      <c r="A4" s="6"/>
      <c r="B4" s="6"/>
      <c r="C4" s="6"/>
      <c r="D4" s="7"/>
      <c r="K4" s="9" t="s">
        <v>5</v>
      </c>
      <c r="L4" s="10"/>
    </row>
    <row r="5" spans="1:12" s="8" customFormat="1">
      <c r="A5" s="6"/>
      <c r="B5" s="6"/>
      <c r="C5" s="6"/>
      <c r="D5" s="7"/>
      <c r="J5" s="11" t="s">
        <v>6</v>
      </c>
      <c r="K5" s="9">
        <v>322005</v>
      </c>
      <c r="L5" s="10"/>
    </row>
    <row r="6" spans="1:12" s="8" customFormat="1" ht="17.25" customHeight="1">
      <c r="A6" s="6"/>
      <c r="B6" s="6"/>
      <c r="C6" s="6"/>
      <c r="D6" s="7"/>
      <c r="F6" s="12"/>
      <c r="G6" s="12"/>
      <c r="J6" s="12"/>
      <c r="K6" s="13"/>
      <c r="L6" s="10"/>
    </row>
    <row r="7" spans="1:12" s="8" customFormat="1">
      <c r="A7" s="999" t="s">
        <v>7</v>
      </c>
      <c r="B7" s="999"/>
      <c r="C7" s="15"/>
      <c r="D7" s="16"/>
      <c r="F7" s="12"/>
      <c r="G7" s="12"/>
      <c r="J7" s="17" t="s">
        <v>8</v>
      </c>
      <c r="K7" s="18"/>
      <c r="L7" s="10"/>
    </row>
    <row r="8" spans="1:12" s="8" customFormat="1">
      <c r="A8" s="19"/>
      <c r="B8" s="14"/>
      <c r="C8" s="6"/>
      <c r="D8" s="7"/>
      <c r="F8" s="12"/>
      <c r="G8" s="12"/>
      <c r="J8" s="17"/>
      <c r="K8" s="13"/>
      <c r="L8" s="10"/>
    </row>
    <row r="9" spans="1:12" s="8" customFormat="1" ht="12.75" customHeight="1">
      <c r="A9" s="999" t="s">
        <v>9</v>
      </c>
      <c r="B9" s="999"/>
      <c r="C9" s="1000" t="s">
        <v>84</v>
      </c>
      <c r="D9" s="1000"/>
      <c r="E9" s="2"/>
      <c r="F9" s="12"/>
      <c r="G9" s="12"/>
      <c r="J9" s="17" t="s">
        <v>8</v>
      </c>
      <c r="K9" s="20" t="s">
        <v>83</v>
      </c>
      <c r="L9" s="10"/>
    </row>
    <row r="10" spans="1:12" s="8" customFormat="1">
      <c r="A10" s="19"/>
      <c r="B10" s="14"/>
      <c r="C10" s="6"/>
      <c r="D10" s="7"/>
      <c r="F10" s="12"/>
      <c r="G10" s="12"/>
      <c r="J10" s="12"/>
      <c r="K10" s="13"/>
      <c r="L10" s="10"/>
    </row>
    <row r="11" spans="1:12" s="8" customFormat="1">
      <c r="A11" s="999" t="s">
        <v>96</v>
      </c>
      <c r="B11" s="999"/>
      <c r="C11" s="2" t="s">
        <v>59</v>
      </c>
      <c r="D11" s="21"/>
      <c r="F11" s="12"/>
      <c r="G11" s="12"/>
      <c r="J11" s="17" t="s">
        <v>8</v>
      </c>
      <c r="K11" s="20" t="s">
        <v>55</v>
      </c>
      <c r="L11" s="10"/>
    </row>
    <row r="12" spans="1:12" s="8" customFormat="1">
      <c r="A12" s="19"/>
      <c r="B12" s="14"/>
      <c r="C12" s="6"/>
      <c r="D12" s="7"/>
      <c r="F12" s="12"/>
      <c r="G12" s="12"/>
      <c r="J12" s="12"/>
      <c r="K12" s="13"/>
      <c r="L12" s="10"/>
    </row>
    <row r="13" spans="1:12" s="8" customFormat="1" ht="12.75" customHeight="1">
      <c r="A13" s="999" t="s">
        <v>10</v>
      </c>
      <c r="B13" s="999"/>
      <c r="C13" s="1000" t="s">
        <v>97</v>
      </c>
      <c r="D13" s="1000"/>
      <c r="F13" s="12"/>
      <c r="G13" s="12"/>
      <c r="J13" s="12"/>
      <c r="K13" s="13"/>
      <c r="L13" s="10"/>
    </row>
    <row r="14" spans="1:12" s="8" customFormat="1">
      <c r="A14" s="19"/>
      <c r="B14" s="14"/>
      <c r="C14" s="6"/>
      <c r="D14" s="7"/>
      <c r="F14" s="12"/>
      <c r="G14" s="12"/>
      <c r="J14" s="22"/>
      <c r="K14" s="13"/>
      <c r="L14" s="10"/>
    </row>
    <row r="15" spans="1:12" s="8" customFormat="1" ht="12.75" customHeight="1">
      <c r="A15" s="999" t="s">
        <v>0</v>
      </c>
      <c r="B15" s="999"/>
      <c r="C15" s="999" t="s">
        <v>98</v>
      </c>
      <c r="D15" s="999"/>
      <c r="F15" s="12"/>
      <c r="G15" s="12"/>
      <c r="J15" s="23" t="s">
        <v>11</v>
      </c>
      <c r="K15" s="24"/>
      <c r="L15" s="10"/>
    </row>
    <row r="16" spans="1:12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28" t="s">
        <v>85</v>
      </c>
      <c r="L16" s="10"/>
    </row>
    <row r="17" spans="1:12" s="8" customFormat="1" ht="13.5">
      <c r="A17" s="6"/>
      <c r="B17" s="25"/>
      <c r="C17" s="29"/>
      <c r="D17" s="7"/>
      <c r="F17" s="12"/>
      <c r="I17" s="12"/>
      <c r="J17" s="30" t="s">
        <v>13</v>
      </c>
      <c r="K17" s="31">
        <v>45198</v>
      </c>
      <c r="L17" s="10"/>
    </row>
    <row r="18" spans="1:12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40" t="s">
        <v>161</v>
      </c>
      <c r="L18" s="10"/>
    </row>
    <row r="19" spans="1:12" s="8" customFormat="1" ht="13.5">
      <c r="A19" s="6"/>
      <c r="B19" s="25"/>
      <c r="C19" s="29"/>
      <c r="D19" s="7"/>
      <c r="F19" s="12"/>
      <c r="I19" s="12"/>
      <c r="J19" s="33" t="s">
        <v>13</v>
      </c>
      <c r="K19" s="341">
        <v>45414</v>
      </c>
      <c r="L19" s="10"/>
    </row>
    <row r="20" spans="1:12" s="8" customFormat="1">
      <c r="A20" s="6"/>
      <c r="B20" s="25"/>
      <c r="C20" s="29"/>
      <c r="D20" s="7"/>
      <c r="F20" s="12"/>
      <c r="G20" s="12"/>
      <c r="J20" s="35"/>
      <c r="K20" s="36"/>
      <c r="L20" s="10"/>
    </row>
    <row r="21" spans="1:12" s="8" customFormat="1">
      <c r="A21" s="6"/>
      <c r="B21" s="25"/>
      <c r="C21" s="6"/>
      <c r="D21" s="7"/>
      <c r="F21" s="12"/>
      <c r="G21" s="12"/>
      <c r="J21" s="23"/>
      <c r="K21" s="12"/>
      <c r="L21" s="10"/>
    </row>
    <row r="22" spans="1:12" s="8" customFormat="1">
      <c r="A22" s="6"/>
      <c r="B22" s="25"/>
      <c r="C22" s="37"/>
      <c r="D22" s="38"/>
      <c r="H22" s="39" t="s">
        <v>14</v>
      </c>
      <c r="I22" s="39" t="s">
        <v>15</v>
      </c>
      <c r="J22" s="991" t="s">
        <v>16</v>
      </c>
      <c r="K22" s="992"/>
      <c r="L22" s="10"/>
    </row>
    <row r="23" spans="1:12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42" t="s">
        <v>21</v>
      </c>
      <c r="L23" s="10"/>
    </row>
    <row r="24" spans="1:12" s="8" customFormat="1">
      <c r="A24" s="6"/>
      <c r="B24" s="25"/>
      <c r="C24" s="43"/>
      <c r="D24" s="44"/>
      <c r="H24" s="42">
        <v>2</v>
      </c>
      <c r="I24" s="45" t="s">
        <v>112</v>
      </c>
      <c r="J24" s="215">
        <v>45372</v>
      </c>
      <c r="K24" s="46" t="s">
        <v>112</v>
      </c>
      <c r="L24" s="47"/>
    </row>
    <row r="25" spans="1:12" s="49" customFormat="1" ht="18.75">
      <c r="A25" s="993" t="s">
        <v>76</v>
      </c>
      <c r="B25" s="993"/>
      <c r="C25" s="993"/>
      <c r="D25" s="993"/>
      <c r="E25" s="993"/>
      <c r="F25" s="993"/>
      <c r="G25" s="993"/>
      <c r="H25" s="993"/>
      <c r="I25" s="993"/>
      <c r="J25" s="993"/>
      <c r="K25" s="993"/>
      <c r="L25" s="48"/>
    </row>
    <row r="26" spans="1:12" s="49" customFormat="1" ht="18.75">
      <c r="A26" s="993" t="s">
        <v>17</v>
      </c>
      <c r="B26" s="993"/>
      <c r="C26" s="993"/>
      <c r="D26" s="993"/>
      <c r="E26" s="993"/>
      <c r="F26" s="993"/>
      <c r="G26" s="993"/>
      <c r="H26" s="993"/>
      <c r="I26" s="993"/>
      <c r="J26" s="993"/>
      <c r="K26" s="993"/>
      <c r="L26" s="48"/>
    </row>
    <row r="27" spans="1:12" s="8" customFormat="1">
      <c r="A27" s="6"/>
      <c r="B27" s="25"/>
      <c r="C27" s="6"/>
      <c r="D27" s="7"/>
      <c r="E27" s="12"/>
      <c r="F27" s="23"/>
      <c r="G27" s="23"/>
      <c r="H27" s="12"/>
      <c r="L27" s="10"/>
    </row>
    <row r="28" spans="1:12" s="49" customFormat="1" ht="16.5">
      <c r="A28" s="994" t="s">
        <v>63</v>
      </c>
      <c r="B28" s="994"/>
      <c r="C28" s="994"/>
      <c r="D28" s="994"/>
      <c r="E28" s="994"/>
      <c r="F28" s="995">
        <v>70145581.823799998</v>
      </c>
      <c r="G28" s="995"/>
      <c r="H28" s="50" t="s">
        <v>22</v>
      </c>
      <c r="I28" s="50"/>
      <c r="J28" s="4" t="s">
        <v>64</v>
      </c>
      <c r="K28" s="51">
        <f>F28-F28/1.2</f>
        <v>11690930.303966664</v>
      </c>
      <c r="L28" s="48"/>
    </row>
    <row r="29" spans="1:12" s="49" customFormat="1" ht="10.5" customHeight="1">
      <c r="A29" s="996"/>
      <c r="B29" s="996"/>
      <c r="C29" s="996"/>
      <c r="D29" s="996"/>
      <c r="E29" s="996"/>
      <c r="F29" s="996"/>
      <c r="G29" s="996"/>
      <c r="H29" s="996"/>
      <c r="I29" s="996"/>
      <c r="J29" s="996"/>
      <c r="K29" s="996"/>
      <c r="L29" s="48"/>
    </row>
    <row r="30" spans="1:12" s="49" customFormat="1" ht="14.1" customHeight="1">
      <c r="A30" s="997" t="s">
        <v>14</v>
      </c>
      <c r="B30" s="997"/>
      <c r="C30" s="997" t="s">
        <v>65</v>
      </c>
      <c r="D30" s="998" t="s">
        <v>66</v>
      </c>
      <c r="E30" s="998" t="s">
        <v>67</v>
      </c>
      <c r="F30" s="998" t="s">
        <v>68</v>
      </c>
      <c r="G30" s="998" t="s">
        <v>69</v>
      </c>
      <c r="H30" s="998"/>
      <c r="I30" s="998" t="s">
        <v>70</v>
      </c>
      <c r="J30" s="998"/>
      <c r="K30" s="998" t="s">
        <v>71</v>
      </c>
      <c r="L30" s="48"/>
    </row>
    <row r="31" spans="1:12" s="49" customFormat="1" ht="14.1" customHeight="1">
      <c r="A31" s="997" t="s">
        <v>72</v>
      </c>
      <c r="B31" s="997" t="s">
        <v>73</v>
      </c>
      <c r="C31" s="997"/>
      <c r="D31" s="998"/>
      <c r="E31" s="998"/>
      <c r="F31" s="998"/>
      <c r="G31" s="998"/>
      <c r="H31" s="998"/>
      <c r="I31" s="998"/>
      <c r="J31" s="998"/>
      <c r="K31" s="998"/>
      <c r="L31" s="48"/>
    </row>
    <row r="32" spans="1:12" s="49" customFormat="1" ht="14.1" customHeight="1">
      <c r="A32" s="997"/>
      <c r="B32" s="997"/>
      <c r="C32" s="997"/>
      <c r="D32" s="998"/>
      <c r="E32" s="998"/>
      <c r="F32" s="998"/>
      <c r="G32" s="998" t="s">
        <v>74</v>
      </c>
      <c r="H32" s="998" t="s">
        <v>75</v>
      </c>
      <c r="I32" s="998" t="s">
        <v>74</v>
      </c>
      <c r="J32" s="998" t="s">
        <v>75</v>
      </c>
      <c r="K32" s="998"/>
      <c r="L32" s="48"/>
    </row>
    <row r="33" spans="1:12" s="49" customFormat="1" ht="14.1" customHeight="1">
      <c r="A33" s="997"/>
      <c r="B33" s="997"/>
      <c r="C33" s="997"/>
      <c r="D33" s="998"/>
      <c r="E33" s="998"/>
      <c r="F33" s="998"/>
      <c r="G33" s="998"/>
      <c r="H33" s="998"/>
      <c r="I33" s="998"/>
      <c r="J33" s="998"/>
      <c r="K33" s="998"/>
      <c r="L33" s="48"/>
    </row>
    <row r="34" spans="1:12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  <c r="L34" s="53"/>
    </row>
    <row r="35" spans="1:12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3"/>
    </row>
    <row r="36" spans="1:12" ht="14.1" customHeight="1">
      <c r="A36" s="55">
        <v>1</v>
      </c>
      <c r="B36" s="55">
        <v>1</v>
      </c>
      <c r="C36" s="167" t="s">
        <v>108</v>
      </c>
      <c r="D36" s="55"/>
      <c r="E36" s="56"/>
      <c r="F36" s="56"/>
      <c r="G36" s="56"/>
      <c r="H36" s="57"/>
      <c r="I36" s="57"/>
      <c r="J36" s="57"/>
      <c r="K36" s="58"/>
    </row>
    <row r="37" spans="1:12" ht="14.1" customHeight="1">
      <c r="A37" s="165" t="s">
        <v>100</v>
      </c>
      <c r="B37" s="59" t="s">
        <v>91</v>
      </c>
      <c r="C37" s="60" t="s">
        <v>92</v>
      </c>
      <c r="D37" s="61"/>
      <c r="E37" s="62"/>
      <c r="F37" s="62"/>
      <c r="G37" s="64"/>
      <c r="H37" s="64"/>
      <c r="I37" s="64"/>
      <c r="J37" s="64"/>
      <c r="K37" s="64"/>
    </row>
    <row r="38" spans="1:12" ht="38.25">
      <c r="A38" s="165" t="s">
        <v>102</v>
      </c>
      <c r="B38" s="59" t="s">
        <v>93</v>
      </c>
      <c r="C38" s="63" t="s">
        <v>94</v>
      </c>
      <c r="D38" s="61"/>
      <c r="E38" s="62" t="s">
        <v>90</v>
      </c>
      <c r="F38" s="188">
        <v>96.96</v>
      </c>
      <c r="G38" s="163">
        <v>1640.1</v>
      </c>
      <c r="H38" s="64">
        <f>F38*G38</f>
        <v>159024.09599999999</v>
      </c>
      <c r="I38" s="163">
        <v>4250.1400000000003</v>
      </c>
      <c r="J38" s="64">
        <f>F38*I38</f>
        <v>412093.57439999998</v>
      </c>
      <c r="K38" s="64">
        <f>H38+J38</f>
        <v>571117.67039999994</v>
      </c>
    </row>
    <row r="39" spans="1:12" ht="14.1" customHeight="1">
      <c r="A39" s="165" t="s">
        <v>101</v>
      </c>
      <c r="B39" s="59" t="s">
        <v>95</v>
      </c>
      <c r="C39" s="60" t="s">
        <v>157</v>
      </c>
      <c r="D39" s="61"/>
      <c r="E39" s="172" t="s">
        <v>90</v>
      </c>
      <c r="F39" s="188">
        <v>387</v>
      </c>
      <c r="G39" s="163">
        <f>H39/F39</f>
        <v>2064.2267441860463</v>
      </c>
      <c r="H39" s="64">
        <v>798855.75</v>
      </c>
      <c r="I39" s="163">
        <f>J39/F39</f>
        <v>3364.3346511627906</v>
      </c>
      <c r="J39" s="64">
        <v>1301997.51</v>
      </c>
      <c r="K39" s="64">
        <f>H39+J39</f>
        <v>2100853.2599999998</v>
      </c>
      <c r="L39" s="990" t="s">
        <v>398</v>
      </c>
    </row>
    <row r="40" spans="1:12" ht="14.1" customHeight="1">
      <c r="A40" s="165" t="s">
        <v>158</v>
      </c>
      <c r="B40" s="173" t="s">
        <v>144</v>
      </c>
      <c r="C40" s="171" t="s">
        <v>127</v>
      </c>
      <c r="D40" s="61"/>
      <c r="E40" s="162" t="s">
        <v>90</v>
      </c>
      <c r="F40" s="188">
        <v>387</v>
      </c>
      <c r="G40" s="163">
        <v>0</v>
      </c>
      <c r="H40" s="64">
        <f t="shared" ref="H40:H52" si="0">F40*G40</f>
        <v>0</v>
      </c>
      <c r="I40" s="163">
        <v>0</v>
      </c>
      <c r="J40" s="64">
        <f t="shared" ref="J40:J52" si="1">F40*I40</f>
        <v>0</v>
      </c>
      <c r="K40" s="64">
        <f t="shared" ref="K40:K52" si="2">H40+J40</f>
        <v>0</v>
      </c>
      <c r="L40" s="990"/>
    </row>
    <row r="41" spans="1:12" ht="14.1" customHeight="1">
      <c r="A41" s="165" t="s">
        <v>159</v>
      </c>
      <c r="B41" s="173" t="s">
        <v>145</v>
      </c>
      <c r="C41" s="171" t="s">
        <v>128</v>
      </c>
      <c r="D41" s="61"/>
      <c r="E41" s="162" t="s">
        <v>90</v>
      </c>
      <c r="F41" s="188">
        <v>387</v>
      </c>
      <c r="G41" s="163">
        <v>0</v>
      </c>
      <c r="H41" s="64">
        <f t="shared" si="0"/>
        <v>0</v>
      </c>
      <c r="I41" s="163">
        <v>0</v>
      </c>
      <c r="J41" s="64">
        <f t="shared" si="1"/>
        <v>0</v>
      </c>
      <c r="K41" s="64">
        <f t="shared" si="2"/>
        <v>0</v>
      </c>
      <c r="L41" s="990"/>
    </row>
    <row r="42" spans="1:12" ht="14.1" customHeight="1">
      <c r="A42" s="165" t="s">
        <v>160</v>
      </c>
      <c r="B42" s="173" t="s">
        <v>146</v>
      </c>
      <c r="C42" s="71" t="s">
        <v>129</v>
      </c>
      <c r="D42" s="61"/>
      <c r="E42" s="162" t="s">
        <v>140</v>
      </c>
      <c r="F42" s="188">
        <v>31</v>
      </c>
      <c r="G42" s="163">
        <v>0</v>
      </c>
      <c r="H42" s="64">
        <f t="shared" si="0"/>
        <v>0</v>
      </c>
      <c r="I42" s="163">
        <v>0</v>
      </c>
      <c r="J42" s="64">
        <f t="shared" si="1"/>
        <v>0</v>
      </c>
      <c r="K42" s="64">
        <f t="shared" si="2"/>
        <v>0</v>
      </c>
      <c r="L42" s="990"/>
    </row>
    <row r="43" spans="1:12" ht="14.1" customHeight="1">
      <c r="A43" s="165" t="s">
        <v>161</v>
      </c>
      <c r="B43" s="173" t="s">
        <v>147</v>
      </c>
      <c r="C43" s="71" t="s">
        <v>130</v>
      </c>
      <c r="D43" s="61"/>
      <c r="E43" s="162" t="s">
        <v>141</v>
      </c>
      <c r="F43" s="188">
        <v>3.64</v>
      </c>
      <c r="G43" s="163">
        <v>0</v>
      </c>
      <c r="H43" s="64">
        <f t="shared" si="0"/>
        <v>0</v>
      </c>
      <c r="I43" s="163">
        <v>0</v>
      </c>
      <c r="J43" s="64">
        <f t="shared" si="1"/>
        <v>0</v>
      </c>
      <c r="K43" s="64">
        <f t="shared" si="2"/>
        <v>0</v>
      </c>
      <c r="L43" s="990"/>
    </row>
    <row r="44" spans="1:12" ht="14.1" customHeight="1">
      <c r="A44" s="165" t="s">
        <v>162</v>
      </c>
      <c r="B44" s="173" t="s">
        <v>148</v>
      </c>
      <c r="C44" s="71" t="s">
        <v>131</v>
      </c>
      <c r="D44" s="61"/>
      <c r="E44" s="162" t="s">
        <v>141</v>
      </c>
      <c r="F44" s="188">
        <v>4.7E-2</v>
      </c>
      <c r="G44" s="163">
        <v>0</v>
      </c>
      <c r="H44" s="64">
        <f t="shared" si="0"/>
        <v>0</v>
      </c>
      <c r="I44" s="163">
        <v>0</v>
      </c>
      <c r="J44" s="64">
        <f t="shared" si="1"/>
        <v>0</v>
      </c>
      <c r="K44" s="64">
        <f t="shared" si="2"/>
        <v>0</v>
      </c>
      <c r="L44" s="990"/>
    </row>
    <row r="45" spans="1:12" ht="14.1" customHeight="1">
      <c r="A45" s="165" t="s">
        <v>103</v>
      </c>
      <c r="B45" s="173" t="s">
        <v>149</v>
      </c>
      <c r="C45" s="171" t="s">
        <v>132</v>
      </c>
      <c r="D45" s="61"/>
      <c r="E45" s="162" t="s">
        <v>142</v>
      </c>
      <c r="F45" s="188">
        <v>590</v>
      </c>
      <c r="G45" s="163">
        <v>0</v>
      </c>
      <c r="H45" s="64">
        <f t="shared" si="0"/>
        <v>0</v>
      </c>
      <c r="I45" s="163">
        <v>0</v>
      </c>
      <c r="J45" s="64">
        <f t="shared" si="1"/>
        <v>0</v>
      </c>
      <c r="K45" s="64">
        <f t="shared" si="2"/>
        <v>0</v>
      </c>
      <c r="L45" s="990"/>
    </row>
    <row r="46" spans="1:12" ht="14.1" customHeight="1">
      <c r="A46" s="165" t="s">
        <v>104</v>
      </c>
      <c r="B46" s="173" t="s">
        <v>150</v>
      </c>
      <c r="C46" s="71" t="s">
        <v>133</v>
      </c>
      <c r="D46" s="61"/>
      <c r="E46" s="162" t="s">
        <v>90</v>
      </c>
      <c r="F46" s="188">
        <v>70</v>
      </c>
      <c r="G46" s="163">
        <v>0</v>
      </c>
      <c r="H46" s="64">
        <f t="shared" si="0"/>
        <v>0</v>
      </c>
      <c r="I46" s="163">
        <v>0</v>
      </c>
      <c r="J46" s="64">
        <f t="shared" si="1"/>
        <v>0</v>
      </c>
      <c r="K46" s="64">
        <f t="shared" si="2"/>
        <v>0</v>
      </c>
      <c r="L46" s="990"/>
    </row>
    <row r="47" spans="1:12" ht="14.1" customHeight="1">
      <c r="A47" s="165" t="s">
        <v>105</v>
      </c>
      <c r="B47" s="173" t="s">
        <v>151</v>
      </c>
      <c r="C47" s="171" t="s">
        <v>134</v>
      </c>
      <c r="D47" s="61"/>
      <c r="E47" s="162" t="s">
        <v>143</v>
      </c>
      <c r="F47" s="188">
        <v>63</v>
      </c>
      <c r="G47" s="163">
        <v>0</v>
      </c>
      <c r="H47" s="64">
        <f t="shared" si="0"/>
        <v>0</v>
      </c>
      <c r="I47" s="163">
        <v>0</v>
      </c>
      <c r="J47" s="64">
        <f t="shared" si="1"/>
        <v>0</v>
      </c>
      <c r="K47" s="64">
        <f t="shared" si="2"/>
        <v>0</v>
      </c>
      <c r="L47" s="990"/>
    </row>
    <row r="48" spans="1:12" ht="14.1" customHeight="1">
      <c r="A48" s="165" t="s">
        <v>106</v>
      </c>
      <c r="B48" s="173" t="s">
        <v>152</v>
      </c>
      <c r="C48" s="171" t="s">
        <v>135</v>
      </c>
      <c r="D48" s="61"/>
      <c r="E48" s="162" t="s">
        <v>143</v>
      </c>
      <c r="F48" s="188">
        <v>58</v>
      </c>
      <c r="G48" s="163">
        <v>0</v>
      </c>
      <c r="H48" s="64">
        <f t="shared" si="0"/>
        <v>0</v>
      </c>
      <c r="I48" s="163">
        <v>0</v>
      </c>
      <c r="J48" s="64">
        <f t="shared" si="1"/>
        <v>0</v>
      </c>
      <c r="K48" s="64">
        <f t="shared" si="2"/>
        <v>0</v>
      </c>
      <c r="L48" s="990"/>
    </row>
    <row r="49" spans="1:15" ht="14.1" customHeight="1">
      <c r="A49" s="165" t="s">
        <v>107</v>
      </c>
      <c r="B49" s="173" t="s">
        <v>153</v>
      </c>
      <c r="C49" s="171" t="s">
        <v>136</v>
      </c>
      <c r="D49" s="61"/>
      <c r="E49" s="162" t="s">
        <v>142</v>
      </c>
      <c r="F49" s="188">
        <v>20</v>
      </c>
      <c r="G49" s="163">
        <v>0</v>
      </c>
      <c r="H49" s="64">
        <f t="shared" si="0"/>
        <v>0</v>
      </c>
      <c r="I49" s="163">
        <v>0</v>
      </c>
      <c r="J49" s="64">
        <f t="shared" si="1"/>
        <v>0</v>
      </c>
      <c r="K49" s="64">
        <f t="shared" si="2"/>
        <v>0</v>
      </c>
      <c r="L49" s="990"/>
    </row>
    <row r="50" spans="1:15" ht="14.1" customHeight="1">
      <c r="A50" s="165" t="s">
        <v>163</v>
      </c>
      <c r="B50" s="173" t="s">
        <v>154</v>
      </c>
      <c r="C50" s="171" t="s">
        <v>137</v>
      </c>
      <c r="D50" s="61"/>
      <c r="E50" s="162" t="s">
        <v>142</v>
      </c>
      <c r="F50" s="188">
        <v>80</v>
      </c>
      <c r="G50" s="163">
        <v>0</v>
      </c>
      <c r="H50" s="64">
        <f t="shared" si="0"/>
        <v>0</v>
      </c>
      <c r="I50" s="163">
        <v>0</v>
      </c>
      <c r="J50" s="64">
        <f t="shared" si="1"/>
        <v>0</v>
      </c>
      <c r="K50" s="64">
        <f t="shared" si="2"/>
        <v>0</v>
      </c>
      <c r="L50" s="990"/>
    </row>
    <row r="51" spans="1:15" ht="14.1" customHeight="1">
      <c r="A51" s="165" t="s">
        <v>164</v>
      </c>
      <c r="B51" s="173" t="s">
        <v>155</v>
      </c>
      <c r="C51" s="171" t="s">
        <v>138</v>
      </c>
      <c r="D51" s="61"/>
      <c r="E51" s="162" t="s">
        <v>142</v>
      </c>
      <c r="F51" s="188">
        <v>20</v>
      </c>
      <c r="G51" s="163">
        <v>0</v>
      </c>
      <c r="H51" s="64">
        <f t="shared" si="0"/>
        <v>0</v>
      </c>
      <c r="I51" s="163">
        <v>0</v>
      </c>
      <c r="J51" s="64">
        <f t="shared" si="1"/>
        <v>0</v>
      </c>
      <c r="K51" s="64">
        <f t="shared" si="2"/>
        <v>0</v>
      </c>
      <c r="L51" s="990"/>
    </row>
    <row r="52" spans="1:15" ht="14.1" customHeight="1">
      <c r="A52" s="165" t="s">
        <v>165</v>
      </c>
      <c r="B52" s="173" t="s">
        <v>156</v>
      </c>
      <c r="C52" s="71" t="s">
        <v>139</v>
      </c>
      <c r="D52" s="61"/>
      <c r="E52" s="162" t="s">
        <v>142</v>
      </c>
      <c r="F52" s="188">
        <v>20</v>
      </c>
      <c r="G52" s="163">
        <v>0</v>
      </c>
      <c r="H52" s="64">
        <f t="shared" si="0"/>
        <v>0</v>
      </c>
      <c r="I52" s="163">
        <v>0</v>
      </c>
      <c r="J52" s="64">
        <f t="shared" si="1"/>
        <v>0</v>
      </c>
      <c r="K52" s="64">
        <f t="shared" si="2"/>
        <v>0</v>
      </c>
      <c r="L52" s="990"/>
    </row>
    <row r="53" spans="1:15" ht="14.1" customHeight="1">
      <c r="A53" s="165" t="s">
        <v>166</v>
      </c>
      <c r="B53" s="162">
        <v>3</v>
      </c>
      <c r="C53" s="168" t="s">
        <v>113</v>
      </c>
      <c r="D53" s="61"/>
      <c r="E53" s="62"/>
      <c r="F53" s="239"/>
      <c r="G53" s="64"/>
      <c r="H53" s="64"/>
      <c r="I53" s="64"/>
      <c r="J53" s="64"/>
      <c r="K53" s="64"/>
      <c r="L53" s="65"/>
      <c r="M53" s="65"/>
      <c r="N53" s="65"/>
      <c r="O53" s="65"/>
    </row>
    <row r="54" spans="1:15" ht="14.1" customHeight="1">
      <c r="A54" s="165" t="s">
        <v>167</v>
      </c>
      <c r="B54" s="66" t="s">
        <v>114</v>
      </c>
      <c r="C54" s="169" t="s">
        <v>115</v>
      </c>
      <c r="D54" s="170" t="s">
        <v>116</v>
      </c>
      <c r="E54" s="170" t="s">
        <v>117</v>
      </c>
      <c r="F54" s="237">
        <v>4</v>
      </c>
      <c r="G54" s="163">
        <v>4200</v>
      </c>
      <c r="H54" s="64">
        <f>F54*G54</f>
        <v>16800</v>
      </c>
      <c r="I54" s="163">
        <v>32778</v>
      </c>
      <c r="J54" s="64">
        <f>ROUND(F54*I54,2)</f>
        <v>131112</v>
      </c>
      <c r="K54" s="64">
        <f>H54+J54</f>
        <v>147912</v>
      </c>
      <c r="L54" s="65"/>
      <c r="M54" s="65"/>
      <c r="N54" s="65"/>
      <c r="O54" s="65"/>
    </row>
    <row r="55" spans="1:15" ht="14.1" customHeight="1">
      <c r="A55" s="165" t="s">
        <v>168</v>
      </c>
      <c r="B55" s="162">
        <v>8</v>
      </c>
      <c r="C55" s="168" t="s">
        <v>109</v>
      </c>
      <c r="D55" s="61"/>
      <c r="E55" s="62"/>
      <c r="F55" s="239"/>
      <c r="G55" s="64"/>
      <c r="H55" s="64"/>
      <c r="I55" s="64"/>
      <c r="J55" s="64"/>
      <c r="K55" s="64"/>
      <c r="L55" s="65"/>
      <c r="M55" s="65"/>
      <c r="N55" s="65"/>
      <c r="O55" s="65"/>
    </row>
    <row r="56" spans="1:15" ht="14.1" customHeight="1">
      <c r="A56" s="165" t="s">
        <v>169</v>
      </c>
      <c r="B56" s="66" t="s">
        <v>118</v>
      </c>
      <c r="C56" s="164" t="s">
        <v>119</v>
      </c>
      <c r="D56" s="61" t="s">
        <v>120</v>
      </c>
      <c r="E56" s="67" t="s">
        <v>110</v>
      </c>
      <c r="F56" s="234">
        <v>50</v>
      </c>
      <c r="G56" s="163">
        <v>2400</v>
      </c>
      <c r="H56" s="64">
        <f>F56*G56</f>
        <v>120000</v>
      </c>
      <c r="I56" s="163">
        <v>8794</v>
      </c>
      <c r="J56" s="64">
        <f>I56*F56</f>
        <v>439700</v>
      </c>
      <c r="K56" s="64">
        <f>H56+J56</f>
        <v>559700</v>
      </c>
      <c r="L56" s="65"/>
      <c r="M56" s="65"/>
      <c r="N56" s="65"/>
      <c r="O56" s="65"/>
    </row>
    <row r="57" spans="1:15" ht="14.1" customHeight="1">
      <c r="A57" s="165" t="s">
        <v>170</v>
      </c>
      <c r="B57" s="66" t="s">
        <v>126</v>
      </c>
      <c r="C57" s="164" t="s">
        <v>121</v>
      </c>
      <c r="D57" s="61" t="s">
        <v>122</v>
      </c>
      <c r="E57" s="67" t="s">
        <v>123</v>
      </c>
      <c r="F57" s="234">
        <v>300</v>
      </c>
      <c r="G57" s="163">
        <v>350</v>
      </c>
      <c r="H57" s="64">
        <f>F57*G57</f>
        <v>105000</v>
      </c>
      <c r="I57" s="163">
        <v>284</v>
      </c>
      <c r="J57" s="64">
        <f>I57*F57</f>
        <v>85200</v>
      </c>
      <c r="K57" s="64">
        <f>H57+J57</f>
        <v>190200</v>
      </c>
      <c r="L57" s="65"/>
      <c r="M57" s="65"/>
      <c r="N57" s="65"/>
      <c r="O57" s="65"/>
    </row>
    <row r="58" spans="1:15" ht="14.1" customHeight="1">
      <c r="A58" s="155"/>
      <c r="B58" s="155"/>
      <c r="C58" s="156" t="s">
        <v>1384</v>
      </c>
      <c r="D58" s="155"/>
      <c r="E58" s="157"/>
      <c r="F58" s="158"/>
      <c r="G58" s="158"/>
      <c r="H58" s="159"/>
      <c r="I58" s="159"/>
      <c r="J58" s="159"/>
      <c r="K58" s="159">
        <f>SUM(K36:K57)</f>
        <v>3569782.9304</v>
      </c>
      <c r="L58" s="333">
        <f>K58/1.2</f>
        <v>2974819.1086666668</v>
      </c>
    </row>
    <row r="59" spans="1:15" ht="14.1" customHeight="1">
      <c r="A59" s="69"/>
      <c r="B59" s="70"/>
      <c r="C59" s="71" t="s">
        <v>1376</v>
      </c>
      <c r="D59" s="72"/>
      <c r="E59" s="73"/>
      <c r="F59" s="74"/>
      <c r="G59" s="75"/>
      <c r="H59" s="76"/>
      <c r="I59" s="76"/>
      <c r="J59" s="76"/>
      <c r="K59" s="76">
        <f>K58-K58/1.2</f>
        <v>594963.82173333317</v>
      </c>
      <c r="L59" s="65"/>
      <c r="M59" s="65"/>
      <c r="N59" s="65"/>
      <c r="O59" s="65"/>
    </row>
    <row r="62" spans="1:15">
      <c r="A62" s="77"/>
      <c r="B62" s="77"/>
      <c r="C62" s="78"/>
      <c r="D62" s="79"/>
      <c r="E62" s="77"/>
      <c r="F62" s="77"/>
      <c r="G62" s="77"/>
      <c r="H62" s="77"/>
    </row>
    <row r="63" spans="1:15">
      <c r="B63" s="80" t="s">
        <v>23</v>
      </c>
      <c r="C63" s="81" t="s">
        <v>1</v>
      </c>
      <c r="D63" s="82"/>
      <c r="F63" s="83" t="s">
        <v>24</v>
      </c>
      <c r="G63" s="77"/>
      <c r="H63" s="82" t="s">
        <v>54</v>
      </c>
    </row>
    <row r="64" spans="1:15" s="84" customFormat="1">
      <c r="C64" s="85" t="s">
        <v>25</v>
      </c>
      <c r="D64" s="86"/>
      <c r="F64" s="86" t="s">
        <v>60</v>
      </c>
      <c r="G64" s="87"/>
      <c r="H64" s="87" t="s">
        <v>26</v>
      </c>
      <c r="L64" s="88"/>
    </row>
    <row r="66" spans="2:12">
      <c r="B66" s="77"/>
      <c r="C66" s="78"/>
      <c r="D66" s="79"/>
      <c r="F66" s="77"/>
      <c r="G66" s="77"/>
      <c r="H66" s="77"/>
    </row>
    <row r="69" spans="2:12">
      <c r="B69" s="80" t="s">
        <v>27</v>
      </c>
      <c r="C69" s="81" t="s">
        <v>1</v>
      </c>
      <c r="D69" s="82"/>
      <c r="F69" s="83" t="s">
        <v>24</v>
      </c>
      <c r="G69" s="77"/>
      <c r="H69" s="82" t="s">
        <v>86</v>
      </c>
    </row>
    <row r="70" spans="2:12" s="84" customFormat="1">
      <c r="C70" s="85" t="s">
        <v>25</v>
      </c>
      <c r="D70" s="86"/>
      <c r="F70" s="86" t="s">
        <v>60</v>
      </c>
      <c r="G70" s="87"/>
      <c r="H70" s="87" t="s">
        <v>26</v>
      </c>
      <c r="L70" s="88"/>
    </row>
  </sheetData>
  <mergeCells count="29">
    <mergeCell ref="A7:B7"/>
    <mergeCell ref="A11:B11"/>
    <mergeCell ref="A13:B13"/>
    <mergeCell ref="A15:B15"/>
    <mergeCell ref="C13:D13"/>
    <mergeCell ref="C15:D15"/>
    <mergeCell ref="C9:D9"/>
    <mergeCell ref="A9:B9"/>
    <mergeCell ref="B31:B33"/>
    <mergeCell ref="G32:G33"/>
    <mergeCell ref="H32:H33"/>
    <mergeCell ref="I32:I33"/>
    <mergeCell ref="J32:J33"/>
    <mergeCell ref="L39:L52"/>
    <mergeCell ref="J22:K22"/>
    <mergeCell ref="A25:K25"/>
    <mergeCell ref="A26:K26"/>
    <mergeCell ref="A28:E28"/>
    <mergeCell ref="F28:G28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</mergeCells>
  <phoneticPr fontId="58" type="noConversion"/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  <ignoredErrors>
    <ignoredError sqref="K9:K11" numberStoredAsText="1"/>
    <ignoredError sqref="B39 B37:B38" twoDigitTextYear="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8D705-DE09-4D45-8017-47672A8783C7}">
  <sheetPr>
    <tabColor rgb="FF00B0F0"/>
    <pageSetUpPr fitToPage="1"/>
  </sheetPr>
  <dimension ref="A1:R50"/>
  <sheetViews>
    <sheetView topLeftCell="A16" zoomScaleNormal="100" workbookViewId="0">
      <selection activeCell="N31" sqref="N31"/>
    </sheetView>
  </sheetViews>
  <sheetFormatPr defaultRowHeight="13.5"/>
  <cols>
    <col min="1" max="1" width="11.7109375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9.140625" style="93"/>
    <col min="11" max="11" width="9.7109375" style="93" customWidth="1"/>
    <col min="12" max="13" width="12.42578125" style="93" bestFit="1" customWidth="1"/>
    <col min="14" max="14" width="9.140625" style="93"/>
    <col min="15" max="16" width="9.42578125" style="93" bestFit="1" customWidth="1"/>
    <col min="17" max="251" width="9.140625" style="93"/>
    <col min="252" max="252" width="10.5703125" style="93" customWidth="1"/>
    <col min="253" max="253" width="48" style="93" customWidth="1"/>
    <col min="254" max="254" width="16.7109375" style="93" customWidth="1"/>
    <col min="255" max="255" width="6.5703125" style="93" customWidth="1"/>
    <col min="256" max="256" width="7.42578125" style="93" customWidth="1"/>
    <col min="257" max="257" width="13.42578125" style="93" customWidth="1"/>
    <col min="258" max="258" width="14.7109375" style="93" customWidth="1"/>
    <col min="259" max="259" width="18.42578125" style="93" customWidth="1"/>
    <col min="260" max="260" width="12.7109375" style="93" customWidth="1"/>
    <col min="261" max="261" width="6.5703125" style="93" customWidth="1"/>
    <col min="262" max="262" width="4" style="93" bestFit="1" customWidth="1"/>
    <col min="263" max="263" width="11.42578125" style="93" bestFit="1" customWidth="1"/>
    <col min="264" max="507" width="9.140625" style="93"/>
    <col min="508" max="508" width="10.5703125" style="93" customWidth="1"/>
    <col min="509" max="509" width="48" style="93" customWidth="1"/>
    <col min="510" max="510" width="16.7109375" style="93" customWidth="1"/>
    <col min="511" max="511" width="6.5703125" style="93" customWidth="1"/>
    <col min="512" max="512" width="7.42578125" style="93" customWidth="1"/>
    <col min="513" max="513" width="13.42578125" style="93" customWidth="1"/>
    <col min="514" max="514" width="14.7109375" style="93" customWidth="1"/>
    <col min="515" max="515" width="18.42578125" style="93" customWidth="1"/>
    <col min="516" max="516" width="12.7109375" style="93" customWidth="1"/>
    <col min="517" max="517" width="6.5703125" style="93" customWidth="1"/>
    <col min="518" max="518" width="4" style="93" bestFit="1" customWidth="1"/>
    <col min="519" max="519" width="11.42578125" style="93" bestFit="1" customWidth="1"/>
    <col min="520" max="763" width="9.140625" style="93"/>
    <col min="764" max="764" width="10.5703125" style="93" customWidth="1"/>
    <col min="765" max="765" width="48" style="93" customWidth="1"/>
    <col min="766" max="766" width="16.7109375" style="93" customWidth="1"/>
    <col min="767" max="767" width="6.5703125" style="93" customWidth="1"/>
    <col min="768" max="768" width="7.42578125" style="93" customWidth="1"/>
    <col min="769" max="769" width="13.42578125" style="93" customWidth="1"/>
    <col min="770" max="770" width="14.7109375" style="93" customWidth="1"/>
    <col min="771" max="771" width="18.42578125" style="93" customWidth="1"/>
    <col min="772" max="772" width="12.7109375" style="93" customWidth="1"/>
    <col min="773" max="773" width="6.5703125" style="93" customWidth="1"/>
    <col min="774" max="774" width="4" style="93" bestFit="1" customWidth="1"/>
    <col min="775" max="775" width="11.42578125" style="93" bestFit="1" customWidth="1"/>
    <col min="776" max="1019" width="9.140625" style="93"/>
    <col min="1020" max="1020" width="10.5703125" style="93" customWidth="1"/>
    <col min="1021" max="1021" width="48" style="93" customWidth="1"/>
    <col min="1022" max="1022" width="16.7109375" style="93" customWidth="1"/>
    <col min="1023" max="1023" width="6.5703125" style="93" customWidth="1"/>
    <col min="1024" max="1024" width="7.42578125" style="93" customWidth="1"/>
    <col min="1025" max="1025" width="13.42578125" style="93" customWidth="1"/>
    <col min="1026" max="1026" width="14.7109375" style="93" customWidth="1"/>
    <col min="1027" max="1027" width="18.42578125" style="93" customWidth="1"/>
    <col min="1028" max="1028" width="12.7109375" style="93" customWidth="1"/>
    <col min="1029" max="1029" width="6.5703125" style="93" customWidth="1"/>
    <col min="1030" max="1030" width="4" style="93" bestFit="1" customWidth="1"/>
    <col min="1031" max="1031" width="11.42578125" style="93" bestFit="1" customWidth="1"/>
    <col min="1032" max="1275" width="9.140625" style="93"/>
    <col min="1276" max="1276" width="10.5703125" style="93" customWidth="1"/>
    <col min="1277" max="1277" width="48" style="93" customWidth="1"/>
    <col min="1278" max="1278" width="16.7109375" style="93" customWidth="1"/>
    <col min="1279" max="1279" width="6.5703125" style="93" customWidth="1"/>
    <col min="1280" max="1280" width="7.42578125" style="93" customWidth="1"/>
    <col min="1281" max="1281" width="13.42578125" style="93" customWidth="1"/>
    <col min="1282" max="1282" width="14.7109375" style="93" customWidth="1"/>
    <col min="1283" max="1283" width="18.42578125" style="93" customWidth="1"/>
    <col min="1284" max="1284" width="12.7109375" style="93" customWidth="1"/>
    <col min="1285" max="1285" width="6.5703125" style="93" customWidth="1"/>
    <col min="1286" max="1286" width="4" style="93" bestFit="1" customWidth="1"/>
    <col min="1287" max="1287" width="11.42578125" style="93" bestFit="1" customWidth="1"/>
    <col min="1288" max="1531" width="9.140625" style="93"/>
    <col min="1532" max="1532" width="10.5703125" style="93" customWidth="1"/>
    <col min="1533" max="1533" width="48" style="93" customWidth="1"/>
    <col min="1534" max="1534" width="16.7109375" style="93" customWidth="1"/>
    <col min="1535" max="1535" width="6.5703125" style="93" customWidth="1"/>
    <col min="1536" max="1536" width="7.42578125" style="93" customWidth="1"/>
    <col min="1537" max="1537" width="13.42578125" style="93" customWidth="1"/>
    <col min="1538" max="1538" width="14.7109375" style="93" customWidth="1"/>
    <col min="1539" max="1539" width="18.42578125" style="93" customWidth="1"/>
    <col min="1540" max="1540" width="12.7109375" style="93" customWidth="1"/>
    <col min="1541" max="1541" width="6.5703125" style="93" customWidth="1"/>
    <col min="1542" max="1542" width="4" style="93" bestFit="1" customWidth="1"/>
    <col min="1543" max="1543" width="11.42578125" style="93" bestFit="1" customWidth="1"/>
    <col min="1544" max="1787" width="9.140625" style="93"/>
    <col min="1788" max="1788" width="10.5703125" style="93" customWidth="1"/>
    <col min="1789" max="1789" width="48" style="93" customWidth="1"/>
    <col min="1790" max="1790" width="16.7109375" style="93" customWidth="1"/>
    <col min="1791" max="1791" width="6.5703125" style="93" customWidth="1"/>
    <col min="1792" max="1792" width="7.42578125" style="93" customWidth="1"/>
    <col min="1793" max="1793" width="13.42578125" style="93" customWidth="1"/>
    <col min="1794" max="1794" width="14.7109375" style="93" customWidth="1"/>
    <col min="1795" max="1795" width="18.42578125" style="93" customWidth="1"/>
    <col min="1796" max="1796" width="12.7109375" style="93" customWidth="1"/>
    <col min="1797" max="1797" width="6.5703125" style="93" customWidth="1"/>
    <col min="1798" max="1798" width="4" style="93" bestFit="1" customWidth="1"/>
    <col min="1799" max="1799" width="11.42578125" style="93" bestFit="1" customWidth="1"/>
    <col min="1800" max="2043" width="9.140625" style="93"/>
    <col min="2044" max="2044" width="10.5703125" style="93" customWidth="1"/>
    <col min="2045" max="2045" width="48" style="93" customWidth="1"/>
    <col min="2046" max="2046" width="16.7109375" style="93" customWidth="1"/>
    <col min="2047" max="2047" width="6.5703125" style="93" customWidth="1"/>
    <col min="2048" max="2048" width="7.42578125" style="93" customWidth="1"/>
    <col min="2049" max="2049" width="13.42578125" style="93" customWidth="1"/>
    <col min="2050" max="2050" width="14.7109375" style="93" customWidth="1"/>
    <col min="2051" max="2051" width="18.42578125" style="93" customWidth="1"/>
    <col min="2052" max="2052" width="12.7109375" style="93" customWidth="1"/>
    <col min="2053" max="2053" width="6.5703125" style="93" customWidth="1"/>
    <col min="2054" max="2054" width="4" style="93" bestFit="1" customWidth="1"/>
    <col min="2055" max="2055" width="11.42578125" style="93" bestFit="1" customWidth="1"/>
    <col min="2056" max="2299" width="9.140625" style="93"/>
    <col min="2300" max="2300" width="10.5703125" style="93" customWidth="1"/>
    <col min="2301" max="2301" width="48" style="93" customWidth="1"/>
    <col min="2302" max="2302" width="16.7109375" style="93" customWidth="1"/>
    <col min="2303" max="2303" width="6.5703125" style="93" customWidth="1"/>
    <col min="2304" max="2304" width="7.42578125" style="93" customWidth="1"/>
    <col min="2305" max="2305" width="13.42578125" style="93" customWidth="1"/>
    <col min="2306" max="2306" width="14.7109375" style="93" customWidth="1"/>
    <col min="2307" max="2307" width="18.42578125" style="93" customWidth="1"/>
    <col min="2308" max="2308" width="12.7109375" style="93" customWidth="1"/>
    <col min="2309" max="2309" width="6.5703125" style="93" customWidth="1"/>
    <col min="2310" max="2310" width="4" style="93" bestFit="1" customWidth="1"/>
    <col min="2311" max="2311" width="11.42578125" style="93" bestFit="1" customWidth="1"/>
    <col min="2312" max="2555" width="9.140625" style="93"/>
    <col min="2556" max="2556" width="10.5703125" style="93" customWidth="1"/>
    <col min="2557" max="2557" width="48" style="93" customWidth="1"/>
    <col min="2558" max="2558" width="16.7109375" style="93" customWidth="1"/>
    <col min="2559" max="2559" width="6.5703125" style="93" customWidth="1"/>
    <col min="2560" max="2560" width="7.42578125" style="93" customWidth="1"/>
    <col min="2561" max="2561" width="13.42578125" style="93" customWidth="1"/>
    <col min="2562" max="2562" width="14.7109375" style="93" customWidth="1"/>
    <col min="2563" max="2563" width="18.42578125" style="93" customWidth="1"/>
    <col min="2564" max="2564" width="12.7109375" style="93" customWidth="1"/>
    <col min="2565" max="2565" width="6.5703125" style="93" customWidth="1"/>
    <col min="2566" max="2566" width="4" style="93" bestFit="1" customWidth="1"/>
    <col min="2567" max="2567" width="11.42578125" style="93" bestFit="1" customWidth="1"/>
    <col min="2568" max="2811" width="9.140625" style="93"/>
    <col min="2812" max="2812" width="10.5703125" style="93" customWidth="1"/>
    <col min="2813" max="2813" width="48" style="93" customWidth="1"/>
    <col min="2814" max="2814" width="16.7109375" style="93" customWidth="1"/>
    <col min="2815" max="2815" width="6.5703125" style="93" customWidth="1"/>
    <col min="2816" max="2816" width="7.42578125" style="93" customWidth="1"/>
    <col min="2817" max="2817" width="13.42578125" style="93" customWidth="1"/>
    <col min="2818" max="2818" width="14.7109375" style="93" customWidth="1"/>
    <col min="2819" max="2819" width="18.42578125" style="93" customWidth="1"/>
    <col min="2820" max="2820" width="12.7109375" style="93" customWidth="1"/>
    <col min="2821" max="2821" width="6.5703125" style="93" customWidth="1"/>
    <col min="2822" max="2822" width="4" style="93" bestFit="1" customWidth="1"/>
    <col min="2823" max="2823" width="11.42578125" style="93" bestFit="1" customWidth="1"/>
    <col min="2824" max="3067" width="9.140625" style="93"/>
    <col min="3068" max="3068" width="10.5703125" style="93" customWidth="1"/>
    <col min="3069" max="3069" width="48" style="93" customWidth="1"/>
    <col min="3070" max="3070" width="16.7109375" style="93" customWidth="1"/>
    <col min="3071" max="3071" width="6.5703125" style="93" customWidth="1"/>
    <col min="3072" max="3072" width="7.42578125" style="93" customWidth="1"/>
    <col min="3073" max="3073" width="13.42578125" style="93" customWidth="1"/>
    <col min="3074" max="3074" width="14.7109375" style="93" customWidth="1"/>
    <col min="3075" max="3075" width="18.42578125" style="93" customWidth="1"/>
    <col min="3076" max="3076" width="12.7109375" style="93" customWidth="1"/>
    <col min="3077" max="3077" width="6.5703125" style="93" customWidth="1"/>
    <col min="3078" max="3078" width="4" style="93" bestFit="1" customWidth="1"/>
    <col min="3079" max="3079" width="11.42578125" style="93" bestFit="1" customWidth="1"/>
    <col min="3080" max="3323" width="9.140625" style="93"/>
    <col min="3324" max="3324" width="10.5703125" style="93" customWidth="1"/>
    <col min="3325" max="3325" width="48" style="93" customWidth="1"/>
    <col min="3326" max="3326" width="16.7109375" style="93" customWidth="1"/>
    <col min="3327" max="3327" width="6.5703125" style="93" customWidth="1"/>
    <col min="3328" max="3328" width="7.42578125" style="93" customWidth="1"/>
    <col min="3329" max="3329" width="13.42578125" style="93" customWidth="1"/>
    <col min="3330" max="3330" width="14.7109375" style="93" customWidth="1"/>
    <col min="3331" max="3331" width="18.42578125" style="93" customWidth="1"/>
    <col min="3332" max="3332" width="12.7109375" style="93" customWidth="1"/>
    <col min="3333" max="3333" width="6.5703125" style="93" customWidth="1"/>
    <col min="3334" max="3334" width="4" style="93" bestFit="1" customWidth="1"/>
    <col min="3335" max="3335" width="11.42578125" style="93" bestFit="1" customWidth="1"/>
    <col min="3336" max="3579" width="9.140625" style="93"/>
    <col min="3580" max="3580" width="10.5703125" style="93" customWidth="1"/>
    <col min="3581" max="3581" width="48" style="93" customWidth="1"/>
    <col min="3582" max="3582" width="16.7109375" style="93" customWidth="1"/>
    <col min="3583" max="3583" width="6.5703125" style="93" customWidth="1"/>
    <col min="3584" max="3584" width="7.42578125" style="93" customWidth="1"/>
    <col min="3585" max="3585" width="13.42578125" style="93" customWidth="1"/>
    <col min="3586" max="3586" width="14.7109375" style="93" customWidth="1"/>
    <col min="3587" max="3587" width="18.42578125" style="93" customWidth="1"/>
    <col min="3588" max="3588" width="12.7109375" style="93" customWidth="1"/>
    <col min="3589" max="3589" width="6.5703125" style="93" customWidth="1"/>
    <col min="3590" max="3590" width="4" style="93" bestFit="1" customWidth="1"/>
    <col min="3591" max="3591" width="11.42578125" style="93" bestFit="1" customWidth="1"/>
    <col min="3592" max="3835" width="9.140625" style="93"/>
    <col min="3836" max="3836" width="10.5703125" style="93" customWidth="1"/>
    <col min="3837" max="3837" width="48" style="93" customWidth="1"/>
    <col min="3838" max="3838" width="16.7109375" style="93" customWidth="1"/>
    <col min="3839" max="3839" width="6.5703125" style="93" customWidth="1"/>
    <col min="3840" max="3840" width="7.42578125" style="93" customWidth="1"/>
    <col min="3841" max="3841" width="13.42578125" style="93" customWidth="1"/>
    <col min="3842" max="3842" width="14.7109375" style="93" customWidth="1"/>
    <col min="3843" max="3843" width="18.42578125" style="93" customWidth="1"/>
    <col min="3844" max="3844" width="12.7109375" style="93" customWidth="1"/>
    <col min="3845" max="3845" width="6.5703125" style="93" customWidth="1"/>
    <col min="3846" max="3846" width="4" style="93" bestFit="1" customWidth="1"/>
    <col min="3847" max="3847" width="11.42578125" style="93" bestFit="1" customWidth="1"/>
    <col min="3848" max="4091" width="9.140625" style="93"/>
    <col min="4092" max="4092" width="10.5703125" style="93" customWidth="1"/>
    <col min="4093" max="4093" width="48" style="93" customWidth="1"/>
    <col min="4094" max="4094" width="16.7109375" style="93" customWidth="1"/>
    <col min="4095" max="4095" width="6.5703125" style="93" customWidth="1"/>
    <col min="4096" max="4096" width="7.42578125" style="93" customWidth="1"/>
    <col min="4097" max="4097" width="13.42578125" style="93" customWidth="1"/>
    <col min="4098" max="4098" width="14.7109375" style="93" customWidth="1"/>
    <col min="4099" max="4099" width="18.42578125" style="93" customWidth="1"/>
    <col min="4100" max="4100" width="12.7109375" style="93" customWidth="1"/>
    <col min="4101" max="4101" width="6.5703125" style="93" customWidth="1"/>
    <col min="4102" max="4102" width="4" style="93" bestFit="1" customWidth="1"/>
    <col min="4103" max="4103" width="11.42578125" style="93" bestFit="1" customWidth="1"/>
    <col min="4104" max="4347" width="9.140625" style="93"/>
    <col min="4348" max="4348" width="10.5703125" style="93" customWidth="1"/>
    <col min="4349" max="4349" width="48" style="93" customWidth="1"/>
    <col min="4350" max="4350" width="16.7109375" style="93" customWidth="1"/>
    <col min="4351" max="4351" width="6.5703125" style="93" customWidth="1"/>
    <col min="4352" max="4352" width="7.42578125" style="93" customWidth="1"/>
    <col min="4353" max="4353" width="13.42578125" style="93" customWidth="1"/>
    <col min="4354" max="4354" width="14.7109375" style="93" customWidth="1"/>
    <col min="4355" max="4355" width="18.42578125" style="93" customWidth="1"/>
    <col min="4356" max="4356" width="12.7109375" style="93" customWidth="1"/>
    <col min="4357" max="4357" width="6.5703125" style="93" customWidth="1"/>
    <col min="4358" max="4358" width="4" style="93" bestFit="1" customWidth="1"/>
    <col min="4359" max="4359" width="11.42578125" style="93" bestFit="1" customWidth="1"/>
    <col min="4360" max="4603" width="9.140625" style="93"/>
    <col min="4604" max="4604" width="10.5703125" style="93" customWidth="1"/>
    <col min="4605" max="4605" width="48" style="93" customWidth="1"/>
    <col min="4606" max="4606" width="16.7109375" style="93" customWidth="1"/>
    <col min="4607" max="4607" width="6.5703125" style="93" customWidth="1"/>
    <col min="4608" max="4608" width="7.42578125" style="93" customWidth="1"/>
    <col min="4609" max="4609" width="13.42578125" style="93" customWidth="1"/>
    <col min="4610" max="4610" width="14.7109375" style="93" customWidth="1"/>
    <col min="4611" max="4611" width="18.42578125" style="93" customWidth="1"/>
    <col min="4612" max="4612" width="12.7109375" style="93" customWidth="1"/>
    <col min="4613" max="4613" width="6.5703125" style="93" customWidth="1"/>
    <col min="4614" max="4614" width="4" style="93" bestFit="1" customWidth="1"/>
    <col min="4615" max="4615" width="11.42578125" style="93" bestFit="1" customWidth="1"/>
    <col min="4616" max="4859" width="9.140625" style="93"/>
    <col min="4860" max="4860" width="10.5703125" style="93" customWidth="1"/>
    <col min="4861" max="4861" width="48" style="93" customWidth="1"/>
    <col min="4862" max="4862" width="16.7109375" style="93" customWidth="1"/>
    <col min="4863" max="4863" width="6.5703125" style="93" customWidth="1"/>
    <col min="4864" max="4864" width="7.42578125" style="93" customWidth="1"/>
    <col min="4865" max="4865" width="13.42578125" style="93" customWidth="1"/>
    <col min="4866" max="4866" width="14.7109375" style="93" customWidth="1"/>
    <col min="4867" max="4867" width="18.42578125" style="93" customWidth="1"/>
    <col min="4868" max="4868" width="12.7109375" style="93" customWidth="1"/>
    <col min="4869" max="4869" width="6.5703125" style="93" customWidth="1"/>
    <col min="4870" max="4870" width="4" style="93" bestFit="1" customWidth="1"/>
    <col min="4871" max="4871" width="11.42578125" style="93" bestFit="1" customWidth="1"/>
    <col min="4872" max="5115" width="9.140625" style="93"/>
    <col min="5116" max="5116" width="10.5703125" style="93" customWidth="1"/>
    <col min="5117" max="5117" width="48" style="93" customWidth="1"/>
    <col min="5118" max="5118" width="16.7109375" style="93" customWidth="1"/>
    <col min="5119" max="5119" width="6.5703125" style="93" customWidth="1"/>
    <col min="5120" max="5120" width="7.42578125" style="93" customWidth="1"/>
    <col min="5121" max="5121" width="13.42578125" style="93" customWidth="1"/>
    <col min="5122" max="5122" width="14.7109375" style="93" customWidth="1"/>
    <col min="5123" max="5123" width="18.42578125" style="93" customWidth="1"/>
    <col min="5124" max="5124" width="12.7109375" style="93" customWidth="1"/>
    <col min="5125" max="5125" width="6.5703125" style="93" customWidth="1"/>
    <col min="5126" max="5126" width="4" style="93" bestFit="1" customWidth="1"/>
    <col min="5127" max="5127" width="11.42578125" style="93" bestFit="1" customWidth="1"/>
    <col min="5128" max="5371" width="9.140625" style="93"/>
    <col min="5372" max="5372" width="10.5703125" style="93" customWidth="1"/>
    <col min="5373" max="5373" width="48" style="93" customWidth="1"/>
    <col min="5374" max="5374" width="16.7109375" style="93" customWidth="1"/>
    <col min="5375" max="5375" width="6.5703125" style="93" customWidth="1"/>
    <col min="5376" max="5376" width="7.42578125" style="93" customWidth="1"/>
    <col min="5377" max="5377" width="13.42578125" style="93" customWidth="1"/>
    <col min="5378" max="5378" width="14.7109375" style="93" customWidth="1"/>
    <col min="5379" max="5379" width="18.42578125" style="93" customWidth="1"/>
    <col min="5380" max="5380" width="12.7109375" style="93" customWidth="1"/>
    <col min="5381" max="5381" width="6.5703125" style="93" customWidth="1"/>
    <col min="5382" max="5382" width="4" style="93" bestFit="1" customWidth="1"/>
    <col min="5383" max="5383" width="11.42578125" style="93" bestFit="1" customWidth="1"/>
    <col min="5384" max="5627" width="9.140625" style="93"/>
    <col min="5628" max="5628" width="10.5703125" style="93" customWidth="1"/>
    <col min="5629" max="5629" width="48" style="93" customWidth="1"/>
    <col min="5630" max="5630" width="16.7109375" style="93" customWidth="1"/>
    <col min="5631" max="5631" width="6.5703125" style="93" customWidth="1"/>
    <col min="5632" max="5632" width="7.42578125" style="93" customWidth="1"/>
    <col min="5633" max="5633" width="13.42578125" style="93" customWidth="1"/>
    <col min="5634" max="5634" width="14.7109375" style="93" customWidth="1"/>
    <col min="5635" max="5635" width="18.42578125" style="93" customWidth="1"/>
    <col min="5636" max="5636" width="12.7109375" style="93" customWidth="1"/>
    <col min="5637" max="5637" width="6.5703125" style="93" customWidth="1"/>
    <col min="5638" max="5638" width="4" style="93" bestFit="1" customWidth="1"/>
    <col min="5639" max="5639" width="11.42578125" style="93" bestFit="1" customWidth="1"/>
    <col min="5640" max="5883" width="9.140625" style="93"/>
    <col min="5884" max="5884" width="10.5703125" style="93" customWidth="1"/>
    <col min="5885" max="5885" width="48" style="93" customWidth="1"/>
    <col min="5886" max="5886" width="16.7109375" style="93" customWidth="1"/>
    <col min="5887" max="5887" width="6.5703125" style="93" customWidth="1"/>
    <col min="5888" max="5888" width="7.42578125" style="93" customWidth="1"/>
    <col min="5889" max="5889" width="13.42578125" style="93" customWidth="1"/>
    <col min="5890" max="5890" width="14.7109375" style="93" customWidth="1"/>
    <col min="5891" max="5891" width="18.42578125" style="93" customWidth="1"/>
    <col min="5892" max="5892" width="12.7109375" style="93" customWidth="1"/>
    <col min="5893" max="5893" width="6.5703125" style="93" customWidth="1"/>
    <col min="5894" max="5894" width="4" style="93" bestFit="1" customWidth="1"/>
    <col min="5895" max="5895" width="11.42578125" style="93" bestFit="1" customWidth="1"/>
    <col min="5896" max="6139" width="9.140625" style="93"/>
    <col min="6140" max="6140" width="10.5703125" style="93" customWidth="1"/>
    <col min="6141" max="6141" width="48" style="93" customWidth="1"/>
    <col min="6142" max="6142" width="16.7109375" style="93" customWidth="1"/>
    <col min="6143" max="6143" width="6.5703125" style="93" customWidth="1"/>
    <col min="6144" max="6144" width="7.42578125" style="93" customWidth="1"/>
    <col min="6145" max="6145" width="13.42578125" style="93" customWidth="1"/>
    <col min="6146" max="6146" width="14.7109375" style="93" customWidth="1"/>
    <col min="6147" max="6147" width="18.42578125" style="93" customWidth="1"/>
    <col min="6148" max="6148" width="12.7109375" style="93" customWidth="1"/>
    <col min="6149" max="6149" width="6.5703125" style="93" customWidth="1"/>
    <col min="6150" max="6150" width="4" style="93" bestFit="1" customWidth="1"/>
    <col min="6151" max="6151" width="11.42578125" style="93" bestFit="1" customWidth="1"/>
    <col min="6152" max="6395" width="9.140625" style="93"/>
    <col min="6396" max="6396" width="10.5703125" style="93" customWidth="1"/>
    <col min="6397" max="6397" width="48" style="93" customWidth="1"/>
    <col min="6398" max="6398" width="16.7109375" style="93" customWidth="1"/>
    <col min="6399" max="6399" width="6.5703125" style="93" customWidth="1"/>
    <col min="6400" max="6400" width="7.42578125" style="93" customWidth="1"/>
    <col min="6401" max="6401" width="13.42578125" style="93" customWidth="1"/>
    <col min="6402" max="6402" width="14.7109375" style="93" customWidth="1"/>
    <col min="6403" max="6403" width="18.42578125" style="93" customWidth="1"/>
    <col min="6404" max="6404" width="12.7109375" style="93" customWidth="1"/>
    <col min="6405" max="6405" width="6.5703125" style="93" customWidth="1"/>
    <col min="6406" max="6406" width="4" style="93" bestFit="1" customWidth="1"/>
    <col min="6407" max="6407" width="11.42578125" style="93" bestFit="1" customWidth="1"/>
    <col min="6408" max="6651" width="9.140625" style="93"/>
    <col min="6652" max="6652" width="10.5703125" style="93" customWidth="1"/>
    <col min="6653" max="6653" width="48" style="93" customWidth="1"/>
    <col min="6654" max="6654" width="16.7109375" style="93" customWidth="1"/>
    <col min="6655" max="6655" width="6.5703125" style="93" customWidth="1"/>
    <col min="6656" max="6656" width="7.42578125" style="93" customWidth="1"/>
    <col min="6657" max="6657" width="13.42578125" style="93" customWidth="1"/>
    <col min="6658" max="6658" width="14.7109375" style="93" customWidth="1"/>
    <col min="6659" max="6659" width="18.42578125" style="93" customWidth="1"/>
    <col min="6660" max="6660" width="12.7109375" style="93" customWidth="1"/>
    <col min="6661" max="6661" width="6.5703125" style="93" customWidth="1"/>
    <col min="6662" max="6662" width="4" style="93" bestFit="1" customWidth="1"/>
    <col min="6663" max="6663" width="11.42578125" style="93" bestFit="1" customWidth="1"/>
    <col min="6664" max="6907" width="9.140625" style="93"/>
    <col min="6908" max="6908" width="10.5703125" style="93" customWidth="1"/>
    <col min="6909" max="6909" width="48" style="93" customWidth="1"/>
    <col min="6910" max="6910" width="16.7109375" style="93" customWidth="1"/>
    <col min="6911" max="6911" width="6.5703125" style="93" customWidth="1"/>
    <col min="6912" max="6912" width="7.42578125" style="93" customWidth="1"/>
    <col min="6913" max="6913" width="13.42578125" style="93" customWidth="1"/>
    <col min="6914" max="6914" width="14.7109375" style="93" customWidth="1"/>
    <col min="6915" max="6915" width="18.42578125" style="93" customWidth="1"/>
    <col min="6916" max="6916" width="12.7109375" style="93" customWidth="1"/>
    <col min="6917" max="6917" width="6.5703125" style="93" customWidth="1"/>
    <col min="6918" max="6918" width="4" style="93" bestFit="1" customWidth="1"/>
    <col min="6919" max="6919" width="11.42578125" style="93" bestFit="1" customWidth="1"/>
    <col min="6920" max="7163" width="9.140625" style="93"/>
    <col min="7164" max="7164" width="10.5703125" style="93" customWidth="1"/>
    <col min="7165" max="7165" width="48" style="93" customWidth="1"/>
    <col min="7166" max="7166" width="16.7109375" style="93" customWidth="1"/>
    <col min="7167" max="7167" width="6.5703125" style="93" customWidth="1"/>
    <col min="7168" max="7168" width="7.42578125" style="93" customWidth="1"/>
    <col min="7169" max="7169" width="13.42578125" style="93" customWidth="1"/>
    <col min="7170" max="7170" width="14.7109375" style="93" customWidth="1"/>
    <col min="7171" max="7171" width="18.42578125" style="93" customWidth="1"/>
    <col min="7172" max="7172" width="12.7109375" style="93" customWidth="1"/>
    <col min="7173" max="7173" width="6.5703125" style="93" customWidth="1"/>
    <col min="7174" max="7174" width="4" style="93" bestFit="1" customWidth="1"/>
    <col min="7175" max="7175" width="11.42578125" style="93" bestFit="1" customWidth="1"/>
    <col min="7176" max="7419" width="9.140625" style="93"/>
    <col min="7420" max="7420" width="10.5703125" style="93" customWidth="1"/>
    <col min="7421" max="7421" width="48" style="93" customWidth="1"/>
    <col min="7422" max="7422" width="16.7109375" style="93" customWidth="1"/>
    <col min="7423" max="7423" width="6.5703125" style="93" customWidth="1"/>
    <col min="7424" max="7424" width="7.42578125" style="93" customWidth="1"/>
    <col min="7425" max="7425" width="13.42578125" style="93" customWidth="1"/>
    <col min="7426" max="7426" width="14.7109375" style="93" customWidth="1"/>
    <col min="7427" max="7427" width="18.42578125" style="93" customWidth="1"/>
    <col min="7428" max="7428" width="12.7109375" style="93" customWidth="1"/>
    <col min="7429" max="7429" width="6.5703125" style="93" customWidth="1"/>
    <col min="7430" max="7430" width="4" style="93" bestFit="1" customWidth="1"/>
    <col min="7431" max="7431" width="11.42578125" style="93" bestFit="1" customWidth="1"/>
    <col min="7432" max="7675" width="9.140625" style="93"/>
    <col min="7676" max="7676" width="10.5703125" style="93" customWidth="1"/>
    <col min="7677" max="7677" width="48" style="93" customWidth="1"/>
    <col min="7678" max="7678" width="16.7109375" style="93" customWidth="1"/>
    <col min="7679" max="7679" width="6.5703125" style="93" customWidth="1"/>
    <col min="7680" max="7680" width="7.42578125" style="93" customWidth="1"/>
    <col min="7681" max="7681" width="13.42578125" style="93" customWidth="1"/>
    <col min="7682" max="7682" width="14.7109375" style="93" customWidth="1"/>
    <col min="7683" max="7683" width="18.42578125" style="93" customWidth="1"/>
    <col min="7684" max="7684" width="12.7109375" style="93" customWidth="1"/>
    <col min="7685" max="7685" width="6.5703125" style="93" customWidth="1"/>
    <col min="7686" max="7686" width="4" style="93" bestFit="1" customWidth="1"/>
    <col min="7687" max="7687" width="11.42578125" style="93" bestFit="1" customWidth="1"/>
    <col min="7688" max="7931" width="9.140625" style="93"/>
    <col min="7932" max="7932" width="10.5703125" style="93" customWidth="1"/>
    <col min="7933" max="7933" width="48" style="93" customWidth="1"/>
    <col min="7934" max="7934" width="16.7109375" style="93" customWidth="1"/>
    <col min="7935" max="7935" width="6.5703125" style="93" customWidth="1"/>
    <col min="7936" max="7936" width="7.42578125" style="93" customWidth="1"/>
    <col min="7937" max="7937" width="13.42578125" style="93" customWidth="1"/>
    <col min="7938" max="7938" width="14.7109375" style="93" customWidth="1"/>
    <col min="7939" max="7939" width="18.42578125" style="93" customWidth="1"/>
    <col min="7940" max="7940" width="12.7109375" style="93" customWidth="1"/>
    <col min="7941" max="7941" width="6.5703125" style="93" customWidth="1"/>
    <col min="7942" max="7942" width="4" style="93" bestFit="1" customWidth="1"/>
    <col min="7943" max="7943" width="11.42578125" style="93" bestFit="1" customWidth="1"/>
    <col min="7944" max="8187" width="9.140625" style="93"/>
    <col min="8188" max="8188" width="10.5703125" style="93" customWidth="1"/>
    <col min="8189" max="8189" width="48" style="93" customWidth="1"/>
    <col min="8190" max="8190" width="16.7109375" style="93" customWidth="1"/>
    <col min="8191" max="8191" width="6.5703125" style="93" customWidth="1"/>
    <col min="8192" max="8192" width="7.42578125" style="93" customWidth="1"/>
    <col min="8193" max="8193" width="13.42578125" style="93" customWidth="1"/>
    <col min="8194" max="8194" width="14.7109375" style="93" customWidth="1"/>
    <col min="8195" max="8195" width="18.42578125" style="93" customWidth="1"/>
    <col min="8196" max="8196" width="12.7109375" style="93" customWidth="1"/>
    <col min="8197" max="8197" width="6.5703125" style="93" customWidth="1"/>
    <col min="8198" max="8198" width="4" style="93" bestFit="1" customWidth="1"/>
    <col min="8199" max="8199" width="11.42578125" style="93" bestFit="1" customWidth="1"/>
    <col min="8200" max="8443" width="9.140625" style="93"/>
    <col min="8444" max="8444" width="10.5703125" style="93" customWidth="1"/>
    <col min="8445" max="8445" width="48" style="93" customWidth="1"/>
    <col min="8446" max="8446" width="16.7109375" style="93" customWidth="1"/>
    <col min="8447" max="8447" width="6.5703125" style="93" customWidth="1"/>
    <col min="8448" max="8448" width="7.42578125" style="93" customWidth="1"/>
    <col min="8449" max="8449" width="13.42578125" style="93" customWidth="1"/>
    <col min="8450" max="8450" width="14.7109375" style="93" customWidth="1"/>
    <col min="8451" max="8451" width="18.42578125" style="93" customWidth="1"/>
    <col min="8452" max="8452" width="12.7109375" style="93" customWidth="1"/>
    <col min="8453" max="8453" width="6.5703125" style="93" customWidth="1"/>
    <col min="8454" max="8454" width="4" style="93" bestFit="1" customWidth="1"/>
    <col min="8455" max="8455" width="11.42578125" style="93" bestFit="1" customWidth="1"/>
    <col min="8456" max="8699" width="9.140625" style="93"/>
    <col min="8700" max="8700" width="10.5703125" style="93" customWidth="1"/>
    <col min="8701" max="8701" width="48" style="93" customWidth="1"/>
    <col min="8702" max="8702" width="16.7109375" style="93" customWidth="1"/>
    <col min="8703" max="8703" width="6.5703125" style="93" customWidth="1"/>
    <col min="8704" max="8704" width="7.42578125" style="93" customWidth="1"/>
    <col min="8705" max="8705" width="13.42578125" style="93" customWidth="1"/>
    <col min="8706" max="8706" width="14.7109375" style="93" customWidth="1"/>
    <col min="8707" max="8707" width="18.42578125" style="93" customWidth="1"/>
    <col min="8708" max="8708" width="12.7109375" style="93" customWidth="1"/>
    <col min="8709" max="8709" width="6.5703125" style="93" customWidth="1"/>
    <col min="8710" max="8710" width="4" style="93" bestFit="1" customWidth="1"/>
    <col min="8711" max="8711" width="11.42578125" style="93" bestFit="1" customWidth="1"/>
    <col min="8712" max="8955" width="9.140625" style="93"/>
    <col min="8956" max="8956" width="10.5703125" style="93" customWidth="1"/>
    <col min="8957" max="8957" width="48" style="93" customWidth="1"/>
    <col min="8958" max="8958" width="16.7109375" style="93" customWidth="1"/>
    <col min="8959" max="8959" width="6.5703125" style="93" customWidth="1"/>
    <col min="8960" max="8960" width="7.42578125" style="93" customWidth="1"/>
    <col min="8961" max="8961" width="13.42578125" style="93" customWidth="1"/>
    <col min="8962" max="8962" width="14.7109375" style="93" customWidth="1"/>
    <col min="8963" max="8963" width="18.42578125" style="93" customWidth="1"/>
    <col min="8964" max="8964" width="12.7109375" style="93" customWidth="1"/>
    <col min="8965" max="8965" width="6.5703125" style="93" customWidth="1"/>
    <col min="8966" max="8966" width="4" style="93" bestFit="1" customWidth="1"/>
    <col min="8967" max="8967" width="11.42578125" style="93" bestFit="1" customWidth="1"/>
    <col min="8968" max="9211" width="9.140625" style="93"/>
    <col min="9212" max="9212" width="10.5703125" style="93" customWidth="1"/>
    <col min="9213" max="9213" width="48" style="93" customWidth="1"/>
    <col min="9214" max="9214" width="16.7109375" style="93" customWidth="1"/>
    <col min="9215" max="9215" width="6.5703125" style="93" customWidth="1"/>
    <col min="9216" max="9216" width="7.42578125" style="93" customWidth="1"/>
    <col min="9217" max="9217" width="13.42578125" style="93" customWidth="1"/>
    <col min="9218" max="9218" width="14.7109375" style="93" customWidth="1"/>
    <col min="9219" max="9219" width="18.42578125" style="93" customWidth="1"/>
    <col min="9220" max="9220" width="12.7109375" style="93" customWidth="1"/>
    <col min="9221" max="9221" width="6.5703125" style="93" customWidth="1"/>
    <col min="9222" max="9222" width="4" style="93" bestFit="1" customWidth="1"/>
    <col min="9223" max="9223" width="11.42578125" style="93" bestFit="1" customWidth="1"/>
    <col min="9224" max="9467" width="9.140625" style="93"/>
    <col min="9468" max="9468" width="10.5703125" style="93" customWidth="1"/>
    <col min="9469" max="9469" width="48" style="93" customWidth="1"/>
    <col min="9470" max="9470" width="16.7109375" style="93" customWidth="1"/>
    <col min="9471" max="9471" width="6.5703125" style="93" customWidth="1"/>
    <col min="9472" max="9472" width="7.42578125" style="93" customWidth="1"/>
    <col min="9473" max="9473" width="13.42578125" style="93" customWidth="1"/>
    <col min="9474" max="9474" width="14.7109375" style="93" customWidth="1"/>
    <col min="9475" max="9475" width="18.42578125" style="93" customWidth="1"/>
    <col min="9476" max="9476" width="12.7109375" style="93" customWidth="1"/>
    <col min="9477" max="9477" width="6.5703125" style="93" customWidth="1"/>
    <col min="9478" max="9478" width="4" style="93" bestFit="1" customWidth="1"/>
    <col min="9479" max="9479" width="11.42578125" style="93" bestFit="1" customWidth="1"/>
    <col min="9480" max="9723" width="9.140625" style="93"/>
    <col min="9724" max="9724" width="10.5703125" style="93" customWidth="1"/>
    <col min="9725" max="9725" width="48" style="93" customWidth="1"/>
    <col min="9726" max="9726" width="16.7109375" style="93" customWidth="1"/>
    <col min="9727" max="9727" width="6.5703125" style="93" customWidth="1"/>
    <col min="9728" max="9728" width="7.42578125" style="93" customWidth="1"/>
    <col min="9729" max="9729" width="13.42578125" style="93" customWidth="1"/>
    <col min="9730" max="9730" width="14.7109375" style="93" customWidth="1"/>
    <col min="9731" max="9731" width="18.42578125" style="93" customWidth="1"/>
    <col min="9732" max="9732" width="12.7109375" style="93" customWidth="1"/>
    <col min="9733" max="9733" width="6.5703125" style="93" customWidth="1"/>
    <col min="9734" max="9734" width="4" style="93" bestFit="1" customWidth="1"/>
    <col min="9735" max="9735" width="11.42578125" style="93" bestFit="1" customWidth="1"/>
    <col min="9736" max="9979" width="9.140625" style="93"/>
    <col min="9980" max="9980" width="10.5703125" style="93" customWidth="1"/>
    <col min="9981" max="9981" width="48" style="93" customWidth="1"/>
    <col min="9982" max="9982" width="16.7109375" style="93" customWidth="1"/>
    <col min="9983" max="9983" width="6.5703125" style="93" customWidth="1"/>
    <col min="9984" max="9984" width="7.42578125" style="93" customWidth="1"/>
    <col min="9985" max="9985" width="13.42578125" style="93" customWidth="1"/>
    <col min="9986" max="9986" width="14.7109375" style="93" customWidth="1"/>
    <col min="9987" max="9987" width="18.42578125" style="93" customWidth="1"/>
    <col min="9988" max="9988" width="12.7109375" style="93" customWidth="1"/>
    <col min="9989" max="9989" width="6.5703125" style="93" customWidth="1"/>
    <col min="9990" max="9990" width="4" style="93" bestFit="1" customWidth="1"/>
    <col min="9991" max="9991" width="11.42578125" style="93" bestFit="1" customWidth="1"/>
    <col min="9992" max="10235" width="9.140625" style="93"/>
    <col min="10236" max="10236" width="10.5703125" style="93" customWidth="1"/>
    <col min="10237" max="10237" width="48" style="93" customWidth="1"/>
    <col min="10238" max="10238" width="16.7109375" style="93" customWidth="1"/>
    <col min="10239" max="10239" width="6.5703125" style="93" customWidth="1"/>
    <col min="10240" max="10240" width="7.42578125" style="93" customWidth="1"/>
    <col min="10241" max="10241" width="13.42578125" style="93" customWidth="1"/>
    <col min="10242" max="10242" width="14.7109375" style="93" customWidth="1"/>
    <col min="10243" max="10243" width="18.42578125" style="93" customWidth="1"/>
    <col min="10244" max="10244" width="12.7109375" style="93" customWidth="1"/>
    <col min="10245" max="10245" width="6.5703125" style="93" customWidth="1"/>
    <col min="10246" max="10246" width="4" style="93" bestFit="1" customWidth="1"/>
    <col min="10247" max="10247" width="11.42578125" style="93" bestFit="1" customWidth="1"/>
    <col min="10248" max="10491" width="9.140625" style="93"/>
    <col min="10492" max="10492" width="10.5703125" style="93" customWidth="1"/>
    <col min="10493" max="10493" width="48" style="93" customWidth="1"/>
    <col min="10494" max="10494" width="16.7109375" style="93" customWidth="1"/>
    <col min="10495" max="10495" width="6.5703125" style="93" customWidth="1"/>
    <col min="10496" max="10496" width="7.42578125" style="93" customWidth="1"/>
    <col min="10497" max="10497" width="13.42578125" style="93" customWidth="1"/>
    <col min="10498" max="10498" width="14.7109375" style="93" customWidth="1"/>
    <col min="10499" max="10499" width="18.42578125" style="93" customWidth="1"/>
    <col min="10500" max="10500" width="12.7109375" style="93" customWidth="1"/>
    <col min="10501" max="10501" width="6.5703125" style="93" customWidth="1"/>
    <col min="10502" max="10502" width="4" style="93" bestFit="1" customWidth="1"/>
    <col min="10503" max="10503" width="11.42578125" style="93" bestFit="1" customWidth="1"/>
    <col min="10504" max="10747" width="9.140625" style="93"/>
    <col min="10748" max="10748" width="10.5703125" style="93" customWidth="1"/>
    <col min="10749" max="10749" width="48" style="93" customWidth="1"/>
    <col min="10750" max="10750" width="16.7109375" style="93" customWidth="1"/>
    <col min="10751" max="10751" width="6.5703125" style="93" customWidth="1"/>
    <col min="10752" max="10752" width="7.42578125" style="93" customWidth="1"/>
    <col min="10753" max="10753" width="13.42578125" style="93" customWidth="1"/>
    <col min="10754" max="10754" width="14.7109375" style="93" customWidth="1"/>
    <col min="10755" max="10755" width="18.42578125" style="93" customWidth="1"/>
    <col min="10756" max="10756" width="12.7109375" style="93" customWidth="1"/>
    <col min="10757" max="10757" width="6.5703125" style="93" customWidth="1"/>
    <col min="10758" max="10758" width="4" style="93" bestFit="1" customWidth="1"/>
    <col min="10759" max="10759" width="11.42578125" style="93" bestFit="1" customWidth="1"/>
    <col min="10760" max="11003" width="9.140625" style="93"/>
    <col min="11004" max="11004" width="10.5703125" style="93" customWidth="1"/>
    <col min="11005" max="11005" width="48" style="93" customWidth="1"/>
    <col min="11006" max="11006" width="16.7109375" style="93" customWidth="1"/>
    <col min="11007" max="11007" width="6.5703125" style="93" customWidth="1"/>
    <col min="11008" max="11008" width="7.42578125" style="93" customWidth="1"/>
    <col min="11009" max="11009" width="13.42578125" style="93" customWidth="1"/>
    <col min="11010" max="11010" width="14.7109375" style="93" customWidth="1"/>
    <col min="11011" max="11011" width="18.42578125" style="93" customWidth="1"/>
    <col min="11012" max="11012" width="12.7109375" style="93" customWidth="1"/>
    <col min="11013" max="11013" width="6.5703125" style="93" customWidth="1"/>
    <col min="11014" max="11014" width="4" style="93" bestFit="1" customWidth="1"/>
    <col min="11015" max="11015" width="11.42578125" style="93" bestFit="1" customWidth="1"/>
    <col min="11016" max="11259" width="9.140625" style="93"/>
    <col min="11260" max="11260" width="10.5703125" style="93" customWidth="1"/>
    <col min="11261" max="11261" width="48" style="93" customWidth="1"/>
    <col min="11262" max="11262" width="16.7109375" style="93" customWidth="1"/>
    <col min="11263" max="11263" width="6.5703125" style="93" customWidth="1"/>
    <col min="11264" max="11264" width="7.42578125" style="93" customWidth="1"/>
    <col min="11265" max="11265" width="13.42578125" style="93" customWidth="1"/>
    <col min="11266" max="11266" width="14.7109375" style="93" customWidth="1"/>
    <col min="11267" max="11267" width="18.42578125" style="93" customWidth="1"/>
    <col min="11268" max="11268" width="12.7109375" style="93" customWidth="1"/>
    <col min="11269" max="11269" width="6.5703125" style="93" customWidth="1"/>
    <col min="11270" max="11270" width="4" style="93" bestFit="1" customWidth="1"/>
    <col min="11271" max="11271" width="11.42578125" style="93" bestFit="1" customWidth="1"/>
    <col min="11272" max="11515" width="9.140625" style="93"/>
    <col min="11516" max="11516" width="10.5703125" style="93" customWidth="1"/>
    <col min="11517" max="11517" width="48" style="93" customWidth="1"/>
    <col min="11518" max="11518" width="16.7109375" style="93" customWidth="1"/>
    <col min="11519" max="11519" width="6.5703125" style="93" customWidth="1"/>
    <col min="11520" max="11520" width="7.42578125" style="93" customWidth="1"/>
    <col min="11521" max="11521" width="13.42578125" style="93" customWidth="1"/>
    <col min="11522" max="11522" width="14.7109375" style="93" customWidth="1"/>
    <col min="11523" max="11523" width="18.42578125" style="93" customWidth="1"/>
    <col min="11524" max="11524" width="12.7109375" style="93" customWidth="1"/>
    <col min="11525" max="11525" width="6.5703125" style="93" customWidth="1"/>
    <col min="11526" max="11526" width="4" style="93" bestFit="1" customWidth="1"/>
    <col min="11527" max="11527" width="11.42578125" style="93" bestFit="1" customWidth="1"/>
    <col min="11528" max="11771" width="9.140625" style="93"/>
    <col min="11772" max="11772" width="10.5703125" style="93" customWidth="1"/>
    <col min="11773" max="11773" width="48" style="93" customWidth="1"/>
    <col min="11774" max="11774" width="16.7109375" style="93" customWidth="1"/>
    <col min="11775" max="11775" width="6.5703125" style="93" customWidth="1"/>
    <col min="11776" max="11776" width="7.42578125" style="93" customWidth="1"/>
    <col min="11777" max="11777" width="13.42578125" style="93" customWidth="1"/>
    <col min="11778" max="11778" width="14.7109375" style="93" customWidth="1"/>
    <col min="11779" max="11779" width="18.42578125" style="93" customWidth="1"/>
    <col min="11780" max="11780" width="12.7109375" style="93" customWidth="1"/>
    <col min="11781" max="11781" width="6.5703125" style="93" customWidth="1"/>
    <col min="11782" max="11782" width="4" style="93" bestFit="1" customWidth="1"/>
    <col min="11783" max="11783" width="11.42578125" style="93" bestFit="1" customWidth="1"/>
    <col min="11784" max="12027" width="9.140625" style="93"/>
    <col min="12028" max="12028" width="10.5703125" style="93" customWidth="1"/>
    <col min="12029" max="12029" width="48" style="93" customWidth="1"/>
    <col min="12030" max="12030" width="16.7109375" style="93" customWidth="1"/>
    <col min="12031" max="12031" width="6.5703125" style="93" customWidth="1"/>
    <col min="12032" max="12032" width="7.42578125" style="93" customWidth="1"/>
    <col min="12033" max="12033" width="13.42578125" style="93" customWidth="1"/>
    <col min="12034" max="12034" width="14.7109375" style="93" customWidth="1"/>
    <col min="12035" max="12035" width="18.42578125" style="93" customWidth="1"/>
    <col min="12036" max="12036" width="12.7109375" style="93" customWidth="1"/>
    <col min="12037" max="12037" width="6.5703125" style="93" customWidth="1"/>
    <col min="12038" max="12038" width="4" style="93" bestFit="1" customWidth="1"/>
    <col min="12039" max="12039" width="11.42578125" style="93" bestFit="1" customWidth="1"/>
    <col min="12040" max="12283" width="9.140625" style="93"/>
    <col min="12284" max="12284" width="10.5703125" style="93" customWidth="1"/>
    <col min="12285" max="12285" width="48" style="93" customWidth="1"/>
    <col min="12286" max="12286" width="16.7109375" style="93" customWidth="1"/>
    <col min="12287" max="12287" width="6.5703125" style="93" customWidth="1"/>
    <col min="12288" max="12288" width="7.42578125" style="93" customWidth="1"/>
    <col min="12289" max="12289" width="13.42578125" style="93" customWidth="1"/>
    <col min="12290" max="12290" width="14.7109375" style="93" customWidth="1"/>
    <col min="12291" max="12291" width="18.42578125" style="93" customWidth="1"/>
    <col min="12292" max="12292" width="12.7109375" style="93" customWidth="1"/>
    <col min="12293" max="12293" width="6.5703125" style="93" customWidth="1"/>
    <col min="12294" max="12294" width="4" style="93" bestFit="1" customWidth="1"/>
    <col min="12295" max="12295" width="11.42578125" style="93" bestFit="1" customWidth="1"/>
    <col min="12296" max="12539" width="9.140625" style="93"/>
    <col min="12540" max="12540" width="10.5703125" style="93" customWidth="1"/>
    <col min="12541" max="12541" width="48" style="93" customWidth="1"/>
    <col min="12542" max="12542" width="16.7109375" style="93" customWidth="1"/>
    <col min="12543" max="12543" width="6.5703125" style="93" customWidth="1"/>
    <col min="12544" max="12544" width="7.42578125" style="93" customWidth="1"/>
    <col min="12545" max="12545" width="13.42578125" style="93" customWidth="1"/>
    <col min="12546" max="12546" width="14.7109375" style="93" customWidth="1"/>
    <col min="12547" max="12547" width="18.42578125" style="93" customWidth="1"/>
    <col min="12548" max="12548" width="12.7109375" style="93" customWidth="1"/>
    <col min="12549" max="12549" width="6.5703125" style="93" customWidth="1"/>
    <col min="12550" max="12550" width="4" style="93" bestFit="1" customWidth="1"/>
    <col min="12551" max="12551" width="11.42578125" style="93" bestFit="1" customWidth="1"/>
    <col min="12552" max="12795" width="9.140625" style="93"/>
    <col min="12796" max="12796" width="10.5703125" style="93" customWidth="1"/>
    <col min="12797" max="12797" width="48" style="93" customWidth="1"/>
    <col min="12798" max="12798" width="16.7109375" style="93" customWidth="1"/>
    <col min="12799" max="12799" width="6.5703125" style="93" customWidth="1"/>
    <col min="12800" max="12800" width="7.42578125" style="93" customWidth="1"/>
    <col min="12801" max="12801" width="13.42578125" style="93" customWidth="1"/>
    <col min="12802" max="12802" width="14.7109375" style="93" customWidth="1"/>
    <col min="12803" max="12803" width="18.42578125" style="93" customWidth="1"/>
    <col min="12804" max="12804" width="12.7109375" style="93" customWidth="1"/>
    <col min="12805" max="12805" width="6.5703125" style="93" customWidth="1"/>
    <col min="12806" max="12806" width="4" style="93" bestFit="1" customWidth="1"/>
    <col min="12807" max="12807" width="11.42578125" style="93" bestFit="1" customWidth="1"/>
    <col min="12808" max="13051" width="9.140625" style="93"/>
    <col min="13052" max="13052" width="10.5703125" style="93" customWidth="1"/>
    <col min="13053" max="13053" width="48" style="93" customWidth="1"/>
    <col min="13054" max="13054" width="16.7109375" style="93" customWidth="1"/>
    <col min="13055" max="13055" width="6.5703125" style="93" customWidth="1"/>
    <col min="13056" max="13056" width="7.42578125" style="93" customWidth="1"/>
    <col min="13057" max="13057" width="13.42578125" style="93" customWidth="1"/>
    <col min="13058" max="13058" width="14.7109375" style="93" customWidth="1"/>
    <col min="13059" max="13059" width="18.42578125" style="93" customWidth="1"/>
    <col min="13060" max="13060" width="12.7109375" style="93" customWidth="1"/>
    <col min="13061" max="13061" width="6.5703125" style="93" customWidth="1"/>
    <col min="13062" max="13062" width="4" style="93" bestFit="1" customWidth="1"/>
    <col min="13063" max="13063" width="11.42578125" style="93" bestFit="1" customWidth="1"/>
    <col min="13064" max="13307" width="9.140625" style="93"/>
    <col min="13308" max="13308" width="10.5703125" style="93" customWidth="1"/>
    <col min="13309" max="13309" width="48" style="93" customWidth="1"/>
    <col min="13310" max="13310" width="16.7109375" style="93" customWidth="1"/>
    <col min="13311" max="13311" width="6.5703125" style="93" customWidth="1"/>
    <col min="13312" max="13312" width="7.42578125" style="93" customWidth="1"/>
    <col min="13313" max="13313" width="13.42578125" style="93" customWidth="1"/>
    <col min="13314" max="13314" width="14.7109375" style="93" customWidth="1"/>
    <col min="13315" max="13315" width="18.42578125" style="93" customWidth="1"/>
    <col min="13316" max="13316" width="12.7109375" style="93" customWidth="1"/>
    <col min="13317" max="13317" width="6.5703125" style="93" customWidth="1"/>
    <col min="13318" max="13318" width="4" style="93" bestFit="1" customWidth="1"/>
    <col min="13319" max="13319" width="11.42578125" style="93" bestFit="1" customWidth="1"/>
    <col min="13320" max="13563" width="9.140625" style="93"/>
    <col min="13564" max="13564" width="10.5703125" style="93" customWidth="1"/>
    <col min="13565" max="13565" width="48" style="93" customWidth="1"/>
    <col min="13566" max="13566" width="16.7109375" style="93" customWidth="1"/>
    <col min="13567" max="13567" width="6.5703125" style="93" customWidth="1"/>
    <col min="13568" max="13568" width="7.42578125" style="93" customWidth="1"/>
    <col min="13569" max="13569" width="13.42578125" style="93" customWidth="1"/>
    <col min="13570" max="13570" width="14.7109375" style="93" customWidth="1"/>
    <col min="13571" max="13571" width="18.42578125" style="93" customWidth="1"/>
    <col min="13572" max="13572" width="12.7109375" style="93" customWidth="1"/>
    <col min="13573" max="13573" width="6.5703125" style="93" customWidth="1"/>
    <col min="13574" max="13574" width="4" style="93" bestFit="1" customWidth="1"/>
    <col min="13575" max="13575" width="11.42578125" style="93" bestFit="1" customWidth="1"/>
    <col min="13576" max="13819" width="9.140625" style="93"/>
    <col min="13820" max="13820" width="10.5703125" style="93" customWidth="1"/>
    <col min="13821" max="13821" width="48" style="93" customWidth="1"/>
    <col min="13822" max="13822" width="16.7109375" style="93" customWidth="1"/>
    <col min="13823" max="13823" width="6.5703125" style="93" customWidth="1"/>
    <col min="13824" max="13824" width="7.42578125" style="93" customWidth="1"/>
    <col min="13825" max="13825" width="13.42578125" style="93" customWidth="1"/>
    <col min="13826" max="13826" width="14.7109375" style="93" customWidth="1"/>
    <col min="13827" max="13827" width="18.42578125" style="93" customWidth="1"/>
    <col min="13828" max="13828" width="12.7109375" style="93" customWidth="1"/>
    <col min="13829" max="13829" width="6.5703125" style="93" customWidth="1"/>
    <col min="13830" max="13830" width="4" style="93" bestFit="1" customWidth="1"/>
    <col min="13831" max="13831" width="11.42578125" style="93" bestFit="1" customWidth="1"/>
    <col min="13832" max="14075" width="9.140625" style="93"/>
    <col min="14076" max="14076" width="10.5703125" style="93" customWidth="1"/>
    <col min="14077" max="14077" width="48" style="93" customWidth="1"/>
    <col min="14078" max="14078" width="16.7109375" style="93" customWidth="1"/>
    <col min="14079" max="14079" width="6.5703125" style="93" customWidth="1"/>
    <col min="14080" max="14080" width="7.42578125" style="93" customWidth="1"/>
    <col min="14081" max="14081" width="13.42578125" style="93" customWidth="1"/>
    <col min="14082" max="14082" width="14.7109375" style="93" customWidth="1"/>
    <col min="14083" max="14083" width="18.42578125" style="93" customWidth="1"/>
    <col min="14084" max="14084" width="12.7109375" style="93" customWidth="1"/>
    <col min="14085" max="14085" width="6.5703125" style="93" customWidth="1"/>
    <col min="14086" max="14086" width="4" style="93" bestFit="1" customWidth="1"/>
    <col min="14087" max="14087" width="11.42578125" style="93" bestFit="1" customWidth="1"/>
    <col min="14088" max="14331" width="9.140625" style="93"/>
    <col min="14332" max="14332" width="10.5703125" style="93" customWidth="1"/>
    <col min="14333" max="14333" width="48" style="93" customWidth="1"/>
    <col min="14334" max="14334" width="16.7109375" style="93" customWidth="1"/>
    <col min="14335" max="14335" width="6.5703125" style="93" customWidth="1"/>
    <col min="14336" max="14336" width="7.42578125" style="93" customWidth="1"/>
    <col min="14337" max="14337" width="13.42578125" style="93" customWidth="1"/>
    <col min="14338" max="14338" width="14.7109375" style="93" customWidth="1"/>
    <col min="14339" max="14339" width="18.42578125" style="93" customWidth="1"/>
    <col min="14340" max="14340" width="12.7109375" style="93" customWidth="1"/>
    <col min="14341" max="14341" width="6.5703125" style="93" customWidth="1"/>
    <col min="14342" max="14342" width="4" style="93" bestFit="1" customWidth="1"/>
    <col min="14343" max="14343" width="11.42578125" style="93" bestFit="1" customWidth="1"/>
    <col min="14344" max="14587" width="9.140625" style="93"/>
    <col min="14588" max="14588" width="10.5703125" style="93" customWidth="1"/>
    <col min="14589" max="14589" width="48" style="93" customWidth="1"/>
    <col min="14590" max="14590" width="16.7109375" style="93" customWidth="1"/>
    <col min="14591" max="14591" width="6.5703125" style="93" customWidth="1"/>
    <col min="14592" max="14592" width="7.42578125" style="93" customWidth="1"/>
    <col min="14593" max="14593" width="13.42578125" style="93" customWidth="1"/>
    <col min="14594" max="14594" width="14.7109375" style="93" customWidth="1"/>
    <col min="14595" max="14595" width="18.42578125" style="93" customWidth="1"/>
    <col min="14596" max="14596" width="12.7109375" style="93" customWidth="1"/>
    <col min="14597" max="14597" width="6.5703125" style="93" customWidth="1"/>
    <col min="14598" max="14598" width="4" style="93" bestFit="1" customWidth="1"/>
    <col min="14599" max="14599" width="11.42578125" style="93" bestFit="1" customWidth="1"/>
    <col min="14600" max="14843" width="9.140625" style="93"/>
    <col min="14844" max="14844" width="10.5703125" style="93" customWidth="1"/>
    <col min="14845" max="14845" width="48" style="93" customWidth="1"/>
    <col min="14846" max="14846" width="16.7109375" style="93" customWidth="1"/>
    <col min="14847" max="14847" width="6.5703125" style="93" customWidth="1"/>
    <col min="14848" max="14848" width="7.42578125" style="93" customWidth="1"/>
    <col min="14849" max="14849" width="13.42578125" style="93" customWidth="1"/>
    <col min="14850" max="14850" width="14.7109375" style="93" customWidth="1"/>
    <col min="14851" max="14851" width="18.42578125" style="93" customWidth="1"/>
    <col min="14852" max="14852" width="12.7109375" style="93" customWidth="1"/>
    <col min="14853" max="14853" width="6.5703125" style="93" customWidth="1"/>
    <col min="14854" max="14854" width="4" style="93" bestFit="1" customWidth="1"/>
    <col min="14855" max="14855" width="11.42578125" style="93" bestFit="1" customWidth="1"/>
    <col min="14856" max="15099" width="9.140625" style="93"/>
    <col min="15100" max="15100" width="10.5703125" style="93" customWidth="1"/>
    <col min="15101" max="15101" width="48" style="93" customWidth="1"/>
    <col min="15102" max="15102" width="16.7109375" style="93" customWidth="1"/>
    <col min="15103" max="15103" width="6.5703125" style="93" customWidth="1"/>
    <col min="15104" max="15104" width="7.42578125" style="93" customWidth="1"/>
    <col min="15105" max="15105" width="13.42578125" style="93" customWidth="1"/>
    <col min="15106" max="15106" width="14.7109375" style="93" customWidth="1"/>
    <col min="15107" max="15107" width="18.42578125" style="93" customWidth="1"/>
    <col min="15108" max="15108" width="12.7109375" style="93" customWidth="1"/>
    <col min="15109" max="15109" width="6.5703125" style="93" customWidth="1"/>
    <col min="15110" max="15110" width="4" style="93" bestFit="1" customWidth="1"/>
    <col min="15111" max="15111" width="11.42578125" style="93" bestFit="1" customWidth="1"/>
    <col min="15112" max="15355" width="9.140625" style="93"/>
    <col min="15356" max="15356" width="10.5703125" style="93" customWidth="1"/>
    <col min="15357" max="15357" width="48" style="93" customWidth="1"/>
    <col min="15358" max="15358" width="16.7109375" style="93" customWidth="1"/>
    <col min="15359" max="15359" width="6.5703125" style="93" customWidth="1"/>
    <col min="15360" max="15360" width="7.42578125" style="93" customWidth="1"/>
    <col min="15361" max="15361" width="13.42578125" style="93" customWidth="1"/>
    <col min="15362" max="15362" width="14.7109375" style="93" customWidth="1"/>
    <col min="15363" max="15363" width="18.42578125" style="93" customWidth="1"/>
    <col min="15364" max="15364" width="12.7109375" style="93" customWidth="1"/>
    <col min="15365" max="15365" width="6.5703125" style="93" customWidth="1"/>
    <col min="15366" max="15366" width="4" style="93" bestFit="1" customWidth="1"/>
    <col min="15367" max="15367" width="11.42578125" style="93" bestFit="1" customWidth="1"/>
    <col min="15368" max="15611" width="9.140625" style="93"/>
    <col min="15612" max="15612" width="10.5703125" style="93" customWidth="1"/>
    <col min="15613" max="15613" width="48" style="93" customWidth="1"/>
    <col min="15614" max="15614" width="16.7109375" style="93" customWidth="1"/>
    <col min="15615" max="15615" width="6.5703125" style="93" customWidth="1"/>
    <col min="15616" max="15616" width="7.42578125" style="93" customWidth="1"/>
    <col min="15617" max="15617" width="13.42578125" style="93" customWidth="1"/>
    <col min="15618" max="15618" width="14.7109375" style="93" customWidth="1"/>
    <col min="15619" max="15619" width="18.42578125" style="93" customWidth="1"/>
    <col min="15620" max="15620" width="12.7109375" style="93" customWidth="1"/>
    <col min="15621" max="15621" width="6.5703125" style="93" customWidth="1"/>
    <col min="15622" max="15622" width="4" style="93" bestFit="1" customWidth="1"/>
    <col min="15623" max="15623" width="11.42578125" style="93" bestFit="1" customWidth="1"/>
    <col min="15624" max="15867" width="9.140625" style="93"/>
    <col min="15868" max="15868" width="10.5703125" style="93" customWidth="1"/>
    <col min="15869" max="15869" width="48" style="93" customWidth="1"/>
    <col min="15870" max="15870" width="16.7109375" style="93" customWidth="1"/>
    <col min="15871" max="15871" width="6.5703125" style="93" customWidth="1"/>
    <col min="15872" max="15872" width="7.42578125" style="93" customWidth="1"/>
    <col min="15873" max="15873" width="13.42578125" style="93" customWidth="1"/>
    <col min="15874" max="15874" width="14.7109375" style="93" customWidth="1"/>
    <col min="15875" max="15875" width="18.42578125" style="93" customWidth="1"/>
    <col min="15876" max="15876" width="12.7109375" style="93" customWidth="1"/>
    <col min="15877" max="15877" width="6.5703125" style="93" customWidth="1"/>
    <col min="15878" max="15878" width="4" style="93" bestFit="1" customWidth="1"/>
    <col min="15879" max="15879" width="11.42578125" style="93" bestFit="1" customWidth="1"/>
    <col min="15880" max="16123" width="9.140625" style="93"/>
    <col min="16124" max="16124" width="10.5703125" style="93" customWidth="1"/>
    <col min="16125" max="16125" width="48" style="93" customWidth="1"/>
    <col min="16126" max="16126" width="16.7109375" style="93" customWidth="1"/>
    <col min="16127" max="16127" width="6.5703125" style="93" customWidth="1"/>
    <col min="16128" max="16128" width="7.42578125" style="93" customWidth="1"/>
    <col min="16129" max="16129" width="13.42578125" style="93" customWidth="1"/>
    <col min="16130" max="16130" width="14.7109375" style="93" customWidth="1"/>
    <col min="16131" max="16131" width="18.42578125" style="93" customWidth="1"/>
    <col min="16132" max="16132" width="12.7109375" style="93" customWidth="1"/>
    <col min="16133" max="16133" width="6.5703125" style="93" customWidth="1"/>
    <col min="16134" max="16134" width="4" style="93" bestFit="1" customWidth="1"/>
    <col min="16135" max="16135" width="11.42578125" style="93" bestFit="1" customWidth="1"/>
    <col min="16136" max="16384" width="9.140625" style="93"/>
  </cols>
  <sheetData>
    <row r="1" spans="1:13">
      <c r="A1" s="89"/>
      <c r="B1" s="89"/>
      <c r="C1" s="89"/>
      <c r="D1" s="89"/>
      <c r="E1" s="90"/>
      <c r="F1" s="91"/>
      <c r="G1" s="89"/>
      <c r="H1" s="90" t="s">
        <v>28</v>
      </c>
    </row>
    <row r="2" spans="1:13">
      <c r="A2" s="89"/>
      <c r="B2" s="89"/>
      <c r="C2" s="89"/>
      <c r="D2" s="89"/>
      <c r="E2" s="90"/>
      <c r="F2" s="91"/>
      <c r="G2" s="89"/>
      <c r="H2" s="90" t="s">
        <v>3</v>
      </c>
    </row>
    <row r="3" spans="1:13">
      <c r="A3" s="91"/>
      <c r="B3" s="91"/>
      <c r="C3" s="91"/>
      <c r="D3" s="91"/>
      <c r="E3" s="90"/>
      <c r="F3" s="91"/>
      <c r="G3" s="94"/>
      <c r="H3" s="90" t="s">
        <v>4</v>
      </c>
    </row>
    <row r="4" spans="1:13">
      <c r="A4" s="91"/>
      <c r="B4" s="91"/>
      <c r="C4" s="94"/>
      <c r="D4" s="94"/>
      <c r="E4" s="94"/>
      <c r="F4" s="95"/>
      <c r="G4" s="935" t="s">
        <v>5</v>
      </c>
      <c r="H4" s="936"/>
    </row>
    <row r="5" spans="1:13">
      <c r="A5" s="91"/>
      <c r="B5" s="91"/>
      <c r="C5" s="94"/>
      <c r="D5" s="94"/>
      <c r="E5" s="937" t="s">
        <v>6</v>
      </c>
      <c r="F5" s="938"/>
      <c r="G5" s="939" t="s">
        <v>29</v>
      </c>
      <c r="H5" s="940"/>
    </row>
    <row r="6" spans="1:13">
      <c r="A6" s="89" t="s">
        <v>7</v>
      </c>
      <c r="B6" s="941" t="s">
        <v>30</v>
      </c>
      <c r="C6" s="941"/>
      <c r="D6" s="89"/>
      <c r="E6" s="95"/>
      <c r="F6" s="97" t="s">
        <v>8</v>
      </c>
      <c r="G6" s="942" t="s">
        <v>30</v>
      </c>
      <c r="H6" s="943"/>
    </row>
    <row r="7" spans="1:13" ht="14.25">
      <c r="A7" s="89"/>
      <c r="B7" s="946" t="s">
        <v>31</v>
      </c>
      <c r="C7" s="946"/>
      <c r="D7" s="95"/>
      <c r="E7" s="95"/>
      <c r="F7" s="95"/>
      <c r="G7" s="944"/>
      <c r="H7" s="945"/>
    </row>
    <row r="8" spans="1:13" ht="13.5" customHeight="1">
      <c r="A8" s="98" t="s">
        <v>48</v>
      </c>
      <c r="B8" s="934" t="s">
        <v>84</v>
      </c>
      <c r="C8" s="934"/>
      <c r="D8" s="934"/>
      <c r="E8" s="99"/>
      <c r="F8" s="97" t="s">
        <v>8</v>
      </c>
      <c r="G8" s="942" t="s">
        <v>83</v>
      </c>
      <c r="H8" s="943"/>
    </row>
    <row r="9" spans="1:13">
      <c r="A9" s="100"/>
      <c r="B9" s="947" t="s">
        <v>31</v>
      </c>
      <c r="C9" s="947"/>
      <c r="D9" s="101"/>
      <c r="E9" s="102"/>
      <c r="F9" s="95"/>
      <c r="G9" s="962"/>
      <c r="H9" s="968"/>
    </row>
    <row r="10" spans="1:13" ht="16.899999999999999" customHeight="1">
      <c r="A10" s="98" t="s">
        <v>96</v>
      </c>
      <c r="B10" s="950" t="s">
        <v>59</v>
      </c>
      <c r="C10" s="950"/>
      <c r="D10" s="94"/>
      <c r="E10" s="99"/>
      <c r="F10" s="97" t="s">
        <v>8</v>
      </c>
      <c r="G10" s="962" t="s">
        <v>55</v>
      </c>
      <c r="H10" s="968"/>
    </row>
    <row r="11" spans="1:13">
      <c r="A11" s="100"/>
      <c r="B11" s="951" t="s">
        <v>31</v>
      </c>
      <c r="C11" s="951"/>
      <c r="D11" s="101"/>
      <c r="E11" s="95"/>
      <c r="F11" s="95"/>
      <c r="G11" s="942"/>
      <c r="H11" s="943"/>
    </row>
    <row r="12" spans="1:13">
      <c r="A12" s="100" t="s">
        <v>32</v>
      </c>
      <c r="B12" s="950" t="s">
        <v>97</v>
      </c>
      <c r="C12" s="950"/>
      <c r="D12" s="89"/>
      <c r="E12" s="103"/>
      <c r="F12" s="104"/>
      <c r="G12" s="944"/>
      <c r="H12" s="945"/>
    </row>
    <row r="13" spans="1:13" ht="14.25">
      <c r="A13" s="98"/>
      <c r="B13" s="952" t="s">
        <v>33</v>
      </c>
      <c r="C13" s="952"/>
      <c r="D13" s="95"/>
      <c r="E13" s="99"/>
      <c r="F13" s="102"/>
      <c r="G13" s="942"/>
      <c r="H13" s="943"/>
    </row>
    <row r="14" spans="1:13">
      <c r="A14" s="89"/>
      <c r="B14" s="94"/>
      <c r="C14" s="937" t="s">
        <v>11</v>
      </c>
      <c r="D14" s="937"/>
      <c r="E14" s="937"/>
      <c r="F14" s="938"/>
      <c r="G14" s="944"/>
      <c r="H14" s="945"/>
    </row>
    <row r="15" spans="1:13">
      <c r="A15" s="91"/>
      <c r="B15" s="937" t="s">
        <v>53</v>
      </c>
      <c r="C15" s="937"/>
      <c r="D15" s="937"/>
      <c r="E15" s="938"/>
      <c r="F15" s="96" t="s">
        <v>12</v>
      </c>
      <c r="G15" s="953" t="s">
        <v>85</v>
      </c>
      <c r="H15" s="954"/>
    </row>
    <row r="16" spans="1:13">
      <c r="A16" s="91"/>
      <c r="B16" s="95"/>
      <c r="C16" s="91"/>
      <c r="D16" s="91"/>
      <c r="E16" s="89"/>
      <c r="F16" s="96" t="s">
        <v>13</v>
      </c>
      <c r="G16" s="1001">
        <v>45198</v>
      </c>
      <c r="H16" s="968"/>
      <c r="K16" s="105" t="s">
        <v>88</v>
      </c>
      <c r="L16" s="105" t="s">
        <v>125</v>
      </c>
      <c r="M16" s="105" t="s">
        <v>171</v>
      </c>
    </row>
    <row r="17" spans="1:18">
      <c r="A17" s="91"/>
      <c r="B17" s="95"/>
      <c r="C17" s="91"/>
      <c r="D17" s="91"/>
      <c r="E17" s="90" t="s">
        <v>111</v>
      </c>
      <c r="F17" s="96" t="s">
        <v>12</v>
      </c>
      <c r="G17" s="964" t="s">
        <v>161</v>
      </c>
      <c r="H17" s="965"/>
      <c r="K17" s="105"/>
    </row>
    <row r="18" spans="1:18">
      <c r="A18" s="91"/>
      <c r="B18" s="95"/>
      <c r="C18" s="91"/>
      <c r="D18" s="91"/>
      <c r="E18" s="89"/>
      <c r="F18" s="96" t="s">
        <v>13</v>
      </c>
      <c r="G18" s="966">
        <v>45414</v>
      </c>
      <c r="H18" s="967"/>
      <c r="K18" s="105"/>
    </row>
    <row r="19" spans="1:18">
      <c r="A19" s="89"/>
      <c r="B19" s="91"/>
      <c r="C19" s="94"/>
      <c r="D19" s="94"/>
      <c r="E19" s="94"/>
      <c r="F19" s="90" t="s">
        <v>34</v>
      </c>
      <c r="G19" s="939"/>
      <c r="H19" s="940"/>
    </row>
    <row r="20" spans="1:18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</row>
    <row r="21" spans="1:18">
      <c r="A21" s="89"/>
      <c r="B21" s="89"/>
      <c r="C21" s="956" t="s">
        <v>35</v>
      </c>
      <c r="D21" s="109"/>
      <c r="E21" s="958" t="s">
        <v>36</v>
      </c>
      <c r="F21" s="959"/>
      <c r="G21" s="962" t="s">
        <v>16</v>
      </c>
      <c r="H21" s="963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f>54022194.04-1500000-460000</f>
        <v>52062194.039999999</v>
      </c>
    </row>
    <row r="22" spans="1:18">
      <c r="A22" s="89"/>
      <c r="B22" s="89"/>
      <c r="C22" s="957"/>
      <c r="D22" s="109"/>
      <c r="E22" s="960"/>
      <c r="F22" s="961"/>
      <c r="G22" s="111" t="s">
        <v>20</v>
      </c>
      <c r="H22" s="111" t="s">
        <v>21</v>
      </c>
      <c r="J22" s="107"/>
      <c r="K22" s="108"/>
    </row>
    <row r="23" spans="1:18">
      <c r="A23" s="89"/>
      <c r="B23" s="112" t="s">
        <v>37</v>
      </c>
      <c r="C23" s="113" t="s">
        <v>102</v>
      </c>
      <c r="D23" s="114"/>
      <c r="E23" s="962" t="s">
        <v>172</v>
      </c>
      <c r="F23" s="968"/>
      <c r="G23" s="216">
        <v>45415</v>
      </c>
      <c r="H23" s="166" t="str">
        <f>$E$23</f>
        <v>23.05.2024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f>M21/M20</f>
        <v>0.74220204161647696</v>
      </c>
    </row>
    <row r="24" spans="1:18">
      <c r="A24" s="94"/>
      <c r="B24" s="95" t="s">
        <v>39</v>
      </c>
      <c r="C24" s="95"/>
      <c r="D24" s="95"/>
      <c r="E24" s="95"/>
      <c r="F24" s="969"/>
      <c r="G24" s="969"/>
      <c r="H24" s="95"/>
      <c r="J24" s="110" t="s">
        <v>80</v>
      </c>
      <c r="K24" s="108">
        <f>H38</f>
        <v>14613440.944863958</v>
      </c>
      <c r="L24" s="108">
        <f>L23*L25</f>
        <v>2435580.1904966864</v>
      </c>
      <c r="M24" s="108">
        <f>M25*M23</f>
        <v>14613481.142980125</v>
      </c>
    </row>
    <row r="25" spans="1:18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H37</f>
        <v>19689357.241799999</v>
      </c>
      <c r="L25" s="108">
        <f>H36</f>
        <v>3281559.5402999986</v>
      </c>
      <c r="M25" s="108">
        <f>H37</f>
        <v>19689357.241799999</v>
      </c>
    </row>
    <row r="26" spans="1:18">
      <c r="A26" s="956" t="s">
        <v>40</v>
      </c>
      <c r="B26" s="958" t="s">
        <v>41</v>
      </c>
      <c r="C26" s="959"/>
      <c r="D26" s="958" t="s">
        <v>5</v>
      </c>
      <c r="E26" s="959"/>
      <c r="F26" s="973" t="s">
        <v>77</v>
      </c>
      <c r="G26" s="974"/>
      <c r="H26" s="936"/>
      <c r="J26" s="117"/>
      <c r="K26" s="93" t="s">
        <v>1386</v>
      </c>
      <c r="L26" s="93" t="s">
        <v>1387</v>
      </c>
    </row>
    <row r="27" spans="1:18">
      <c r="A27" s="970"/>
      <c r="B27" s="971"/>
      <c r="C27" s="972"/>
      <c r="D27" s="971"/>
      <c r="E27" s="972"/>
      <c r="F27" s="956" t="s">
        <v>42</v>
      </c>
      <c r="G27" s="956" t="s">
        <v>43</v>
      </c>
      <c r="H27" s="956" t="s">
        <v>44</v>
      </c>
      <c r="J27" s="212" t="s">
        <v>53</v>
      </c>
      <c r="K27" s="241">
        <v>70145581.823799983</v>
      </c>
      <c r="L27" s="241">
        <f>K27/1.2</f>
        <v>58454651.519833319</v>
      </c>
    </row>
    <row r="28" spans="1:18">
      <c r="A28" s="970"/>
      <c r="B28" s="971"/>
      <c r="C28" s="972"/>
      <c r="D28" s="971"/>
      <c r="E28" s="972"/>
      <c r="F28" s="970"/>
      <c r="G28" s="970"/>
      <c r="H28" s="970"/>
      <c r="J28" s="933" t="s">
        <v>1387</v>
      </c>
      <c r="K28" s="933"/>
      <c r="L28" s="933"/>
    </row>
    <row r="29" spans="1:18" s="120" customFormat="1">
      <c r="A29" s="118">
        <v>1</v>
      </c>
      <c r="B29" s="976">
        <v>2</v>
      </c>
      <c r="C29" s="977"/>
      <c r="D29" s="976">
        <v>3</v>
      </c>
      <c r="E29" s="977"/>
      <c r="F29" s="118">
        <v>4</v>
      </c>
      <c r="G29" s="118">
        <v>5</v>
      </c>
      <c r="H29" s="118">
        <v>6</v>
      </c>
      <c r="I29" s="119"/>
      <c r="J29" s="335" t="s">
        <v>389</v>
      </c>
      <c r="K29" s="335" t="s">
        <v>390</v>
      </c>
      <c r="L29" s="335" t="s">
        <v>392</v>
      </c>
      <c r="M29" s="93"/>
      <c r="N29" s="93"/>
      <c r="O29" s="212" t="s">
        <v>1388</v>
      </c>
      <c r="P29" s="212" t="s">
        <v>399</v>
      </c>
    </row>
    <row r="30" spans="1:18">
      <c r="A30" s="121"/>
      <c r="B30" s="978" t="s">
        <v>45</v>
      </c>
      <c r="C30" s="979"/>
      <c r="D30" s="980"/>
      <c r="E30" s="981"/>
      <c r="F30" s="218">
        <f>SUM(F32:F34)</f>
        <v>26866307.64016667</v>
      </c>
      <c r="G30" s="218">
        <f>F30</f>
        <v>26866307.64016667</v>
      </c>
      <c r="H30" s="122">
        <f>H34</f>
        <v>16407797.7015</v>
      </c>
      <c r="J30" s="336">
        <v>7483690.8300000001</v>
      </c>
      <c r="K30" s="336">
        <f>'КС-2 №2'!K58/1.2</f>
        <v>2974819.1086666668</v>
      </c>
      <c r="L30" s="336">
        <f>'КС-2 №3'!K145/1.2</f>
        <v>16407797.7015</v>
      </c>
      <c r="O30" s="240">
        <f>L27-J30-K30-L30</f>
        <v>31588343.879666656</v>
      </c>
      <c r="P30" s="214">
        <f>K27-O30</f>
        <v>38557237.944133326</v>
      </c>
      <c r="R30" s="92"/>
    </row>
    <row r="31" spans="1:18">
      <c r="A31" s="123"/>
      <c r="B31" s="982" t="s">
        <v>46</v>
      </c>
      <c r="C31" s="983"/>
      <c r="D31" s="984"/>
      <c r="E31" s="985"/>
      <c r="F31" s="122"/>
      <c r="G31" s="122"/>
      <c r="H31" s="122"/>
      <c r="J31" s="337"/>
      <c r="K31" s="337"/>
      <c r="L31" s="338"/>
      <c r="O31" s="92"/>
    </row>
    <row r="32" spans="1:18">
      <c r="A32" s="123" t="s">
        <v>38</v>
      </c>
      <c r="B32" s="217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36"/>
      <c r="K32" s="336"/>
      <c r="L32" s="336"/>
      <c r="O32" s="212" t="s">
        <v>1389</v>
      </c>
      <c r="P32" s="212" t="s">
        <v>399</v>
      </c>
    </row>
    <row r="33" spans="1:16">
      <c r="A33" s="123" t="s">
        <v>100</v>
      </c>
      <c r="B33" s="124" t="s">
        <v>124</v>
      </c>
      <c r="C33" s="125"/>
      <c r="D33" s="986"/>
      <c r="E33" s="987"/>
      <c r="F33" s="122">
        <f>K30</f>
        <v>2974819.1086666668</v>
      </c>
      <c r="G33" s="122">
        <f>F33</f>
        <v>2974819.1086666668</v>
      </c>
      <c r="H33" s="122"/>
      <c r="J33" s="336">
        <v>8980428.9959999993</v>
      </c>
      <c r="K33" s="336">
        <v>3569782.9304</v>
      </c>
      <c r="L33" s="336">
        <v>19689357.241799999</v>
      </c>
      <c r="O33" s="241">
        <f>SUM(J33:L33)</f>
        <v>32239569.168199997</v>
      </c>
      <c r="P33" s="92">
        <f>K27-O33</f>
        <v>37906012.655599982</v>
      </c>
    </row>
    <row r="34" spans="1:16">
      <c r="A34" s="123" t="s">
        <v>100</v>
      </c>
      <c r="B34" s="124" t="s">
        <v>173</v>
      </c>
      <c r="C34" s="125"/>
      <c r="D34" s="986"/>
      <c r="E34" s="987"/>
      <c r="F34" s="122">
        <f>L30</f>
        <v>16407797.7015</v>
      </c>
      <c r="G34" s="122">
        <f>F34</f>
        <v>16407797.7015</v>
      </c>
      <c r="H34" s="122">
        <f>G34</f>
        <v>16407797.7015</v>
      </c>
      <c r="J34" s="120"/>
      <c r="K34" s="120"/>
    </row>
    <row r="35" spans="1:16">
      <c r="A35" s="126"/>
      <c r="B35" s="127"/>
      <c r="C35" s="126"/>
      <c r="D35" s="126"/>
      <c r="E35" s="126"/>
      <c r="F35" s="126"/>
      <c r="G35" s="128" t="s">
        <v>47</v>
      </c>
      <c r="H35" s="129">
        <f>SUM(H34:H34)</f>
        <v>16407797.7015</v>
      </c>
      <c r="J35" s="120"/>
      <c r="K35" s="120"/>
    </row>
    <row r="36" spans="1:16">
      <c r="A36" s="102"/>
      <c r="B36" s="130"/>
      <c r="C36" s="102"/>
      <c r="D36" s="102"/>
      <c r="E36" s="102"/>
      <c r="F36" s="102"/>
      <c r="G36" s="131" t="s">
        <v>57</v>
      </c>
      <c r="H36" s="129">
        <f>H37-H35</f>
        <v>3281559.5402999986</v>
      </c>
      <c r="J36" s="120"/>
      <c r="K36" s="120"/>
      <c r="O36" s="132"/>
    </row>
    <row r="37" spans="1:16">
      <c r="A37" s="102"/>
      <c r="B37" s="130"/>
      <c r="C37" s="102"/>
      <c r="D37" s="102"/>
      <c r="E37" s="102"/>
      <c r="F37" s="133"/>
      <c r="G37" s="134" t="s">
        <v>58</v>
      </c>
      <c r="H37" s="135">
        <f>H35*1.2</f>
        <v>19689357.241799999</v>
      </c>
      <c r="J37" s="120"/>
      <c r="K37" s="120"/>
    </row>
    <row r="38" spans="1:16">
      <c r="A38" s="102"/>
      <c r="B38" s="130" t="s">
        <v>1385</v>
      </c>
      <c r="C38" s="102"/>
      <c r="D38" s="102"/>
      <c r="E38" s="102"/>
      <c r="F38" s="136"/>
      <c r="G38" s="137" t="s">
        <v>1391</v>
      </c>
      <c r="H38" s="334">
        <f>H37*0.7422</f>
        <v>14613440.944863958</v>
      </c>
      <c r="J38" s="116">
        <f>M23</f>
        <v>0.74220204161647696</v>
      </c>
      <c r="K38" s="120"/>
      <c r="L38" s="107"/>
      <c r="M38" s="132"/>
      <c r="N38" s="132"/>
      <c r="O38" s="132"/>
    </row>
    <row r="39" spans="1:16" s="132" customFormat="1" ht="13.5" hidden="1" customHeight="1">
      <c r="A39" s="138"/>
      <c r="B39" s="139"/>
      <c r="C39" s="138"/>
      <c r="D39" s="138"/>
      <c r="E39" s="140"/>
      <c r="F39" s="141"/>
      <c r="G39" s="141" t="s">
        <v>82</v>
      </c>
      <c r="H39" s="135" t="e">
        <f>H36-H38-#REF!</f>
        <v>#REF!</v>
      </c>
      <c r="I39" s="142"/>
      <c r="J39" s="120"/>
      <c r="K39" s="120"/>
      <c r="L39" s="143"/>
      <c r="M39" s="93"/>
      <c r="N39" s="93"/>
      <c r="O39" s="93"/>
    </row>
    <row r="40" spans="1:16">
      <c r="A40" s="102"/>
      <c r="B40" s="130"/>
      <c r="C40" s="102"/>
      <c r="D40" s="102"/>
      <c r="E40" s="133"/>
      <c r="F40" s="136"/>
      <c r="G40" s="141" t="s">
        <v>82</v>
      </c>
      <c r="H40" s="135">
        <f>H37-H38</f>
        <v>5075916.2969360407</v>
      </c>
      <c r="J40" s="120"/>
      <c r="K40" s="120"/>
      <c r="L40" s="144"/>
      <c r="M40" s="132"/>
      <c r="N40" s="132"/>
      <c r="O40" s="132"/>
    </row>
    <row r="41" spans="1:16">
      <c r="A41" s="102"/>
      <c r="B41" s="130"/>
      <c r="C41" s="102"/>
      <c r="D41" s="102"/>
      <c r="E41" s="133"/>
      <c r="F41" s="141"/>
      <c r="G41" s="141"/>
      <c r="H41" s="145"/>
      <c r="J41" s="120"/>
      <c r="K41" s="120"/>
    </row>
    <row r="42" spans="1:16" s="132" customFormat="1">
      <c r="A42" s="146" t="s">
        <v>99</v>
      </c>
      <c r="B42" s="147"/>
      <c r="C42" s="148"/>
      <c r="D42" s="148"/>
      <c r="E42" s="148"/>
      <c r="F42" s="149"/>
      <c r="G42" s="147"/>
      <c r="H42" s="147"/>
      <c r="I42" s="142"/>
      <c r="J42" s="120"/>
      <c r="K42" s="120"/>
    </row>
    <row r="43" spans="1:16" s="132" customFormat="1" ht="13.5" customHeight="1">
      <c r="A43" s="146" t="s">
        <v>2</v>
      </c>
      <c r="B43" s="150" t="s">
        <v>56</v>
      </c>
      <c r="C43" s="148"/>
      <c r="D43" s="988"/>
      <c r="E43" s="988"/>
      <c r="F43" s="149"/>
      <c r="G43" s="151" t="str">
        <f>'[1]КС-2 №3'!H151</f>
        <v>С.А. Ажнов</v>
      </c>
      <c r="H43" s="147"/>
      <c r="I43" s="142"/>
      <c r="J43" s="120"/>
      <c r="K43" s="120"/>
    </row>
    <row r="44" spans="1:16" s="120" customFormat="1">
      <c r="A44" s="84"/>
      <c r="B44" s="152" t="s">
        <v>49</v>
      </c>
      <c r="C44" s="152"/>
      <c r="D44" s="975" t="s">
        <v>50</v>
      </c>
      <c r="E44" s="975"/>
      <c r="F44" s="153"/>
      <c r="G44" s="153" t="s">
        <v>51</v>
      </c>
      <c r="H44" s="94"/>
      <c r="I44" s="119"/>
    </row>
    <row r="45" spans="1:16" s="120" customFormat="1" ht="12.75" customHeight="1">
      <c r="A45" s="84"/>
      <c r="B45" s="152"/>
      <c r="C45" s="152"/>
      <c r="D45" s="152"/>
      <c r="E45" s="152"/>
      <c r="F45" s="153"/>
      <c r="G45" s="153"/>
      <c r="H45" s="153"/>
      <c r="I45" s="119"/>
    </row>
    <row r="46" spans="1:16">
      <c r="A46" s="91"/>
      <c r="B46" s="89"/>
      <c r="C46" s="89" t="s">
        <v>52</v>
      </c>
      <c r="D46" s="89"/>
      <c r="E46" s="89"/>
      <c r="F46" s="89"/>
      <c r="G46" s="89"/>
      <c r="H46" s="154"/>
    </row>
    <row r="47" spans="1:16" s="132" customFormat="1" ht="12.75">
      <c r="A47" s="146" t="s">
        <v>9</v>
      </c>
      <c r="B47" s="146"/>
      <c r="C47" s="146"/>
      <c r="D47" s="146"/>
      <c r="E47" s="146"/>
      <c r="F47" s="146"/>
      <c r="G47" s="146"/>
      <c r="H47" s="146"/>
      <c r="I47" s="142"/>
    </row>
    <row r="48" spans="1:16" s="132" customFormat="1" ht="14.25" customHeight="1">
      <c r="A48" s="146" t="s">
        <v>2</v>
      </c>
      <c r="B48" s="150" t="s">
        <v>87</v>
      </c>
      <c r="C48" s="147"/>
      <c r="D48" s="989"/>
      <c r="E48" s="989"/>
      <c r="F48" s="149"/>
      <c r="G48" s="151" t="str">
        <f>'[1]КС-2 №3'!H157</f>
        <v>Е.А. Бусел</v>
      </c>
      <c r="H48" s="146"/>
      <c r="I48" s="142"/>
    </row>
    <row r="49" spans="1:9" s="120" customFormat="1">
      <c r="A49" s="84"/>
      <c r="B49" s="152" t="s">
        <v>49</v>
      </c>
      <c r="C49" s="152"/>
      <c r="D49" s="975" t="s">
        <v>50</v>
      </c>
      <c r="E49" s="975"/>
      <c r="F49" s="153"/>
      <c r="G49" s="153" t="s">
        <v>51</v>
      </c>
      <c r="H49" s="89"/>
      <c r="I49" s="119"/>
    </row>
    <row r="50" spans="1:9">
      <c r="A50" s="91"/>
      <c r="B50" s="95"/>
      <c r="C50" s="95"/>
      <c r="D50" s="95"/>
      <c r="E50" s="95"/>
      <c r="F50" s="94"/>
      <c r="G50" s="94"/>
      <c r="H50" s="89"/>
    </row>
  </sheetData>
  <mergeCells count="49">
    <mergeCell ref="D49:E49"/>
    <mergeCell ref="B31:C31"/>
    <mergeCell ref="D31:E31"/>
    <mergeCell ref="D33:E33"/>
    <mergeCell ref="D34:E34"/>
    <mergeCell ref="D43:E43"/>
    <mergeCell ref="D44:E44"/>
    <mergeCell ref="B29:C29"/>
    <mergeCell ref="D29:E29"/>
    <mergeCell ref="B30:C30"/>
    <mergeCell ref="D30:E30"/>
    <mergeCell ref="D48:E48"/>
    <mergeCell ref="G16:H16"/>
    <mergeCell ref="G17:H17"/>
    <mergeCell ref="G18:H18"/>
    <mergeCell ref="A26:A28"/>
    <mergeCell ref="B26:C28"/>
    <mergeCell ref="D26:E28"/>
    <mergeCell ref="F26:H26"/>
    <mergeCell ref="F27:F28"/>
    <mergeCell ref="G27:G28"/>
    <mergeCell ref="H27:H28"/>
    <mergeCell ref="C21:C22"/>
    <mergeCell ref="E21:F22"/>
    <mergeCell ref="G21:H21"/>
    <mergeCell ref="E23:F23"/>
    <mergeCell ref="F24:G24"/>
    <mergeCell ref="B12:C12"/>
    <mergeCell ref="B13:C13"/>
    <mergeCell ref="G13:H14"/>
    <mergeCell ref="C14:F14"/>
    <mergeCell ref="B15:E15"/>
    <mergeCell ref="G15:H15"/>
    <mergeCell ref="J28:L28"/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G19:H19"/>
    <mergeCell ref="B11:C11"/>
    <mergeCell ref="G11:H12"/>
  </mergeCells>
  <phoneticPr fontId="58" type="noConversion"/>
  <pageMargins left="0.70866141732283472" right="0.31496062992125984" top="0.55118110236220474" bottom="0.74803149606299213" header="0.31496062992125984" footer="0.31496062992125984"/>
  <pageSetup paperSize="9" scale="72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E0569-D56F-47F0-8B31-954576171A68}">
  <sheetPr>
    <tabColor rgb="FF00B0F0"/>
    <pageSetUpPr fitToPage="1"/>
  </sheetPr>
  <dimension ref="A1:O157"/>
  <sheetViews>
    <sheetView topLeftCell="A37" zoomScale="80" zoomScaleNormal="80" zoomScaleSheetLayoutView="70" workbookViewId="0">
      <selection activeCell="F47" sqref="E47:F55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14.140625" style="5" customWidth="1"/>
    <col min="13" max="13" width="29" style="1" customWidth="1"/>
    <col min="14" max="14" width="9.140625" style="1"/>
    <col min="15" max="15" width="9.5703125" style="1" bestFit="1" customWidth="1"/>
    <col min="16" max="16" width="9.140625" style="1"/>
    <col min="17" max="17" width="9.28515625" style="1" customWidth="1"/>
    <col min="18" max="18" width="9.140625" style="1"/>
    <col min="19" max="19" width="9.5703125" style="1" customWidth="1"/>
    <col min="20" max="246" width="9.140625" style="1"/>
    <col min="247" max="247" width="8.5703125" style="1" customWidth="1"/>
    <col min="248" max="248" width="9.5703125" style="1" customWidth="1"/>
    <col min="249" max="249" width="36.28515625" style="1" customWidth="1"/>
    <col min="250" max="250" width="86.42578125" style="1" customWidth="1"/>
    <col min="251" max="251" width="18.7109375" style="1" customWidth="1"/>
    <col min="252" max="252" width="9" style="1" customWidth="1"/>
    <col min="253" max="253" width="8.42578125" style="1" customWidth="1"/>
    <col min="254" max="254" width="12.5703125" style="1" customWidth="1"/>
    <col min="255" max="255" width="11.5703125" style="1" customWidth="1"/>
    <col min="256" max="256" width="11.42578125" style="1" customWidth="1"/>
    <col min="257" max="257" width="13.7109375" style="1" customWidth="1"/>
    <col min="258" max="258" width="14.7109375" style="1" customWidth="1"/>
    <col min="259" max="259" width="13.42578125" style="1" customWidth="1"/>
    <col min="260" max="502" width="9.140625" style="1"/>
    <col min="503" max="503" width="8.5703125" style="1" customWidth="1"/>
    <col min="504" max="504" width="9.5703125" style="1" customWidth="1"/>
    <col min="505" max="505" width="36.28515625" style="1" customWidth="1"/>
    <col min="506" max="506" width="86.42578125" style="1" customWidth="1"/>
    <col min="507" max="507" width="18.7109375" style="1" customWidth="1"/>
    <col min="508" max="508" width="9" style="1" customWidth="1"/>
    <col min="509" max="509" width="8.42578125" style="1" customWidth="1"/>
    <col min="510" max="510" width="12.5703125" style="1" customWidth="1"/>
    <col min="511" max="511" width="11.5703125" style="1" customWidth="1"/>
    <col min="512" max="512" width="11.42578125" style="1" customWidth="1"/>
    <col min="513" max="513" width="13.7109375" style="1" customWidth="1"/>
    <col min="514" max="514" width="14.7109375" style="1" customWidth="1"/>
    <col min="515" max="515" width="13.42578125" style="1" customWidth="1"/>
    <col min="516" max="758" width="9.140625" style="1"/>
    <col min="759" max="759" width="8.5703125" style="1" customWidth="1"/>
    <col min="760" max="760" width="9.5703125" style="1" customWidth="1"/>
    <col min="761" max="761" width="36.28515625" style="1" customWidth="1"/>
    <col min="762" max="762" width="86.42578125" style="1" customWidth="1"/>
    <col min="763" max="763" width="18.7109375" style="1" customWidth="1"/>
    <col min="764" max="764" width="9" style="1" customWidth="1"/>
    <col min="765" max="765" width="8.42578125" style="1" customWidth="1"/>
    <col min="766" max="766" width="12.5703125" style="1" customWidth="1"/>
    <col min="767" max="767" width="11.5703125" style="1" customWidth="1"/>
    <col min="768" max="768" width="11.42578125" style="1" customWidth="1"/>
    <col min="769" max="769" width="13.7109375" style="1" customWidth="1"/>
    <col min="770" max="770" width="14.7109375" style="1" customWidth="1"/>
    <col min="771" max="771" width="13.42578125" style="1" customWidth="1"/>
    <col min="772" max="1014" width="9.140625" style="1"/>
    <col min="1015" max="1015" width="8.5703125" style="1" customWidth="1"/>
    <col min="1016" max="1016" width="9.5703125" style="1" customWidth="1"/>
    <col min="1017" max="1017" width="36.28515625" style="1" customWidth="1"/>
    <col min="1018" max="1018" width="86.42578125" style="1" customWidth="1"/>
    <col min="1019" max="1019" width="18.7109375" style="1" customWidth="1"/>
    <col min="1020" max="1020" width="9" style="1" customWidth="1"/>
    <col min="1021" max="1021" width="8.42578125" style="1" customWidth="1"/>
    <col min="1022" max="1022" width="12.5703125" style="1" customWidth="1"/>
    <col min="1023" max="1023" width="11.5703125" style="1" customWidth="1"/>
    <col min="1024" max="1024" width="11.42578125" style="1" customWidth="1"/>
    <col min="1025" max="1025" width="13.7109375" style="1" customWidth="1"/>
    <col min="1026" max="1026" width="14.7109375" style="1" customWidth="1"/>
    <col min="1027" max="1027" width="13.42578125" style="1" customWidth="1"/>
    <col min="1028" max="1270" width="9.140625" style="1"/>
    <col min="1271" max="1271" width="8.5703125" style="1" customWidth="1"/>
    <col min="1272" max="1272" width="9.5703125" style="1" customWidth="1"/>
    <col min="1273" max="1273" width="36.28515625" style="1" customWidth="1"/>
    <col min="1274" max="1274" width="86.42578125" style="1" customWidth="1"/>
    <col min="1275" max="1275" width="18.7109375" style="1" customWidth="1"/>
    <col min="1276" max="1276" width="9" style="1" customWidth="1"/>
    <col min="1277" max="1277" width="8.42578125" style="1" customWidth="1"/>
    <col min="1278" max="1278" width="12.5703125" style="1" customWidth="1"/>
    <col min="1279" max="1279" width="11.5703125" style="1" customWidth="1"/>
    <col min="1280" max="1280" width="11.42578125" style="1" customWidth="1"/>
    <col min="1281" max="1281" width="13.7109375" style="1" customWidth="1"/>
    <col min="1282" max="1282" width="14.7109375" style="1" customWidth="1"/>
    <col min="1283" max="1283" width="13.42578125" style="1" customWidth="1"/>
    <col min="1284" max="1526" width="9.140625" style="1"/>
    <col min="1527" max="1527" width="8.5703125" style="1" customWidth="1"/>
    <col min="1528" max="1528" width="9.5703125" style="1" customWidth="1"/>
    <col min="1529" max="1529" width="36.28515625" style="1" customWidth="1"/>
    <col min="1530" max="1530" width="86.42578125" style="1" customWidth="1"/>
    <col min="1531" max="1531" width="18.7109375" style="1" customWidth="1"/>
    <col min="1532" max="1532" width="9" style="1" customWidth="1"/>
    <col min="1533" max="1533" width="8.42578125" style="1" customWidth="1"/>
    <col min="1534" max="1534" width="12.5703125" style="1" customWidth="1"/>
    <col min="1535" max="1535" width="11.5703125" style="1" customWidth="1"/>
    <col min="1536" max="1536" width="11.42578125" style="1" customWidth="1"/>
    <col min="1537" max="1537" width="13.7109375" style="1" customWidth="1"/>
    <col min="1538" max="1538" width="14.7109375" style="1" customWidth="1"/>
    <col min="1539" max="1539" width="13.42578125" style="1" customWidth="1"/>
    <col min="1540" max="1782" width="9.140625" style="1"/>
    <col min="1783" max="1783" width="8.5703125" style="1" customWidth="1"/>
    <col min="1784" max="1784" width="9.5703125" style="1" customWidth="1"/>
    <col min="1785" max="1785" width="36.28515625" style="1" customWidth="1"/>
    <col min="1786" max="1786" width="86.42578125" style="1" customWidth="1"/>
    <col min="1787" max="1787" width="18.7109375" style="1" customWidth="1"/>
    <col min="1788" max="1788" width="9" style="1" customWidth="1"/>
    <col min="1789" max="1789" width="8.42578125" style="1" customWidth="1"/>
    <col min="1790" max="1790" width="12.5703125" style="1" customWidth="1"/>
    <col min="1791" max="1791" width="11.5703125" style="1" customWidth="1"/>
    <col min="1792" max="1792" width="11.42578125" style="1" customWidth="1"/>
    <col min="1793" max="1793" width="13.7109375" style="1" customWidth="1"/>
    <col min="1794" max="1794" width="14.7109375" style="1" customWidth="1"/>
    <col min="1795" max="1795" width="13.42578125" style="1" customWidth="1"/>
    <col min="1796" max="2038" width="9.140625" style="1"/>
    <col min="2039" max="2039" width="8.5703125" style="1" customWidth="1"/>
    <col min="2040" max="2040" width="9.5703125" style="1" customWidth="1"/>
    <col min="2041" max="2041" width="36.28515625" style="1" customWidth="1"/>
    <col min="2042" max="2042" width="86.42578125" style="1" customWidth="1"/>
    <col min="2043" max="2043" width="18.7109375" style="1" customWidth="1"/>
    <col min="2044" max="2044" width="9" style="1" customWidth="1"/>
    <col min="2045" max="2045" width="8.42578125" style="1" customWidth="1"/>
    <col min="2046" max="2046" width="12.5703125" style="1" customWidth="1"/>
    <col min="2047" max="2047" width="11.5703125" style="1" customWidth="1"/>
    <col min="2048" max="2048" width="11.42578125" style="1" customWidth="1"/>
    <col min="2049" max="2049" width="13.7109375" style="1" customWidth="1"/>
    <col min="2050" max="2050" width="14.7109375" style="1" customWidth="1"/>
    <col min="2051" max="2051" width="13.42578125" style="1" customWidth="1"/>
    <col min="2052" max="2294" width="9.140625" style="1"/>
    <col min="2295" max="2295" width="8.5703125" style="1" customWidth="1"/>
    <col min="2296" max="2296" width="9.5703125" style="1" customWidth="1"/>
    <col min="2297" max="2297" width="36.28515625" style="1" customWidth="1"/>
    <col min="2298" max="2298" width="86.42578125" style="1" customWidth="1"/>
    <col min="2299" max="2299" width="18.7109375" style="1" customWidth="1"/>
    <col min="2300" max="2300" width="9" style="1" customWidth="1"/>
    <col min="2301" max="2301" width="8.42578125" style="1" customWidth="1"/>
    <col min="2302" max="2302" width="12.5703125" style="1" customWidth="1"/>
    <col min="2303" max="2303" width="11.5703125" style="1" customWidth="1"/>
    <col min="2304" max="2304" width="11.42578125" style="1" customWidth="1"/>
    <col min="2305" max="2305" width="13.7109375" style="1" customWidth="1"/>
    <col min="2306" max="2306" width="14.7109375" style="1" customWidth="1"/>
    <col min="2307" max="2307" width="13.42578125" style="1" customWidth="1"/>
    <col min="2308" max="2550" width="9.140625" style="1"/>
    <col min="2551" max="2551" width="8.5703125" style="1" customWidth="1"/>
    <col min="2552" max="2552" width="9.5703125" style="1" customWidth="1"/>
    <col min="2553" max="2553" width="36.28515625" style="1" customWidth="1"/>
    <col min="2554" max="2554" width="86.42578125" style="1" customWidth="1"/>
    <col min="2555" max="2555" width="18.7109375" style="1" customWidth="1"/>
    <col min="2556" max="2556" width="9" style="1" customWidth="1"/>
    <col min="2557" max="2557" width="8.42578125" style="1" customWidth="1"/>
    <col min="2558" max="2558" width="12.5703125" style="1" customWidth="1"/>
    <col min="2559" max="2559" width="11.5703125" style="1" customWidth="1"/>
    <col min="2560" max="2560" width="11.42578125" style="1" customWidth="1"/>
    <col min="2561" max="2561" width="13.7109375" style="1" customWidth="1"/>
    <col min="2562" max="2562" width="14.7109375" style="1" customWidth="1"/>
    <col min="2563" max="2563" width="13.42578125" style="1" customWidth="1"/>
    <col min="2564" max="2806" width="9.140625" style="1"/>
    <col min="2807" max="2807" width="8.5703125" style="1" customWidth="1"/>
    <col min="2808" max="2808" width="9.5703125" style="1" customWidth="1"/>
    <col min="2809" max="2809" width="36.28515625" style="1" customWidth="1"/>
    <col min="2810" max="2810" width="86.42578125" style="1" customWidth="1"/>
    <col min="2811" max="2811" width="18.7109375" style="1" customWidth="1"/>
    <col min="2812" max="2812" width="9" style="1" customWidth="1"/>
    <col min="2813" max="2813" width="8.42578125" style="1" customWidth="1"/>
    <col min="2814" max="2814" width="12.5703125" style="1" customWidth="1"/>
    <col min="2815" max="2815" width="11.5703125" style="1" customWidth="1"/>
    <col min="2816" max="2816" width="11.42578125" style="1" customWidth="1"/>
    <col min="2817" max="2817" width="13.7109375" style="1" customWidth="1"/>
    <col min="2818" max="2818" width="14.7109375" style="1" customWidth="1"/>
    <col min="2819" max="2819" width="13.42578125" style="1" customWidth="1"/>
    <col min="2820" max="3062" width="9.140625" style="1"/>
    <col min="3063" max="3063" width="8.5703125" style="1" customWidth="1"/>
    <col min="3064" max="3064" width="9.5703125" style="1" customWidth="1"/>
    <col min="3065" max="3065" width="36.28515625" style="1" customWidth="1"/>
    <col min="3066" max="3066" width="86.42578125" style="1" customWidth="1"/>
    <col min="3067" max="3067" width="18.7109375" style="1" customWidth="1"/>
    <col min="3068" max="3068" width="9" style="1" customWidth="1"/>
    <col min="3069" max="3069" width="8.42578125" style="1" customWidth="1"/>
    <col min="3070" max="3070" width="12.5703125" style="1" customWidth="1"/>
    <col min="3071" max="3071" width="11.5703125" style="1" customWidth="1"/>
    <col min="3072" max="3072" width="11.42578125" style="1" customWidth="1"/>
    <col min="3073" max="3073" width="13.7109375" style="1" customWidth="1"/>
    <col min="3074" max="3074" width="14.7109375" style="1" customWidth="1"/>
    <col min="3075" max="3075" width="13.42578125" style="1" customWidth="1"/>
    <col min="3076" max="3318" width="9.140625" style="1"/>
    <col min="3319" max="3319" width="8.5703125" style="1" customWidth="1"/>
    <col min="3320" max="3320" width="9.5703125" style="1" customWidth="1"/>
    <col min="3321" max="3321" width="36.28515625" style="1" customWidth="1"/>
    <col min="3322" max="3322" width="86.42578125" style="1" customWidth="1"/>
    <col min="3323" max="3323" width="18.7109375" style="1" customWidth="1"/>
    <col min="3324" max="3324" width="9" style="1" customWidth="1"/>
    <col min="3325" max="3325" width="8.42578125" style="1" customWidth="1"/>
    <col min="3326" max="3326" width="12.5703125" style="1" customWidth="1"/>
    <col min="3327" max="3327" width="11.5703125" style="1" customWidth="1"/>
    <col min="3328" max="3328" width="11.42578125" style="1" customWidth="1"/>
    <col min="3329" max="3329" width="13.7109375" style="1" customWidth="1"/>
    <col min="3330" max="3330" width="14.7109375" style="1" customWidth="1"/>
    <col min="3331" max="3331" width="13.42578125" style="1" customWidth="1"/>
    <col min="3332" max="3574" width="9.140625" style="1"/>
    <col min="3575" max="3575" width="8.5703125" style="1" customWidth="1"/>
    <col min="3576" max="3576" width="9.5703125" style="1" customWidth="1"/>
    <col min="3577" max="3577" width="36.28515625" style="1" customWidth="1"/>
    <col min="3578" max="3578" width="86.42578125" style="1" customWidth="1"/>
    <col min="3579" max="3579" width="18.7109375" style="1" customWidth="1"/>
    <col min="3580" max="3580" width="9" style="1" customWidth="1"/>
    <col min="3581" max="3581" width="8.42578125" style="1" customWidth="1"/>
    <col min="3582" max="3582" width="12.5703125" style="1" customWidth="1"/>
    <col min="3583" max="3583" width="11.5703125" style="1" customWidth="1"/>
    <col min="3584" max="3584" width="11.42578125" style="1" customWidth="1"/>
    <col min="3585" max="3585" width="13.7109375" style="1" customWidth="1"/>
    <col min="3586" max="3586" width="14.7109375" style="1" customWidth="1"/>
    <col min="3587" max="3587" width="13.42578125" style="1" customWidth="1"/>
    <col min="3588" max="3830" width="9.140625" style="1"/>
    <col min="3831" max="3831" width="8.5703125" style="1" customWidth="1"/>
    <col min="3832" max="3832" width="9.5703125" style="1" customWidth="1"/>
    <col min="3833" max="3833" width="36.28515625" style="1" customWidth="1"/>
    <col min="3834" max="3834" width="86.42578125" style="1" customWidth="1"/>
    <col min="3835" max="3835" width="18.7109375" style="1" customWidth="1"/>
    <col min="3836" max="3836" width="9" style="1" customWidth="1"/>
    <col min="3837" max="3837" width="8.42578125" style="1" customWidth="1"/>
    <col min="3838" max="3838" width="12.5703125" style="1" customWidth="1"/>
    <col min="3839" max="3839" width="11.5703125" style="1" customWidth="1"/>
    <col min="3840" max="3840" width="11.42578125" style="1" customWidth="1"/>
    <col min="3841" max="3841" width="13.7109375" style="1" customWidth="1"/>
    <col min="3842" max="3842" width="14.7109375" style="1" customWidth="1"/>
    <col min="3843" max="3843" width="13.42578125" style="1" customWidth="1"/>
    <col min="3844" max="4086" width="9.140625" style="1"/>
    <col min="4087" max="4087" width="8.5703125" style="1" customWidth="1"/>
    <col min="4088" max="4088" width="9.5703125" style="1" customWidth="1"/>
    <col min="4089" max="4089" width="36.28515625" style="1" customWidth="1"/>
    <col min="4090" max="4090" width="86.42578125" style="1" customWidth="1"/>
    <col min="4091" max="4091" width="18.7109375" style="1" customWidth="1"/>
    <col min="4092" max="4092" width="9" style="1" customWidth="1"/>
    <col min="4093" max="4093" width="8.42578125" style="1" customWidth="1"/>
    <col min="4094" max="4094" width="12.5703125" style="1" customWidth="1"/>
    <col min="4095" max="4095" width="11.5703125" style="1" customWidth="1"/>
    <col min="4096" max="4096" width="11.42578125" style="1" customWidth="1"/>
    <col min="4097" max="4097" width="13.7109375" style="1" customWidth="1"/>
    <col min="4098" max="4098" width="14.7109375" style="1" customWidth="1"/>
    <col min="4099" max="4099" width="13.42578125" style="1" customWidth="1"/>
    <col min="4100" max="4342" width="9.140625" style="1"/>
    <col min="4343" max="4343" width="8.5703125" style="1" customWidth="1"/>
    <col min="4344" max="4344" width="9.5703125" style="1" customWidth="1"/>
    <col min="4345" max="4345" width="36.28515625" style="1" customWidth="1"/>
    <col min="4346" max="4346" width="86.42578125" style="1" customWidth="1"/>
    <col min="4347" max="4347" width="18.7109375" style="1" customWidth="1"/>
    <col min="4348" max="4348" width="9" style="1" customWidth="1"/>
    <col min="4349" max="4349" width="8.42578125" style="1" customWidth="1"/>
    <col min="4350" max="4350" width="12.5703125" style="1" customWidth="1"/>
    <col min="4351" max="4351" width="11.5703125" style="1" customWidth="1"/>
    <col min="4352" max="4352" width="11.42578125" style="1" customWidth="1"/>
    <col min="4353" max="4353" width="13.7109375" style="1" customWidth="1"/>
    <col min="4354" max="4354" width="14.7109375" style="1" customWidth="1"/>
    <col min="4355" max="4355" width="13.42578125" style="1" customWidth="1"/>
    <col min="4356" max="4598" width="9.140625" style="1"/>
    <col min="4599" max="4599" width="8.5703125" style="1" customWidth="1"/>
    <col min="4600" max="4600" width="9.5703125" style="1" customWidth="1"/>
    <col min="4601" max="4601" width="36.28515625" style="1" customWidth="1"/>
    <col min="4602" max="4602" width="86.42578125" style="1" customWidth="1"/>
    <col min="4603" max="4603" width="18.7109375" style="1" customWidth="1"/>
    <col min="4604" max="4604" width="9" style="1" customWidth="1"/>
    <col min="4605" max="4605" width="8.42578125" style="1" customWidth="1"/>
    <col min="4606" max="4606" width="12.5703125" style="1" customWidth="1"/>
    <col min="4607" max="4607" width="11.5703125" style="1" customWidth="1"/>
    <col min="4608" max="4608" width="11.42578125" style="1" customWidth="1"/>
    <col min="4609" max="4609" width="13.7109375" style="1" customWidth="1"/>
    <col min="4610" max="4610" width="14.7109375" style="1" customWidth="1"/>
    <col min="4611" max="4611" width="13.42578125" style="1" customWidth="1"/>
    <col min="4612" max="4854" width="9.140625" style="1"/>
    <col min="4855" max="4855" width="8.5703125" style="1" customWidth="1"/>
    <col min="4856" max="4856" width="9.5703125" style="1" customWidth="1"/>
    <col min="4857" max="4857" width="36.28515625" style="1" customWidth="1"/>
    <col min="4858" max="4858" width="86.42578125" style="1" customWidth="1"/>
    <col min="4859" max="4859" width="18.7109375" style="1" customWidth="1"/>
    <col min="4860" max="4860" width="9" style="1" customWidth="1"/>
    <col min="4861" max="4861" width="8.42578125" style="1" customWidth="1"/>
    <col min="4862" max="4862" width="12.5703125" style="1" customWidth="1"/>
    <col min="4863" max="4863" width="11.5703125" style="1" customWidth="1"/>
    <col min="4864" max="4864" width="11.42578125" style="1" customWidth="1"/>
    <col min="4865" max="4865" width="13.7109375" style="1" customWidth="1"/>
    <col min="4866" max="4866" width="14.7109375" style="1" customWidth="1"/>
    <col min="4867" max="4867" width="13.42578125" style="1" customWidth="1"/>
    <col min="4868" max="5110" width="9.140625" style="1"/>
    <col min="5111" max="5111" width="8.5703125" style="1" customWidth="1"/>
    <col min="5112" max="5112" width="9.5703125" style="1" customWidth="1"/>
    <col min="5113" max="5113" width="36.28515625" style="1" customWidth="1"/>
    <col min="5114" max="5114" width="86.42578125" style="1" customWidth="1"/>
    <col min="5115" max="5115" width="18.7109375" style="1" customWidth="1"/>
    <col min="5116" max="5116" width="9" style="1" customWidth="1"/>
    <col min="5117" max="5117" width="8.42578125" style="1" customWidth="1"/>
    <col min="5118" max="5118" width="12.5703125" style="1" customWidth="1"/>
    <col min="5119" max="5119" width="11.5703125" style="1" customWidth="1"/>
    <col min="5120" max="5120" width="11.42578125" style="1" customWidth="1"/>
    <col min="5121" max="5121" width="13.7109375" style="1" customWidth="1"/>
    <col min="5122" max="5122" width="14.7109375" style="1" customWidth="1"/>
    <col min="5123" max="5123" width="13.42578125" style="1" customWidth="1"/>
    <col min="5124" max="5366" width="9.140625" style="1"/>
    <col min="5367" max="5367" width="8.5703125" style="1" customWidth="1"/>
    <col min="5368" max="5368" width="9.5703125" style="1" customWidth="1"/>
    <col min="5369" max="5369" width="36.28515625" style="1" customWidth="1"/>
    <col min="5370" max="5370" width="86.42578125" style="1" customWidth="1"/>
    <col min="5371" max="5371" width="18.7109375" style="1" customWidth="1"/>
    <col min="5372" max="5372" width="9" style="1" customWidth="1"/>
    <col min="5373" max="5373" width="8.42578125" style="1" customWidth="1"/>
    <col min="5374" max="5374" width="12.5703125" style="1" customWidth="1"/>
    <col min="5375" max="5375" width="11.5703125" style="1" customWidth="1"/>
    <col min="5376" max="5376" width="11.42578125" style="1" customWidth="1"/>
    <col min="5377" max="5377" width="13.7109375" style="1" customWidth="1"/>
    <col min="5378" max="5378" width="14.7109375" style="1" customWidth="1"/>
    <col min="5379" max="5379" width="13.42578125" style="1" customWidth="1"/>
    <col min="5380" max="5622" width="9.140625" style="1"/>
    <col min="5623" max="5623" width="8.5703125" style="1" customWidth="1"/>
    <col min="5624" max="5624" width="9.5703125" style="1" customWidth="1"/>
    <col min="5625" max="5625" width="36.28515625" style="1" customWidth="1"/>
    <col min="5626" max="5626" width="86.42578125" style="1" customWidth="1"/>
    <col min="5627" max="5627" width="18.7109375" style="1" customWidth="1"/>
    <col min="5628" max="5628" width="9" style="1" customWidth="1"/>
    <col min="5629" max="5629" width="8.42578125" style="1" customWidth="1"/>
    <col min="5630" max="5630" width="12.5703125" style="1" customWidth="1"/>
    <col min="5631" max="5631" width="11.5703125" style="1" customWidth="1"/>
    <col min="5632" max="5632" width="11.42578125" style="1" customWidth="1"/>
    <col min="5633" max="5633" width="13.7109375" style="1" customWidth="1"/>
    <col min="5634" max="5634" width="14.7109375" style="1" customWidth="1"/>
    <col min="5635" max="5635" width="13.42578125" style="1" customWidth="1"/>
    <col min="5636" max="5878" width="9.140625" style="1"/>
    <col min="5879" max="5879" width="8.5703125" style="1" customWidth="1"/>
    <col min="5880" max="5880" width="9.5703125" style="1" customWidth="1"/>
    <col min="5881" max="5881" width="36.28515625" style="1" customWidth="1"/>
    <col min="5882" max="5882" width="86.42578125" style="1" customWidth="1"/>
    <col min="5883" max="5883" width="18.7109375" style="1" customWidth="1"/>
    <col min="5884" max="5884" width="9" style="1" customWidth="1"/>
    <col min="5885" max="5885" width="8.42578125" style="1" customWidth="1"/>
    <col min="5886" max="5886" width="12.5703125" style="1" customWidth="1"/>
    <col min="5887" max="5887" width="11.5703125" style="1" customWidth="1"/>
    <col min="5888" max="5888" width="11.42578125" style="1" customWidth="1"/>
    <col min="5889" max="5889" width="13.7109375" style="1" customWidth="1"/>
    <col min="5890" max="5890" width="14.7109375" style="1" customWidth="1"/>
    <col min="5891" max="5891" width="13.42578125" style="1" customWidth="1"/>
    <col min="5892" max="6134" width="9.140625" style="1"/>
    <col min="6135" max="6135" width="8.5703125" style="1" customWidth="1"/>
    <col min="6136" max="6136" width="9.5703125" style="1" customWidth="1"/>
    <col min="6137" max="6137" width="36.28515625" style="1" customWidth="1"/>
    <col min="6138" max="6138" width="86.42578125" style="1" customWidth="1"/>
    <col min="6139" max="6139" width="18.7109375" style="1" customWidth="1"/>
    <col min="6140" max="6140" width="9" style="1" customWidth="1"/>
    <col min="6141" max="6141" width="8.42578125" style="1" customWidth="1"/>
    <col min="6142" max="6142" width="12.5703125" style="1" customWidth="1"/>
    <col min="6143" max="6143" width="11.5703125" style="1" customWidth="1"/>
    <col min="6144" max="6144" width="11.42578125" style="1" customWidth="1"/>
    <col min="6145" max="6145" width="13.7109375" style="1" customWidth="1"/>
    <col min="6146" max="6146" width="14.7109375" style="1" customWidth="1"/>
    <col min="6147" max="6147" width="13.42578125" style="1" customWidth="1"/>
    <col min="6148" max="6390" width="9.140625" style="1"/>
    <col min="6391" max="6391" width="8.5703125" style="1" customWidth="1"/>
    <col min="6392" max="6392" width="9.5703125" style="1" customWidth="1"/>
    <col min="6393" max="6393" width="36.28515625" style="1" customWidth="1"/>
    <col min="6394" max="6394" width="86.42578125" style="1" customWidth="1"/>
    <col min="6395" max="6395" width="18.7109375" style="1" customWidth="1"/>
    <col min="6396" max="6396" width="9" style="1" customWidth="1"/>
    <col min="6397" max="6397" width="8.42578125" style="1" customWidth="1"/>
    <col min="6398" max="6398" width="12.5703125" style="1" customWidth="1"/>
    <col min="6399" max="6399" width="11.5703125" style="1" customWidth="1"/>
    <col min="6400" max="6400" width="11.42578125" style="1" customWidth="1"/>
    <col min="6401" max="6401" width="13.7109375" style="1" customWidth="1"/>
    <col min="6402" max="6402" width="14.7109375" style="1" customWidth="1"/>
    <col min="6403" max="6403" width="13.42578125" style="1" customWidth="1"/>
    <col min="6404" max="6646" width="9.140625" style="1"/>
    <col min="6647" max="6647" width="8.5703125" style="1" customWidth="1"/>
    <col min="6648" max="6648" width="9.5703125" style="1" customWidth="1"/>
    <col min="6649" max="6649" width="36.28515625" style="1" customWidth="1"/>
    <col min="6650" max="6650" width="86.42578125" style="1" customWidth="1"/>
    <col min="6651" max="6651" width="18.7109375" style="1" customWidth="1"/>
    <col min="6652" max="6652" width="9" style="1" customWidth="1"/>
    <col min="6653" max="6653" width="8.42578125" style="1" customWidth="1"/>
    <col min="6654" max="6654" width="12.5703125" style="1" customWidth="1"/>
    <col min="6655" max="6655" width="11.5703125" style="1" customWidth="1"/>
    <col min="6656" max="6656" width="11.42578125" style="1" customWidth="1"/>
    <col min="6657" max="6657" width="13.7109375" style="1" customWidth="1"/>
    <col min="6658" max="6658" width="14.7109375" style="1" customWidth="1"/>
    <col min="6659" max="6659" width="13.42578125" style="1" customWidth="1"/>
    <col min="6660" max="6902" width="9.140625" style="1"/>
    <col min="6903" max="6903" width="8.5703125" style="1" customWidth="1"/>
    <col min="6904" max="6904" width="9.5703125" style="1" customWidth="1"/>
    <col min="6905" max="6905" width="36.28515625" style="1" customWidth="1"/>
    <col min="6906" max="6906" width="86.42578125" style="1" customWidth="1"/>
    <col min="6907" max="6907" width="18.7109375" style="1" customWidth="1"/>
    <col min="6908" max="6908" width="9" style="1" customWidth="1"/>
    <col min="6909" max="6909" width="8.42578125" style="1" customWidth="1"/>
    <col min="6910" max="6910" width="12.5703125" style="1" customWidth="1"/>
    <col min="6911" max="6911" width="11.5703125" style="1" customWidth="1"/>
    <col min="6912" max="6912" width="11.42578125" style="1" customWidth="1"/>
    <col min="6913" max="6913" width="13.7109375" style="1" customWidth="1"/>
    <col min="6914" max="6914" width="14.7109375" style="1" customWidth="1"/>
    <col min="6915" max="6915" width="13.42578125" style="1" customWidth="1"/>
    <col min="6916" max="7158" width="9.140625" style="1"/>
    <col min="7159" max="7159" width="8.5703125" style="1" customWidth="1"/>
    <col min="7160" max="7160" width="9.5703125" style="1" customWidth="1"/>
    <col min="7161" max="7161" width="36.28515625" style="1" customWidth="1"/>
    <col min="7162" max="7162" width="86.42578125" style="1" customWidth="1"/>
    <col min="7163" max="7163" width="18.7109375" style="1" customWidth="1"/>
    <col min="7164" max="7164" width="9" style="1" customWidth="1"/>
    <col min="7165" max="7165" width="8.42578125" style="1" customWidth="1"/>
    <col min="7166" max="7166" width="12.5703125" style="1" customWidth="1"/>
    <col min="7167" max="7167" width="11.5703125" style="1" customWidth="1"/>
    <col min="7168" max="7168" width="11.42578125" style="1" customWidth="1"/>
    <col min="7169" max="7169" width="13.7109375" style="1" customWidth="1"/>
    <col min="7170" max="7170" width="14.7109375" style="1" customWidth="1"/>
    <col min="7171" max="7171" width="13.42578125" style="1" customWidth="1"/>
    <col min="7172" max="7414" width="9.140625" style="1"/>
    <col min="7415" max="7415" width="8.5703125" style="1" customWidth="1"/>
    <col min="7416" max="7416" width="9.5703125" style="1" customWidth="1"/>
    <col min="7417" max="7417" width="36.28515625" style="1" customWidth="1"/>
    <col min="7418" max="7418" width="86.42578125" style="1" customWidth="1"/>
    <col min="7419" max="7419" width="18.7109375" style="1" customWidth="1"/>
    <col min="7420" max="7420" width="9" style="1" customWidth="1"/>
    <col min="7421" max="7421" width="8.42578125" style="1" customWidth="1"/>
    <col min="7422" max="7422" width="12.5703125" style="1" customWidth="1"/>
    <col min="7423" max="7423" width="11.5703125" style="1" customWidth="1"/>
    <col min="7424" max="7424" width="11.42578125" style="1" customWidth="1"/>
    <col min="7425" max="7425" width="13.7109375" style="1" customWidth="1"/>
    <col min="7426" max="7426" width="14.7109375" style="1" customWidth="1"/>
    <col min="7427" max="7427" width="13.42578125" style="1" customWidth="1"/>
    <col min="7428" max="7670" width="9.140625" style="1"/>
    <col min="7671" max="7671" width="8.5703125" style="1" customWidth="1"/>
    <col min="7672" max="7672" width="9.5703125" style="1" customWidth="1"/>
    <col min="7673" max="7673" width="36.28515625" style="1" customWidth="1"/>
    <col min="7674" max="7674" width="86.42578125" style="1" customWidth="1"/>
    <col min="7675" max="7675" width="18.7109375" style="1" customWidth="1"/>
    <col min="7676" max="7676" width="9" style="1" customWidth="1"/>
    <col min="7677" max="7677" width="8.42578125" style="1" customWidth="1"/>
    <col min="7678" max="7678" width="12.5703125" style="1" customWidth="1"/>
    <col min="7679" max="7679" width="11.5703125" style="1" customWidth="1"/>
    <col min="7680" max="7680" width="11.42578125" style="1" customWidth="1"/>
    <col min="7681" max="7681" width="13.7109375" style="1" customWidth="1"/>
    <col min="7682" max="7682" width="14.7109375" style="1" customWidth="1"/>
    <col min="7683" max="7683" width="13.42578125" style="1" customWidth="1"/>
    <col min="7684" max="7926" width="9.140625" style="1"/>
    <col min="7927" max="7927" width="8.5703125" style="1" customWidth="1"/>
    <col min="7928" max="7928" width="9.5703125" style="1" customWidth="1"/>
    <col min="7929" max="7929" width="36.28515625" style="1" customWidth="1"/>
    <col min="7930" max="7930" width="86.42578125" style="1" customWidth="1"/>
    <col min="7931" max="7931" width="18.7109375" style="1" customWidth="1"/>
    <col min="7932" max="7932" width="9" style="1" customWidth="1"/>
    <col min="7933" max="7933" width="8.42578125" style="1" customWidth="1"/>
    <col min="7934" max="7934" width="12.5703125" style="1" customWidth="1"/>
    <col min="7935" max="7935" width="11.5703125" style="1" customWidth="1"/>
    <col min="7936" max="7936" width="11.42578125" style="1" customWidth="1"/>
    <col min="7937" max="7937" width="13.7109375" style="1" customWidth="1"/>
    <col min="7938" max="7938" width="14.7109375" style="1" customWidth="1"/>
    <col min="7939" max="7939" width="13.42578125" style="1" customWidth="1"/>
    <col min="7940" max="8182" width="9.140625" style="1"/>
    <col min="8183" max="8183" width="8.5703125" style="1" customWidth="1"/>
    <col min="8184" max="8184" width="9.5703125" style="1" customWidth="1"/>
    <col min="8185" max="8185" width="36.28515625" style="1" customWidth="1"/>
    <col min="8186" max="8186" width="86.42578125" style="1" customWidth="1"/>
    <col min="8187" max="8187" width="18.7109375" style="1" customWidth="1"/>
    <col min="8188" max="8188" width="9" style="1" customWidth="1"/>
    <col min="8189" max="8189" width="8.42578125" style="1" customWidth="1"/>
    <col min="8190" max="8190" width="12.5703125" style="1" customWidth="1"/>
    <col min="8191" max="8191" width="11.5703125" style="1" customWidth="1"/>
    <col min="8192" max="8192" width="11.42578125" style="1" customWidth="1"/>
    <col min="8193" max="8193" width="13.7109375" style="1" customWidth="1"/>
    <col min="8194" max="8194" width="14.7109375" style="1" customWidth="1"/>
    <col min="8195" max="8195" width="13.42578125" style="1" customWidth="1"/>
    <col min="8196" max="8438" width="9.140625" style="1"/>
    <col min="8439" max="8439" width="8.5703125" style="1" customWidth="1"/>
    <col min="8440" max="8440" width="9.5703125" style="1" customWidth="1"/>
    <col min="8441" max="8441" width="36.28515625" style="1" customWidth="1"/>
    <col min="8442" max="8442" width="86.42578125" style="1" customWidth="1"/>
    <col min="8443" max="8443" width="18.7109375" style="1" customWidth="1"/>
    <col min="8444" max="8444" width="9" style="1" customWidth="1"/>
    <col min="8445" max="8445" width="8.42578125" style="1" customWidth="1"/>
    <col min="8446" max="8446" width="12.5703125" style="1" customWidth="1"/>
    <col min="8447" max="8447" width="11.5703125" style="1" customWidth="1"/>
    <col min="8448" max="8448" width="11.42578125" style="1" customWidth="1"/>
    <col min="8449" max="8449" width="13.7109375" style="1" customWidth="1"/>
    <col min="8450" max="8450" width="14.7109375" style="1" customWidth="1"/>
    <col min="8451" max="8451" width="13.42578125" style="1" customWidth="1"/>
    <col min="8452" max="8694" width="9.140625" style="1"/>
    <col min="8695" max="8695" width="8.5703125" style="1" customWidth="1"/>
    <col min="8696" max="8696" width="9.5703125" style="1" customWidth="1"/>
    <col min="8697" max="8697" width="36.28515625" style="1" customWidth="1"/>
    <col min="8698" max="8698" width="86.42578125" style="1" customWidth="1"/>
    <col min="8699" max="8699" width="18.7109375" style="1" customWidth="1"/>
    <col min="8700" max="8700" width="9" style="1" customWidth="1"/>
    <col min="8701" max="8701" width="8.42578125" style="1" customWidth="1"/>
    <col min="8702" max="8702" width="12.5703125" style="1" customWidth="1"/>
    <col min="8703" max="8703" width="11.5703125" style="1" customWidth="1"/>
    <col min="8704" max="8704" width="11.42578125" style="1" customWidth="1"/>
    <col min="8705" max="8705" width="13.7109375" style="1" customWidth="1"/>
    <col min="8706" max="8706" width="14.7109375" style="1" customWidth="1"/>
    <col min="8707" max="8707" width="13.42578125" style="1" customWidth="1"/>
    <col min="8708" max="8950" width="9.140625" style="1"/>
    <col min="8951" max="8951" width="8.5703125" style="1" customWidth="1"/>
    <col min="8952" max="8952" width="9.5703125" style="1" customWidth="1"/>
    <col min="8953" max="8953" width="36.28515625" style="1" customWidth="1"/>
    <col min="8954" max="8954" width="86.42578125" style="1" customWidth="1"/>
    <col min="8955" max="8955" width="18.7109375" style="1" customWidth="1"/>
    <col min="8956" max="8956" width="9" style="1" customWidth="1"/>
    <col min="8957" max="8957" width="8.42578125" style="1" customWidth="1"/>
    <col min="8958" max="8958" width="12.5703125" style="1" customWidth="1"/>
    <col min="8959" max="8959" width="11.5703125" style="1" customWidth="1"/>
    <col min="8960" max="8960" width="11.42578125" style="1" customWidth="1"/>
    <col min="8961" max="8961" width="13.7109375" style="1" customWidth="1"/>
    <col min="8962" max="8962" width="14.7109375" style="1" customWidth="1"/>
    <col min="8963" max="8963" width="13.42578125" style="1" customWidth="1"/>
    <col min="8964" max="9206" width="9.140625" style="1"/>
    <col min="9207" max="9207" width="8.5703125" style="1" customWidth="1"/>
    <col min="9208" max="9208" width="9.5703125" style="1" customWidth="1"/>
    <col min="9209" max="9209" width="36.28515625" style="1" customWidth="1"/>
    <col min="9210" max="9210" width="86.42578125" style="1" customWidth="1"/>
    <col min="9211" max="9211" width="18.7109375" style="1" customWidth="1"/>
    <col min="9212" max="9212" width="9" style="1" customWidth="1"/>
    <col min="9213" max="9213" width="8.42578125" style="1" customWidth="1"/>
    <col min="9214" max="9214" width="12.5703125" style="1" customWidth="1"/>
    <col min="9215" max="9215" width="11.5703125" style="1" customWidth="1"/>
    <col min="9216" max="9216" width="11.42578125" style="1" customWidth="1"/>
    <col min="9217" max="9217" width="13.7109375" style="1" customWidth="1"/>
    <col min="9218" max="9218" width="14.7109375" style="1" customWidth="1"/>
    <col min="9219" max="9219" width="13.42578125" style="1" customWidth="1"/>
    <col min="9220" max="9462" width="9.140625" style="1"/>
    <col min="9463" max="9463" width="8.5703125" style="1" customWidth="1"/>
    <col min="9464" max="9464" width="9.5703125" style="1" customWidth="1"/>
    <col min="9465" max="9465" width="36.28515625" style="1" customWidth="1"/>
    <col min="9466" max="9466" width="86.42578125" style="1" customWidth="1"/>
    <col min="9467" max="9467" width="18.7109375" style="1" customWidth="1"/>
    <col min="9468" max="9468" width="9" style="1" customWidth="1"/>
    <col min="9469" max="9469" width="8.42578125" style="1" customWidth="1"/>
    <col min="9470" max="9470" width="12.5703125" style="1" customWidth="1"/>
    <col min="9471" max="9471" width="11.5703125" style="1" customWidth="1"/>
    <col min="9472" max="9472" width="11.42578125" style="1" customWidth="1"/>
    <col min="9473" max="9473" width="13.7109375" style="1" customWidth="1"/>
    <col min="9474" max="9474" width="14.7109375" style="1" customWidth="1"/>
    <col min="9475" max="9475" width="13.42578125" style="1" customWidth="1"/>
    <col min="9476" max="9718" width="9.140625" style="1"/>
    <col min="9719" max="9719" width="8.5703125" style="1" customWidth="1"/>
    <col min="9720" max="9720" width="9.5703125" style="1" customWidth="1"/>
    <col min="9721" max="9721" width="36.28515625" style="1" customWidth="1"/>
    <col min="9722" max="9722" width="86.42578125" style="1" customWidth="1"/>
    <col min="9723" max="9723" width="18.7109375" style="1" customWidth="1"/>
    <col min="9724" max="9724" width="9" style="1" customWidth="1"/>
    <col min="9725" max="9725" width="8.42578125" style="1" customWidth="1"/>
    <col min="9726" max="9726" width="12.5703125" style="1" customWidth="1"/>
    <col min="9727" max="9727" width="11.5703125" style="1" customWidth="1"/>
    <col min="9728" max="9728" width="11.42578125" style="1" customWidth="1"/>
    <col min="9729" max="9729" width="13.7109375" style="1" customWidth="1"/>
    <col min="9730" max="9730" width="14.7109375" style="1" customWidth="1"/>
    <col min="9731" max="9731" width="13.42578125" style="1" customWidth="1"/>
    <col min="9732" max="9974" width="9.140625" style="1"/>
    <col min="9975" max="9975" width="8.5703125" style="1" customWidth="1"/>
    <col min="9976" max="9976" width="9.5703125" style="1" customWidth="1"/>
    <col min="9977" max="9977" width="36.28515625" style="1" customWidth="1"/>
    <col min="9978" max="9978" width="86.42578125" style="1" customWidth="1"/>
    <col min="9979" max="9979" width="18.7109375" style="1" customWidth="1"/>
    <col min="9980" max="9980" width="9" style="1" customWidth="1"/>
    <col min="9981" max="9981" width="8.42578125" style="1" customWidth="1"/>
    <col min="9982" max="9982" width="12.5703125" style="1" customWidth="1"/>
    <col min="9983" max="9983" width="11.5703125" style="1" customWidth="1"/>
    <col min="9984" max="9984" width="11.42578125" style="1" customWidth="1"/>
    <col min="9985" max="9985" width="13.7109375" style="1" customWidth="1"/>
    <col min="9986" max="9986" width="14.7109375" style="1" customWidth="1"/>
    <col min="9987" max="9987" width="13.42578125" style="1" customWidth="1"/>
    <col min="9988" max="10230" width="9.140625" style="1"/>
    <col min="10231" max="10231" width="8.5703125" style="1" customWidth="1"/>
    <col min="10232" max="10232" width="9.5703125" style="1" customWidth="1"/>
    <col min="10233" max="10233" width="36.28515625" style="1" customWidth="1"/>
    <col min="10234" max="10234" width="86.42578125" style="1" customWidth="1"/>
    <col min="10235" max="10235" width="18.7109375" style="1" customWidth="1"/>
    <col min="10236" max="10236" width="9" style="1" customWidth="1"/>
    <col min="10237" max="10237" width="8.42578125" style="1" customWidth="1"/>
    <col min="10238" max="10238" width="12.5703125" style="1" customWidth="1"/>
    <col min="10239" max="10239" width="11.5703125" style="1" customWidth="1"/>
    <col min="10240" max="10240" width="11.42578125" style="1" customWidth="1"/>
    <col min="10241" max="10241" width="13.7109375" style="1" customWidth="1"/>
    <col min="10242" max="10242" width="14.7109375" style="1" customWidth="1"/>
    <col min="10243" max="10243" width="13.42578125" style="1" customWidth="1"/>
    <col min="10244" max="10486" width="9.140625" style="1"/>
    <col min="10487" max="10487" width="8.5703125" style="1" customWidth="1"/>
    <col min="10488" max="10488" width="9.5703125" style="1" customWidth="1"/>
    <col min="10489" max="10489" width="36.28515625" style="1" customWidth="1"/>
    <col min="10490" max="10490" width="86.42578125" style="1" customWidth="1"/>
    <col min="10491" max="10491" width="18.7109375" style="1" customWidth="1"/>
    <col min="10492" max="10492" width="9" style="1" customWidth="1"/>
    <col min="10493" max="10493" width="8.42578125" style="1" customWidth="1"/>
    <col min="10494" max="10494" width="12.5703125" style="1" customWidth="1"/>
    <col min="10495" max="10495" width="11.5703125" style="1" customWidth="1"/>
    <col min="10496" max="10496" width="11.42578125" style="1" customWidth="1"/>
    <col min="10497" max="10497" width="13.7109375" style="1" customWidth="1"/>
    <col min="10498" max="10498" width="14.7109375" style="1" customWidth="1"/>
    <col min="10499" max="10499" width="13.42578125" style="1" customWidth="1"/>
    <col min="10500" max="10742" width="9.140625" style="1"/>
    <col min="10743" max="10743" width="8.5703125" style="1" customWidth="1"/>
    <col min="10744" max="10744" width="9.5703125" style="1" customWidth="1"/>
    <col min="10745" max="10745" width="36.28515625" style="1" customWidth="1"/>
    <col min="10746" max="10746" width="86.42578125" style="1" customWidth="1"/>
    <col min="10747" max="10747" width="18.7109375" style="1" customWidth="1"/>
    <col min="10748" max="10748" width="9" style="1" customWidth="1"/>
    <col min="10749" max="10749" width="8.42578125" style="1" customWidth="1"/>
    <col min="10750" max="10750" width="12.5703125" style="1" customWidth="1"/>
    <col min="10751" max="10751" width="11.5703125" style="1" customWidth="1"/>
    <col min="10752" max="10752" width="11.42578125" style="1" customWidth="1"/>
    <col min="10753" max="10753" width="13.7109375" style="1" customWidth="1"/>
    <col min="10754" max="10754" width="14.7109375" style="1" customWidth="1"/>
    <col min="10755" max="10755" width="13.42578125" style="1" customWidth="1"/>
    <col min="10756" max="10998" width="9.140625" style="1"/>
    <col min="10999" max="10999" width="8.5703125" style="1" customWidth="1"/>
    <col min="11000" max="11000" width="9.5703125" style="1" customWidth="1"/>
    <col min="11001" max="11001" width="36.28515625" style="1" customWidth="1"/>
    <col min="11002" max="11002" width="86.42578125" style="1" customWidth="1"/>
    <col min="11003" max="11003" width="18.7109375" style="1" customWidth="1"/>
    <col min="11004" max="11004" width="9" style="1" customWidth="1"/>
    <col min="11005" max="11005" width="8.42578125" style="1" customWidth="1"/>
    <col min="11006" max="11006" width="12.5703125" style="1" customWidth="1"/>
    <col min="11007" max="11007" width="11.5703125" style="1" customWidth="1"/>
    <col min="11008" max="11008" width="11.42578125" style="1" customWidth="1"/>
    <col min="11009" max="11009" width="13.7109375" style="1" customWidth="1"/>
    <col min="11010" max="11010" width="14.7109375" style="1" customWidth="1"/>
    <col min="11011" max="11011" width="13.42578125" style="1" customWidth="1"/>
    <col min="11012" max="11254" width="9.140625" style="1"/>
    <col min="11255" max="11255" width="8.5703125" style="1" customWidth="1"/>
    <col min="11256" max="11256" width="9.5703125" style="1" customWidth="1"/>
    <col min="11257" max="11257" width="36.28515625" style="1" customWidth="1"/>
    <col min="11258" max="11258" width="86.42578125" style="1" customWidth="1"/>
    <col min="11259" max="11259" width="18.7109375" style="1" customWidth="1"/>
    <col min="11260" max="11260" width="9" style="1" customWidth="1"/>
    <col min="11261" max="11261" width="8.42578125" style="1" customWidth="1"/>
    <col min="11262" max="11262" width="12.5703125" style="1" customWidth="1"/>
    <col min="11263" max="11263" width="11.5703125" style="1" customWidth="1"/>
    <col min="11264" max="11264" width="11.42578125" style="1" customWidth="1"/>
    <col min="11265" max="11265" width="13.7109375" style="1" customWidth="1"/>
    <col min="11266" max="11266" width="14.7109375" style="1" customWidth="1"/>
    <col min="11267" max="11267" width="13.42578125" style="1" customWidth="1"/>
    <col min="11268" max="11510" width="9.140625" style="1"/>
    <col min="11511" max="11511" width="8.5703125" style="1" customWidth="1"/>
    <col min="11512" max="11512" width="9.5703125" style="1" customWidth="1"/>
    <col min="11513" max="11513" width="36.28515625" style="1" customWidth="1"/>
    <col min="11514" max="11514" width="86.42578125" style="1" customWidth="1"/>
    <col min="11515" max="11515" width="18.7109375" style="1" customWidth="1"/>
    <col min="11516" max="11516" width="9" style="1" customWidth="1"/>
    <col min="11517" max="11517" width="8.42578125" style="1" customWidth="1"/>
    <col min="11518" max="11518" width="12.5703125" style="1" customWidth="1"/>
    <col min="11519" max="11519" width="11.5703125" style="1" customWidth="1"/>
    <col min="11520" max="11520" width="11.42578125" style="1" customWidth="1"/>
    <col min="11521" max="11521" width="13.7109375" style="1" customWidth="1"/>
    <col min="11522" max="11522" width="14.7109375" style="1" customWidth="1"/>
    <col min="11523" max="11523" width="13.42578125" style="1" customWidth="1"/>
    <col min="11524" max="11766" width="9.140625" style="1"/>
    <col min="11767" max="11767" width="8.5703125" style="1" customWidth="1"/>
    <col min="11768" max="11768" width="9.5703125" style="1" customWidth="1"/>
    <col min="11769" max="11769" width="36.28515625" style="1" customWidth="1"/>
    <col min="11770" max="11770" width="86.42578125" style="1" customWidth="1"/>
    <col min="11771" max="11771" width="18.7109375" style="1" customWidth="1"/>
    <col min="11772" max="11772" width="9" style="1" customWidth="1"/>
    <col min="11773" max="11773" width="8.42578125" style="1" customWidth="1"/>
    <col min="11774" max="11774" width="12.5703125" style="1" customWidth="1"/>
    <col min="11775" max="11775" width="11.5703125" style="1" customWidth="1"/>
    <col min="11776" max="11776" width="11.42578125" style="1" customWidth="1"/>
    <col min="11777" max="11777" width="13.7109375" style="1" customWidth="1"/>
    <col min="11778" max="11778" width="14.7109375" style="1" customWidth="1"/>
    <col min="11779" max="11779" width="13.42578125" style="1" customWidth="1"/>
    <col min="11780" max="12022" width="9.140625" style="1"/>
    <col min="12023" max="12023" width="8.5703125" style="1" customWidth="1"/>
    <col min="12024" max="12024" width="9.5703125" style="1" customWidth="1"/>
    <col min="12025" max="12025" width="36.28515625" style="1" customWidth="1"/>
    <col min="12026" max="12026" width="86.42578125" style="1" customWidth="1"/>
    <col min="12027" max="12027" width="18.7109375" style="1" customWidth="1"/>
    <col min="12028" max="12028" width="9" style="1" customWidth="1"/>
    <col min="12029" max="12029" width="8.42578125" style="1" customWidth="1"/>
    <col min="12030" max="12030" width="12.5703125" style="1" customWidth="1"/>
    <col min="12031" max="12031" width="11.5703125" style="1" customWidth="1"/>
    <col min="12032" max="12032" width="11.42578125" style="1" customWidth="1"/>
    <col min="12033" max="12033" width="13.7109375" style="1" customWidth="1"/>
    <col min="12034" max="12034" width="14.7109375" style="1" customWidth="1"/>
    <col min="12035" max="12035" width="13.42578125" style="1" customWidth="1"/>
    <col min="12036" max="12278" width="9.140625" style="1"/>
    <col min="12279" max="12279" width="8.5703125" style="1" customWidth="1"/>
    <col min="12280" max="12280" width="9.5703125" style="1" customWidth="1"/>
    <col min="12281" max="12281" width="36.28515625" style="1" customWidth="1"/>
    <col min="12282" max="12282" width="86.42578125" style="1" customWidth="1"/>
    <col min="12283" max="12283" width="18.7109375" style="1" customWidth="1"/>
    <col min="12284" max="12284" width="9" style="1" customWidth="1"/>
    <col min="12285" max="12285" width="8.42578125" style="1" customWidth="1"/>
    <col min="12286" max="12286" width="12.5703125" style="1" customWidth="1"/>
    <col min="12287" max="12287" width="11.5703125" style="1" customWidth="1"/>
    <col min="12288" max="12288" width="11.42578125" style="1" customWidth="1"/>
    <col min="12289" max="12289" width="13.7109375" style="1" customWidth="1"/>
    <col min="12290" max="12290" width="14.7109375" style="1" customWidth="1"/>
    <col min="12291" max="12291" width="13.42578125" style="1" customWidth="1"/>
    <col min="12292" max="12534" width="9.140625" style="1"/>
    <col min="12535" max="12535" width="8.5703125" style="1" customWidth="1"/>
    <col min="12536" max="12536" width="9.5703125" style="1" customWidth="1"/>
    <col min="12537" max="12537" width="36.28515625" style="1" customWidth="1"/>
    <col min="12538" max="12538" width="86.42578125" style="1" customWidth="1"/>
    <col min="12539" max="12539" width="18.7109375" style="1" customWidth="1"/>
    <col min="12540" max="12540" width="9" style="1" customWidth="1"/>
    <col min="12541" max="12541" width="8.42578125" style="1" customWidth="1"/>
    <col min="12542" max="12542" width="12.5703125" style="1" customWidth="1"/>
    <col min="12543" max="12543" width="11.5703125" style="1" customWidth="1"/>
    <col min="12544" max="12544" width="11.42578125" style="1" customWidth="1"/>
    <col min="12545" max="12545" width="13.7109375" style="1" customWidth="1"/>
    <col min="12546" max="12546" width="14.7109375" style="1" customWidth="1"/>
    <col min="12547" max="12547" width="13.42578125" style="1" customWidth="1"/>
    <col min="12548" max="12790" width="9.140625" style="1"/>
    <col min="12791" max="12791" width="8.5703125" style="1" customWidth="1"/>
    <col min="12792" max="12792" width="9.5703125" style="1" customWidth="1"/>
    <col min="12793" max="12793" width="36.28515625" style="1" customWidth="1"/>
    <col min="12794" max="12794" width="86.42578125" style="1" customWidth="1"/>
    <col min="12795" max="12795" width="18.7109375" style="1" customWidth="1"/>
    <col min="12796" max="12796" width="9" style="1" customWidth="1"/>
    <col min="12797" max="12797" width="8.42578125" style="1" customWidth="1"/>
    <col min="12798" max="12798" width="12.5703125" style="1" customWidth="1"/>
    <col min="12799" max="12799" width="11.5703125" style="1" customWidth="1"/>
    <col min="12800" max="12800" width="11.42578125" style="1" customWidth="1"/>
    <col min="12801" max="12801" width="13.7109375" style="1" customWidth="1"/>
    <col min="12802" max="12802" width="14.7109375" style="1" customWidth="1"/>
    <col min="12803" max="12803" width="13.42578125" style="1" customWidth="1"/>
    <col min="12804" max="13046" width="9.140625" style="1"/>
    <col min="13047" max="13047" width="8.5703125" style="1" customWidth="1"/>
    <col min="13048" max="13048" width="9.5703125" style="1" customWidth="1"/>
    <col min="13049" max="13049" width="36.28515625" style="1" customWidth="1"/>
    <col min="13050" max="13050" width="86.42578125" style="1" customWidth="1"/>
    <col min="13051" max="13051" width="18.7109375" style="1" customWidth="1"/>
    <col min="13052" max="13052" width="9" style="1" customWidth="1"/>
    <col min="13053" max="13053" width="8.42578125" style="1" customWidth="1"/>
    <col min="13054" max="13054" width="12.5703125" style="1" customWidth="1"/>
    <col min="13055" max="13055" width="11.5703125" style="1" customWidth="1"/>
    <col min="13056" max="13056" width="11.42578125" style="1" customWidth="1"/>
    <col min="13057" max="13057" width="13.7109375" style="1" customWidth="1"/>
    <col min="13058" max="13058" width="14.7109375" style="1" customWidth="1"/>
    <col min="13059" max="13059" width="13.42578125" style="1" customWidth="1"/>
    <col min="13060" max="13302" width="9.140625" style="1"/>
    <col min="13303" max="13303" width="8.5703125" style="1" customWidth="1"/>
    <col min="13304" max="13304" width="9.5703125" style="1" customWidth="1"/>
    <col min="13305" max="13305" width="36.28515625" style="1" customWidth="1"/>
    <col min="13306" max="13306" width="86.42578125" style="1" customWidth="1"/>
    <col min="13307" max="13307" width="18.7109375" style="1" customWidth="1"/>
    <col min="13308" max="13308" width="9" style="1" customWidth="1"/>
    <col min="13309" max="13309" width="8.42578125" style="1" customWidth="1"/>
    <col min="13310" max="13310" width="12.5703125" style="1" customWidth="1"/>
    <col min="13311" max="13311" width="11.5703125" style="1" customWidth="1"/>
    <col min="13312" max="13312" width="11.42578125" style="1" customWidth="1"/>
    <col min="13313" max="13313" width="13.7109375" style="1" customWidth="1"/>
    <col min="13314" max="13314" width="14.7109375" style="1" customWidth="1"/>
    <col min="13315" max="13315" width="13.42578125" style="1" customWidth="1"/>
    <col min="13316" max="13558" width="9.140625" style="1"/>
    <col min="13559" max="13559" width="8.5703125" style="1" customWidth="1"/>
    <col min="13560" max="13560" width="9.5703125" style="1" customWidth="1"/>
    <col min="13561" max="13561" width="36.28515625" style="1" customWidth="1"/>
    <col min="13562" max="13562" width="86.42578125" style="1" customWidth="1"/>
    <col min="13563" max="13563" width="18.7109375" style="1" customWidth="1"/>
    <col min="13564" max="13564" width="9" style="1" customWidth="1"/>
    <col min="13565" max="13565" width="8.42578125" style="1" customWidth="1"/>
    <col min="13566" max="13566" width="12.5703125" style="1" customWidth="1"/>
    <col min="13567" max="13567" width="11.5703125" style="1" customWidth="1"/>
    <col min="13568" max="13568" width="11.42578125" style="1" customWidth="1"/>
    <col min="13569" max="13569" width="13.7109375" style="1" customWidth="1"/>
    <col min="13570" max="13570" width="14.7109375" style="1" customWidth="1"/>
    <col min="13571" max="13571" width="13.42578125" style="1" customWidth="1"/>
    <col min="13572" max="13814" width="9.140625" style="1"/>
    <col min="13815" max="13815" width="8.5703125" style="1" customWidth="1"/>
    <col min="13816" max="13816" width="9.5703125" style="1" customWidth="1"/>
    <col min="13817" max="13817" width="36.28515625" style="1" customWidth="1"/>
    <col min="13818" max="13818" width="86.42578125" style="1" customWidth="1"/>
    <col min="13819" max="13819" width="18.7109375" style="1" customWidth="1"/>
    <col min="13820" max="13820" width="9" style="1" customWidth="1"/>
    <col min="13821" max="13821" width="8.42578125" style="1" customWidth="1"/>
    <col min="13822" max="13822" width="12.5703125" style="1" customWidth="1"/>
    <col min="13823" max="13823" width="11.5703125" style="1" customWidth="1"/>
    <col min="13824" max="13824" width="11.42578125" style="1" customWidth="1"/>
    <col min="13825" max="13825" width="13.7109375" style="1" customWidth="1"/>
    <col min="13826" max="13826" width="14.7109375" style="1" customWidth="1"/>
    <col min="13827" max="13827" width="13.42578125" style="1" customWidth="1"/>
    <col min="13828" max="14070" width="9.140625" style="1"/>
    <col min="14071" max="14071" width="8.5703125" style="1" customWidth="1"/>
    <col min="14072" max="14072" width="9.5703125" style="1" customWidth="1"/>
    <col min="14073" max="14073" width="36.28515625" style="1" customWidth="1"/>
    <col min="14074" max="14074" width="86.42578125" style="1" customWidth="1"/>
    <col min="14075" max="14075" width="18.7109375" style="1" customWidth="1"/>
    <col min="14076" max="14076" width="9" style="1" customWidth="1"/>
    <col min="14077" max="14077" width="8.42578125" style="1" customWidth="1"/>
    <col min="14078" max="14078" width="12.5703125" style="1" customWidth="1"/>
    <col min="14079" max="14079" width="11.5703125" style="1" customWidth="1"/>
    <col min="14080" max="14080" width="11.42578125" style="1" customWidth="1"/>
    <col min="14081" max="14081" width="13.7109375" style="1" customWidth="1"/>
    <col min="14082" max="14082" width="14.7109375" style="1" customWidth="1"/>
    <col min="14083" max="14083" width="13.42578125" style="1" customWidth="1"/>
    <col min="14084" max="14326" width="9.140625" style="1"/>
    <col min="14327" max="14327" width="8.5703125" style="1" customWidth="1"/>
    <col min="14328" max="14328" width="9.5703125" style="1" customWidth="1"/>
    <col min="14329" max="14329" width="36.28515625" style="1" customWidth="1"/>
    <col min="14330" max="14330" width="86.42578125" style="1" customWidth="1"/>
    <col min="14331" max="14331" width="18.7109375" style="1" customWidth="1"/>
    <col min="14332" max="14332" width="9" style="1" customWidth="1"/>
    <col min="14333" max="14333" width="8.42578125" style="1" customWidth="1"/>
    <col min="14334" max="14334" width="12.5703125" style="1" customWidth="1"/>
    <col min="14335" max="14335" width="11.5703125" style="1" customWidth="1"/>
    <col min="14336" max="14336" width="11.42578125" style="1" customWidth="1"/>
    <col min="14337" max="14337" width="13.7109375" style="1" customWidth="1"/>
    <col min="14338" max="14338" width="14.7109375" style="1" customWidth="1"/>
    <col min="14339" max="14339" width="13.42578125" style="1" customWidth="1"/>
    <col min="14340" max="14582" width="9.140625" style="1"/>
    <col min="14583" max="14583" width="8.5703125" style="1" customWidth="1"/>
    <col min="14584" max="14584" width="9.5703125" style="1" customWidth="1"/>
    <col min="14585" max="14585" width="36.28515625" style="1" customWidth="1"/>
    <col min="14586" max="14586" width="86.42578125" style="1" customWidth="1"/>
    <col min="14587" max="14587" width="18.7109375" style="1" customWidth="1"/>
    <col min="14588" max="14588" width="9" style="1" customWidth="1"/>
    <col min="14589" max="14589" width="8.42578125" style="1" customWidth="1"/>
    <col min="14590" max="14590" width="12.5703125" style="1" customWidth="1"/>
    <col min="14591" max="14591" width="11.5703125" style="1" customWidth="1"/>
    <col min="14592" max="14592" width="11.42578125" style="1" customWidth="1"/>
    <col min="14593" max="14593" width="13.7109375" style="1" customWidth="1"/>
    <col min="14594" max="14594" width="14.7109375" style="1" customWidth="1"/>
    <col min="14595" max="14595" width="13.42578125" style="1" customWidth="1"/>
    <col min="14596" max="14838" width="9.140625" style="1"/>
    <col min="14839" max="14839" width="8.5703125" style="1" customWidth="1"/>
    <col min="14840" max="14840" width="9.5703125" style="1" customWidth="1"/>
    <col min="14841" max="14841" width="36.28515625" style="1" customWidth="1"/>
    <col min="14842" max="14842" width="86.42578125" style="1" customWidth="1"/>
    <col min="14843" max="14843" width="18.7109375" style="1" customWidth="1"/>
    <col min="14844" max="14844" width="9" style="1" customWidth="1"/>
    <col min="14845" max="14845" width="8.42578125" style="1" customWidth="1"/>
    <col min="14846" max="14846" width="12.5703125" style="1" customWidth="1"/>
    <col min="14847" max="14847" width="11.5703125" style="1" customWidth="1"/>
    <col min="14848" max="14848" width="11.42578125" style="1" customWidth="1"/>
    <col min="14849" max="14849" width="13.7109375" style="1" customWidth="1"/>
    <col min="14850" max="14850" width="14.7109375" style="1" customWidth="1"/>
    <col min="14851" max="14851" width="13.42578125" style="1" customWidth="1"/>
    <col min="14852" max="15094" width="9.140625" style="1"/>
    <col min="15095" max="15095" width="8.5703125" style="1" customWidth="1"/>
    <col min="15096" max="15096" width="9.5703125" style="1" customWidth="1"/>
    <col min="15097" max="15097" width="36.28515625" style="1" customWidth="1"/>
    <col min="15098" max="15098" width="86.42578125" style="1" customWidth="1"/>
    <col min="15099" max="15099" width="18.7109375" style="1" customWidth="1"/>
    <col min="15100" max="15100" width="9" style="1" customWidth="1"/>
    <col min="15101" max="15101" width="8.42578125" style="1" customWidth="1"/>
    <col min="15102" max="15102" width="12.5703125" style="1" customWidth="1"/>
    <col min="15103" max="15103" width="11.5703125" style="1" customWidth="1"/>
    <col min="15104" max="15104" width="11.42578125" style="1" customWidth="1"/>
    <col min="15105" max="15105" width="13.7109375" style="1" customWidth="1"/>
    <col min="15106" max="15106" width="14.7109375" style="1" customWidth="1"/>
    <col min="15107" max="15107" width="13.42578125" style="1" customWidth="1"/>
    <col min="15108" max="15350" width="9.140625" style="1"/>
    <col min="15351" max="15351" width="8.5703125" style="1" customWidth="1"/>
    <col min="15352" max="15352" width="9.5703125" style="1" customWidth="1"/>
    <col min="15353" max="15353" width="36.28515625" style="1" customWidth="1"/>
    <col min="15354" max="15354" width="86.42578125" style="1" customWidth="1"/>
    <col min="15355" max="15355" width="18.7109375" style="1" customWidth="1"/>
    <col min="15356" max="15356" width="9" style="1" customWidth="1"/>
    <col min="15357" max="15357" width="8.42578125" style="1" customWidth="1"/>
    <col min="15358" max="15358" width="12.5703125" style="1" customWidth="1"/>
    <col min="15359" max="15359" width="11.5703125" style="1" customWidth="1"/>
    <col min="15360" max="15360" width="11.42578125" style="1" customWidth="1"/>
    <col min="15361" max="15361" width="13.7109375" style="1" customWidth="1"/>
    <col min="15362" max="15362" width="14.7109375" style="1" customWidth="1"/>
    <col min="15363" max="15363" width="13.42578125" style="1" customWidth="1"/>
    <col min="15364" max="15606" width="9.140625" style="1"/>
    <col min="15607" max="15607" width="8.5703125" style="1" customWidth="1"/>
    <col min="15608" max="15608" width="9.5703125" style="1" customWidth="1"/>
    <col min="15609" max="15609" width="36.28515625" style="1" customWidth="1"/>
    <col min="15610" max="15610" width="86.42578125" style="1" customWidth="1"/>
    <col min="15611" max="15611" width="18.7109375" style="1" customWidth="1"/>
    <col min="15612" max="15612" width="9" style="1" customWidth="1"/>
    <col min="15613" max="15613" width="8.42578125" style="1" customWidth="1"/>
    <col min="15614" max="15614" width="12.5703125" style="1" customWidth="1"/>
    <col min="15615" max="15615" width="11.5703125" style="1" customWidth="1"/>
    <col min="15616" max="15616" width="11.42578125" style="1" customWidth="1"/>
    <col min="15617" max="15617" width="13.7109375" style="1" customWidth="1"/>
    <col min="15618" max="15618" width="14.7109375" style="1" customWidth="1"/>
    <col min="15619" max="15619" width="13.42578125" style="1" customWidth="1"/>
    <col min="15620" max="15862" width="9.140625" style="1"/>
    <col min="15863" max="15863" width="8.5703125" style="1" customWidth="1"/>
    <col min="15864" max="15864" width="9.5703125" style="1" customWidth="1"/>
    <col min="15865" max="15865" width="36.28515625" style="1" customWidth="1"/>
    <col min="15866" max="15866" width="86.42578125" style="1" customWidth="1"/>
    <col min="15867" max="15867" width="18.7109375" style="1" customWidth="1"/>
    <col min="15868" max="15868" width="9" style="1" customWidth="1"/>
    <col min="15869" max="15869" width="8.42578125" style="1" customWidth="1"/>
    <col min="15870" max="15870" width="12.5703125" style="1" customWidth="1"/>
    <col min="15871" max="15871" width="11.5703125" style="1" customWidth="1"/>
    <col min="15872" max="15872" width="11.42578125" style="1" customWidth="1"/>
    <col min="15873" max="15873" width="13.7109375" style="1" customWidth="1"/>
    <col min="15874" max="15874" width="14.7109375" style="1" customWidth="1"/>
    <col min="15875" max="15875" width="13.42578125" style="1" customWidth="1"/>
    <col min="15876" max="16118" width="9.140625" style="1"/>
    <col min="16119" max="16119" width="8.5703125" style="1" customWidth="1"/>
    <col min="16120" max="16120" width="9.5703125" style="1" customWidth="1"/>
    <col min="16121" max="16121" width="36.28515625" style="1" customWidth="1"/>
    <col min="16122" max="16122" width="86.42578125" style="1" customWidth="1"/>
    <col min="16123" max="16123" width="18.7109375" style="1" customWidth="1"/>
    <col min="16124" max="16124" width="9" style="1" customWidth="1"/>
    <col min="16125" max="16125" width="8.42578125" style="1" customWidth="1"/>
    <col min="16126" max="16126" width="12.5703125" style="1" customWidth="1"/>
    <col min="16127" max="16127" width="11.5703125" style="1" customWidth="1"/>
    <col min="16128" max="16128" width="11.42578125" style="1" customWidth="1"/>
    <col min="16129" max="16129" width="13.7109375" style="1" customWidth="1"/>
    <col min="16130" max="16130" width="14.7109375" style="1" customWidth="1"/>
    <col min="16131" max="16131" width="13.42578125" style="1" customWidth="1"/>
    <col min="16132" max="16382" width="9.140625" style="1"/>
    <col min="16383" max="16384" width="9.28515625" style="1" customWidth="1"/>
  </cols>
  <sheetData>
    <row r="1" spans="1:12">
      <c r="K1" s="4" t="s">
        <v>61</v>
      </c>
    </row>
    <row r="2" spans="1:12">
      <c r="K2" s="4" t="s">
        <v>3</v>
      </c>
    </row>
    <row r="3" spans="1:12">
      <c r="K3" s="4" t="s">
        <v>62</v>
      </c>
    </row>
    <row r="4" spans="1:12" s="8" customFormat="1">
      <c r="A4" s="6"/>
      <c r="B4" s="6"/>
      <c r="C4" s="6"/>
      <c r="D4" s="7"/>
      <c r="K4" s="174" t="s">
        <v>5</v>
      </c>
      <c r="L4" s="10"/>
    </row>
    <row r="5" spans="1:12" s="8" customFormat="1">
      <c r="A5" s="6"/>
      <c r="B5" s="6"/>
      <c r="C5" s="6"/>
      <c r="D5" s="7"/>
      <c r="J5" s="11" t="s">
        <v>6</v>
      </c>
      <c r="K5" s="174">
        <v>322005</v>
      </c>
      <c r="L5" s="10"/>
    </row>
    <row r="6" spans="1:12" s="8" customFormat="1" ht="17.25" customHeight="1">
      <c r="A6" s="6"/>
      <c r="B6" s="6"/>
      <c r="C6" s="6"/>
      <c r="D6" s="7"/>
      <c r="F6" s="12"/>
      <c r="G6" s="12"/>
      <c r="J6" s="12"/>
      <c r="K6" s="175"/>
      <c r="L6" s="10"/>
    </row>
    <row r="7" spans="1:12" s="8" customFormat="1">
      <c r="A7" s="999" t="s">
        <v>7</v>
      </c>
      <c r="B7" s="999"/>
      <c r="C7" s="15"/>
      <c r="D7" s="16"/>
      <c r="F7" s="12"/>
      <c r="G7" s="12"/>
      <c r="J7" s="17" t="s">
        <v>8</v>
      </c>
      <c r="K7" s="176"/>
      <c r="L7" s="10"/>
    </row>
    <row r="8" spans="1:12" s="8" customFormat="1">
      <c r="A8" s="19"/>
      <c r="B8" s="14"/>
      <c r="C8" s="6"/>
      <c r="D8" s="7"/>
      <c r="F8" s="12"/>
      <c r="G8" s="12"/>
      <c r="J8" s="17"/>
      <c r="K8" s="175"/>
      <c r="L8" s="10"/>
    </row>
    <row r="9" spans="1:12" s="8" customFormat="1" ht="12.75" customHeight="1">
      <c r="A9" s="999" t="s">
        <v>9</v>
      </c>
      <c r="B9" s="999"/>
      <c r="C9" s="1000" t="s">
        <v>84</v>
      </c>
      <c r="D9" s="1000"/>
      <c r="E9" s="2"/>
      <c r="F9" s="12"/>
      <c r="G9" s="12"/>
      <c r="J9" s="17" t="s">
        <v>8</v>
      </c>
      <c r="K9" s="177" t="s">
        <v>83</v>
      </c>
      <c r="L9" s="10"/>
    </row>
    <row r="10" spans="1:12" s="8" customFormat="1">
      <c r="A10" s="19"/>
      <c r="B10" s="14"/>
      <c r="C10" s="6"/>
      <c r="D10" s="7"/>
      <c r="F10" s="12"/>
      <c r="G10" s="12"/>
      <c r="J10" s="12"/>
      <c r="K10" s="175"/>
      <c r="L10" s="10"/>
    </row>
    <row r="11" spans="1:12" s="8" customFormat="1">
      <c r="A11" s="999" t="s">
        <v>96</v>
      </c>
      <c r="B11" s="999"/>
      <c r="C11" s="2" t="s">
        <v>59</v>
      </c>
      <c r="D11" s="21"/>
      <c r="F11" s="12"/>
      <c r="G11" s="12"/>
      <c r="J11" s="17" t="s">
        <v>8</v>
      </c>
      <c r="K11" s="177" t="s">
        <v>55</v>
      </c>
      <c r="L11" s="10"/>
    </row>
    <row r="12" spans="1:12" s="8" customFormat="1">
      <c r="A12" s="19"/>
      <c r="B12" s="14"/>
      <c r="C12" s="6"/>
      <c r="D12" s="7"/>
      <c r="F12" s="12"/>
      <c r="G12" s="12"/>
      <c r="J12" s="12"/>
      <c r="K12" s="175"/>
      <c r="L12" s="10"/>
    </row>
    <row r="13" spans="1:12" s="8" customFormat="1" ht="12.75" customHeight="1">
      <c r="A13" s="999" t="s">
        <v>10</v>
      </c>
      <c r="B13" s="999"/>
      <c r="C13" s="1000" t="s">
        <v>97</v>
      </c>
      <c r="D13" s="1000"/>
      <c r="F13" s="12"/>
      <c r="G13" s="12"/>
      <c r="J13" s="12"/>
      <c r="K13" s="175"/>
      <c r="L13" s="10"/>
    </row>
    <row r="14" spans="1:12" s="8" customFormat="1">
      <c r="A14" s="19"/>
      <c r="B14" s="14"/>
      <c r="C14" s="6"/>
      <c r="D14" s="7"/>
      <c r="F14" s="12"/>
      <c r="G14" s="12"/>
      <c r="J14" s="22"/>
      <c r="K14" s="175"/>
      <c r="L14" s="10"/>
    </row>
    <row r="15" spans="1:12" s="8" customFormat="1" ht="12.75" customHeight="1">
      <c r="A15" s="999" t="s">
        <v>0</v>
      </c>
      <c r="B15" s="999"/>
      <c r="C15" s="999" t="s">
        <v>98</v>
      </c>
      <c r="D15" s="999"/>
      <c r="F15" s="12"/>
      <c r="G15" s="12"/>
      <c r="J15" s="23" t="s">
        <v>11</v>
      </c>
      <c r="K15" s="178"/>
      <c r="L15" s="10"/>
    </row>
    <row r="16" spans="1:12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  <c r="L16" s="10"/>
    </row>
    <row r="17" spans="1:12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  <c r="L17" s="10"/>
    </row>
    <row r="18" spans="1:12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40" t="s">
        <v>161</v>
      </c>
      <c r="L18" s="10"/>
    </row>
    <row r="19" spans="1:12" s="8" customFormat="1" ht="13.5">
      <c r="A19" s="6"/>
      <c r="B19" s="25"/>
      <c r="C19" s="29"/>
      <c r="D19" s="7"/>
      <c r="F19" s="12"/>
      <c r="I19" s="12"/>
      <c r="J19" s="33" t="s">
        <v>13</v>
      </c>
      <c r="K19" s="341">
        <v>45414</v>
      </c>
      <c r="L19" s="10"/>
    </row>
    <row r="20" spans="1:12" s="8" customFormat="1">
      <c r="A20" s="6"/>
      <c r="B20" s="25"/>
      <c r="C20" s="29"/>
      <c r="D20" s="7"/>
      <c r="F20" s="12"/>
      <c r="G20" s="12"/>
      <c r="J20" s="35"/>
      <c r="K20" s="36"/>
      <c r="L20" s="10"/>
    </row>
    <row r="21" spans="1:12" s="8" customFormat="1">
      <c r="A21" s="6"/>
      <c r="B21" s="25"/>
      <c r="C21" s="6"/>
      <c r="D21" s="7"/>
      <c r="F21" s="12"/>
      <c r="G21" s="12"/>
      <c r="J21" s="23"/>
      <c r="K21" s="12"/>
      <c r="L21" s="10"/>
    </row>
    <row r="22" spans="1:12" s="8" customFormat="1">
      <c r="A22" s="6"/>
      <c r="B22" s="25"/>
      <c r="C22" s="37"/>
      <c r="D22" s="38"/>
      <c r="H22" s="39" t="s">
        <v>14</v>
      </c>
      <c r="I22" s="39" t="s">
        <v>15</v>
      </c>
      <c r="J22" s="991" t="s">
        <v>16</v>
      </c>
      <c r="K22" s="992"/>
      <c r="L22" s="10"/>
    </row>
    <row r="23" spans="1:12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  <c r="L23" s="10"/>
    </row>
    <row r="24" spans="1:12" s="8" customFormat="1">
      <c r="A24" s="6"/>
      <c r="B24" s="25"/>
      <c r="C24" s="43"/>
      <c r="D24" s="44"/>
      <c r="H24" s="179">
        <v>3</v>
      </c>
      <c r="I24" s="45" t="s">
        <v>172</v>
      </c>
      <c r="J24" s="180">
        <v>45415</v>
      </c>
      <c r="K24" s="181" t="s">
        <v>172</v>
      </c>
      <c r="L24" s="47"/>
    </row>
    <row r="25" spans="1:12" s="49" customFormat="1" ht="18.75">
      <c r="A25" s="993" t="s">
        <v>76</v>
      </c>
      <c r="B25" s="993"/>
      <c r="C25" s="993"/>
      <c r="D25" s="993"/>
      <c r="E25" s="993"/>
      <c r="F25" s="993"/>
      <c r="G25" s="993"/>
      <c r="H25" s="993"/>
      <c r="I25" s="993"/>
      <c r="J25" s="993"/>
      <c r="K25" s="993"/>
      <c r="L25" s="48"/>
    </row>
    <row r="26" spans="1:12" s="49" customFormat="1" ht="18.75">
      <c r="A26" s="993" t="s">
        <v>17</v>
      </c>
      <c r="B26" s="993"/>
      <c r="C26" s="993"/>
      <c r="D26" s="993"/>
      <c r="E26" s="993"/>
      <c r="F26" s="993"/>
      <c r="G26" s="993"/>
      <c r="H26" s="993"/>
      <c r="I26" s="993"/>
      <c r="J26" s="993"/>
      <c r="K26" s="993"/>
      <c r="L26" s="48"/>
    </row>
    <row r="27" spans="1:12" s="8" customFormat="1">
      <c r="A27" s="6"/>
      <c r="B27" s="25"/>
      <c r="C27" s="6"/>
      <c r="D27" s="7"/>
      <c r="E27" s="12"/>
      <c r="F27" s="23"/>
      <c r="G27" s="23"/>
      <c r="H27" s="12"/>
      <c r="L27" s="10"/>
    </row>
    <row r="28" spans="1:12" s="49" customFormat="1" ht="16.5">
      <c r="A28" s="994" t="s">
        <v>63</v>
      </c>
      <c r="B28" s="994"/>
      <c r="C28" s="994"/>
      <c r="D28" s="994"/>
      <c r="E28" s="994"/>
      <c r="F28" s="995">
        <v>70145581.823799998</v>
      </c>
      <c r="G28" s="995"/>
      <c r="H28" s="50" t="s">
        <v>22</v>
      </c>
      <c r="I28" s="50"/>
      <c r="J28" s="4" t="s">
        <v>64</v>
      </c>
      <c r="K28" s="51">
        <f>F28-F28/1.2</f>
        <v>11690930.303966664</v>
      </c>
      <c r="L28" s="48"/>
    </row>
    <row r="29" spans="1:12" s="49" customFormat="1" ht="10.5" customHeight="1">
      <c r="A29" s="996"/>
      <c r="B29" s="996"/>
      <c r="C29" s="996"/>
      <c r="D29" s="996"/>
      <c r="E29" s="996"/>
      <c r="F29" s="996"/>
      <c r="G29" s="996"/>
      <c r="H29" s="996"/>
      <c r="I29" s="996"/>
      <c r="J29" s="996"/>
      <c r="K29" s="996"/>
      <c r="L29" s="48"/>
    </row>
    <row r="30" spans="1:12" s="49" customFormat="1" ht="14.1" customHeight="1">
      <c r="A30" s="997" t="s">
        <v>14</v>
      </c>
      <c r="B30" s="997"/>
      <c r="C30" s="997" t="s">
        <v>65</v>
      </c>
      <c r="D30" s="998" t="s">
        <v>66</v>
      </c>
      <c r="E30" s="998" t="s">
        <v>67</v>
      </c>
      <c r="F30" s="998" t="s">
        <v>68</v>
      </c>
      <c r="G30" s="998" t="s">
        <v>69</v>
      </c>
      <c r="H30" s="998"/>
      <c r="I30" s="998" t="s">
        <v>70</v>
      </c>
      <c r="J30" s="998"/>
      <c r="K30" s="998" t="s">
        <v>71</v>
      </c>
      <c r="L30" s="48"/>
    </row>
    <row r="31" spans="1:12" s="49" customFormat="1" ht="14.1" customHeight="1">
      <c r="A31" s="997" t="s">
        <v>72</v>
      </c>
      <c r="B31" s="997" t="s">
        <v>73</v>
      </c>
      <c r="C31" s="997"/>
      <c r="D31" s="998"/>
      <c r="E31" s="998"/>
      <c r="F31" s="998"/>
      <c r="G31" s="998"/>
      <c r="H31" s="998"/>
      <c r="I31" s="998"/>
      <c r="J31" s="998"/>
      <c r="K31" s="998"/>
      <c r="L31" s="48"/>
    </row>
    <row r="32" spans="1:12" s="49" customFormat="1" ht="14.1" customHeight="1">
      <c r="A32" s="997"/>
      <c r="B32" s="997"/>
      <c r="C32" s="997"/>
      <c r="D32" s="998"/>
      <c r="E32" s="998"/>
      <c r="F32" s="998"/>
      <c r="G32" s="998" t="s">
        <v>74</v>
      </c>
      <c r="H32" s="998" t="s">
        <v>75</v>
      </c>
      <c r="I32" s="998" t="s">
        <v>74</v>
      </c>
      <c r="J32" s="998" t="s">
        <v>75</v>
      </c>
      <c r="K32" s="998"/>
      <c r="L32" s="48"/>
    </row>
    <row r="33" spans="1:12" s="49" customFormat="1" ht="14.1" customHeight="1">
      <c r="A33" s="997"/>
      <c r="B33" s="997"/>
      <c r="C33" s="997"/>
      <c r="D33" s="998"/>
      <c r="E33" s="998"/>
      <c r="F33" s="998"/>
      <c r="G33" s="998"/>
      <c r="H33" s="998"/>
      <c r="I33" s="998"/>
      <c r="J33" s="998"/>
      <c r="K33" s="998"/>
      <c r="L33" s="48"/>
    </row>
    <row r="34" spans="1:12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  <c r="L34" s="53"/>
    </row>
    <row r="35" spans="1:12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3"/>
    </row>
    <row r="36" spans="1:12" ht="14.1" customHeight="1">
      <c r="A36" s="182">
        <v>1</v>
      </c>
      <c r="B36" s="182">
        <v>1</v>
      </c>
      <c r="C36" s="167" t="s">
        <v>108</v>
      </c>
      <c r="D36" s="182"/>
      <c r="E36" s="183"/>
      <c r="F36" s="183"/>
      <c r="G36" s="183"/>
      <c r="H36" s="57"/>
      <c r="I36" s="57"/>
      <c r="J36" s="57"/>
      <c r="K36" s="58"/>
    </row>
    <row r="37" spans="1:12" ht="14.1" customHeight="1">
      <c r="A37" s="184">
        <v>2</v>
      </c>
      <c r="B37" s="173" t="s">
        <v>174</v>
      </c>
      <c r="C37" s="185" t="s">
        <v>175</v>
      </c>
      <c r="D37" s="61"/>
      <c r="E37" s="162"/>
      <c r="F37" s="162"/>
      <c r="G37" s="163"/>
      <c r="H37" s="64"/>
      <c r="I37" s="163"/>
      <c r="J37" s="64"/>
      <c r="K37" s="64"/>
    </row>
    <row r="38" spans="1:12" ht="14.1" customHeight="1">
      <c r="A38" s="182">
        <v>3</v>
      </c>
      <c r="B38" s="173" t="s">
        <v>176</v>
      </c>
      <c r="C38" s="171" t="s">
        <v>177</v>
      </c>
      <c r="D38" s="61"/>
      <c r="E38" s="162" t="s">
        <v>90</v>
      </c>
      <c r="F38" s="188">
        <v>301.39999999999998</v>
      </c>
      <c r="G38" s="163">
        <v>863.94</v>
      </c>
      <c r="H38" s="64">
        <f>F38*G38</f>
        <v>260391.516</v>
      </c>
      <c r="I38" s="163">
        <v>2173.31</v>
      </c>
      <c r="J38" s="64">
        <f>F38*I38</f>
        <v>655035.63399999996</v>
      </c>
      <c r="K38" s="64">
        <f>H38+J38</f>
        <v>915427.14999999991</v>
      </c>
    </row>
    <row r="39" spans="1:12" ht="14.1" customHeight="1">
      <c r="A39" s="184">
        <v>4</v>
      </c>
      <c r="B39" s="173" t="s">
        <v>178</v>
      </c>
      <c r="C39" s="171" t="s">
        <v>179</v>
      </c>
      <c r="D39" s="61"/>
      <c r="E39" s="162" t="s">
        <v>90</v>
      </c>
      <c r="F39" s="188">
        <v>168.8</v>
      </c>
      <c r="G39" s="163">
        <v>863.94</v>
      </c>
      <c r="H39" s="64">
        <f t="shared" ref="H39:H40" si="0">F39*G39</f>
        <v>145833.07200000001</v>
      </c>
      <c r="I39" s="163">
        <v>2347.2199999999998</v>
      </c>
      <c r="J39" s="64">
        <f t="shared" ref="J39:J40" si="1">F39*I39</f>
        <v>396210.73599999998</v>
      </c>
      <c r="K39" s="64">
        <f t="shared" ref="K39:K40" si="2">H39+J39</f>
        <v>542043.80799999996</v>
      </c>
    </row>
    <row r="40" spans="1:12" ht="14.1" customHeight="1">
      <c r="A40" s="182">
        <v>5</v>
      </c>
      <c r="B40" s="173" t="s">
        <v>180</v>
      </c>
      <c r="C40" s="171" t="s">
        <v>181</v>
      </c>
      <c r="D40" s="61"/>
      <c r="E40" s="162" t="s">
        <v>90</v>
      </c>
      <c r="F40" s="188">
        <v>111.8</v>
      </c>
      <c r="G40" s="163">
        <v>1039.5</v>
      </c>
      <c r="H40" s="64">
        <f t="shared" si="0"/>
        <v>116216.09999999999</v>
      </c>
      <c r="I40" s="163">
        <v>5020.95</v>
      </c>
      <c r="J40" s="64">
        <f t="shared" si="1"/>
        <v>561342.21</v>
      </c>
      <c r="K40" s="64">
        <f t="shared" si="2"/>
        <v>677558.30999999994</v>
      </c>
    </row>
    <row r="41" spans="1:12" ht="14.1" customHeight="1">
      <c r="A41" s="184">
        <v>6</v>
      </c>
      <c r="B41" s="173" t="s">
        <v>182</v>
      </c>
      <c r="C41" s="185" t="s">
        <v>183</v>
      </c>
      <c r="D41" s="61"/>
      <c r="E41" s="162"/>
      <c r="F41" s="188"/>
      <c r="G41" s="163"/>
      <c r="H41" s="64"/>
      <c r="I41" s="163"/>
      <c r="J41" s="64"/>
      <c r="K41" s="64"/>
    </row>
    <row r="42" spans="1:12" ht="14.1" customHeight="1">
      <c r="A42" s="182">
        <v>7</v>
      </c>
      <c r="B42" s="173" t="s">
        <v>184</v>
      </c>
      <c r="C42" s="171" t="s">
        <v>185</v>
      </c>
      <c r="D42" s="61"/>
      <c r="E42" s="162" t="s">
        <v>90</v>
      </c>
      <c r="F42" s="188">
        <v>187.8</v>
      </c>
      <c r="G42" s="163">
        <v>1640.1</v>
      </c>
      <c r="H42" s="64">
        <f t="shared" ref="H42:H45" si="3">F42*G42</f>
        <v>308010.78000000003</v>
      </c>
      <c r="I42" s="163">
        <v>3023.79</v>
      </c>
      <c r="J42" s="64">
        <f t="shared" ref="J42:J60" si="4">F42*I42</f>
        <v>567867.76199999999</v>
      </c>
      <c r="K42" s="64">
        <f t="shared" ref="K42:K45" si="5">H42+J42</f>
        <v>875878.54200000002</v>
      </c>
    </row>
    <row r="43" spans="1:12" ht="14.1" customHeight="1">
      <c r="A43" s="184">
        <v>8</v>
      </c>
      <c r="B43" s="173" t="s">
        <v>186</v>
      </c>
      <c r="C43" s="171" t="s">
        <v>187</v>
      </c>
      <c r="D43" s="61"/>
      <c r="E43" s="162" t="s">
        <v>90</v>
      </c>
      <c r="F43" s="188">
        <v>121.8</v>
      </c>
      <c r="G43" s="163">
        <v>540.54</v>
      </c>
      <c r="H43" s="64">
        <f t="shared" si="3"/>
        <v>65837.771999999997</v>
      </c>
      <c r="I43" s="163">
        <v>2031.94</v>
      </c>
      <c r="J43" s="64">
        <f t="shared" si="4"/>
        <v>247490.29199999999</v>
      </c>
      <c r="K43" s="64">
        <f t="shared" si="5"/>
        <v>313328.06400000001</v>
      </c>
    </row>
    <row r="44" spans="1:12" ht="14.1" customHeight="1">
      <c r="A44" s="182">
        <v>9</v>
      </c>
      <c r="B44" s="173" t="s">
        <v>188</v>
      </c>
      <c r="C44" s="171" t="s">
        <v>189</v>
      </c>
      <c r="D44" s="61"/>
      <c r="E44" s="162" t="s">
        <v>90</v>
      </c>
      <c r="F44" s="188">
        <v>141.30000000000001</v>
      </c>
      <c r="G44" s="163">
        <v>519.75</v>
      </c>
      <c r="H44" s="64">
        <f t="shared" si="3"/>
        <v>73440.675000000003</v>
      </c>
      <c r="I44" s="163">
        <v>833.65</v>
      </c>
      <c r="J44" s="64">
        <f t="shared" si="4"/>
        <v>117794.74500000001</v>
      </c>
      <c r="K44" s="64">
        <f t="shared" si="5"/>
        <v>191235.42</v>
      </c>
    </row>
    <row r="45" spans="1:12" ht="14.1" customHeight="1">
      <c r="A45" s="184">
        <v>10</v>
      </c>
      <c r="B45" s="173" t="s">
        <v>190</v>
      </c>
      <c r="C45" s="171" t="s">
        <v>191</v>
      </c>
      <c r="D45" s="61"/>
      <c r="E45" s="162" t="s">
        <v>90</v>
      </c>
      <c r="F45" s="188">
        <v>355.6</v>
      </c>
      <c r="G45" s="163">
        <v>981.75</v>
      </c>
      <c r="H45" s="64">
        <f t="shared" si="3"/>
        <v>349110.30000000005</v>
      </c>
      <c r="I45" s="163">
        <v>1869.25</v>
      </c>
      <c r="J45" s="64">
        <f t="shared" si="4"/>
        <v>664705.30000000005</v>
      </c>
      <c r="K45" s="64">
        <f t="shared" si="5"/>
        <v>1013815.6000000001</v>
      </c>
    </row>
    <row r="46" spans="1:12" s="226" customFormat="1" ht="14.1" customHeight="1">
      <c r="A46" s="219">
        <v>11</v>
      </c>
      <c r="B46" s="220" t="s">
        <v>192</v>
      </c>
      <c r="C46" s="185" t="s">
        <v>193</v>
      </c>
      <c r="D46" s="221"/>
      <c r="E46" s="222" t="s">
        <v>90</v>
      </c>
      <c r="F46" s="228">
        <v>1095.94</v>
      </c>
      <c r="G46" s="223"/>
      <c r="H46" s="224"/>
      <c r="I46" s="223"/>
      <c r="J46" s="224"/>
      <c r="K46" s="224"/>
      <c r="L46" s="225"/>
    </row>
    <row r="47" spans="1:12" ht="14.1" customHeight="1">
      <c r="A47" s="184">
        <v>12</v>
      </c>
      <c r="B47" s="173" t="s">
        <v>194</v>
      </c>
      <c r="C47" s="171" t="s">
        <v>195</v>
      </c>
      <c r="D47" s="61"/>
      <c r="E47" s="162" t="s">
        <v>90</v>
      </c>
      <c r="F47" s="162">
        <v>154.97</v>
      </c>
      <c r="G47" s="163">
        <v>866.25</v>
      </c>
      <c r="H47" s="64">
        <f>F47*G47</f>
        <v>134242.76250000001</v>
      </c>
      <c r="I47" s="163">
        <v>829.16</v>
      </c>
      <c r="J47" s="64">
        <f t="shared" si="4"/>
        <v>128494.9252</v>
      </c>
      <c r="K47" s="64">
        <f t="shared" ref="K47:K61" si="6">H47+J47</f>
        <v>262737.68770000001</v>
      </c>
      <c r="L47" s="990" t="s">
        <v>393</v>
      </c>
    </row>
    <row r="48" spans="1:12" ht="14.1" customHeight="1">
      <c r="A48" s="182">
        <v>13</v>
      </c>
      <c r="B48" s="173" t="s">
        <v>196</v>
      </c>
      <c r="C48" s="171" t="s">
        <v>197</v>
      </c>
      <c r="D48" s="61"/>
      <c r="E48" s="162" t="s">
        <v>90</v>
      </c>
      <c r="F48" s="162">
        <v>16.72</v>
      </c>
      <c r="G48" s="163">
        <v>2252.25</v>
      </c>
      <c r="H48" s="64">
        <f t="shared" ref="H48:H53" si="7">F48*G48</f>
        <v>37657.619999999995</v>
      </c>
      <c r="I48" s="163">
        <v>2125.0700000000002</v>
      </c>
      <c r="J48" s="64">
        <f t="shared" si="4"/>
        <v>35531.170400000003</v>
      </c>
      <c r="K48" s="64">
        <f t="shared" si="6"/>
        <v>73188.790399999998</v>
      </c>
      <c r="L48" s="990"/>
    </row>
    <row r="49" spans="1:12" ht="14.1" customHeight="1">
      <c r="A49" s="184">
        <v>14</v>
      </c>
      <c r="B49" s="173" t="s">
        <v>198</v>
      </c>
      <c r="C49" s="171" t="s">
        <v>199</v>
      </c>
      <c r="D49" s="61"/>
      <c r="E49" s="162" t="s">
        <v>90</v>
      </c>
      <c r="F49" s="162">
        <v>84.16</v>
      </c>
      <c r="G49" s="163">
        <v>2252.25</v>
      </c>
      <c r="H49" s="64">
        <f t="shared" si="7"/>
        <v>189549.36</v>
      </c>
      <c r="I49" s="163">
        <v>2470.64</v>
      </c>
      <c r="J49" s="64">
        <f t="shared" si="4"/>
        <v>207929.0624</v>
      </c>
      <c r="K49" s="64">
        <f t="shared" si="6"/>
        <v>397478.42239999998</v>
      </c>
      <c r="L49" s="990"/>
    </row>
    <row r="50" spans="1:12" ht="14.1" customHeight="1">
      <c r="A50" s="182">
        <v>15</v>
      </c>
      <c r="B50" s="173" t="s">
        <v>200</v>
      </c>
      <c r="C50" s="186" t="s">
        <v>201</v>
      </c>
      <c r="D50" s="187"/>
      <c r="E50" s="188" t="s">
        <v>90</v>
      </c>
      <c r="F50" s="188">
        <v>1194.52</v>
      </c>
      <c r="G50" s="189">
        <f>H50/F50</f>
        <v>156.6599973210997</v>
      </c>
      <c r="H50" s="190">
        <v>187133.5</v>
      </c>
      <c r="I50" s="189">
        <v>85.74</v>
      </c>
      <c r="J50" s="64">
        <f t="shared" si="4"/>
        <v>102418.14479999999</v>
      </c>
      <c r="K50" s="64">
        <f t="shared" si="6"/>
        <v>289551.64480000001</v>
      </c>
      <c r="L50" s="990"/>
    </row>
    <row r="51" spans="1:12" ht="14.1" customHeight="1">
      <c r="A51" s="184">
        <v>16</v>
      </c>
      <c r="B51" s="173" t="s">
        <v>202</v>
      </c>
      <c r="C51" s="186" t="s">
        <v>203</v>
      </c>
      <c r="D51" s="187"/>
      <c r="E51" s="188" t="s">
        <v>90</v>
      </c>
      <c r="F51" s="188">
        <v>1194.52</v>
      </c>
      <c r="G51" s="189">
        <f>H51/F51</f>
        <v>1653</v>
      </c>
      <c r="H51" s="190">
        <v>1974541.56</v>
      </c>
      <c r="I51" s="189">
        <f>J51/F51</f>
        <v>661.9899959816496</v>
      </c>
      <c r="J51" s="190">
        <v>790760.29</v>
      </c>
      <c r="K51" s="64">
        <f t="shared" si="6"/>
        <v>2765301.85</v>
      </c>
      <c r="L51" s="990"/>
    </row>
    <row r="52" spans="1:12" ht="14.1" customHeight="1">
      <c r="A52" s="182">
        <v>19</v>
      </c>
      <c r="B52" s="173" t="s">
        <v>204</v>
      </c>
      <c r="C52" s="171" t="s">
        <v>205</v>
      </c>
      <c r="D52" s="61"/>
      <c r="E52" s="162" t="s">
        <v>90</v>
      </c>
      <c r="F52" s="162">
        <v>716.94</v>
      </c>
      <c r="G52" s="163">
        <v>323.39999999999998</v>
      </c>
      <c r="H52" s="64">
        <f t="shared" ref="H52" si="8">F52*G52</f>
        <v>231858.39600000001</v>
      </c>
      <c r="I52" s="163">
        <v>342.21</v>
      </c>
      <c r="J52" s="64">
        <f t="shared" si="4"/>
        <v>245344.0374</v>
      </c>
      <c r="K52" s="64">
        <f t="shared" si="6"/>
        <v>477202.43339999998</v>
      </c>
      <c r="L52" s="990"/>
    </row>
    <row r="53" spans="1:12" ht="14.1" customHeight="1">
      <c r="A53" s="184">
        <v>20</v>
      </c>
      <c r="B53" s="173" t="s">
        <v>206</v>
      </c>
      <c r="C53" s="171" t="s">
        <v>207</v>
      </c>
      <c r="D53" s="61"/>
      <c r="E53" s="162" t="s">
        <v>90</v>
      </c>
      <c r="F53" s="162">
        <v>420.6</v>
      </c>
      <c r="G53" s="163">
        <v>1848</v>
      </c>
      <c r="H53" s="64">
        <f t="shared" si="7"/>
        <v>777268.8</v>
      </c>
      <c r="I53" s="163">
        <v>3023.79</v>
      </c>
      <c r="J53" s="64">
        <f t="shared" si="4"/>
        <v>1271806.074</v>
      </c>
      <c r="K53" s="64">
        <f t="shared" si="6"/>
        <v>2049074.8740000001</v>
      </c>
      <c r="L53" s="990"/>
    </row>
    <row r="54" spans="1:12" ht="14.1" customHeight="1">
      <c r="A54" s="182">
        <v>21</v>
      </c>
      <c r="B54" s="173" t="s">
        <v>208</v>
      </c>
      <c r="C54" s="171" t="s">
        <v>209</v>
      </c>
      <c r="D54" s="61"/>
      <c r="E54" s="162" t="s">
        <v>90</v>
      </c>
      <c r="F54" s="162">
        <v>297.2</v>
      </c>
      <c r="G54" s="163">
        <f>H54/F54</f>
        <v>785.40000000000009</v>
      </c>
      <c r="H54" s="64">
        <v>233420.88</v>
      </c>
      <c r="I54" s="163">
        <f>J54/F54</f>
        <v>975.01998654104989</v>
      </c>
      <c r="J54" s="64">
        <v>289775.94</v>
      </c>
      <c r="K54" s="64">
        <f t="shared" si="6"/>
        <v>523196.82</v>
      </c>
      <c r="L54" s="990"/>
    </row>
    <row r="55" spans="1:12" ht="14.1" customHeight="1">
      <c r="A55" s="182">
        <v>23</v>
      </c>
      <c r="B55" s="173" t="s">
        <v>210</v>
      </c>
      <c r="C55" s="171" t="s">
        <v>211</v>
      </c>
      <c r="D55" s="61"/>
      <c r="E55" s="162" t="s">
        <v>90</v>
      </c>
      <c r="F55" s="162">
        <v>211.32</v>
      </c>
      <c r="G55" s="163">
        <v>323.39999999999998</v>
      </c>
      <c r="H55" s="64">
        <f t="shared" ref="H55:H60" si="9">F55*G55</f>
        <v>68340.887999999992</v>
      </c>
      <c r="I55" s="163">
        <v>569.98</v>
      </c>
      <c r="J55" s="64">
        <f t="shared" si="4"/>
        <v>120448.17359999999</v>
      </c>
      <c r="K55" s="64">
        <f t="shared" si="6"/>
        <v>188789.06159999999</v>
      </c>
      <c r="L55" s="990"/>
    </row>
    <row r="56" spans="1:12" ht="14.1" customHeight="1">
      <c r="A56" s="184">
        <v>24</v>
      </c>
      <c r="B56" s="173" t="s">
        <v>212</v>
      </c>
      <c r="C56" s="185" t="s">
        <v>213</v>
      </c>
      <c r="D56" s="61"/>
      <c r="E56" s="162" t="s">
        <v>142</v>
      </c>
      <c r="F56" s="188">
        <v>11</v>
      </c>
      <c r="G56" s="163">
        <v>18480</v>
      </c>
      <c r="H56" s="64">
        <f t="shared" si="9"/>
        <v>203280</v>
      </c>
      <c r="I56" s="163">
        <v>69564</v>
      </c>
      <c r="J56" s="64">
        <f t="shared" si="4"/>
        <v>765204</v>
      </c>
      <c r="K56" s="64">
        <f t="shared" si="6"/>
        <v>968484</v>
      </c>
    </row>
    <row r="57" spans="1:12" ht="14.1" customHeight="1">
      <c r="A57" s="182">
        <v>25</v>
      </c>
      <c r="B57" s="173" t="s">
        <v>214</v>
      </c>
      <c r="C57" s="185" t="s">
        <v>215</v>
      </c>
      <c r="D57" s="61"/>
      <c r="E57" s="162" t="s">
        <v>142</v>
      </c>
      <c r="F57" s="188">
        <v>6</v>
      </c>
      <c r="G57" s="163">
        <v>18480</v>
      </c>
      <c r="H57" s="64">
        <f t="shared" si="9"/>
        <v>110880</v>
      </c>
      <c r="I57" s="163">
        <v>69564</v>
      </c>
      <c r="J57" s="64">
        <f t="shared" si="4"/>
        <v>417384</v>
      </c>
      <c r="K57" s="64">
        <f t="shared" si="6"/>
        <v>528264</v>
      </c>
    </row>
    <row r="58" spans="1:12" ht="14.1" customHeight="1">
      <c r="A58" s="184">
        <v>26</v>
      </c>
      <c r="B58" s="173" t="s">
        <v>216</v>
      </c>
      <c r="C58" s="227" t="s">
        <v>394</v>
      </c>
      <c r="D58" s="187"/>
      <c r="E58" s="229" t="s">
        <v>142</v>
      </c>
      <c r="F58" s="229">
        <v>5</v>
      </c>
      <c r="G58" s="189"/>
      <c r="H58" s="64"/>
      <c r="I58" s="189"/>
      <c r="J58" s="64"/>
      <c r="K58" s="64"/>
    </row>
    <row r="59" spans="1:12" ht="25.5">
      <c r="A59" s="184">
        <v>27</v>
      </c>
      <c r="B59" s="173" t="s">
        <v>217</v>
      </c>
      <c r="C59" s="71" t="s">
        <v>218</v>
      </c>
      <c r="D59" s="187"/>
      <c r="E59" s="188" t="s">
        <v>142</v>
      </c>
      <c r="F59" s="188">
        <v>4</v>
      </c>
      <c r="G59" s="163">
        <v>5358.6225000000004</v>
      </c>
      <c r="H59" s="64">
        <f t="shared" si="9"/>
        <v>21434.49</v>
      </c>
      <c r="I59" s="163">
        <v>44160.75</v>
      </c>
      <c r="J59" s="64">
        <f t="shared" si="4"/>
        <v>176643</v>
      </c>
      <c r="K59" s="64">
        <f t="shared" si="6"/>
        <v>198077.49</v>
      </c>
      <c r="L59" s="990" t="s">
        <v>395</v>
      </c>
    </row>
    <row r="60" spans="1:12" ht="25.5">
      <c r="A60" s="182">
        <v>28</v>
      </c>
      <c r="B60" s="173" t="s">
        <v>219</v>
      </c>
      <c r="C60" s="71" t="s">
        <v>220</v>
      </c>
      <c r="D60" s="187"/>
      <c r="E60" s="188" t="s">
        <v>142</v>
      </c>
      <c r="F60" s="188">
        <v>1</v>
      </c>
      <c r="G60" s="163">
        <v>5358.6225000000004</v>
      </c>
      <c r="H60" s="64">
        <f t="shared" si="9"/>
        <v>5358.6225000000004</v>
      </c>
      <c r="I60" s="163">
        <v>49325.75</v>
      </c>
      <c r="J60" s="64">
        <f t="shared" si="4"/>
        <v>49325.75</v>
      </c>
      <c r="K60" s="64">
        <f t="shared" si="6"/>
        <v>54684.372499999998</v>
      </c>
      <c r="L60" s="990"/>
    </row>
    <row r="61" spans="1:12" s="226" customFormat="1" ht="14.1" customHeight="1">
      <c r="A61" s="230">
        <v>29</v>
      </c>
      <c r="B61" s="220" t="s">
        <v>221</v>
      </c>
      <c r="C61" s="185" t="s">
        <v>222</v>
      </c>
      <c r="D61" s="221"/>
      <c r="E61" s="222" t="s">
        <v>142</v>
      </c>
      <c r="F61" s="228">
        <v>0.9</v>
      </c>
      <c r="G61" s="223">
        <v>384952</v>
      </c>
      <c r="H61" s="224">
        <f>F61*G61</f>
        <v>346456.8</v>
      </c>
      <c r="I61" s="223">
        <v>657923.86</v>
      </c>
      <c r="J61" s="224">
        <f>I61*F61</f>
        <v>592131.47400000005</v>
      </c>
      <c r="K61" s="224">
        <f t="shared" si="6"/>
        <v>938588.27399999998</v>
      </c>
      <c r="L61" s="225"/>
    </row>
    <row r="62" spans="1:12" ht="14.1" customHeight="1">
      <c r="A62" s="184">
        <v>30</v>
      </c>
      <c r="B62" s="173" t="s">
        <v>223</v>
      </c>
      <c r="C62" s="171" t="s">
        <v>224</v>
      </c>
      <c r="D62" s="61"/>
      <c r="E62" s="162" t="s">
        <v>140</v>
      </c>
      <c r="F62" s="188">
        <v>16.5</v>
      </c>
      <c r="G62" s="163">
        <v>0</v>
      </c>
      <c r="H62" s="64">
        <v>0</v>
      </c>
      <c r="I62" s="163">
        <v>0</v>
      </c>
      <c r="J62" s="64">
        <v>0</v>
      </c>
      <c r="K62" s="64">
        <v>0</v>
      </c>
      <c r="L62" s="990" t="s">
        <v>396</v>
      </c>
    </row>
    <row r="63" spans="1:12" ht="14.1" customHeight="1">
      <c r="A63" s="182">
        <v>31</v>
      </c>
      <c r="B63" s="173" t="s">
        <v>225</v>
      </c>
      <c r="C63" s="171" t="s">
        <v>226</v>
      </c>
      <c r="D63" s="61"/>
      <c r="E63" s="162" t="s">
        <v>141</v>
      </c>
      <c r="F63" s="188">
        <v>0.495</v>
      </c>
      <c r="G63" s="163">
        <v>0</v>
      </c>
      <c r="H63" s="64">
        <v>0</v>
      </c>
      <c r="I63" s="163">
        <v>0</v>
      </c>
      <c r="J63" s="64">
        <v>0</v>
      </c>
      <c r="K63" s="64">
        <v>0</v>
      </c>
      <c r="L63" s="990"/>
    </row>
    <row r="64" spans="1:12" ht="14.1" customHeight="1">
      <c r="A64" s="184">
        <v>32</v>
      </c>
      <c r="B64" s="173" t="s">
        <v>227</v>
      </c>
      <c r="C64" s="171" t="s">
        <v>228</v>
      </c>
      <c r="D64" s="61"/>
      <c r="E64" s="162" t="s">
        <v>142</v>
      </c>
      <c r="F64" s="188">
        <v>2</v>
      </c>
      <c r="G64" s="163">
        <v>0</v>
      </c>
      <c r="H64" s="64">
        <v>0</v>
      </c>
      <c r="I64" s="163">
        <v>0</v>
      </c>
      <c r="J64" s="64">
        <v>0</v>
      </c>
      <c r="K64" s="64">
        <v>0</v>
      </c>
      <c r="L64" s="990"/>
    </row>
    <row r="65" spans="1:12" ht="14.1" customHeight="1">
      <c r="A65" s="184">
        <v>33</v>
      </c>
      <c r="B65" s="173" t="s">
        <v>229</v>
      </c>
      <c r="C65" s="171" t="s">
        <v>230</v>
      </c>
      <c r="D65" s="61"/>
      <c r="E65" s="162" t="s">
        <v>142</v>
      </c>
      <c r="F65" s="188">
        <v>1</v>
      </c>
      <c r="G65" s="163">
        <v>0</v>
      </c>
      <c r="H65" s="64">
        <v>0</v>
      </c>
      <c r="I65" s="163">
        <v>0</v>
      </c>
      <c r="J65" s="64">
        <v>0</v>
      </c>
      <c r="K65" s="64">
        <v>0</v>
      </c>
      <c r="L65" s="990"/>
    </row>
    <row r="66" spans="1:12" ht="14.1" customHeight="1">
      <c r="A66" s="182">
        <v>34</v>
      </c>
      <c r="B66" s="173" t="s">
        <v>231</v>
      </c>
      <c r="C66" s="171" t="s">
        <v>232</v>
      </c>
      <c r="D66" s="61"/>
      <c r="E66" s="162" t="s">
        <v>140</v>
      </c>
      <c r="F66" s="188">
        <v>0.81</v>
      </c>
      <c r="G66" s="163">
        <v>0</v>
      </c>
      <c r="H66" s="64">
        <v>0</v>
      </c>
      <c r="I66" s="163">
        <v>0</v>
      </c>
      <c r="J66" s="64">
        <v>0</v>
      </c>
      <c r="K66" s="64">
        <v>0</v>
      </c>
      <c r="L66" s="990"/>
    </row>
    <row r="67" spans="1:12" ht="14.1" customHeight="1">
      <c r="A67" s="184">
        <v>35</v>
      </c>
      <c r="B67" s="173" t="s">
        <v>233</v>
      </c>
      <c r="C67" s="171" t="s">
        <v>234</v>
      </c>
      <c r="D67" s="61"/>
      <c r="E67" s="162" t="s">
        <v>141</v>
      </c>
      <c r="F67" s="188">
        <v>2.8000000000000001E-2</v>
      </c>
      <c r="G67" s="163">
        <v>0</v>
      </c>
      <c r="H67" s="64">
        <v>0</v>
      </c>
      <c r="I67" s="163">
        <v>0</v>
      </c>
      <c r="J67" s="64">
        <v>0</v>
      </c>
      <c r="K67" s="64">
        <v>0</v>
      </c>
      <c r="L67" s="990"/>
    </row>
    <row r="68" spans="1:12" ht="14.1" customHeight="1">
      <c r="A68" s="184">
        <v>36</v>
      </c>
      <c r="B68" s="173" t="s">
        <v>235</v>
      </c>
      <c r="C68" s="171" t="s">
        <v>236</v>
      </c>
      <c r="D68" s="61"/>
      <c r="E68" s="162" t="s">
        <v>141</v>
      </c>
      <c r="F68" s="188">
        <v>3.5000000000000003E-2</v>
      </c>
      <c r="G68" s="163">
        <v>0</v>
      </c>
      <c r="H68" s="64">
        <v>0</v>
      </c>
      <c r="I68" s="163">
        <v>0</v>
      </c>
      <c r="J68" s="64">
        <v>0</v>
      </c>
      <c r="K68" s="64">
        <v>0</v>
      </c>
      <c r="L68" s="990"/>
    </row>
    <row r="69" spans="1:12" ht="14.1" customHeight="1">
      <c r="A69" s="182">
        <v>37</v>
      </c>
      <c r="B69" s="173" t="s">
        <v>237</v>
      </c>
      <c r="C69" s="171" t="s">
        <v>238</v>
      </c>
      <c r="D69" s="61"/>
      <c r="E69" s="162" t="s">
        <v>142</v>
      </c>
      <c r="F69" s="188">
        <v>1</v>
      </c>
      <c r="G69" s="163">
        <v>0</v>
      </c>
      <c r="H69" s="64">
        <v>0</v>
      </c>
      <c r="I69" s="163">
        <v>0</v>
      </c>
      <c r="J69" s="64">
        <v>0</v>
      </c>
      <c r="K69" s="64">
        <v>0</v>
      </c>
      <c r="L69" s="990"/>
    </row>
    <row r="70" spans="1:12" ht="14.1" customHeight="1">
      <c r="A70" s="184">
        <v>38</v>
      </c>
      <c r="B70" s="173" t="s">
        <v>239</v>
      </c>
      <c r="C70" s="171" t="s">
        <v>240</v>
      </c>
      <c r="D70" s="61"/>
      <c r="E70" s="162" t="s">
        <v>141</v>
      </c>
      <c r="F70" s="188">
        <v>0.105</v>
      </c>
      <c r="G70" s="163">
        <v>0</v>
      </c>
      <c r="H70" s="64">
        <v>0</v>
      </c>
      <c r="I70" s="163">
        <v>0</v>
      </c>
      <c r="J70" s="64">
        <v>0</v>
      </c>
      <c r="K70" s="64">
        <v>0</v>
      </c>
      <c r="L70" s="990"/>
    </row>
    <row r="71" spans="1:12" ht="14.1" customHeight="1">
      <c r="A71" s="184">
        <v>39</v>
      </c>
      <c r="B71" s="173" t="s">
        <v>241</v>
      </c>
      <c r="C71" s="171" t="s">
        <v>242</v>
      </c>
      <c r="D71" s="61"/>
      <c r="E71" s="162" t="s">
        <v>141</v>
      </c>
      <c r="F71" s="188">
        <v>0.12</v>
      </c>
      <c r="G71" s="163">
        <v>0</v>
      </c>
      <c r="H71" s="64">
        <v>0</v>
      </c>
      <c r="I71" s="163">
        <v>0</v>
      </c>
      <c r="J71" s="64">
        <v>0</v>
      </c>
      <c r="K71" s="64">
        <v>0</v>
      </c>
      <c r="L71" s="990"/>
    </row>
    <row r="72" spans="1:12" ht="14.1" customHeight="1">
      <c r="A72" s="182">
        <v>40</v>
      </c>
      <c r="B72" s="173" t="s">
        <v>243</v>
      </c>
      <c r="C72" s="171" t="s">
        <v>244</v>
      </c>
      <c r="D72" s="61"/>
      <c r="E72" s="162" t="s">
        <v>141</v>
      </c>
      <c r="F72" s="188">
        <v>3.5000000000000003E-2</v>
      </c>
      <c r="G72" s="163">
        <v>0</v>
      </c>
      <c r="H72" s="64">
        <v>0</v>
      </c>
      <c r="I72" s="163">
        <v>0</v>
      </c>
      <c r="J72" s="64">
        <v>0</v>
      </c>
      <c r="K72" s="64">
        <v>0</v>
      </c>
      <c r="L72" s="990"/>
    </row>
    <row r="73" spans="1:12" ht="14.1" customHeight="1">
      <c r="A73" s="184">
        <v>41</v>
      </c>
      <c r="B73" s="173" t="s">
        <v>245</v>
      </c>
      <c r="C73" s="171" t="s">
        <v>246</v>
      </c>
      <c r="D73" s="61"/>
      <c r="E73" s="162" t="s">
        <v>142</v>
      </c>
      <c r="F73" s="188">
        <v>12</v>
      </c>
      <c r="G73" s="163">
        <v>0</v>
      </c>
      <c r="H73" s="64">
        <v>0</v>
      </c>
      <c r="I73" s="163">
        <v>0</v>
      </c>
      <c r="J73" s="64">
        <v>0</v>
      </c>
      <c r="K73" s="64">
        <v>0</v>
      </c>
      <c r="L73" s="990"/>
    </row>
    <row r="74" spans="1:12" ht="14.1" customHeight="1">
      <c r="A74" s="184">
        <v>42</v>
      </c>
      <c r="B74" s="173" t="s">
        <v>247</v>
      </c>
      <c r="C74" s="171" t="s">
        <v>248</v>
      </c>
      <c r="D74" s="61"/>
      <c r="E74" s="162" t="s">
        <v>142</v>
      </c>
      <c r="F74" s="188">
        <v>8</v>
      </c>
      <c r="G74" s="163">
        <v>0</v>
      </c>
      <c r="H74" s="64">
        <v>0</v>
      </c>
      <c r="I74" s="163">
        <v>0</v>
      </c>
      <c r="J74" s="64">
        <v>0</v>
      </c>
      <c r="K74" s="64">
        <v>0</v>
      </c>
      <c r="L74" s="990"/>
    </row>
    <row r="75" spans="1:12" ht="14.1" customHeight="1">
      <c r="A75" s="182">
        <v>43</v>
      </c>
      <c r="B75" s="173" t="s">
        <v>249</v>
      </c>
      <c r="C75" s="171" t="s">
        <v>250</v>
      </c>
      <c r="D75" s="61"/>
      <c r="E75" s="162" t="s">
        <v>142</v>
      </c>
      <c r="F75" s="188">
        <v>8</v>
      </c>
      <c r="G75" s="163">
        <v>0</v>
      </c>
      <c r="H75" s="64">
        <v>0</v>
      </c>
      <c r="I75" s="163">
        <v>0</v>
      </c>
      <c r="J75" s="64">
        <v>0</v>
      </c>
      <c r="K75" s="64">
        <v>0</v>
      </c>
      <c r="L75" s="990"/>
    </row>
    <row r="76" spans="1:12" ht="14.1" customHeight="1">
      <c r="A76" s="184">
        <v>44</v>
      </c>
      <c r="B76" s="173" t="s">
        <v>251</v>
      </c>
      <c r="C76" s="171" t="s">
        <v>252</v>
      </c>
      <c r="D76" s="61"/>
      <c r="E76" s="162" t="s">
        <v>90</v>
      </c>
      <c r="F76" s="188">
        <v>21</v>
      </c>
      <c r="G76" s="163">
        <v>0</v>
      </c>
      <c r="H76" s="64">
        <v>0</v>
      </c>
      <c r="I76" s="163">
        <v>0</v>
      </c>
      <c r="J76" s="64">
        <v>0</v>
      </c>
      <c r="K76" s="64">
        <v>0</v>
      </c>
      <c r="L76" s="990"/>
    </row>
    <row r="77" spans="1:12" ht="14.1" customHeight="1">
      <c r="A77" s="184">
        <v>45</v>
      </c>
      <c r="B77" s="173" t="s">
        <v>253</v>
      </c>
      <c r="C77" s="171" t="s">
        <v>254</v>
      </c>
      <c r="D77" s="61"/>
      <c r="E77" s="162" t="s">
        <v>142</v>
      </c>
      <c r="F77" s="188">
        <v>1</v>
      </c>
      <c r="G77" s="163">
        <v>0</v>
      </c>
      <c r="H77" s="64">
        <v>0</v>
      </c>
      <c r="I77" s="163">
        <v>0</v>
      </c>
      <c r="J77" s="64">
        <v>0</v>
      </c>
      <c r="K77" s="64">
        <v>0</v>
      </c>
      <c r="L77" s="990"/>
    </row>
    <row r="78" spans="1:12" ht="14.1" customHeight="1">
      <c r="A78" s="182">
        <v>46</v>
      </c>
      <c r="B78" s="173" t="s">
        <v>255</v>
      </c>
      <c r="C78" s="171" t="s">
        <v>240</v>
      </c>
      <c r="D78" s="61"/>
      <c r="E78" s="162" t="s">
        <v>141</v>
      </c>
      <c r="F78" s="188">
        <v>0.63200000000000001</v>
      </c>
      <c r="G78" s="163">
        <v>0</v>
      </c>
      <c r="H78" s="64">
        <v>0</v>
      </c>
      <c r="I78" s="163">
        <v>0</v>
      </c>
      <c r="J78" s="64">
        <v>0</v>
      </c>
      <c r="K78" s="64">
        <v>0</v>
      </c>
      <c r="L78" s="990"/>
    </row>
    <row r="79" spans="1:12" ht="14.1" customHeight="1">
      <c r="A79" s="184">
        <v>47</v>
      </c>
      <c r="B79" s="173" t="s">
        <v>256</v>
      </c>
      <c r="C79" s="171" t="s">
        <v>257</v>
      </c>
      <c r="D79" s="61"/>
      <c r="E79" s="162" t="s">
        <v>141</v>
      </c>
      <c r="F79" s="188">
        <v>0.129</v>
      </c>
      <c r="G79" s="163">
        <v>0</v>
      </c>
      <c r="H79" s="64">
        <v>0</v>
      </c>
      <c r="I79" s="163">
        <v>0</v>
      </c>
      <c r="J79" s="64">
        <v>0</v>
      </c>
      <c r="K79" s="64">
        <v>0</v>
      </c>
      <c r="L79" s="990"/>
    </row>
    <row r="80" spans="1:12" ht="14.1" customHeight="1">
      <c r="A80" s="184">
        <v>48</v>
      </c>
      <c r="B80" s="173" t="s">
        <v>258</v>
      </c>
      <c r="C80" s="171" t="s">
        <v>259</v>
      </c>
      <c r="D80" s="61"/>
      <c r="E80" s="162" t="s">
        <v>141</v>
      </c>
      <c r="F80" s="188">
        <v>4.4999999999999998E-2</v>
      </c>
      <c r="G80" s="163">
        <v>0</v>
      </c>
      <c r="H80" s="64">
        <v>0</v>
      </c>
      <c r="I80" s="163">
        <v>0</v>
      </c>
      <c r="J80" s="64">
        <v>0</v>
      </c>
      <c r="K80" s="64">
        <v>0</v>
      </c>
      <c r="L80" s="990"/>
    </row>
    <row r="81" spans="1:13" ht="14.1" customHeight="1">
      <c r="A81" s="182">
        <v>49</v>
      </c>
      <c r="B81" s="173" t="s">
        <v>260</v>
      </c>
      <c r="C81" s="171" t="s">
        <v>244</v>
      </c>
      <c r="D81" s="61"/>
      <c r="E81" s="162" t="s">
        <v>141</v>
      </c>
      <c r="F81" s="188">
        <v>5.1999999999999998E-2</v>
      </c>
      <c r="G81" s="163">
        <v>0</v>
      </c>
      <c r="H81" s="64">
        <v>0</v>
      </c>
      <c r="I81" s="163">
        <v>0</v>
      </c>
      <c r="J81" s="64">
        <v>0</v>
      </c>
      <c r="K81" s="64">
        <v>0</v>
      </c>
      <c r="L81" s="990"/>
    </row>
    <row r="82" spans="1:13" ht="14.1" customHeight="1">
      <c r="A82" s="184">
        <v>50</v>
      </c>
      <c r="B82" s="173" t="s">
        <v>261</v>
      </c>
      <c r="C82" s="171" t="s">
        <v>250</v>
      </c>
      <c r="D82" s="61"/>
      <c r="E82" s="162" t="s">
        <v>142</v>
      </c>
      <c r="F82" s="188">
        <v>8</v>
      </c>
      <c r="G82" s="163">
        <v>0</v>
      </c>
      <c r="H82" s="64">
        <v>0</v>
      </c>
      <c r="I82" s="163">
        <v>0</v>
      </c>
      <c r="J82" s="64">
        <v>0</v>
      </c>
      <c r="K82" s="64">
        <v>0</v>
      </c>
      <c r="L82" s="990"/>
    </row>
    <row r="83" spans="1:13" ht="14.1" customHeight="1">
      <c r="A83" s="184">
        <v>51</v>
      </c>
      <c r="B83" s="173" t="s">
        <v>262</v>
      </c>
      <c r="C83" s="171" t="s">
        <v>246</v>
      </c>
      <c r="D83" s="61"/>
      <c r="E83" s="162" t="s">
        <v>142</v>
      </c>
      <c r="F83" s="188">
        <v>14</v>
      </c>
      <c r="G83" s="163">
        <v>0</v>
      </c>
      <c r="H83" s="64">
        <v>0</v>
      </c>
      <c r="I83" s="163">
        <v>0</v>
      </c>
      <c r="J83" s="64">
        <v>0</v>
      </c>
      <c r="K83" s="64">
        <v>0</v>
      </c>
      <c r="L83" s="990"/>
    </row>
    <row r="84" spans="1:13" ht="14.1" customHeight="1">
      <c r="A84" s="182">
        <v>52</v>
      </c>
      <c r="B84" s="173" t="s">
        <v>263</v>
      </c>
      <c r="C84" s="171" t="s">
        <v>264</v>
      </c>
      <c r="D84" s="61"/>
      <c r="E84" s="162" t="s">
        <v>142</v>
      </c>
      <c r="F84" s="188">
        <v>24</v>
      </c>
      <c r="G84" s="163">
        <v>0</v>
      </c>
      <c r="H84" s="64">
        <v>0</v>
      </c>
      <c r="I84" s="163">
        <v>0</v>
      </c>
      <c r="J84" s="64">
        <v>0</v>
      </c>
      <c r="K84" s="64">
        <v>0</v>
      </c>
      <c r="L84" s="990"/>
    </row>
    <row r="85" spans="1:13" ht="14.1" customHeight="1">
      <c r="A85" s="184">
        <v>53</v>
      </c>
      <c r="B85" s="173" t="s">
        <v>265</v>
      </c>
      <c r="C85" s="171" t="s">
        <v>266</v>
      </c>
      <c r="D85" s="61"/>
      <c r="E85" s="162" t="s">
        <v>140</v>
      </c>
      <c r="F85" s="188">
        <v>0.7</v>
      </c>
      <c r="G85" s="163">
        <v>0</v>
      </c>
      <c r="H85" s="64">
        <v>0</v>
      </c>
      <c r="I85" s="163">
        <v>0</v>
      </c>
      <c r="J85" s="64">
        <v>0</v>
      </c>
      <c r="K85" s="64">
        <v>0</v>
      </c>
      <c r="L85" s="990"/>
    </row>
    <row r="86" spans="1:13" s="191" customFormat="1" ht="14.1" customHeight="1">
      <c r="A86" s="184">
        <v>54</v>
      </c>
      <c r="B86" s="173" t="s">
        <v>267</v>
      </c>
      <c r="C86" s="171" t="s">
        <v>234</v>
      </c>
      <c r="D86" s="61"/>
      <c r="E86" s="162" t="s">
        <v>141</v>
      </c>
      <c r="F86" s="188">
        <v>4.3999999999999997E-2</v>
      </c>
      <c r="G86" s="163">
        <v>0</v>
      </c>
      <c r="H86" s="64">
        <v>0</v>
      </c>
      <c r="I86" s="163">
        <v>0</v>
      </c>
      <c r="J86" s="64">
        <v>0</v>
      </c>
      <c r="K86" s="64">
        <v>0</v>
      </c>
      <c r="L86" s="990"/>
    </row>
    <row r="87" spans="1:13" ht="14.1" customHeight="1">
      <c r="A87" s="182">
        <v>55</v>
      </c>
      <c r="B87" s="173" t="s">
        <v>268</v>
      </c>
      <c r="C87" s="171" t="s">
        <v>269</v>
      </c>
      <c r="D87" s="61"/>
      <c r="E87" s="162" t="s">
        <v>142</v>
      </c>
      <c r="F87" s="188">
        <v>18</v>
      </c>
      <c r="G87" s="163">
        <v>13525</v>
      </c>
      <c r="H87" s="64">
        <f t="shared" ref="H87:H135" si="10">F87*G87</f>
        <v>243450</v>
      </c>
      <c r="I87" s="163">
        <v>1325</v>
      </c>
      <c r="J87" s="64">
        <f t="shared" ref="J87:J103" si="11">F87*I87</f>
        <v>23850</v>
      </c>
      <c r="K87" s="64">
        <f t="shared" ref="K87:K96" si="12">H87+J87</f>
        <v>267300</v>
      </c>
      <c r="L87" s="990"/>
      <c r="M87" s="231"/>
    </row>
    <row r="88" spans="1:13" ht="14.1" customHeight="1">
      <c r="A88" s="184">
        <v>56</v>
      </c>
      <c r="B88" s="173" t="s">
        <v>270</v>
      </c>
      <c r="C88" s="171" t="s">
        <v>244</v>
      </c>
      <c r="D88" s="61"/>
      <c r="E88" s="162" t="s">
        <v>141</v>
      </c>
      <c r="F88" s="188">
        <v>0.95399999999999996</v>
      </c>
      <c r="G88" s="163">
        <v>0</v>
      </c>
      <c r="H88" s="64">
        <f t="shared" si="10"/>
        <v>0</v>
      </c>
      <c r="I88" s="163">
        <v>133527</v>
      </c>
      <c r="J88" s="64">
        <f t="shared" si="11"/>
        <v>127384.758</v>
      </c>
      <c r="K88" s="64">
        <f t="shared" si="12"/>
        <v>127384.758</v>
      </c>
      <c r="L88" s="990"/>
      <c r="M88" s="231"/>
    </row>
    <row r="89" spans="1:13" ht="14.1" customHeight="1">
      <c r="A89" s="184">
        <v>57</v>
      </c>
      <c r="B89" s="173" t="s">
        <v>271</v>
      </c>
      <c r="C89" s="171" t="s">
        <v>250</v>
      </c>
      <c r="D89" s="61"/>
      <c r="E89" s="162" t="s">
        <v>142</v>
      </c>
      <c r="F89" s="188">
        <v>36</v>
      </c>
      <c r="G89" s="163">
        <v>0</v>
      </c>
      <c r="H89" s="64">
        <f t="shared" si="10"/>
        <v>0</v>
      </c>
      <c r="I89" s="163">
        <v>225</v>
      </c>
      <c r="J89" s="64">
        <f t="shared" si="11"/>
        <v>8100</v>
      </c>
      <c r="K89" s="64">
        <f t="shared" si="12"/>
        <v>8100</v>
      </c>
      <c r="L89" s="990"/>
    </row>
    <row r="90" spans="1:13" ht="14.1" customHeight="1">
      <c r="A90" s="182">
        <v>58</v>
      </c>
      <c r="B90" s="173" t="s">
        <v>272</v>
      </c>
      <c r="C90" s="171" t="s">
        <v>273</v>
      </c>
      <c r="D90" s="61"/>
      <c r="E90" s="162" t="s">
        <v>142</v>
      </c>
      <c r="F90" s="188">
        <v>1</v>
      </c>
      <c r="G90" s="163">
        <v>155925</v>
      </c>
      <c r="H90" s="64">
        <f t="shared" si="10"/>
        <v>155925</v>
      </c>
      <c r="I90" s="163">
        <v>0</v>
      </c>
      <c r="J90" s="64">
        <f t="shared" si="11"/>
        <v>0</v>
      </c>
      <c r="K90" s="64">
        <f t="shared" si="12"/>
        <v>155925</v>
      </c>
      <c r="L90" s="990"/>
    </row>
    <row r="91" spans="1:13" ht="14.1" customHeight="1">
      <c r="A91" s="184">
        <v>59</v>
      </c>
      <c r="B91" s="173" t="s">
        <v>274</v>
      </c>
      <c r="C91" s="171" t="s">
        <v>242</v>
      </c>
      <c r="D91" s="61"/>
      <c r="E91" s="162" t="s">
        <v>141</v>
      </c>
      <c r="F91" s="188">
        <v>7.8E-2</v>
      </c>
      <c r="G91" s="163">
        <v>0</v>
      </c>
      <c r="H91" s="64">
        <f t="shared" si="10"/>
        <v>0</v>
      </c>
      <c r="I91" s="163">
        <v>133527</v>
      </c>
      <c r="J91" s="64">
        <f t="shared" si="11"/>
        <v>10415.106</v>
      </c>
      <c r="K91" s="64">
        <f t="shared" si="12"/>
        <v>10415.106</v>
      </c>
      <c r="L91" s="990"/>
    </row>
    <row r="92" spans="1:13" ht="14.1" customHeight="1">
      <c r="A92" s="184">
        <v>60</v>
      </c>
      <c r="B92" s="173" t="s">
        <v>275</v>
      </c>
      <c r="C92" s="171" t="s">
        <v>244</v>
      </c>
      <c r="D92" s="61"/>
      <c r="E92" s="162" t="s">
        <v>141</v>
      </c>
      <c r="F92" s="188">
        <v>0.04</v>
      </c>
      <c r="G92" s="163">
        <v>0</v>
      </c>
      <c r="H92" s="64">
        <f t="shared" si="10"/>
        <v>0</v>
      </c>
      <c r="I92" s="163">
        <v>133527</v>
      </c>
      <c r="J92" s="64">
        <f t="shared" si="11"/>
        <v>5341.08</v>
      </c>
      <c r="K92" s="64">
        <f t="shared" si="12"/>
        <v>5341.08</v>
      </c>
      <c r="L92" s="990"/>
    </row>
    <row r="93" spans="1:13" ht="14.1" customHeight="1">
      <c r="A93" s="182">
        <v>61</v>
      </c>
      <c r="B93" s="173" t="s">
        <v>276</v>
      </c>
      <c r="C93" s="171" t="s">
        <v>250</v>
      </c>
      <c r="D93" s="61"/>
      <c r="E93" s="162" t="s">
        <v>142</v>
      </c>
      <c r="F93" s="188">
        <v>4</v>
      </c>
      <c r="G93" s="163">
        <v>0</v>
      </c>
      <c r="H93" s="64">
        <f t="shared" si="10"/>
        <v>0</v>
      </c>
      <c r="I93" s="163">
        <v>225</v>
      </c>
      <c r="J93" s="64">
        <f t="shared" si="11"/>
        <v>900</v>
      </c>
      <c r="K93" s="64">
        <f t="shared" si="12"/>
        <v>900</v>
      </c>
      <c r="L93" s="990"/>
    </row>
    <row r="94" spans="1:13" ht="14.1" customHeight="1">
      <c r="A94" s="184">
        <v>62</v>
      </c>
      <c r="B94" s="173" t="s">
        <v>277</v>
      </c>
      <c r="C94" s="171" t="s">
        <v>257</v>
      </c>
      <c r="D94" s="61"/>
      <c r="E94" s="162" t="s">
        <v>141</v>
      </c>
      <c r="F94" s="188">
        <v>5.6000000000000001E-2</v>
      </c>
      <c r="G94" s="163">
        <v>0</v>
      </c>
      <c r="H94" s="64">
        <f t="shared" si="10"/>
        <v>0</v>
      </c>
      <c r="I94" s="163">
        <v>133527</v>
      </c>
      <c r="J94" s="64">
        <f t="shared" si="11"/>
        <v>7477.5119999999997</v>
      </c>
      <c r="K94" s="64">
        <f t="shared" si="12"/>
        <v>7477.5119999999997</v>
      </c>
      <c r="L94" s="990"/>
    </row>
    <row r="95" spans="1:13" ht="14.1" customHeight="1">
      <c r="A95" s="184">
        <v>63</v>
      </c>
      <c r="B95" s="173" t="s">
        <v>278</v>
      </c>
      <c r="C95" s="171" t="s">
        <v>259</v>
      </c>
      <c r="D95" s="61"/>
      <c r="E95" s="162" t="s">
        <v>141</v>
      </c>
      <c r="F95" s="188">
        <v>8.0000000000000002E-3</v>
      </c>
      <c r="G95" s="163">
        <v>0</v>
      </c>
      <c r="H95" s="64">
        <f t="shared" si="10"/>
        <v>0</v>
      </c>
      <c r="I95" s="163">
        <v>133527</v>
      </c>
      <c r="J95" s="64">
        <f t="shared" si="11"/>
        <v>1068.2160000000001</v>
      </c>
      <c r="K95" s="64">
        <f t="shared" si="12"/>
        <v>1068.2160000000001</v>
      </c>
      <c r="L95" s="990"/>
    </row>
    <row r="96" spans="1:13" ht="14.1" customHeight="1">
      <c r="A96" s="182">
        <v>64</v>
      </c>
      <c r="B96" s="173" t="s">
        <v>279</v>
      </c>
      <c r="C96" s="171" t="s">
        <v>280</v>
      </c>
      <c r="D96" s="61"/>
      <c r="E96" s="162" t="s">
        <v>141</v>
      </c>
      <c r="F96" s="188">
        <v>0.16500000000000001</v>
      </c>
      <c r="G96" s="163">
        <v>0</v>
      </c>
      <c r="H96" s="64">
        <f t="shared" si="10"/>
        <v>0</v>
      </c>
      <c r="I96" s="163">
        <v>133527</v>
      </c>
      <c r="J96" s="64">
        <f t="shared" si="11"/>
        <v>22031.955000000002</v>
      </c>
      <c r="K96" s="64">
        <f t="shared" si="12"/>
        <v>22031.955000000002</v>
      </c>
      <c r="L96" s="990"/>
    </row>
    <row r="97" spans="1:12" ht="14.1" customHeight="1">
      <c r="A97" s="184">
        <v>65</v>
      </c>
      <c r="B97" s="173" t="s">
        <v>281</v>
      </c>
      <c r="C97" s="192" t="s">
        <v>282</v>
      </c>
      <c r="D97" s="61"/>
      <c r="E97" s="162" t="s">
        <v>142</v>
      </c>
      <c r="F97" s="188">
        <v>1</v>
      </c>
      <c r="G97" s="163">
        <v>167396.6</v>
      </c>
      <c r="H97" s="64">
        <f>F97*G97</f>
        <v>167396.6</v>
      </c>
      <c r="I97" s="64">
        <v>119648</v>
      </c>
      <c r="J97" s="64">
        <f t="shared" si="11"/>
        <v>119648</v>
      </c>
      <c r="K97" s="64">
        <f>G97+I97</f>
        <v>287044.59999999998</v>
      </c>
    </row>
    <row r="98" spans="1:12">
      <c r="A98" s="184">
        <v>66</v>
      </c>
      <c r="B98" s="173" t="s">
        <v>283</v>
      </c>
      <c r="C98" s="71" t="s">
        <v>284</v>
      </c>
      <c r="D98" s="61"/>
      <c r="E98" s="162" t="s">
        <v>142</v>
      </c>
      <c r="F98" s="188">
        <v>1</v>
      </c>
      <c r="G98" s="163">
        <v>0</v>
      </c>
      <c r="H98" s="64">
        <f t="shared" ref="H98:H103" si="13">F98*G98</f>
        <v>0</v>
      </c>
      <c r="I98" s="163">
        <v>0</v>
      </c>
      <c r="J98" s="64">
        <f t="shared" si="11"/>
        <v>0</v>
      </c>
      <c r="K98" s="64">
        <f t="shared" ref="K98:K103" si="14">H98+J98</f>
        <v>0</v>
      </c>
      <c r="L98" s="990" t="s">
        <v>397</v>
      </c>
    </row>
    <row r="99" spans="1:12">
      <c r="A99" s="182">
        <v>67</v>
      </c>
      <c r="B99" s="173" t="s">
        <v>285</v>
      </c>
      <c r="C99" s="71" t="s">
        <v>286</v>
      </c>
      <c r="D99" s="61"/>
      <c r="E99" s="162" t="s">
        <v>142</v>
      </c>
      <c r="F99" s="188">
        <v>1</v>
      </c>
      <c r="G99" s="163">
        <v>0</v>
      </c>
      <c r="H99" s="64">
        <f t="shared" si="13"/>
        <v>0</v>
      </c>
      <c r="I99" s="163">
        <v>0</v>
      </c>
      <c r="J99" s="64">
        <f t="shared" si="11"/>
        <v>0</v>
      </c>
      <c r="K99" s="64">
        <f t="shared" si="14"/>
        <v>0</v>
      </c>
      <c r="L99" s="990"/>
    </row>
    <row r="100" spans="1:12">
      <c r="A100" s="184">
        <v>68</v>
      </c>
      <c r="B100" s="173" t="s">
        <v>287</v>
      </c>
      <c r="C100" s="71" t="s">
        <v>288</v>
      </c>
      <c r="D100" s="61"/>
      <c r="E100" s="162" t="s">
        <v>142</v>
      </c>
      <c r="F100" s="188">
        <v>1</v>
      </c>
      <c r="G100" s="163">
        <v>0</v>
      </c>
      <c r="H100" s="64">
        <f t="shared" si="13"/>
        <v>0</v>
      </c>
      <c r="I100" s="163">
        <v>0</v>
      </c>
      <c r="J100" s="64">
        <f t="shared" si="11"/>
        <v>0</v>
      </c>
      <c r="K100" s="64">
        <f t="shared" si="14"/>
        <v>0</v>
      </c>
      <c r="L100" s="990"/>
    </row>
    <row r="101" spans="1:12">
      <c r="A101" s="184">
        <v>69</v>
      </c>
      <c r="B101" s="173" t="s">
        <v>289</v>
      </c>
      <c r="C101" s="71" t="s">
        <v>290</v>
      </c>
      <c r="D101" s="61"/>
      <c r="E101" s="162" t="s">
        <v>143</v>
      </c>
      <c r="F101" s="188">
        <v>11.4</v>
      </c>
      <c r="G101" s="163">
        <v>0</v>
      </c>
      <c r="H101" s="64">
        <f t="shared" si="13"/>
        <v>0</v>
      </c>
      <c r="I101" s="163">
        <v>0</v>
      </c>
      <c r="J101" s="64">
        <f t="shared" si="11"/>
        <v>0</v>
      </c>
      <c r="K101" s="64">
        <f t="shared" si="14"/>
        <v>0</v>
      </c>
      <c r="L101" s="990"/>
    </row>
    <row r="102" spans="1:12">
      <c r="A102" s="182">
        <v>70</v>
      </c>
      <c r="B102" s="173" t="s">
        <v>291</v>
      </c>
      <c r="C102" s="71" t="s">
        <v>292</v>
      </c>
      <c r="D102" s="61"/>
      <c r="E102" s="162" t="s">
        <v>143</v>
      </c>
      <c r="F102" s="188">
        <v>11.4</v>
      </c>
      <c r="G102" s="163">
        <v>0</v>
      </c>
      <c r="H102" s="64">
        <f t="shared" si="13"/>
        <v>0</v>
      </c>
      <c r="I102" s="163">
        <v>0</v>
      </c>
      <c r="J102" s="64">
        <f t="shared" si="11"/>
        <v>0</v>
      </c>
      <c r="K102" s="64">
        <f t="shared" si="14"/>
        <v>0</v>
      </c>
      <c r="L102" s="990"/>
    </row>
    <row r="103" spans="1:12">
      <c r="A103" s="184">
        <v>71</v>
      </c>
      <c r="B103" s="173" t="s">
        <v>293</v>
      </c>
      <c r="C103" s="71" t="s">
        <v>294</v>
      </c>
      <c r="D103" s="61"/>
      <c r="E103" s="162" t="s">
        <v>143</v>
      </c>
      <c r="F103" s="188">
        <v>11.4</v>
      </c>
      <c r="G103" s="163">
        <v>0</v>
      </c>
      <c r="H103" s="64">
        <f t="shared" si="13"/>
        <v>0</v>
      </c>
      <c r="I103" s="163">
        <v>0</v>
      </c>
      <c r="J103" s="64">
        <f t="shared" si="11"/>
        <v>0</v>
      </c>
      <c r="K103" s="64">
        <f t="shared" si="14"/>
        <v>0</v>
      </c>
      <c r="L103" s="990"/>
    </row>
    <row r="104" spans="1:12" ht="14.1" customHeight="1">
      <c r="A104" s="184">
        <v>72</v>
      </c>
      <c r="B104" s="162">
        <v>2</v>
      </c>
      <c r="C104" s="168" t="s">
        <v>295</v>
      </c>
      <c r="D104" s="193"/>
      <c r="E104" s="194"/>
      <c r="F104" s="232"/>
      <c r="G104" s="194"/>
      <c r="H104" s="194"/>
      <c r="I104" s="194"/>
      <c r="J104" s="194"/>
      <c r="K104" s="58"/>
    </row>
    <row r="105" spans="1:12" ht="14.1" customHeight="1">
      <c r="A105" s="182">
        <v>73</v>
      </c>
      <c r="B105" s="173" t="s">
        <v>296</v>
      </c>
      <c r="C105" s="71" t="s">
        <v>297</v>
      </c>
      <c r="D105" s="170" t="s">
        <v>298</v>
      </c>
      <c r="E105" s="195" t="s">
        <v>110</v>
      </c>
      <c r="F105" s="233">
        <v>3</v>
      </c>
      <c r="G105" s="163">
        <v>4200</v>
      </c>
      <c r="H105" s="64">
        <f t="shared" si="10"/>
        <v>12600</v>
      </c>
      <c r="I105" s="163">
        <v>28173.599999999999</v>
      </c>
      <c r="J105" s="196">
        <f>I105*F105</f>
        <v>84520.799999999988</v>
      </c>
      <c r="K105" s="64">
        <f t="shared" ref="K105:K144" si="15">H105+J105</f>
        <v>97120.799999999988</v>
      </c>
    </row>
    <row r="106" spans="1:12" ht="14.1" customHeight="1">
      <c r="A106" s="184">
        <v>74</v>
      </c>
      <c r="B106" s="173" t="s">
        <v>299</v>
      </c>
      <c r="C106" s="197" t="s">
        <v>300</v>
      </c>
      <c r="D106" s="170" t="s">
        <v>301</v>
      </c>
      <c r="E106" s="195" t="s">
        <v>110</v>
      </c>
      <c r="F106" s="233">
        <v>50</v>
      </c>
      <c r="G106" s="163">
        <v>1200</v>
      </c>
      <c r="H106" s="64">
        <f t="shared" si="10"/>
        <v>60000</v>
      </c>
      <c r="I106" s="163">
        <v>1901.8</v>
      </c>
      <c r="J106" s="196">
        <f t="shared" ref="J106:J127" si="16">I106*F106</f>
        <v>95090</v>
      </c>
      <c r="K106" s="64">
        <f t="shared" si="15"/>
        <v>155090</v>
      </c>
    </row>
    <row r="107" spans="1:12" ht="14.1" customHeight="1">
      <c r="A107" s="184">
        <v>75</v>
      </c>
      <c r="B107" s="173" t="s">
        <v>302</v>
      </c>
      <c r="C107" s="71" t="s">
        <v>303</v>
      </c>
      <c r="D107" s="170" t="s">
        <v>304</v>
      </c>
      <c r="E107" s="195" t="s">
        <v>110</v>
      </c>
      <c r="F107" s="233">
        <v>10</v>
      </c>
      <c r="G107" s="163">
        <v>3400</v>
      </c>
      <c r="H107" s="64">
        <f t="shared" si="10"/>
        <v>34000</v>
      </c>
      <c r="I107" s="163">
        <v>28860</v>
      </c>
      <c r="J107" s="196">
        <f t="shared" si="16"/>
        <v>288600</v>
      </c>
      <c r="K107" s="64">
        <f t="shared" si="15"/>
        <v>322600</v>
      </c>
    </row>
    <row r="108" spans="1:12" ht="14.1" customHeight="1">
      <c r="A108" s="182">
        <v>76</v>
      </c>
      <c r="B108" s="173" t="s">
        <v>305</v>
      </c>
      <c r="C108" s="197" t="s">
        <v>306</v>
      </c>
      <c r="D108" s="170" t="s">
        <v>307</v>
      </c>
      <c r="E108" s="195" t="s">
        <v>110</v>
      </c>
      <c r="F108" s="233">
        <v>5</v>
      </c>
      <c r="G108" s="163">
        <v>1200</v>
      </c>
      <c r="H108" s="64">
        <f t="shared" si="10"/>
        <v>6000</v>
      </c>
      <c r="I108" s="163">
        <v>1121.8</v>
      </c>
      <c r="J108" s="196">
        <f t="shared" si="16"/>
        <v>5609</v>
      </c>
      <c r="K108" s="64">
        <f t="shared" si="15"/>
        <v>11609</v>
      </c>
    </row>
    <row r="109" spans="1:12" ht="14.1" customHeight="1">
      <c r="A109" s="184">
        <v>77</v>
      </c>
      <c r="B109" s="173" t="s">
        <v>308</v>
      </c>
      <c r="C109" s="198" t="s">
        <v>309</v>
      </c>
      <c r="D109" s="199" t="s">
        <v>310</v>
      </c>
      <c r="E109" s="195" t="s">
        <v>110</v>
      </c>
      <c r="F109" s="234">
        <v>40</v>
      </c>
      <c r="G109" s="163">
        <v>3200</v>
      </c>
      <c r="H109" s="64">
        <f t="shared" si="10"/>
        <v>128000</v>
      </c>
      <c r="I109" s="163">
        <v>3692.4</v>
      </c>
      <c r="J109" s="196">
        <f t="shared" si="16"/>
        <v>147696</v>
      </c>
      <c r="K109" s="64">
        <f t="shared" si="15"/>
        <v>275696</v>
      </c>
    </row>
    <row r="110" spans="1:12" ht="14.1" customHeight="1">
      <c r="A110" s="184">
        <v>78</v>
      </c>
      <c r="B110" s="173" t="s">
        <v>311</v>
      </c>
      <c r="C110" s="200" t="s">
        <v>312</v>
      </c>
      <c r="D110" s="61"/>
      <c r="E110" s="195" t="s">
        <v>110</v>
      </c>
      <c r="F110" s="235">
        <v>40</v>
      </c>
      <c r="G110" s="163">
        <v>1200</v>
      </c>
      <c r="H110" s="64">
        <f t="shared" si="10"/>
        <v>48000</v>
      </c>
      <c r="I110" s="163">
        <v>1121.8</v>
      </c>
      <c r="J110" s="196">
        <f t="shared" si="16"/>
        <v>44872</v>
      </c>
      <c r="K110" s="64">
        <f t="shared" si="15"/>
        <v>92872</v>
      </c>
    </row>
    <row r="111" spans="1:12" ht="14.1" customHeight="1">
      <c r="A111" s="182">
        <v>79</v>
      </c>
      <c r="B111" s="202"/>
      <c r="C111" s="168" t="s">
        <v>313</v>
      </c>
      <c r="D111" s="193"/>
      <c r="E111" s="194"/>
      <c r="F111" s="236"/>
      <c r="G111" s="194"/>
      <c r="H111" s="194"/>
      <c r="I111" s="194"/>
      <c r="J111" s="194"/>
      <c r="K111" s="58"/>
    </row>
    <row r="112" spans="1:12" ht="14.1" customHeight="1">
      <c r="A112" s="184">
        <v>80</v>
      </c>
      <c r="B112" s="173" t="s">
        <v>314</v>
      </c>
      <c r="C112" s="203" t="s">
        <v>315</v>
      </c>
      <c r="D112" s="187" t="s">
        <v>316</v>
      </c>
      <c r="E112" s="188" t="s">
        <v>110</v>
      </c>
      <c r="F112" s="188">
        <v>1</v>
      </c>
      <c r="G112" s="163">
        <v>2600</v>
      </c>
      <c r="H112" s="64">
        <f t="shared" si="10"/>
        <v>2600</v>
      </c>
      <c r="I112" s="163">
        <v>11375.52</v>
      </c>
      <c r="J112" s="196">
        <f t="shared" si="16"/>
        <v>11375.52</v>
      </c>
      <c r="K112" s="64">
        <f t="shared" si="15"/>
        <v>13975.52</v>
      </c>
    </row>
    <row r="113" spans="1:11" ht="14.1" customHeight="1">
      <c r="A113" s="184">
        <v>81</v>
      </c>
      <c r="B113" s="173" t="s">
        <v>317</v>
      </c>
      <c r="C113" s="203" t="s">
        <v>318</v>
      </c>
      <c r="D113" s="187" t="s">
        <v>319</v>
      </c>
      <c r="E113" s="188" t="s">
        <v>110</v>
      </c>
      <c r="F113" s="188">
        <v>2</v>
      </c>
      <c r="G113" s="163">
        <v>2600</v>
      </c>
      <c r="H113" s="64">
        <f t="shared" si="10"/>
        <v>5200</v>
      </c>
      <c r="I113" s="163">
        <v>3580.8</v>
      </c>
      <c r="J113" s="196">
        <f t="shared" si="16"/>
        <v>7161.6</v>
      </c>
      <c r="K113" s="64">
        <f t="shared" si="15"/>
        <v>12361.6</v>
      </c>
    </row>
    <row r="114" spans="1:11" ht="14.1" customHeight="1">
      <c r="A114" s="182">
        <v>82</v>
      </c>
      <c r="B114" s="173" t="s">
        <v>320</v>
      </c>
      <c r="C114" s="203" t="s">
        <v>321</v>
      </c>
      <c r="D114" s="187" t="s">
        <v>322</v>
      </c>
      <c r="E114" s="188" t="s">
        <v>110</v>
      </c>
      <c r="F114" s="188">
        <v>2</v>
      </c>
      <c r="G114" s="163">
        <v>5000</v>
      </c>
      <c r="H114" s="64">
        <f t="shared" si="10"/>
        <v>10000</v>
      </c>
      <c r="I114" s="163">
        <v>15168</v>
      </c>
      <c r="J114" s="196">
        <f t="shared" si="16"/>
        <v>30336</v>
      </c>
      <c r="K114" s="64">
        <f t="shared" si="15"/>
        <v>40336</v>
      </c>
    </row>
    <row r="115" spans="1:11" ht="14.1" customHeight="1">
      <c r="A115" s="184">
        <v>83</v>
      </c>
      <c r="B115" s="173" t="s">
        <v>323</v>
      </c>
      <c r="C115" s="203" t="s">
        <v>324</v>
      </c>
      <c r="D115" s="187" t="s">
        <v>325</v>
      </c>
      <c r="E115" s="188" t="s">
        <v>110</v>
      </c>
      <c r="F115" s="188">
        <v>4</v>
      </c>
      <c r="G115" s="163">
        <v>4200</v>
      </c>
      <c r="H115" s="64">
        <f t="shared" si="10"/>
        <v>16800</v>
      </c>
      <c r="I115" s="163">
        <v>15352.8</v>
      </c>
      <c r="J115" s="196">
        <f t="shared" si="16"/>
        <v>61411.199999999997</v>
      </c>
      <c r="K115" s="64">
        <f t="shared" si="15"/>
        <v>78211.199999999997</v>
      </c>
    </row>
    <row r="116" spans="1:11" ht="14.1" customHeight="1">
      <c r="A116" s="184">
        <v>84</v>
      </c>
      <c r="B116" s="173" t="s">
        <v>326</v>
      </c>
      <c r="C116" s="203" t="s">
        <v>327</v>
      </c>
      <c r="D116" s="187" t="s">
        <v>328</v>
      </c>
      <c r="E116" s="188" t="s">
        <v>110</v>
      </c>
      <c r="F116" s="188">
        <v>6</v>
      </c>
      <c r="G116" s="163">
        <v>2600</v>
      </c>
      <c r="H116" s="64">
        <f t="shared" si="10"/>
        <v>15600</v>
      </c>
      <c r="I116" s="163">
        <v>1365</v>
      </c>
      <c r="J116" s="196">
        <f t="shared" si="16"/>
        <v>8190</v>
      </c>
      <c r="K116" s="64">
        <f t="shared" si="15"/>
        <v>23790</v>
      </c>
    </row>
    <row r="117" spans="1:11" ht="14.1" customHeight="1">
      <c r="A117" s="182">
        <v>85</v>
      </c>
      <c r="B117" s="173" t="s">
        <v>329</v>
      </c>
      <c r="C117" s="203" t="s">
        <v>330</v>
      </c>
      <c r="D117" s="187" t="s">
        <v>331</v>
      </c>
      <c r="E117" s="188" t="s">
        <v>110</v>
      </c>
      <c r="F117" s="188">
        <v>6</v>
      </c>
      <c r="G117" s="163">
        <v>1800</v>
      </c>
      <c r="H117" s="64">
        <f t="shared" si="10"/>
        <v>10800</v>
      </c>
      <c r="I117" s="163">
        <v>381.6</v>
      </c>
      <c r="J117" s="196">
        <f t="shared" si="16"/>
        <v>2289.6000000000004</v>
      </c>
      <c r="K117" s="64">
        <f t="shared" si="15"/>
        <v>13089.6</v>
      </c>
    </row>
    <row r="118" spans="1:11" ht="14.1" customHeight="1">
      <c r="A118" s="184">
        <v>86</v>
      </c>
      <c r="B118" s="173" t="s">
        <v>332</v>
      </c>
      <c r="C118" s="197" t="s">
        <v>333</v>
      </c>
      <c r="D118" s="170">
        <v>53800</v>
      </c>
      <c r="E118" s="170" t="s">
        <v>110</v>
      </c>
      <c r="F118" s="237">
        <v>4</v>
      </c>
      <c r="G118" s="163">
        <v>500</v>
      </c>
      <c r="H118" s="64">
        <f t="shared" si="10"/>
        <v>2000</v>
      </c>
      <c r="I118" s="163">
        <v>109.68</v>
      </c>
      <c r="J118" s="196">
        <f t="shared" si="16"/>
        <v>438.72</v>
      </c>
      <c r="K118" s="64">
        <f t="shared" si="15"/>
        <v>2438.7200000000003</v>
      </c>
    </row>
    <row r="119" spans="1:11" ht="14.1" customHeight="1">
      <c r="A119" s="184">
        <v>87</v>
      </c>
      <c r="B119" s="162">
        <v>3</v>
      </c>
      <c r="C119" s="168" t="s">
        <v>113</v>
      </c>
      <c r="D119" s="187"/>
      <c r="E119" s="188"/>
      <c r="F119" s="188"/>
      <c r="G119" s="163"/>
      <c r="H119" s="64"/>
      <c r="I119" s="163"/>
      <c r="J119" s="64"/>
      <c r="K119" s="64"/>
    </row>
    <row r="120" spans="1:11" ht="14.1" customHeight="1">
      <c r="A120" s="182">
        <v>88</v>
      </c>
      <c r="B120" s="66" t="s">
        <v>334</v>
      </c>
      <c r="C120" s="164" t="s">
        <v>335</v>
      </c>
      <c r="D120" s="170"/>
      <c r="E120" s="170" t="s">
        <v>123</v>
      </c>
      <c r="F120" s="188">
        <v>700</v>
      </c>
      <c r="G120" s="163">
        <v>168</v>
      </c>
      <c r="H120" s="64">
        <f t="shared" si="10"/>
        <v>117600</v>
      </c>
      <c r="I120" s="163">
        <v>163.36000000000001</v>
      </c>
      <c r="J120" s="196">
        <f t="shared" si="16"/>
        <v>114352.00000000001</v>
      </c>
      <c r="K120" s="64">
        <f t="shared" si="15"/>
        <v>231952</v>
      </c>
    </row>
    <row r="121" spans="1:11" ht="14.1" customHeight="1">
      <c r="A121" s="184">
        <v>89</v>
      </c>
      <c r="B121" s="66" t="s">
        <v>336</v>
      </c>
      <c r="C121" s="164" t="s">
        <v>337</v>
      </c>
      <c r="D121" s="170" t="s">
        <v>338</v>
      </c>
      <c r="E121" s="170" t="s">
        <v>123</v>
      </c>
      <c r="F121" s="188">
        <v>1200</v>
      </c>
      <c r="G121" s="163">
        <v>112</v>
      </c>
      <c r="H121" s="64">
        <f t="shared" si="10"/>
        <v>134400</v>
      </c>
      <c r="I121" s="163">
        <v>89.12</v>
      </c>
      <c r="J121" s="196">
        <f t="shared" si="16"/>
        <v>106944</v>
      </c>
      <c r="K121" s="64">
        <f t="shared" si="15"/>
        <v>241344</v>
      </c>
    </row>
    <row r="122" spans="1:11" ht="14.1" customHeight="1">
      <c r="A122" s="184">
        <v>90</v>
      </c>
      <c r="B122" s="162">
        <v>4</v>
      </c>
      <c r="C122" s="168" t="s">
        <v>339</v>
      </c>
      <c r="D122" s="193"/>
      <c r="E122" s="194"/>
      <c r="F122" s="236"/>
      <c r="G122" s="194"/>
      <c r="H122" s="194"/>
      <c r="I122" s="194"/>
      <c r="J122" s="194"/>
      <c r="K122" s="58"/>
    </row>
    <row r="123" spans="1:11" ht="14.1" customHeight="1">
      <c r="A123" s="182">
        <v>91</v>
      </c>
      <c r="B123" s="66" t="s">
        <v>340</v>
      </c>
      <c r="C123" s="164" t="s">
        <v>341</v>
      </c>
      <c r="D123" s="61" t="s">
        <v>342</v>
      </c>
      <c r="E123" s="67" t="s">
        <v>110</v>
      </c>
      <c r="F123" s="234">
        <v>10</v>
      </c>
      <c r="G123" s="163">
        <v>2800</v>
      </c>
      <c r="H123" s="64">
        <f t="shared" si="10"/>
        <v>28000</v>
      </c>
      <c r="I123" s="163">
        <v>32600</v>
      </c>
      <c r="J123" s="196">
        <f t="shared" si="16"/>
        <v>326000</v>
      </c>
      <c r="K123" s="64">
        <f t="shared" si="15"/>
        <v>354000</v>
      </c>
    </row>
    <row r="124" spans="1:11" ht="14.1" customHeight="1">
      <c r="A124" s="184">
        <v>92</v>
      </c>
      <c r="B124" s="66" t="s">
        <v>343</v>
      </c>
      <c r="C124" s="200" t="s">
        <v>344</v>
      </c>
      <c r="D124" s="61" t="s">
        <v>345</v>
      </c>
      <c r="E124" s="67" t="s">
        <v>110</v>
      </c>
      <c r="F124" s="234">
        <v>24</v>
      </c>
      <c r="G124" s="163">
        <v>2800</v>
      </c>
      <c r="H124" s="64">
        <f t="shared" si="10"/>
        <v>67200</v>
      </c>
      <c r="I124" s="163">
        <v>19400</v>
      </c>
      <c r="J124" s="196">
        <f t="shared" si="16"/>
        <v>465600</v>
      </c>
      <c r="K124" s="64">
        <f t="shared" si="15"/>
        <v>532800</v>
      </c>
    </row>
    <row r="125" spans="1:11" ht="14.1" customHeight="1">
      <c r="A125" s="184">
        <v>93</v>
      </c>
      <c r="B125" s="66" t="s">
        <v>346</v>
      </c>
      <c r="C125" s="200" t="s">
        <v>347</v>
      </c>
      <c r="D125" s="61"/>
      <c r="E125" s="67" t="s">
        <v>110</v>
      </c>
      <c r="F125" s="234">
        <v>10</v>
      </c>
      <c r="G125" s="163">
        <v>3360</v>
      </c>
      <c r="H125" s="64">
        <f t="shared" si="10"/>
        <v>33600</v>
      </c>
      <c r="I125" s="163">
        <v>5390</v>
      </c>
      <c r="J125" s="196">
        <f t="shared" si="16"/>
        <v>53900</v>
      </c>
      <c r="K125" s="64">
        <f t="shared" si="15"/>
        <v>87500</v>
      </c>
    </row>
    <row r="126" spans="1:11" ht="14.1" customHeight="1">
      <c r="A126" s="182">
        <v>94</v>
      </c>
      <c r="B126" s="66" t="s">
        <v>348</v>
      </c>
      <c r="C126" s="200" t="s">
        <v>349</v>
      </c>
      <c r="D126" s="61" t="s">
        <v>350</v>
      </c>
      <c r="E126" s="67" t="s">
        <v>110</v>
      </c>
      <c r="F126" s="234">
        <v>34</v>
      </c>
      <c r="G126" s="163">
        <v>500</v>
      </c>
      <c r="H126" s="64">
        <f t="shared" si="10"/>
        <v>17000</v>
      </c>
      <c r="I126" s="163">
        <v>621.84</v>
      </c>
      <c r="J126" s="196">
        <f t="shared" si="16"/>
        <v>21142.560000000001</v>
      </c>
      <c r="K126" s="64">
        <f t="shared" si="15"/>
        <v>38142.559999999998</v>
      </c>
    </row>
    <row r="127" spans="1:11" ht="14.1" customHeight="1">
      <c r="A127" s="184">
        <v>95</v>
      </c>
      <c r="B127" s="66" t="s">
        <v>351</v>
      </c>
      <c r="C127" s="200" t="s">
        <v>352</v>
      </c>
      <c r="D127" s="61" t="s">
        <v>353</v>
      </c>
      <c r="E127" s="67" t="s">
        <v>110</v>
      </c>
      <c r="F127" s="234">
        <v>3</v>
      </c>
      <c r="G127" s="163">
        <v>2400</v>
      </c>
      <c r="H127" s="64">
        <f t="shared" si="10"/>
        <v>7200</v>
      </c>
      <c r="I127" s="163">
        <v>42816.480000000003</v>
      </c>
      <c r="J127" s="196">
        <f t="shared" si="16"/>
        <v>128449.44</v>
      </c>
      <c r="K127" s="64">
        <f t="shared" si="15"/>
        <v>135649.44</v>
      </c>
    </row>
    <row r="128" spans="1:11" ht="14.1" customHeight="1">
      <c r="A128" s="184">
        <v>96</v>
      </c>
      <c r="B128" s="162">
        <v>5</v>
      </c>
      <c r="C128" s="168" t="s">
        <v>354</v>
      </c>
      <c r="D128" s="193"/>
      <c r="E128" s="194"/>
      <c r="F128" s="236"/>
      <c r="G128" s="194"/>
      <c r="H128" s="194"/>
      <c r="I128" s="194"/>
      <c r="J128" s="194"/>
      <c r="K128" s="58"/>
    </row>
    <row r="129" spans="1:11" ht="14.1" customHeight="1">
      <c r="A129" s="182">
        <v>97</v>
      </c>
      <c r="B129" s="66" t="s">
        <v>355</v>
      </c>
      <c r="C129" s="200" t="s">
        <v>356</v>
      </c>
      <c r="D129" s="204"/>
      <c r="E129" s="170" t="s">
        <v>110</v>
      </c>
      <c r="F129" s="237">
        <v>217</v>
      </c>
      <c r="G129" s="163">
        <v>1080</v>
      </c>
      <c r="H129" s="64">
        <f t="shared" si="10"/>
        <v>234360</v>
      </c>
      <c r="I129" s="163">
        <v>0</v>
      </c>
      <c r="J129" s="64">
        <f t="shared" ref="J129:J131" si="17">I129*F129</f>
        <v>0</v>
      </c>
      <c r="K129" s="64">
        <f t="shared" si="15"/>
        <v>234360</v>
      </c>
    </row>
    <row r="130" spans="1:11" ht="14.1" customHeight="1">
      <c r="A130" s="184">
        <v>98</v>
      </c>
      <c r="B130" s="66" t="s">
        <v>357</v>
      </c>
      <c r="C130" s="205" t="s">
        <v>358</v>
      </c>
      <c r="D130" s="170" t="s">
        <v>359</v>
      </c>
      <c r="E130" s="195" t="s">
        <v>110</v>
      </c>
      <c r="F130" s="233">
        <v>205</v>
      </c>
      <c r="G130" s="163">
        <v>2000</v>
      </c>
      <c r="H130" s="64">
        <f t="shared" si="10"/>
        <v>410000</v>
      </c>
      <c r="I130" s="163">
        <v>0</v>
      </c>
      <c r="J130" s="64">
        <f t="shared" si="17"/>
        <v>0</v>
      </c>
      <c r="K130" s="64">
        <f t="shared" si="15"/>
        <v>410000</v>
      </c>
    </row>
    <row r="131" spans="1:11" ht="14.1" customHeight="1">
      <c r="A131" s="184">
        <v>99</v>
      </c>
      <c r="B131" s="66" t="s">
        <v>360</v>
      </c>
      <c r="C131" s="205" t="s">
        <v>361</v>
      </c>
      <c r="D131" s="170" t="s">
        <v>362</v>
      </c>
      <c r="E131" s="195" t="s">
        <v>110</v>
      </c>
      <c r="F131" s="233">
        <v>12</v>
      </c>
      <c r="G131" s="163">
        <v>2000</v>
      </c>
      <c r="H131" s="64">
        <f t="shared" si="10"/>
        <v>24000</v>
      </c>
      <c r="I131" s="163">
        <v>0</v>
      </c>
      <c r="J131" s="64">
        <f t="shared" si="17"/>
        <v>0</v>
      </c>
      <c r="K131" s="64">
        <f t="shared" si="15"/>
        <v>24000</v>
      </c>
    </row>
    <row r="132" spans="1:11" ht="14.1" customHeight="1">
      <c r="A132" s="182">
        <v>100</v>
      </c>
      <c r="B132" s="162">
        <v>6</v>
      </c>
      <c r="C132" s="168" t="s">
        <v>363</v>
      </c>
      <c r="D132" s="170"/>
      <c r="E132" s="195"/>
      <c r="F132" s="233"/>
      <c r="G132" s="163"/>
      <c r="H132" s="64"/>
      <c r="I132" s="163"/>
      <c r="J132" s="64"/>
      <c r="K132" s="64"/>
    </row>
    <row r="133" spans="1:11" ht="14.1" customHeight="1">
      <c r="A133" s="184">
        <v>101</v>
      </c>
      <c r="B133" s="66" t="s">
        <v>364</v>
      </c>
      <c r="C133" s="197" t="s">
        <v>365</v>
      </c>
      <c r="D133" s="170" t="s">
        <v>366</v>
      </c>
      <c r="E133" s="170" t="s">
        <v>110</v>
      </c>
      <c r="F133" s="237">
        <v>60</v>
      </c>
      <c r="G133" s="163">
        <v>2000</v>
      </c>
      <c r="H133" s="64">
        <f t="shared" si="10"/>
        <v>120000</v>
      </c>
      <c r="I133" s="163">
        <v>0</v>
      </c>
      <c r="J133" s="64">
        <f t="shared" ref="J133:J140" si="18">I133*F133</f>
        <v>0</v>
      </c>
      <c r="K133" s="64">
        <f t="shared" si="15"/>
        <v>120000</v>
      </c>
    </row>
    <row r="134" spans="1:11" ht="14.1" customHeight="1">
      <c r="A134" s="184">
        <v>102</v>
      </c>
      <c r="B134" s="66" t="s">
        <v>367</v>
      </c>
      <c r="C134" s="197" t="s">
        <v>368</v>
      </c>
      <c r="D134" s="170" t="s">
        <v>369</v>
      </c>
      <c r="E134" s="170" t="s">
        <v>110</v>
      </c>
      <c r="F134" s="237">
        <v>10</v>
      </c>
      <c r="G134" s="163">
        <v>2000</v>
      </c>
      <c r="H134" s="64">
        <f t="shared" si="10"/>
        <v>20000</v>
      </c>
      <c r="I134" s="163">
        <v>0</v>
      </c>
      <c r="J134" s="64">
        <f t="shared" si="18"/>
        <v>0</v>
      </c>
      <c r="K134" s="64">
        <f t="shared" si="15"/>
        <v>20000</v>
      </c>
    </row>
    <row r="135" spans="1:11" ht="14.1" customHeight="1">
      <c r="A135" s="182">
        <v>103</v>
      </c>
      <c r="B135" s="66" t="s">
        <v>370</v>
      </c>
      <c r="C135" s="197" t="s">
        <v>371</v>
      </c>
      <c r="D135" s="170" t="s">
        <v>372</v>
      </c>
      <c r="E135" s="170" t="s">
        <v>110</v>
      </c>
      <c r="F135" s="237">
        <v>30</v>
      </c>
      <c r="G135" s="163">
        <v>2000</v>
      </c>
      <c r="H135" s="64">
        <f t="shared" si="10"/>
        <v>60000</v>
      </c>
      <c r="I135" s="163">
        <v>0</v>
      </c>
      <c r="J135" s="64">
        <f t="shared" si="18"/>
        <v>0</v>
      </c>
      <c r="K135" s="64">
        <f t="shared" si="15"/>
        <v>60000</v>
      </c>
    </row>
    <row r="136" spans="1:11" ht="14.1" customHeight="1">
      <c r="A136" s="184">
        <v>104</v>
      </c>
      <c r="B136" s="162">
        <v>8</v>
      </c>
      <c r="C136" s="168" t="s">
        <v>109</v>
      </c>
      <c r="D136" s="170"/>
      <c r="E136" s="195"/>
      <c r="F136" s="233"/>
      <c r="G136" s="163"/>
      <c r="H136" s="64"/>
      <c r="I136" s="163"/>
      <c r="J136" s="64"/>
      <c r="K136" s="64"/>
    </row>
    <row r="137" spans="1:11" ht="14.1" customHeight="1">
      <c r="A137" s="184">
        <v>105</v>
      </c>
      <c r="B137" s="66" t="s">
        <v>373</v>
      </c>
      <c r="C137" s="164" t="s">
        <v>374</v>
      </c>
      <c r="D137" s="61"/>
      <c r="E137" s="67" t="s">
        <v>110</v>
      </c>
      <c r="F137" s="234">
        <v>36</v>
      </c>
      <c r="G137" s="163">
        <v>6600</v>
      </c>
      <c r="H137" s="64">
        <f t="shared" ref="H137:H140" si="19">F137*G137</f>
        <v>237600</v>
      </c>
      <c r="I137" s="163">
        <v>0</v>
      </c>
      <c r="J137" s="64">
        <f t="shared" si="18"/>
        <v>0</v>
      </c>
      <c r="K137" s="64">
        <f t="shared" si="15"/>
        <v>237600</v>
      </c>
    </row>
    <row r="138" spans="1:11" ht="14.1" customHeight="1">
      <c r="A138" s="182">
        <v>106</v>
      </c>
      <c r="B138" s="66" t="s">
        <v>375</v>
      </c>
      <c r="C138" s="200" t="s">
        <v>376</v>
      </c>
      <c r="D138" s="204" t="s">
        <v>377</v>
      </c>
      <c r="E138" s="67" t="s">
        <v>110</v>
      </c>
      <c r="F138" s="234">
        <v>1</v>
      </c>
      <c r="G138" s="163">
        <v>5000</v>
      </c>
      <c r="H138" s="64">
        <f t="shared" si="19"/>
        <v>5000</v>
      </c>
      <c r="I138" s="163">
        <v>54834</v>
      </c>
      <c r="J138" s="64">
        <f t="shared" si="18"/>
        <v>54834</v>
      </c>
      <c r="K138" s="64">
        <f t="shared" si="15"/>
        <v>59834</v>
      </c>
    </row>
    <row r="139" spans="1:11" ht="14.1" customHeight="1">
      <c r="A139" s="184">
        <v>107</v>
      </c>
      <c r="B139" s="66" t="s">
        <v>378</v>
      </c>
      <c r="C139" s="164" t="s">
        <v>379</v>
      </c>
      <c r="D139" s="170"/>
      <c r="E139" s="170" t="s">
        <v>110</v>
      </c>
      <c r="F139" s="234">
        <v>61</v>
      </c>
      <c r="G139" s="163">
        <v>1440</v>
      </c>
      <c r="H139" s="64">
        <f t="shared" si="19"/>
        <v>87840</v>
      </c>
      <c r="I139" s="163">
        <v>0</v>
      </c>
      <c r="J139" s="64">
        <f t="shared" si="18"/>
        <v>0</v>
      </c>
      <c r="K139" s="64">
        <f t="shared" si="15"/>
        <v>87840</v>
      </c>
    </row>
    <row r="140" spans="1:11" ht="14.1" customHeight="1">
      <c r="A140" s="184">
        <v>108</v>
      </c>
      <c r="B140" s="66" t="s">
        <v>126</v>
      </c>
      <c r="C140" s="164" t="s">
        <v>121</v>
      </c>
      <c r="D140" s="61" t="s">
        <v>122</v>
      </c>
      <c r="E140" s="67" t="s">
        <v>123</v>
      </c>
      <c r="F140" s="234">
        <v>600</v>
      </c>
      <c r="G140" s="163">
        <v>350</v>
      </c>
      <c r="H140" s="64">
        <f t="shared" si="19"/>
        <v>210000</v>
      </c>
      <c r="I140" s="163">
        <v>284</v>
      </c>
      <c r="J140" s="64">
        <f t="shared" si="18"/>
        <v>170400</v>
      </c>
      <c r="K140" s="64">
        <f t="shared" si="15"/>
        <v>380400</v>
      </c>
    </row>
    <row r="141" spans="1:11" ht="14.1" customHeight="1">
      <c r="A141" s="182">
        <v>109</v>
      </c>
      <c r="B141" s="162">
        <v>10</v>
      </c>
      <c r="C141" s="168" t="s">
        <v>380</v>
      </c>
      <c r="D141" s="193"/>
      <c r="E141" s="194"/>
      <c r="F141" s="236"/>
      <c r="G141" s="194"/>
      <c r="H141" s="194"/>
      <c r="I141" s="194"/>
      <c r="J141" s="194"/>
      <c r="K141" s="58"/>
    </row>
    <row r="142" spans="1:11" ht="14.1" customHeight="1">
      <c r="A142" s="184">
        <v>110</v>
      </c>
      <c r="B142" s="66" t="s">
        <v>381</v>
      </c>
      <c r="C142" s="164" t="s">
        <v>382</v>
      </c>
      <c r="D142" s="61" t="s">
        <v>383</v>
      </c>
      <c r="E142" s="67" t="s">
        <v>110</v>
      </c>
      <c r="F142" s="234">
        <v>2</v>
      </c>
      <c r="G142" s="163">
        <v>4200</v>
      </c>
      <c r="H142" s="64">
        <f t="shared" ref="H142:H144" si="20">F142*G142</f>
        <v>8400</v>
      </c>
      <c r="I142" s="163">
        <v>29482.98</v>
      </c>
      <c r="J142" s="64">
        <f t="shared" ref="J142:J144" si="21">I142*F142</f>
        <v>58965.96</v>
      </c>
      <c r="K142" s="64">
        <f t="shared" si="15"/>
        <v>67365.959999999992</v>
      </c>
    </row>
    <row r="143" spans="1:11" ht="14.1" customHeight="1">
      <c r="A143" s="184">
        <v>111</v>
      </c>
      <c r="B143" s="66" t="s">
        <v>384</v>
      </c>
      <c r="C143" s="164" t="s">
        <v>385</v>
      </c>
      <c r="D143" s="61" t="s">
        <v>386</v>
      </c>
      <c r="E143" s="67" t="s">
        <v>110</v>
      </c>
      <c r="F143" s="234">
        <v>23</v>
      </c>
      <c r="G143" s="163">
        <v>3500</v>
      </c>
      <c r="H143" s="64">
        <f t="shared" si="20"/>
        <v>80500</v>
      </c>
      <c r="I143" s="163">
        <v>0</v>
      </c>
      <c r="J143" s="64">
        <f t="shared" si="21"/>
        <v>0</v>
      </c>
      <c r="K143" s="64">
        <f t="shared" si="15"/>
        <v>80500</v>
      </c>
    </row>
    <row r="144" spans="1:11" ht="14.1" customHeight="1">
      <c r="A144" s="182">
        <v>112</v>
      </c>
      <c r="B144" s="66" t="s">
        <v>387</v>
      </c>
      <c r="C144" s="164" t="s">
        <v>388</v>
      </c>
      <c r="D144" s="61"/>
      <c r="E144" s="67" t="s">
        <v>117</v>
      </c>
      <c r="F144" s="238">
        <v>0.8</v>
      </c>
      <c r="G144" s="163">
        <v>0</v>
      </c>
      <c r="H144" s="64">
        <f t="shared" si="20"/>
        <v>0</v>
      </c>
      <c r="I144" s="163">
        <v>12480</v>
      </c>
      <c r="J144" s="64">
        <f t="shared" si="21"/>
        <v>9984</v>
      </c>
      <c r="K144" s="64">
        <f t="shared" si="15"/>
        <v>9984</v>
      </c>
    </row>
    <row r="145" spans="1:15" ht="14.1" customHeight="1">
      <c r="A145" s="155"/>
      <c r="B145" s="155"/>
      <c r="C145" s="156" t="s">
        <v>78</v>
      </c>
      <c r="D145" s="155"/>
      <c r="E145" s="157"/>
      <c r="F145" s="158"/>
      <c r="G145" s="158"/>
      <c r="H145" s="159"/>
      <c r="I145" s="159"/>
      <c r="J145" s="159"/>
      <c r="K145" s="159">
        <f>SUM(K38:K144)</f>
        <v>19689357.241799999</v>
      </c>
      <c r="L145" s="332">
        <f>K145/1.2</f>
        <v>16407797.7015</v>
      </c>
    </row>
    <row r="146" spans="1:15" ht="14.1" customHeight="1">
      <c r="A146" s="206"/>
      <c r="B146" s="70"/>
      <c r="C146" s="71" t="s">
        <v>1376</v>
      </c>
      <c r="D146" s="207"/>
      <c r="E146" s="208"/>
      <c r="F146" s="209"/>
      <c r="G146" s="210"/>
      <c r="H146" s="211"/>
      <c r="I146" s="211"/>
      <c r="J146" s="211"/>
      <c r="K146" s="211">
        <f>K145-K145/1.2</f>
        <v>3281559.5402999986</v>
      </c>
      <c r="L146" s="65"/>
      <c r="M146" s="65"/>
      <c r="N146" s="65"/>
      <c r="O146" s="65"/>
    </row>
    <row r="149" spans="1:15">
      <c r="A149" s="77"/>
      <c r="B149" s="77"/>
      <c r="C149" s="78"/>
      <c r="D149" s="79"/>
      <c r="E149" s="77"/>
      <c r="F149" s="77"/>
      <c r="G149" s="77"/>
      <c r="H149" s="77"/>
    </row>
    <row r="150" spans="1:15">
      <c r="B150" s="80" t="s">
        <v>23</v>
      </c>
      <c r="C150" s="81" t="s">
        <v>1</v>
      </c>
      <c r="D150" s="82"/>
      <c r="F150" s="83" t="s">
        <v>24</v>
      </c>
      <c r="G150" s="77"/>
      <c r="H150" s="82" t="s">
        <v>54</v>
      </c>
    </row>
    <row r="151" spans="1:15" s="84" customFormat="1">
      <c r="C151" s="85" t="s">
        <v>25</v>
      </c>
      <c r="D151" s="86"/>
      <c r="F151" s="86" t="s">
        <v>60</v>
      </c>
      <c r="G151" s="87"/>
      <c r="H151" s="87" t="s">
        <v>26</v>
      </c>
      <c r="L151" s="88"/>
    </row>
    <row r="153" spans="1:15">
      <c r="B153" s="77"/>
      <c r="C153" s="78"/>
      <c r="D153" s="79"/>
      <c r="F153" s="77"/>
      <c r="G153" s="77"/>
      <c r="H153" s="77"/>
    </row>
    <row r="156" spans="1:15">
      <c r="B156" s="80" t="s">
        <v>27</v>
      </c>
      <c r="C156" s="81" t="s">
        <v>1</v>
      </c>
      <c r="D156" s="82"/>
      <c r="F156" s="83" t="s">
        <v>24</v>
      </c>
      <c r="G156" s="77"/>
      <c r="H156" s="82" t="s">
        <v>86</v>
      </c>
    </row>
    <row r="157" spans="1:15" s="84" customFormat="1">
      <c r="C157" s="85" t="s">
        <v>25</v>
      </c>
      <c r="D157" s="86"/>
      <c r="F157" s="86" t="s">
        <v>60</v>
      </c>
      <c r="G157" s="87"/>
      <c r="H157" s="87" t="s">
        <v>26</v>
      </c>
      <c r="L157" s="88"/>
    </row>
  </sheetData>
  <mergeCells count="32">
    <mergeCell ref="L62:L96"/>
    <mergeCell ref="B31:B33"/>
    <mergeCell ref="G32:G33"/>
    <mergeCell ref="H32:H33"/>
    <mergeCell ref="I32:I33"/>
    <mergeCell ref="J32:J33"/>
    <mergeCell ref="I30:J31"/>
    <mergeCell ref="K30:K33"/>
    <mergeCell ref="A31:A33"/>
    <mergeCell ref="L47:L55"/>
    <mergeCell ref="L59:L60"/>
    <mergeCell ref="C30:C33"/>
    <mergeCell ref="D30:D33"/>
    <mergeCell ref="E30:E33"/>
    <mergeCell ref="F30:F33"/>
    <mergeCell ref="G30:H31"/>
    <mergeCell ref="L98:L10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  <mergeCell ref="J22:K22"/>
    <mergeCell ref="A25:K25"/>
    <mergeCell ref="A26:K26"/>
    <mergeCell ref="A29:K29"/>
    <mergeCell ref="A30:B30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51C68-C9EF-4DE1-9D61-F7FEB1A4881B}">
  <sheetPr>
    <tabColor rgb="FF92D050"/>
    <pageSetUpPr fitToPage="1"/>
  </sheetPr>
  <dimension ref="A1:R51"/>
  <sheetViews>
    <sheetView topLeftCell="A13" zoomScaleNormal="100" workbookViewId="0">
      <selection activeCell="C49" sqref="C49"/>
    </sheetView>
  </sheetViews>
  <sheetFormatPr defaultRowHeight="13.5"/>
  <cols>
    <col min="1" max="1" width="11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8.85546875" style="93"/>
    <col min="11" max="11" width="9.7109375" style="93" customWidth="1"/>
    <col min="12" max="13" width="12.42578125" style="93" bestFit="1" customWidth="1"/>
    <col min="14" max="14" width="12.42578125" style="93" customWidth="1"/>
    <col min="15" max="16" width="9.42578125" style="93" bestFit="1" customWidth="1"/>
    <col min="17" max="251" width="8.85546875" style="93"/>
    <col min="252" max="252" width="10.5703125" style="93" customWidth="1"/>
    <col min="253" max="253" width="48" style="93" customWidth="1"/>
    <col min="254" max="254" width="16.7109375" style="93" customWidth="1"/>
    <col min="255" max="255" width="6.5703125" style="93" customWidth="1"/>
    <col min="256" max="256" width="7.42578125" style="93" customWidth="1"/>
    <col min="257" max="257" width="13.42578125" style="93" customWidth="1"/>
    <col min="258" max="258" width="14.7109375" style="93" customWidth="1"/>
    <col min="259" max="259" width="18.42578125" style="93" customWidth="1"/>
    <col min="260" max="260" width="12.7109375" style="93" customWidth="1"/>
    <col min="261" max="261" width="6.5703125" style="93" customWidth="1"/>
    <col min="262" max="262" width="4" style="93" bestFit="1" customWidth="1"/>
    <col min="263" max="263" width="11.42578125" style="93" bestFit="1" customWidth="1"/>
    <col min="264" max="507" width="8.85546875" style="93"/>
    <col min="508" max="508" width="10.5703125" style="93" customWidth="1"/>
    <col min="509" max="509" width="48" style="93" customWidth="1"/>
    <col min="510" max="510" width="16.7109375" style="93" customWidth="1"/>
    <col min="511" max="511" width="6.5703125" style="93" customWidth="1"/>
    <col min="512" max="512" width="7.42578125" style="93" customWidth="1"/>
    <col min="513" max="513" width="13.42578125" style="93" customWidth="1"/>
    <col min="514" max="514" width="14.7109375" style="93" customWidth="1"/>
    <col min="515" max="515" width="18.42578125" style="93" customWidth="1"/>
    <col min="516" max="516" width="12.7109375" style="93" customWidth="1"/>
    <col min="517" max="517" width="6.5703125" style="93" customWidth="1"/>
    <col min="518" max="518" width="4" style="93" bestFit="1" customWidth="1"/>
    <col min="519" max="519" width="11.42578125" style="93" bestFit="1" customWidth="1"/>
    <col min="520" max="763" width="8.85546875" style="93"/>
    <col min="764" max="764" width="10.5703125" style="93" customWidth="1"/>
    <col min="765" max="765" width="48" style="93" customWidth="1"/>
    <col min="766" max="766" width="16.7109375" style="93" customWidth="1"/>
    <col min="767" max="767" width="6.5703125" style="93" customWidth="1"/>
    <col min="768" max="768" width="7.42578125" style="93" customWidth="1"/>
    <col min="769" max="769" width="13.42578125" style="93" customWidth="1"/>
    <col min="770" max="770" width="14.7109375" style="93" customWidth="1"/>
    <col min="771" max="771" width="18.42578125" style="93" customWidth="1"/>
    <col min="772" max="772" width="12.7109375" style="93" customWidth="1"/>
    <col min="773" max="773" width="6.5703125" style="93" customWidth="1"/>
    <col min="774" max="774" width="4" style="93" bestFit="1" customWidth="1"/>
    <col min="775" max="775" width="11.42578125" style="93" bestFit="1" customWidth="1"/>
    <col min="776" max="1019" width="8.85546875" style="93"/>
    <col min="1020" max="1020" width="10.5703125" style="93" customWidth="1"/>
    <col min="1021" max="1021" width="48" style="93" customWidth="1"/>
    <col min="1022" max="1022" width="16.7109375" style="93" customWidth="1"/>
    <col min="1023" max="1023" width="6.5703125" style="93" customWidth="1"/>
    <col min="1024" max="1024" width="7.42578125" style="93" customWidth="1"/>
    <col min="1025" max="1025" width="13.42578125" style="93" customWidth="1"/>
    <col min="1026" max="1026" width="14.7109375" style="93" customWidth="1"/>
    <col min="1027" max="1027" width="18.42578125" style="93" customWidth="1"/>
    <col min="1028" max="1028" width="12.7109375" style="93" customWidth="1"/>
    <col min="1029" max="1029" width="6.5703125" style="93" customWidth="1"/>
    <col min="1030" max="1030" width="4" style="93" bestFit="1" customWidth="1"/>
    <col min="1031" max="1031" width="11.42578125" style="93" bestFit="1" customWidth="1"/>
    <col min="1032" max="1275" width="8.85546875" style="93"/>
    <col min="1276" max="1276" width="10.5703125" style="93" customWidth="1"/>
    <col min="1277" max="1277" width="48" style="93" customWidth="1"/>
    <col min="1278" max="1278" width="16.7109375" style="93" customWidth="1"/>
    <col min="1279" max="1279" width="6.5703125" style="93" customWidth="1"/>
    <col min="1280" max="1280" width="7.42578125" style="93" customWidth="1"/>
    <col min="1281" max="1281" width="13.42578125" style="93" customWidth="1"/>
    <col min="1282" max="1282" width="14.7109375" style="93" customWidth="1"/>
    <col min="1283" max="1283" width="18.42578125" style="93" customWidth="1"/>
    <col min="1284" max="1284" width="12.7109375" style="93" customWidth="1"/>
    <col min="1285" max="1285" width="6.5703125" style="93" customWidth="1"/>
    <col min="1286" max="1286" width="4" style="93" bestFit="1" customWidth="1"/>
    <col min="1287" max="1287" width="11.42578125" style="93" bestFit="1" customWidth="1"/>
    <col min="1288" max="1531" width="8.85546875" style="93"/>
    <col min="1532" max="1532" width="10.5703125" style="93" customWidth="1"/>
    <col min="1533" max="1533" width="48" style="93" customWidth="1"/>
    <col min="1534" max="1534" width="16.7109375" style="93" customWidth="1"/>
    <col min="1535" max="1535" width="6.5703125" style="93" customWidth="1"/>
    <col min="1536" max="1536" width="7.42578125" style="93" customWidth="1"/>
    <col min="1537" max="1537" width="13.42578125" style="93" customWidth="1"/>
    <col min="1538" max="1538" width="14.7109375" style="93" customWidth="1"/>
    <col min="1539" max="1539" width="18.42578125" style="93" customWidth="1"/>
    <col min="1540" max="1540" width="12.7109375" style="93" customWidth="1"/>
    <col min="1541" max="1541" width="6.5703125" style="93" customWidth="1"/>
    <col min="1542" max="1542" width="4" style="93" bestFit="1" customWidth="1"/>
    <col min="1543" max="1543" width="11.42578125" style="93" bestFit="1" customWidth="1"/>
    <col min="1544" max="1787" width="8.85546875" style="93"/>
    <col min="1788" max="1788" width="10.5703125" style="93" customWidth="1"/>
    <col min="1789" max="1789" width="48" style="93" customWidth="1"/>
    <col min="1790" max="1790" width="16.7109375" style="93" customWidth="1"/>
    <col min="1791" max="1791" width="6.5703125" style="93" customWidth="1"/>
    <col min="1792" max="1792" width="7.42578125" style="93" customWidth="1"/>
    <col min="1793" max="1793" width="13.42578125" style="93" customWidth="1"/>
    <col min="1794" max="1794" width="14.7109375" style="93" customWidth="1"/>
    <col min="1795" max="1795" width="18.42578125" style="93" customWidth="1"/>
    <col min="1796" max="1796" width="12.7109375" style="93" customWidth="1"/>
    <col min="1797" max="1797" width="6.5703125" style="93" customWidth="1"/>
    <col min="1798" max="1798" width="4" style="93" bestFit="1" customWidth="1"/>
    <col min="1799" max="1799" width="11.42578125" style="93" bestFit="1" customWidth="1"/>
    <col min="1800" max="2043" width="8.85546875" style="93"/>
    <col min="2044" max="2044" width="10.5703125" style="93" customWidth="1"/>
    <col min="2045" max="2045" width="48" style="93" customWidth="1"/>
    <col min="2046" max="2046" width="16.7109375" style="93" customWidth="1"/>
    <col min="2047" max="2047" width="6.5703125" style="93" customWidth="1"/>
    <col min="2048" max="2048" width="7.42578125" style="93" customWidth="1"/>
    <col min="2049" max="2049" width="13.42578125" style="93" customWidth="1"/>
    <col min="2050" max="2050" width="14.7109375" style="93" customWidth="1"/>
    <col min="2051" max="2051" width="18.42578125" style="93" customWidth="1"/>
    <col min="2052" max="2052" width="12.7109375" style="93" customWidth="1"/>
    <col min="2053" max="2053" width="6.5703125" style="93" customWidth="1"/>
    <col min="2054" max="2054" width="4" style="93" bestFit="1" customWidth="1"/>
    <col min="2055" max="2055" width="11.42578125" style="93" bestFit="1" customWidth="1"/>
    <col min="2056" max="2299" width="8.85546875" style="93"/>
    <col min="2300" max="2300" width="10.5703125" style="93" customWidth="1"/>
    <col min="2301" max="2301" width="48" style="93" customWidth="1"/>
    <col min="2302" max="2302" width="16.7109375" style="93" customWidth="1"/>
    <col min="2303" max="2303" width="6.5703125" style="93" customWidth="1"/>
    <col min="2304" max="2304" width="7.42578125" style="93" customWidth="1"/>
    <col min="2305" max="2305" width="13.42578125" style="93" customWidth="1"/>
    <col min="2306" max="2306" width="14.7109375" style="93" customWidth="1"/>
    <col min="2307" max="2307" width="18.42578125" style="93" customWidth="1"/>
    <col min="2308" max="2308" width="12.7109375" style="93" customWidth="1"/>
    <col min="2309" max="2309" width="6.5703125" style="93" customWidth="1"/>
    <col min="2310" max="2310" width="4" style="93" bestFit="1" customWidth="1"/>
    <col min="2311" max="2311" width="11.42578125" style="93" bestFit="1" customWidth="1"/>
    <col min="2312" max="2555" width="8.85546875" style="93"/>
    <col min="2556" max="2556" width="10.5703125" style="93" customWidth="1"/>
    <col min="2557" max="2557" width="48" style="93" customWidth="1"/>
    <col min="2558" max="2558" width="16.7109375" style="93" customWidth="1"/>
    <col min="2559" max="2559" width="6.5703125" style="93" customWidth="1"/>
    <col min="2560" max="2560" width="7.42578125" style="93" customWidth="1"/>
    <col min="2561" max="2561" width="13.42578125" style="93" customWidth="1"/>
    <col min="2562" max="2562" width="14.7109375" style="93" customWidth="1"/>
    <col min="2563" max="2563" width="18.42578125" style="93" customWidth="1"/>
    <col min="2564" max="2564" width="12.7109375" style="93" customWidth="1"/>
    <col min="2565" max="2565" width="6.5703125" style="93" customWidth="1"/>
    <col min="2566" max="2566" width="4" style="93" bestFit="1" customWidth="1"/>
    <col min="2567" max="2567" width="11.42578125" style="93" bestFit="1" customWidth="1"/>
    <col min="2568" max="2811" width="8.85546875" style="93"/>
    <col min="2812" max="2812" width="10.5703125" style="93" customWidth="1"/>
    <col min="2813" max="2813" width="48" style="93" customWidth="1"/>
    <col min="2814" max="2814" width="16.7109375" style="93" customWidth="1"/>
    <col min="2815" max="2815" width="6.5703125" style="93" customWidth="1"/>
    <col min="2816" max="2816" width="7.42578125" style="93" customWidth="1"/>
    <col min="2817" max="2817" width="13.42578125" style="93" customWidth="1"/>
    <col min="2818" max="2818" width="14.7109375" style="93" customWidth="1"/>
    <col min="2819" max="2819" width="18.42578125" style="93" customWidth="1"/>
    <col min="2820" max="2820" width="12.7109375" style="93" customWidth="1"/>
    <col min="2821" max="2821" width="6.5703125" style="93" customWidth="1"/>
    <col min="2822" max="2822" width="4" style="93" bestFit="1" customWidth="1"/>
    <col min="2823" max="2823" width="11.42578125" style="93" bestFit="1" customWidth="1"/>
    <col min="2824" max="3067" width="8.85546875" style="93"/>
    <col min="3068" max="3068" width="10.5703125" style="93" customWidth="1"/>
    <col min="3069" max="3069" width="48" style="93" customWidth="1"/>
    <col min="3070" max="3070" width="16.7109375" style="93" customWidth="1"/>
    <col min="3071" max="3071" width="6.5703125" style="93" customWidth="1"/>
    <col min="3072" max="3072" width="7.42578125" style="93" customWidth="1"/>
    <col min="3073" max="3073" width="13.42578125" style="93" customWidth="1"/>
    <col min="3074" max="3074" width="14.7109375" style="93" customWidth="1"/>
    <col min="3075" max="3075" width="18.42578125" style="93" customWidth="1"/>
    <col min="3076" max="3076" width="12.7109375" style="93" customWidth="1"/>
    <col min="3077" max="3077" width="6.5703125" style="93" customWidth="1"/>
    <col min="3078" max="3078" width="4" style="93" bestFit="1" customWidth="1"/>
    <col min="3079" max="3079" width="11.42578125" style="93" bestFit="1" customWidth="1"/>
    <col min="3080" max="3323" width="8.85546875" style="93"/>
    <col min="3324" max="3324" width="10.5703125" style="93" customWidth="1"/>
    <col min="3325" max="3325" width="48" style="93" customWidth="1"/>
    <col min="3326" max="3326" width="16.7109375" style="93" customWidth="1"/>
    <col min="3327" max="3327" width="6.5703125" style="93" customWidth="1"/>
    <col min="3328" max="3328" width="7.42578125" style="93" customWidth="1"/>
    <col min="3329" max="3329" width="13.42578125" style="93" customWidth="1"/>
    <col min="3330" max="3330" width="14.7109375" style="93" customWidth="1"/>
    <col min="3331" max="3331" width="18.42578125" style="93" customWidth="1"/>
    <col min="3332" max="3332" width="12.7109375" style="93" customWidth="1"/>
    <col min="3333" max="3333" width="6.5703125" style="93" customWidth="1"/>
    <col min="3334" max="3334" width="4" style="93" bestFit="1" customWidth="1"/>
    <col min="3335" max="3335" width="11.42578125" style="93" bestFit="1" customWidth="1"/>
    <col min="3336" max="3579" width="8.85546875" style="93"/>
    <col min="3580" max="3580" width="10.5703125" style="93" customWidth="1"/>
    <col min="3581" max="3581" width="48" style="93" customWidth="1"/>
    <col min="3582" max="3582" width="16.7109375" style="93" customWidth="1"/>
    <col min="3583" max="3583" width="6.5703125" style="93" customWidth="1"/>
    <col min="3584" max="3584" width="7.42578125" style="93" customWidth="1"/>
    <col min="3585" max="3585" width="13.42578125" style="93" customWidth="1"/>
    <col min="3586" max="3586" width="14.7109375" style="93" customWidth="1"/>
    <col min="3587" max="3587" width="18.42578125" style="93" customWidth="1"/>
    <col min="3588" max="3588" width="12.7109375" style="93" customWidth="1"/>
    <col min="3589" max="3589" width="6.5703125" style="93" customWidth="1"/>
    <col min="3590" max="3590" width="4" style="93" bestFit="1" customWidth="1"/>
    <col min="3591" max="3591" width="11.42578125" style="93" bestFit="1" customWidth="1"/>
    <col min="3592" max="3835" width="8.85546875" style="93"/>
    <col min="3836" max="3836" width="10.5703125" style="93" customWidth="1"/>
    <col min="3837" max="3837" width="48" style="93" customWidth="1"/>
    <col min="3838" max="3838" width="16.7109375" style="93" customWidth="1"/>
    <col min="3839" max="3839" width="6.5703125" style="93" customWidth="1"/>
    <col min="3840" max="3840" width="7.42578125" style="93" customWidth="1"/>
    <col min="3841" max="3841" width="13.42578125" style="93" customWidth="1"/>
    <col min="3842" max="3842" width="14.7109375" style="93" customWidth="1"/>
    <col min="3843" max="3843" width="18.42578125" style="93" customWidth="1"/>
    <col min="3844" max="3844" width="12.7109375" style="93" customWidth="1"/>
    <col min="3845" max="3845" width="6.5703125" style="93" customWidth="1"/>
    <col min="3846" max="3846" width="4" style="93" bestFit="1" customWidth="1"/>
    <col min="3847" max="3847" width="11.42578125" style="93" bestFit="1" customWidth="1"/>
    <col min="3848" max="4091" width="8.85546875" style="93"/>
    <col min="4092" max="4092" width="10.5703125" style="93" customWidth="1"/>
    <col min="4093" max="4093" width="48" style="93" customWidth="1"/>
    <col min="4094" max="4094" width="16.7109375" style="93" customWidth="1"/>
    <col min="4095" max="4095" width="6.5703125" style="93" customWidth="1"/>
    <col min="4096" max="4096" width="7.42578125" style="93" customWidth="1"/>
    <col min="4097" max="4097" width="13.42578125" style="93" customWidth="1"/>
    <col min="4098" max="4098" width="14.7109375" style="93" customWidth="1"/>
    <col min="4099" max="4099" width="18.42578125" style="93" customWidth="1"/>
    <col min="4100" max="4100" width="12.7109375" style="93" customWidth="1"/>
    <col min="4101" max="4101" width="6.5703125" style="93" customWidth="1"/>
    <col min="4102" max="4102" width="4" style="93" bestFit="1" customWidth="1"/>
    <col min="4103" max="4103" width="11.42578125" style="93" bestFit="1" customWidth="1"/>
    <col min="4104" max="4347" width="8.85546875" style="93"/>
    <col min="4348" max="4348" width="10.5703125" style="93" customWidth="1"/>
    <col min="4349" max="4349" width="48" style="93" customWidth="1"/>
    <col min="4350" max="4350" width="16.7109375" style="93" customWidth="1"/>
    <col min="4351" max="4351" width="6.5703125" style="93" customWidth="1"/>
    <col min="4352" max="4352" width="7.42578125" style="93" customWidth="1"/>
    <col min="4353" max="4353" width="13.42578125" style="93" customWidth="1"/>
    <col min="4354" max="4354" width="14.7109375" style="93" customWidth="1"/>
    <col min="4355" max="4355" width="18.42578125" style="93" customWidth="1"/>
    <col min="4356" max="4356" width="12.7109375" style="93" customWidth="1"/>
    <col min="4357" max="4357" width="6.5703125" style="93" customWidth="1"/>
    <col min="4358" max="4358" width="4" style="93" bestFit="1" customWidth="1"/>
    <col min="4359" max="4359" width="11.42578125" style="93" bestFit="1" customWidth="1"/>
    <col min="4360" max="4603" width="8.85546875" style="93"/>
    <col min="4604" max="4604" width="10.5703125" style="93" customWidth="1"/>
    <col min="4605" max="4605" width="48" style="93" customWidth="1"/>
    <col min="4606" max="4606" width="16.7109375" style="93" customWidth="1"/>
    <col min="4607" max="4607" width="6.5703125" style="93" customWidth="1"/>
    <col min="4608" max="4608" width="7.42578125" style="93" customWidth="1"/>
    <col min="4609" max="4609" width="13.42578125" style="93" customWidth="1"/>
    <col min="4610" max="4610" width="14.7109375" style="93" customWidth="1"/>
    <col min="4611" max="4611" width="18.42578125" style="93" customWidth="1"/>
    <col min="4612" max="4612" width="12.7109375" style="93" customWidth="1"/>
    <col min="4613" max="4613" width="6.5703125" style="93" customWidth="1"/>
    <col min="4614" max="4614" width="4" style="93" bestFit="1" customWidth="1"/>
    <col min="4615" max="4615" width="11.42578125" style="93" bestFit="1" customWidth="1"/>
    <col min="4616" max="4859" width="8.85546875" style="93"/>
    <col min="4860" max="4860" width="10.5703125" style="93" customWidth="1"/>
    <col min="4861" max="4861" width="48" style="93" customWidth="1"/>
    <col min="4862" max="4862" width="16.7109375" style="93" customWidth="1"/>
    <col min="4863" max="4863" width="6.5703125" style="93" customWidth="1"/>
    <col min="4864" max="4864" width="7.42578125" style="93" customWidth="1"/>
    <col min="4865" max="4865" width="13.42578125" style="93" customWidth="1"/>
    <col min="4866" max="4866" width="14.7109375" style="93" customWidth="1"/>
    <col min="4867" max="4867" width="18.42578125" style="93" customWidth="1"/>
    <col min="4868" max="4868" width="12.7109375" style="93" customWidth="1"/>
    <col min="4869" max="4869" width="6.5703125" style="93" customWidth="1"/>
    <col min="4870" max="4870" width="4" style="93" bestFit="1" customWidth="1"/>
    <col min="4871" max="4871" width="11.42578125" style="93" bestFit="1" customWidth="1"/>
    <col min="4872" max="5115" width="8.85546875" style="93"/>
    <col min="5116" max="5116" width="10.5703125" style="93" customWidth="1"/>
    <col min="5117" max="5117" width="48" style="93" customWidth="1"/>
    <col min="5118" max="5118" width="16.7109375" style="93" customWidth="1"/>
    <col min="5119" max="5119" width="6.5703125" style="93" customWidth="1"/>
    <col min="5120" max="5120" width="7.42578125" style="93" customWidth="1"/>
    <col min="5121" max="5121" width="13.42578125" style="93" customWidth="1"/>
    <col min="5122" max="5122" width="14.7109375" style="93" customWidth="1"/>
    <col min="5123" max="5123" width="18.42578125" style="93" customWidth="1"/>
    <col min="5124" max="5124" width="12.7109375" style="93" customWidth="1"/>
    <col min="5125" max="5125" width="6.5703125" style="93" customWidth="1"/>
    <col min="5126" max="5126" width="4" style="93" bestFit="1" customWidth="1"/>
    <col min="5127" max="5127" width="11.42578125" style="93" bestFit="1" customWidth="1"/>
    <col min="5128" max="5371" width="8.85546875" style="93"/>
    <col min="5372" max="5372" width="10.5703125" style="93" customWidth="1"/>
    <col min="5373" max="5373" width="48" style="93" customWidth="1"/>
    <col min="5374" max="5374" width="16.7109375" style="93" customWidth="1"/>
    <col min="5375" max="5375" width="6.5703125" style="93" customWidth="1"/>
    <col min="5376" max="5376" width="7.42578125" style="93" customWidth="1"/>
    <col min="5377" max="5377" width="13.42578125" style="93" customWidth="1"/>
    <col min="5378" max="5378" width="14.7109375" style="93" customWidth="1"/>
    <col min="5379" max="5379" width="18.42578125" style="93" customWidth="1"/>
    <col min="5380" max="5380" width="12.7109375" style="93" customWidth="1"/>
    <col min="5381" max="5381" width="6.5703125" style="93" customWidth="1"/>
    <col min="5382" max="5382" width="4" style="93" bestFit="1" customWidth="1"/>
    <col min="5383" max="5383" width="11.42578125" style="93" bestFit="1" customWidth="1"/>
    <col min="5384" max="5627" width="8.85546875" style="93"/>
    <col min="5628" max="5628" width="10.5703125" style="93" customWidth="1"/>
    <col min="5629" max="5629" width="48" style="93" customWidth="1"/>
    <col min="5630" max="5630" width="16.7109375" style="93" customWidth="1"/>
    <col min="5631" max="5631" width="6.5703125" style="93" customWidth="1"/>
    <col min="5632" max="5632" width="7.42578125" style="93" customWidth="1"/>
    <col min="5633" max="5633" width="13.42578125" style="93" customWidth="1"/>
    <col min="5634" max="5634" width="14.7109375" style="93" customWidth="1"/>
    <col min="5635" max="5635" width="18.42578125" style="93" customWidth="1"/>
    <col min="5636" max="5636" width="12.7109375" style="93" customWidth="1"/>
    <col min="5637" max="5637" width="6.5703125" style="93" customWidth="1"/>
    <col min="5638" max="5638" width="4" style="93" bestFit="1" customWidth="1"/>
    <col min="5639" max="5639" width="11.42578125" style="93" bestFit="1" customWidth="1"/>
    <col min="5640" max="5883" width="8.85546875" style="93"/>
    <col min="5884" max="5884" width="10.5703125" style="93" customWidth="1"/>
    <col min="5885" max="5885" width="48" style="93" customWidth="1"/>
    <col min="5886" max="5886" width="16.7109375" style="93" customWidth="1"/>
    <col min="5887" max="5887" width="6.5703125" style="93" customWidth="1"/>
    <col min="5888" max="5888" width="7.42578125" style="93" customWidth="1"/>
    <col min="5889" max="5889" width="13.42578125" style="93" customWidth="1"/>
    <col min="5890" max="5890" width="14.7109375" style="93" customWidth="1"/>
    <col min="5891" max="5891" width="18.42578125" style="93" customWidth="1"/>
    <col min="5892" max="5892" width="12.7109375" style="93" customWidth="1"/>
    <col min="5893" max="5893" width="6.5703125" style="93" customWidth="1"/>
    <col min="5894" max="5894" width="4" style="93" bestFit="1" customWidth="1"/>
    <col min="5895" max="5895" width="11.42578125" style="93" bestFit="1" customWidth="1"/>
    <col min="5896" max="6139" width="8.85546875" style="93"/>
    <col min="6140" max="6140" width="10.5703125" style="93" customWidth="1"/>
    <col min="6141" max="6141" width="48" style="93" customWidth="1"/>
    <col min="6142" max="6142" width="16.7109375" style="93" customWidth="1"/>
    <col min="6143" max="6143" width="6.5703125" style="93" customWidth="1"/>
    <col min="6144" max="6144" width="7.42578125" style="93" customWidth="1"/>
    <col min="6145" max="6145" width="13.42578125" style="93" customWidth="1"/>
    <col min="6146" max="6146" width="14.7109375" style="93" customWidth="1"/>
    <col min="6147" max="6147" width="18.42578125" style="93" customWidth="1"/>
    <col min="6148" max="6148" width="12.7109375" style="93" customWidth="1"/>
    <col min="6149" max="6149" width="6.5703125" style="93" customWidth="1"/>
    <col min="6150" max="6150" width="4" style="93" bestFit="1" customWidth="1"/>
    <col min="6151" max="6151" width="11.42578125" style="93" bestFit="1" customWidth="1"/>
    <col min="6152" max="6395" width="8.85546875" style="93"/>
    <col min="6396" max="6396" width="10.5703125" style="93" customWidth="1"/>
    <col min="6397" max="6397" width="48" style="93" customWidth="1"/>
    <col min="6398" max="6398" width="16.7109375" style="93" customWidth="1"/>
    <col min="6399" max="6399" width="6.5703125" style="93" customWidth="1"/>
    <col min="6400" max="6400" width="7.42578125" style="93" customWidth="1"/>
    <col min="6401" max="6401" width="13.42578125" style="93" customWidth="1"/>
    <col min="6402" max="6402" width="14.7109375" style="93" customWidth="1"/>
    <col min="6403" max="6403" width="18.42578125" style="93" customWidth="1"/>
    <col min="6404" max="6404" width="12.7109375" style="93" customWidth="1"/>
    <col min="6405" max="6405" width="6.5703125" style="93" customWidth="1"/>
    <col min="6406" max="6406" width="4" style="93" bestFit="1" customWidth="1"/>
    <col min="6407" max="6407" width="11.42578125" style="93" bestFit="1" customWidth="1"/>
    <col min="6408" max="6651" width="8.85546875" style="93"/>
    <col min="6652" max="6652" width="10.5703125" style="93" customWidth="1"/>
    <col min="6653" max="6653" width="48" style="93" customWidth="1"/>
    <col min="6654" max="6654" width="16.7109375" style="93" customWidth="1"/>
    <col min="6655" max="6655" width="6.5703125" style="93" customWidth="1"/>
    <col min="6656" max="6656" width="7.42578125" style="93" customWidth="1"/>
    <col min="6657" max="6657" width="13.42578125" style="93" customWidth="1"/>
    <col min="6658" max="6658" width="14.7109375" style="93" customWidth="1"/>
    <col min="6659" max="6659" width="18.42578125" style="93" customWidth="1"/>
    <col min="6660" max="6660" width="12.7109375" style="93" customWidth="1"/>
    <col min="6661" max="6661" width="6.5703125" style="93" customWidth="1"/>
    <col min="6662" max="6662" width="4" style="93" bestFit="1" customWidth="1"/>
    <col min="6663" max="6663" width="11.42578125" style="93" bestFit="1" customWidth="1"/>
    <col min="6664" max="6907" width="8.85546875" style="93"/>
    <col min="6908" max="6908" width="10.5703125" style="93" customWidth="1"/>
    <col min="6909" max="6909" width="48" style="93" customWidth="1"/>
    <col min="6910" max="6910" width="16.7109375" style="93" customWidth="1"/>
    <col min="6911" max="6911" width="6.5703125" style="93" customWidth="1"/>
    <col min="6912" max="6912" width="7.42578125" style="93" customWidth="1"/>
    <col min="6913" max="6913" width="13.42578125" style="93" customWidth="1"/>
    <col min="6914" max="6914" width="14.7109375" style="93" customWidth="1"/>
    <col min="6915" max="6915" width="18.42578125" style="93" customWidth="1"/>
    <col min="6916" max="6916" width="12.7109375" style="93" customWidth="1"/>
    <col min="6917" max="6917" width="6.5703125" style="93" customWidth="1"/>
    <col min="6918" max="6918" width="4" style="93" bestFit="1" customWidth="1"/>
    <col min="6919" max="6919" width="11.42578125" style="93" bestFit="1" customWidth="1"/>
    <col min="6920" max="7163" width="8.85546875" style="93"/>
    <col min="7164" max="7164" width="10.5703125" style="93" customWidth="1"/>
    <col min="7165" max="7165" width="48" style="93" customWidth="1"/>
    <col min="7166" max="7166" width="16.7109375" style="93" customWidth="1"/>
    <col min="7167" max="7167" width="6.5703125" style="93" customWidth="1"/>
    <col min="7168" max="7168" width="7.42578125" style="93" customWidth="1"/>
    <col min="7169" max="7169" width="13.42578125" style="93" customWidth="1"/>
    <col min="7170" max="7170" width="14.7109375" style="93" customWidth="1"/>
    <col min="7171" max="7171" width="18.42578125" style="93" customWidth="1"/>
    <col min="7172" max="7172" width="12.7109375" style="93" customWidth="1"/>
    <col min="7173" max="7173" width="6.5703125" style="93" customWidth="1"/>
    <col min="7174" max="7174" width="4" style="93" bestFit="1" customWidth="1"/>
    <col min="7175" max="7175" width="11.42578125" style="93" bestFit="1" customWidth="1"/>
    <col min="7176" max="7419" width="8.85546875" style="93"/>
    <col min="7420" max="7420" width="10.5703125" style="93" customWidth="1"/>
    <col min="7421" max="7421" width="48" style="93" customWidth="1"/>
    <col min="7422" max="7422" width="16.7109375" style="93" customWidth="1"/>
    <col min="7423" max="7423" width="6.5703125" style="93" customWidth="1"/>
    <col min="7424" max="7424" width="7.42578125" style="93" customWidth="1"/>
    <col min="7425" max="7425" width="13.42578125" style="93" customWidth="1"/>
    <col min="7426" max="7426" width="14.7109375" style="93" customWidth="1"/>
    <col min="7427" max="7427" width="18.42578125" style="93" customWidth="1"/>
    <col min="7428" max="7428" width="12.7109375" style="93" customWidth="1"/>
    <col min="7429" max="7429" width="6.5703125" style="93" customWidth="1"/>
    <col min="7430" max="7430" width="4" style="93" bestFit="1" customWidth="1"/>
    <col min="7431" max="7431" width="11.42578125" style="93" bestFit="1" customWidth="1"/>
    <col min="7432" max="7675" width="8.85546875" style="93"/>
    <col min="7676" max="7676" width="10.5703125" style="93" customWidth="1"/>
    <col min="7677" max="7677" width="48" style="93" customWidth="1"/>
    <col min="7678" max="7678" width="16.7109375" style="93" customWidth="1"/>
    <col min="7679" max="7679" width="6.5703125" style="93" customWidth="1"/>
    <col min="7680" max="7680" width="7.42578125" style="93" customWidth="1"/>
    <col min="7681" max="7681" width="13.42578125" style="93" customWidth="1"/>
    <col min="7682" max="7682" width="14.7109375" style="93" customWidth="1"/>
    <col min="7683" max="7683" width="18.42578125" style="93" customWidth="1"/>
    <col min="7684" max="7684" width="12.7109375" style="93" customWidth="1"/>
    <col min="7685" max="7685" width="6.5703125" style="93" customWidth="1"/>
    <col min="7686" max="7686" width="4" style="93" bestFit="1" customWidth="1"/>
    <col min="7687" max="7687" width="11.42578125" style="93" bestFit="1" customWidth="1"/>
    <col min="7688" max="7931" width="8.85546875" style="93"/>
    <col min="7932" max="7932" width="10.5703125" style="93" customWidth="1"/>
    <col min="7933" max="7933" width="48" style="93" customWidth="1"/>
    <col min="7934" max="7934" width="16.7109375" style="93" customWidth="1"/>
    <col min="7935" max="7935" width="6.5703125" style="93" customWidth="1"/>
    <col min="7936" max="7936" width="7.42578125" style="93" customWidth="1"/>
    <col min="7937" max="7937" width="13.42578125" style="93" customWidth="1"/>
    <col min="7938" max="7938" width="14.7109375" style="93" customWidth="1"/>
    <col min="7939" max="7939" width="18.42578125" style="93" customWidth="1"/>
    <col min="7940" max="7940" width="12.7109375" style="93" customWidth="1"/>
    <col min="7941" max="7941" width="6.5703125" style="93" customWidth="1"/>
    <col min="7942" max="7942" width="4" style="93" bestFit="1" customWidth="1"/>
    <col min="7943" max="7943" width="11.42578125" style="93" bestFit="1" customWidth="1"/>
    <col min="7944" max="8187" width="8.85546875" style="93"/>
    <col min="8188" max="8188" width="10.5703125" style="93" customWidth="1"/>
    <col min="8189" max="8189" width="48" style="93" customWidth="1"/>
    <col min="8190" max="8190" width="16.7109375" style="93" customWidth="1"/>
    <col min="8191" max="8191" width="6.5703125" style="93" customWidth="1"/>
    <col min="8192" max="8192" width="7.42578125" style="93" customWidth="1"/>
    <col min="8193" max="8193" width="13.42578125" style="93" customWidth="1"/>
    <col min="8194" max="8194" width="14.7109375" style="93" customWidth="1"/>
    <col min="8195" max="8195" width="18.42578125" style="93" customWidth="1"/>
    <col min="8196" max="8196" width="12.7109375" style="93" customWidth="1"/>
    <col min="8197" max="8197" width="6.5703125" style="93" customWidth="1"/>
    <col min="8198" max="8198" width="4" style="93" bestFit="1" customWidth="1"/>
    <col min="8199" max="8199" width="11.42578125" style="93" bestFit="1" customWidth="1"/>
    <col min="8200" max="8443" width="8.85546875" style="93"/>
    <col min="8444" max="8444" width="10.5703125" style="93" customWidth="1"/>
    <col min="8445" max="8445" width="48" style="93" customWidth="1"/>
    <col min="8446" max="8446" width="16.7109375" style="93" customWidth="1"/>
    <col min="8447" max="8447" width="6.5703125" style="93" customWidth="1"/>
    <col min="8448" max="8448" width="7.42578125" style="93" customWidth="1"/>
    <col min="8449" max="8449" width="13.42578125" style="93" customWidth="1"/>
    <col min="8450" max="8450" width="14.7109375" style="93" customWidth="1"/>
    <col min="8451" max="8451" width="18.42578125" style="93" customWidth="1"/>
    <col min="8452" max="8452" width="12.7109375" style="93" customWidth="1"/>
    <col min="8453" max="8453" width="6.5703125" style="93" customWidth="1"/>
    <col min="8454" max="8454" width="4" style="93" bestFit="1" customWidth="1"/>
    <col min="8455" max="8455" width="11.42578125" style="93" bestFit="1" customWidth="1"/>
    <col min="8456" max="8699" width="8.85546875" style="93"/>
    <col min="8700" max="8700" width="10.5703125" style="93" customWidth="1"/>
    <col min="8701" max="8701" width="48" style="93" customWidth="1"/>
    <col min="8702" max="8702" width="16.7109375" style="93" customWidth="1"/>
    <col min="8703" max="8703" width="6.5703125" style="93" customWidth="1"/>
    <col min="8704" max="8704" width="7.42578125" style="93" customWidth="1"/>
    <col min="8705" max="8705" width="13.42578125" style="93" customWidth="1"/>
    <col min="8706" max="8706" width="14.7109375" style="93" customWidth="1"/>
    <col min="8707" max="8707" width="18.42578125" style="93" customWidth="1"/>
    <col min="8708" max="8708" width="12.7109375" style="93" customWidth="1"/>
    <col min="8709" max="8709" width="6.5703125" style="93" customWidth="1"/>
    <col min="8710" max="8710" width="4" style="93" bestFit="1" customWidth="1"/>
    <col min="8711" max="8711" width="11.42578125" style="93" bestFit="1" customWidth="1"/>
    <col min="8712" max="8955" width="8.85546875" style="93"/>
    <col min="8956" max="8956" width="10.5703125" style="93" customWidth="1"/>
    <col min="8957" max="8957" width="48" style="93" customWidth="1"/>
    <col min="8958" max="8958" width="16.7109375" style="93" customWidth="1"/>
    <col min="8959" max="8959" width="6.5703125" style="93" customWidth="1"/>
    <col min="8960" max="8960" width="7.42578125" style="93" customWidth="1"/>
    <col min="8961" max="8961" width="13.42578125" style="93" customWidth="1"/>
    <col min="8962" max="8962" width="14.7109375" style="93" customWidth="1"/>
    <col min="8963" max="8963" width="18.42578125" style="93" customWidth="1"/>
    <col min="8964" max="8964" width="12.7109375" style="93" customWidth="1"/>
    <col min="8965" max="8965" width="6.5703125" style="93" customWidth="1"/>
    <col min="8966" max="8966" width="4" style="93" bestFit="1" customWidth="1"/>
    <col min="8967" max="8967" width="11.42578125" style="93" bestFit="1" customWidth="1"/>
    <col min="8968" max="9211" width="8.85546875" style="93"/>
    <col min="9212" max="9212" width="10.5703125" style="93" customWidth="1"/>
    <col min="9213" max="9213" width="48" style="93" customWidth="1"/>
    <col min="9214" max="9214" width="16.7109375" style="93" customWidth="1"/>
    <col min="9215" max="9215" width="6.5703125" style="93" customWidth="1"/>
    <col min="9216" max="9216" width="7.42578125" style="93" customWidth="1"/>
    <col min="9217" max="9217" width="13.42578125" style="93" customWidth="1"/>
    <col min="9218" max="9218" width="14.7109375" style="93" customWidth="1"/>
    <col min="9219" max="9219" width="18.42578125" style="93" customWidth="1"/>
    <col min="9220" max="9220" width="12.7109375" style="93" customWidth="1"/>
    <col min="9221" max="9221" width="6.5703125" style="93" customWidth="1"/>
    <col min="9222" max="9222" width="4" style="93" bestFit="1" customWidth="1"/>
    <col min="9223" max="9223" width="11.42578125" style="93" bestFit="1" customWidth="1"/>
    <col min="9224" max="9467" width="8.85546875" style="93"/>
    <col min="9468" max="9468" width="10.5703125" style="93" customWidth="1"/>
    <col min="9469" max="9469" width="48" style="93" customWidth="1"/>
    <col min="9470" max="9470" width="16.7109375" style="93" customWidth="1"/>
    <col min="9471" max="9471" width="6.5703125" style="93" customWidth="1"/>
    <col min="9472" max="9472" width="7.42578125" style="93" customWidth="1"/>
    <col min="9473" max="9473" width="13.42578125" style="93" customWidth="1"/>
    <col min="9474" max="9474" width="14.7109375" style="93" customWidth="1"/>
    <col min="9475" max="9475" width="18.42578125" style="93" customWidth="1"/>
    <col min="9476" max="9476" width="12.7109375" style="93" customWidth="1"/>
    <col min="9477" max="9477" width="6.5703125" style="93" customWidth="1"/>
    <col min="9478" max="9478" width="4" style="93" bestFit="1" customWidth="1"/>
    <col min="9479" max="9479" width="11.42578125" style="93" bestFit="1" customWidth="1"/>
    <col min="9480" max="9723" width="8.85546875" style="93"/>
    <col min="9724" max="9724" width="10.5703125" style="93" customWidth="1"/>
    <col min="9725" max="9725" width="48" style="93" customWidth="1"/>
    <col min="9726" max="9726" width="16.7109375" style="93" customWidth="1"/>
    <col min="9727" max="9727" width="6.5703125" style="93" customWidth="1"/>
    <col min="9728" max="9728" width="7.42578125" style="93" customWidth="1"/>
    <col min="9729" max="9729" width="13.42578125" style="93" customWidth="1"/>
    <col min="9730" max="9730" width="14.7109375" style="93" customWidth="1"/>
    <col min="9731" max="9731" width="18.42578125" style="93" customWidth="1"/>
    <col min="9732" max="9732" width="12.7109375" style="93" customWidth="1"/>
    <col min="9733" max="9733" width="6.5703125" style="93" customWidth="1"/>
    <col min="9734" max="9734" width="4" style="93" bestFit="1" customWidth="1"/>
    <col min="9735" max="9735" width="11.42578125" style="93" bestFit="1" customWidth="1"/>
    <col min="9736" max="9979" width="8.85546875" style="93"/>
    <col min="9980" max="9980" width="10.5703125" style="93" customWidth="1"/>
    <col min="9981" max="9981" width="48" style="93" customWidth="1"/>
    <col min="9982" max="9982" width="16.7109375" style="93" customWidth="1"/>
    <col min="9983" max="9983" width="6.5703125" style="93" customWidth="1"/>
    <col min="9984" max="9984" width="7.42578125" style="93" customWidth="1"/>
    <col min="9985" max="9985" width="13.42578125" style="93" customWidth="1"/>
    <col min="9986" max="9986" width="14.7109375" style="93" customWidth="1"/>
    <col min="9987" max="9987" width="18.42578125" style="93" customWidth="1"/>
    <col min="9988" max="9988" width="12.7109375" style="93" customWidth="1"/>
    <col min="9989" max="9989" width="6.5703125" style="93" customWidth="1"/>
    <col min="9990" max="9990" width="4" style="93" bestFit="1" customWidth="1"/>
    <col min="9991" max="9991" width="11.42578125" style="93" bestFit="1" customWidth="1"/>
    <col min="9992" max="10235" width="8.85546875" style="93"/>
    <col min="10236" max="10236" width="10.5703125" style="93" customWidth="1"/>
    <col min="10237" max="10237" width="48" style="93" customWidth="1"/>
    <col min="10238" max="10238" width="16.7109375" style="93" customWidth="1"/>
    <col min="10239" max="10239" width="6.5703125" style="93" customWidth="1"/>
    <col min="10240" max="10240" width="7.42578125" style="93" customWidth="1"/>
    <col min="10241" max="10241" width="13.42578125" style="93" customWidth="1"/>
    <col min="10242" max="10242" width="14.7109375" style="93" customWidth="1"/>
    <col min="10243" max="10243" width="18.42578125" style="93" customWidth="1"/>
    <col min="10244" max="10244" width="12.7109375" style="93" customWidth="1"/>
    <col min="10245" max="10245" width="6.5703125" style="93" customWidth="1"/>
    <col min="10246" max="10246" width="4" style="93" bestFit="1" customWidth="1"/>
    <col min="10247" max="10247" width="11.42578125" style="93" bestFit="1" customWidth="1"/>
    <col min="10248" max="10491" width="8.85546875" style="93"/>
    <col min="10492" max="10492" width="10.5703125" style="93" customWidth="1"/>
    <col min="10493" max="10493" width="48" style="93" customWidth="1"/>
    <col min="10494" max="10494" width="16.7109375" style="93" customWidth="1"/>
    <col min="10495" max="10495" width="6.5703125" style="93" customWidth="1"/>
    <col min="10496" max="10496" width="7.42578125" style="93" customWidth="1"/>
    <col min="10497" max="10497" width="13.42578125" style="93" customWidth="1"/>
    <col min="10498" max="10498" width="14.7109375" style="93" customWidth="1"/>
    <col min="10499" max="10499" width="18.42578125" style="93" customWidth="1"/>
    <col min="10500" max="10500" width="12.7109375" style="93" customWidth="1"/>
    <col min="10501" max="10501" width="6.5703125" style="93" customWidth="1"/>
    <col min="10502" max="10502" width="4" style="93" bestFit="1" customWidth="1"/>
    <col min="10503" max="10503" width="11.42578125" style="93" bestFit="1" customWidth="1"/>
    <col min="10504" max="10747" width="8.85546875" style="93"/>
    <col min="10748" max="10748" width="10.5703125" style="93" customWidth="1"/>
    <col min="10749" max="10749" width="48" style="93" customWidth="1"/>
    <col min="10750" max="10750" width="16.7109375" style="93" customWidth="1"/>
    <col min="10751" max="10751" width="6.5703125" style="93" customWidth="1"/>
    <col min="10752" max="10752" width="7.42578125" style="93" customWidth="1"/>
    <col min="10753" max="10753" width="13.42578125" style="93" customWidth="1"/>
    <col min="10754" max="10754" width="14.7109375" style="93" customWidth="1"/>
    <col min="10755" max="10755" width="18.42578125" style="93" customWidth="1"/>
    <col min="10756" max="10756" width="12.7109375" style="93" customWidth="1"/>
    <col min="10757" max="10757" width="6.5703125" style="93" customWidth="1"/>
    <col min="10758" max="10758" width="4" style="93" bestFit="1" customWidth="1"/>
    <col min="10759" max="10759" width="11.42578125" style="93" bestFit="1" customWidth="1"/>
    <col min="10760" max="11003" width="8.85546875" style="93"/>
    <col min="11004" max="11004" width="10.5703125" style="93" customWidth="1"/>
    <col min="11005" max="11005" width="48" style="93" customWidth="1"/>
    <col min="11006" max="11006" width="16.7109375" style="93" customWidth="1"/>
    <col min="11007" max="11007" width="6.5703125" style="93" customWidth="1"/>
    <col min="11008" max="11008" width="7.42578125" style="93" customWidth="1"/>
    <col min="11009" max="11009" width="13.42578125" style="93" customWidth="1"/>
    <col min="11010" max="11010" width="14.7109375" style="93" customWidth="1"/>
    <col min="11011" max="11011" width="18.42578125" style="93" customWidth="1"/>
    <col min="11012" max="11012" width="12.7109375" style="93" customWidth="1"/>
    <col min="11013" max="11013" width="6.5703125" style="93" customWidth="1"/>
    <col min="11014" max="11014" width="4" style="93" bestFit="1" customWidth="1"/>
    <col min="11015" max="11015" width="11.42578125" style="93" bestFit="1" customWidth="1"/>
    <col min="11016" max="11259" width="8.85546875" style="93"/>
    <col min="11260" max="11260" width="10.5703125" style="93" customWidth="1"/>
    <col min="11261" max="11261" width="48" style="93" customWidth="1"/>
    <col min="11262" max="11262" width="16.7109375" style="93" customWidth="1"/>
    <col min="11263" max="11263" width="6.5703125" style="93" customWidth="1"/>
    <col min="11264" max="11264" width="7.42578125" style="93" customWidth="1"/>
    <col min="11265" max="11265" width="13.42578125" style="93" customWidth="1"/>
    <col min="11266" max="11266" width="14.7109375" style="93" customWidth="1"/>
    <col min="11267" max="11267" width="18.42578125" style="93" customWidth="1"/>
    <col min="11268" max="11268" width="12.7109375" style="93" customWidth="1"/>
    <col min="11269" max="11269" width="6.5703125" style="93" customWidth="1"/>
    <col min="11270" max="11270" width="4" style="93" bestFit="1" customWidth="1"/>
    <col min="11271" max="11271" width="11.42578125" style="93" bestFit="1" customWidth="1"/>
    <col min="11272" max="11515" width="8.85546875" style="93"/>
    <col min="11516" max="11516" width="10.5703125" style="93" customWidth="1"/>
    <col min="11517" max="11517" width="48" style="93" customWidth="1"/>
    <col min="11518" max="11518" width="16.7109375" style="93" customWidth="1"/>
    <col min="11519" max="11519" width="6.5703125" style="93" customWidth="1"/>
    <col min="11520" max="11520" width="7.42578125" style="93" customWidth="1"/>
    <col min="11521" max="11521" width="13.42578125" style="93" customWidth="1"/>
    <col min="11522" max="11522" width="14.7109375" style="93" customWidth="1"/>
    <col min="11523" max="11523" width="18.42578125" style="93" customWidth="1"/>
    <col min="11524" max="11524" width="12.7109375" style="93" customWidth="1"/>
    <col min="11525" max="11525" width="6.5703125" style="93" customWidth="1"/>
    <col min="11526" max="11526" width="4" style="93" bestFit="1" customWidth="1"/>
    <col min="11527" max="11527" width="11.42578125" style="93" bestFit="1" customWidth="1"/>
    <col min="11528" max="11771" width="8.85546875" style="93"/>
    <col min="11772" max="11772" width="10.5703125" style="93" customWidth="1"/>
    <col min="11773" max="11773" width="48" style="93" customWidth="1"/>
    <col min="11774" max="11774" width="16.7109375" style="93" customWidth="1"/>
    <col min="11775" max="11775" width="6.5703125" style="93" customWidth="1"/>
    <col min="11776" max="11776" width="7.42578125" style="93" customWidth="1"/>
    <col min="11777" max="11777" width="13.42578125" style="93" customWidth="1"/>
    <col min="11778" max="11778" width="14.7109375" style="93" customWidth="1"/>
    <col min="11779" max="11779" width="18.42578125" style="93" customWidth="1"/>
    <col min="11780" max="11780" width="12.7109375" style="93" customWidth="1"/>
    <col min="11781" max="11781" width="6.5703125" style="93" customWidth="1"/>
    <col min="11782" max="11782" width="4" style="93" bestFit="1" customWidth="1"/>
    <col min="11783" max="11783" width="11.42578125" style="93" bestFit="1" customWidth="1"/>
    <col min="11784" max="12027" width="8.85546875" style="93"/>
    <col min="12028" max="12028" width="10.5703125" style="93" customWidth="1"/>
    <col min="12029" max="12029" width="48" style="93" customWidth="1"/>
    <col min="12030" max="12030" width="16.7109375" style="93" customWidth="1"/>
    <col min="12031" max="12031" width="6.5703125" style="93" customWidth="1"/>
    <col min="12032" max="12032" width="7.42578125" style="93" customWidth="1"/>
    <col min="12033" max="12033" width="13.42578125" style="93" customWidth="1"/>
    <col min="12034" max="12034" width="14.7109375" style="93" customWidth="1"/>
    <col min="12035" max="12035" width="18.42578125" style="93" customWidth="1"/>
    <col min="12036" max="12036" width="12.7109375" style="93" customWidth="1"/>
    <col min="12037" max="12037" width="6.5703125" style="93" customWidth="1"/>
    <col min="12038" max="12038" width="4" style="93" bestFit="1" customWidth="1"/>
    <col min="12039" max="12039" width="11.42578125" style="93" bestFit="1" customWidth="1"/>
    <col min="12040" max="12283" width="8.85546875" style="93"/>
    <col min="12284" max="12284" width="10.5703125" style="93" customWidth="1"/>
    <col min="12285" max="12285" width="48" style="93" customWidth="1"/>
    <col min="12286" max="12286" width="16.7109375" style="93" customWidth="1"/>
    <col min="12287" max="12287" width="6.5703125" style="93" customWidth="1"/>
    <col min="12288" max="12288" width="7.42578125" style="93" customWidth="1"/>
    <col min="12289" max="12289" width="13.42578125" style="93" customWidth="1"/>
    <col min="12290" max="12290" width="14.7109375" style="93" customWidth="1"/>
    <col min="12291" max="12291" width="18.42578125" style="93" customWidth="1"/>
    <col min="12292" max="12292" width="12.7109375" style="93" customWidth="1"/>
    <col min="12293" max="12293" width="6.5703125" style="93" customWidth="1"/>
    <col min="12294" max="12294" width="4" style="93" bestFit="1" customWidth="1"/>
    <col min="12295" max="12295" width="11.42578125" style="93" bestFit="1" customWidth="1"/>
    <col min="12296" max="12539" width="8.85546875" style="93"/>
    <col min="12540" max="12540" width="10.5703125" style="93" customWidth="1"/>
    <col min="12541" max="12541" width="48" style="93" customWidth="1"/>
    <col min="12542" max="12542" width="16.7109375" style="93" customWidth="1"/>
    <col min="12543" max="12543" width="6.5703125" style="93" customWidth="1"/>
    <col min="12544" max="12544" width="7.42578125" style="93" customWidth="1"/>
    <col min="12545" max="12545" width="13.42578125" style="93" customWidth="1"/>
    <col min="12546" max="12546" width="14.7109375" style="93" customWidth="1"/>
    <col min="12547" max="12547" width="18.42578125" style="93" customWidth="1"/>
    <col min="12548" max="12548" width="12.7109375" style="93" customWidth="1"/>
    <col min="12549" max="12549" width="6.5703125" style="93" customWidth="1"/>
    <col min="12550" max="12550" width="4" style="93" bestFit="1" customWidth="1"/>
    <col min="12551" max="12551" width="11.42578125" style="93" bestFit="1" customWidth="1"/>
    <col min="12552" max="12795" width="8.85546875" style="93"/>
    <col min="12796" max="12796" width="10.5703125" style="93" customWidth="1"/>
    <col min="12797" max="12797" width="48" style="93" customWidth="1"/>
    <col min="12798" max="12798" width="16.7109375" style="93" customWidth="1"/>
    <col min="12799" max="12799" width="6.5703125" style="93" customWidth="1"/>
    <col min="12800" max="12800" width="7.42578125" style="93" customWidth="1"/>
    <col min="12801" max="12801" width="13.42578125" style="93" customWidth="1"/>
    <col min="12802" max="12802" width="14.7109375" style="93" customWidth="1"/>
    <col min="12803" max="12803" width="18.42578125" style="93" customWidth="1"/>
    <col min="12804" max="12804" width="12.7109375" style="93" customWidth="1"/>
    <col min="12805" max="12805" width="6.5703125" style="93" customWidth="1"/>
    <col min="12806" max="12806" width="4" style="93" bestFit="1" customWidth="1"/>
    <col min="12807" max="12807" width="11.42578125" style="93" bestFit="1" customWidth="1"/>
    <col min="12808" max="13051" width="8.85546875" style="93"/>
    <col min="13052" max="13052" width="10.5703125" style="93" customWidth="1"/>
    <col min="13053" max="13053" width="48" style="93" customWidth="1"/>
    <col min="13054" max="13054" width="16.7109375" style="93" customWidth="1"/>
    <col min="13055" max="13055" width="6.5703125" style="93" customWidth="1"/>
    <col min="13056" max="13056" width="7.42578125" style="93" customWidth="1"/>
    <col min="13057" max="13057" width="13.42578125" style="93" customWidth="1"/>
    <col min="13058" max="13058" width="14.7109375" style="93" customWidth="1"/>
    <col min="13059" max="13059" width="18.42578125" style="93" customWidth="1"/>
    <col min="13060" max="13060" width="12.7109375" style="93" customWidth="1"/>
    <col min="13061" max="13061" width="6.5703125" style="93" customWidth="1"/>
    <col min="13062" max="13062" width="4" style="93" bestFit="1" customWidth="1"/>
    <col min="13063" max="13063" width="11.42578125" style="93" bestFit="1" customWidth="1"/>
    <col min="13064" max="13307" width="8.85546875" style="93"/>
    <col min="13308" max="13308" width="10.5703125" style="93" customWidth="1"/>
    <col min="13309" max="13309" width="48" style="93" customWidth="1"/>
    <col min="13310" max="13310" width="16.7109375" style="93" customWidth="1"/>
    <col min="13311" max="13311" width="6.5703125" style="93" customWidth="1"/>
    <col min="13312" max="13312" width="7.42578125" style="93" customWidth="1"/>
    <col min="13313" max="13313" width="13.42578125" style="93" customWidth="1"/>
    <col min="13314" max="13314" width="14.7109375" style="93" customWidth="1"/>
    <col min="13315" max="13315" width="18.42578125" style="93" customWidth="1"/>
    <col min="13316" max="13316" width="12.7109375" style="93" customWidth="1"/>
    <col min="13317" max="13317" width="6.5703125" style="93" customWidth="1"/>
    <col min="13318" max="13318" width="4" style="93" bestFit="1" customWidth="1"/>
    <col min="13319" max="13319" width="11.42578125" style="93" bestFit="1" customWidth="1"/>
    <col min="13320" max="13563" width="8.85546875" style="93"/>
    <col min="13564" max="13564" width="10.5703125" style="93" customWidth="1"/>
    <col min="13565" max="13565" width="48" style="93" customWidth="1"/>
    <col min="13566" max="13566" width="16.7109375" style="93" customWidth="1"/>
    <col min="13567" max="13567" width="6.5703125" style="93" customWidth="1"/>
    <col min="13568" max="13568" width="7.42578125" style="93" customWidth="1"/>
    <col min="13569" max="13569" width="13.42578125" style="93" customWidth="1"/>
    <col min="13570" max="13570" width="14.7109375" style="93" customWidth="1"/>
    <col min="13571" max="13571" width="18.42578125" style="93" customWidth="1"/>
    <col min="13572" max="13572" width="12.7109375" style="93" customWidth="1"/>
    <col min="13573" max="13573" width="6.5703125" style="93" customWidth="1"/>
    <col min="13574" max="13574" width="4" style="93" bestFit="1" customWidth="1"/>
    <col min="13575" max="13575" width="11.42578125" style="93" bestFit="1" customWidth="1"/>
    <col min="13576" max="13819" width="8.85546875" style="93"/>
    <col min="13820" max="13820" width="10.5703125" style="93" customWidth="1"/>
    <col min="13821" max="13821" width="48" style="93" customWidth="1"/>
    <col min="13822" max="13822" width="16.7109375" style="93" customWidth="1"/>
    <col min="13823" max="13823" width="6.5703125" style="93" customWidth="1"/>
    <col min="13824" max="13824" width="7.42578125" style="93" customWidth="1"/>
    <col min="13825" max="13825" width="13.42578125" style="93" customWidth="1"/>
    <col min="13826" max="13826" width="14.7109375" style="93" customWidth="1"/>
    <col min="13827" max="13827" width="18.42578125" style="93" customWidth="1"/>
    <col min="13828" max="13828" width="12.7109375" style="93" customWidth="1"/>
    <col min="13829" max="13829" width="6.5703125" style="93" customWidth="1"/>
    <col min="13830" max="13830" width="4" style="93" bestFit="1" customWidth="1"/>
    <col min="13831" max="13831" width="11.42578125" style="93" bestFit="1" customWidth="1"/>
    <col min="13832" max="14075" width="8.85546875" style="93"/>
    <col min="14076" max="14076" width="10.5703125" style="93" customWidth="1"/>
    <col min="14077" max="14077" width="48" style="93" customWidth="1"/>
    <col min="14078" max="14078" width="16.7109375" style="93" customWidth="1"/>
    <col min="14079" max="14079" width="6.5703125" style="93" customWidth="1"/>
    <col min="14080" max="14080" width="7.42578125" style="93" customWidth="1"/>
    <col min="14081" max="14081" width="13.42578125" style="93" customWidth="1"/>
    <col min="14082" max="14082" width="14.7109375" style="93" customWidth="1"/>
    <col min="14083" max="14083" width="18.42578125" style="93" customWidth="1"/>
    <col min="14084" max="14084" width="12.7109375" style="93" customWidth="1"/>
    <col min="14085" max="14085" width="6.5703125" style="93" customWidth="1"/>
    <col min="14086" max="14086" width="4" style="93" bestFit="1" customWidth="1"/>
    <col min="14087" max="14087" width="11.42578125" style="93" bestFit="1" customWidth="1"/>
    <col min="14088" max="14331" width="8.85546875" style="93"/>
    <col min="14332" max="14332" width="10.5703125" style="93" customWidth="1"/>
    <col min="14333" max="14333" width="48" style="93" customWidth="1"/>
    <col min="14334" max="14334" width="16.7109375" style="93" customWidth="1"/>
    <col min="14335" max="14335" width="6.5703125" style="93" customWidth="1"/>
    <col min="14336" max="14336" width="7.42578125" style="93" customWidth="1"/>
    <col min="14337" max="14337" width="13.42578125" style="93" customWidth="1"/>
    <col min="14338" max="14338" width="14.7109375" style="93" customWidth="1"/>
    <col min="14339" max="14339" width="18.42578125" style="93" customWidth="1"/>
    <col min="14340" max="14340" width="12.7109375" style="93" customWidth="1"/>
    <col min="14341" max="14341" width="6.5703125" style="93" customWidth="1"/>
    <col min="14342" max="14342" width="4" style="93" bestFit="1" customWidth="1"/>
    <col min="14343" max="14343" width="11.42578125" style="93" bestFit="1" customWidth="1"/>
    <col min="14344" max="14587" width="8.85546875" style="93"/>
    <col min="14588" max="14588" width="10.5703125" style="93" customWidth="1"/>
    <col min="14589" max="14589" width="48" style="93" customWidth="1"/>
    <col min="14590" max="14590" width="16.7109375" style="93" customWidth="1"/>
    <col min="14591" max="14591" width="6.5703125" style="93" customWidth="1"/>
    <col min="14592" max="14592" width="7.42578125" style="93" customWidth="1"/>
    <col min="14593" max="14593" width="13.42578125" style="93" customWidth="1"/>
    <col min="14594" max="14594" width="14.7109375" style="93" customWidth="1"/>
    <col min="14595" max="14595" width="18.42578125" style="93" customWidth="1"/>
    <col min="14596" max="14596" width="12.7109375" style="93" customWidth="1"/>
    <col min="14597" max="14597" width="6.5703125" style="93" customWidth="1"/>
    <col min="14598" max="14598" width="4" style="93" bestFit="1" customWidth="1"/>
    <col min="14599" max="14599" width="11.42578125" style="93" bestFit="1" customWidth="1"/>
    <col min="14600" max="14843" width="8.85546875" style="93"/>
    <col min="14844" max="14844" width="10.5703125" style="93" customWidth="1"/>
    <col min="14845" max="14845" width="48" style="93" customWidth="1"/>
    <col min="14846" max="14846" width="16.7109375" style="93" customWidth="1"/>
    <col min="14847" max="14847" width="6.5703125" style="93" customWidth="1"/>
    <col min="14848" max="14848" width="7.42578125" style="93" customWidth="1"/>
    <col min="14849" max="14849" width="13.42578125" style="93" customWidth="1"/>
    <col min="14850" max="14850" width="14.7109375" style="93" customWidth="1"/>
    <col min="14851" max="14851" width="18.42578125" style="93" customWidth="1"/>
    <col min="14852" max="14852" width="12.7109375" style="93" customWidth="1"/>
    <col min="14853" max="14853" width="6.5703125" style="93" customWidth="1"/>
    <col min="14854" max="14854" width="4" style="93" bestFit="1" customWidth="1"/>
    <col min="14855" max="14855" width="11.42578125" style="93" bestFit="1" customWidth="1"/>
    <col min="14856" max="15099" width="8.85546875" style="93"/>
    <col min="15100" max="15100" width="10.5703125" style="93" customWidth="1"/>
    <col min="15101" max="15101" width="48" style="93" customWidth="1"/>
    <col min="15102" max="15102" width="16.7109375" style="93" customWidth="1"/>
    <col min="15103" max="15103" width="6.5703125" style="93" customWidth="1"/>
    <col min="15104" max="15104" width="7.42578125" style="93" customWidth="1"/>
    <col min="15105" max="15105" width="13.42578125" style="93" customWidth="1"/>
    <col min="15106" max="15106" width="14.7109375" style="93" customWidth="1"/>
    <col min="15107" max="15107" width="18.42578125" style="93" customWidth="1"/>
    <col min="15108" max="15108" width="12.7109375" style="93" customWidth="1"/>
    <col min="15109" max="15109" width="6.5703125" style="93" customWidth="1"/>
    <col min="15110" max="15110" width="4" style="93" bestFit="1" customWidth="1"/>
    <col min="15111" max="15111" width="11.42578125" style="93" bestFit="1" customWidth="1"/>
    <col min="15112" max="15355" width="8.85546875" style="93"/>
    <col min="15356" max="15356" width="10.5703125" style="93" customWidth="1"/>
    <col min="15357" max="15357" width="48" style="93" customWidth="1"/>
    <col min="15358" max="15358" width="16.7109375" style="93" customWidth="1"/>
    <col min="15359" max="15359" width="6.5703125" style="93" customWidth="1"/>
    <col min="15360" max="15360" width="7.42578125" style="93" customWidth="1"/>
    <col min="15361" max="15361" width="13.42578125" style="93" customWidth="1"/>
    <col min="15362" max="15362" width="14.7109375" style="93" customWidth="1"/>
    <col min="15363" max="15363" width="18.42578125" style="93" customWidth="1"/>
    <col min="15364" max="15364" width="12.7109375" style="93" customWidth="1"/>
    <col min="15365" max="15365" width="6.5703125" style="93" customWidth="1"/>
    <col min="15366" max="15366" width="4" style="93" bestFit="1" customWidth="1"/>
    <col min="15367" max="15367" width="11.42578125" style="93" bestFit="1" customWidth="1"/>
    <col min="15368" max="15611" width="8.85546875" style="93"/>
    <col min="15612" max="15612" width="10.5703125" style="93" customWidth="1"/>
    <col min="15613" max="15613" width="48" style="93" customWidth="1"/>
    <col min="15614" max="15614" width="16.7109375" style="93" customWidth="1"/>
    <col min="15615" max="15615" width="6.5703125" style="93" customWidth="1"/>
    <col min="15616" max="15616" width="7.42578125" style="93" customWidth="1"/>
    <col min="15617" max="15617" width="13.42578125" style="93" customWidth="1"/>
    <col min="15618" max="15618" width="14.7109375" style="93" customWidth="1"/>
    <col min="15619" max="15619" width="18.42578125" style="93" customWidth="1"/>
    <col min="15620" max="15620" width="12.7109375" style="93" customWidth="1"/>
    <col min="15621" max="15621" width="6.5703125" style="93" customWidth="1"/>
    <col min="15622" max="15622" width="4" style="93" bestFit="1" customWidth="1"/>
    <col min="15623" max="15623" width="11.42578125" style="93" bestFit="1" customWidth="1"/>
    <col min="15624" max="15867" width="8.85546875" style="93"/>
    <col min="15868" max="15868" width="10.5703125" style="93" customWidth="1"/>
    <col min="15869" max="15869" width="48" style="93" customWidth="1"/>
    <col min="15870" max="15870" width="16.7109375" style="93" customWidth="1"/>
    <col min="15871" max="15871" width="6.5703125" style="93" customWidth="1"/>
    <col min="15872" max="15872" width="7.42578125" style="93" customWidth="1"/>
    <col min="15873" max="15873" width="13.42578125" style="93" customWidth="1"/>
    <col min="15874" max="15874" width="14.7109375" style="93" customWidth="1"/>
    <col min="15875" max="15875" width="18.42578125" style="93" customWidth="1"/>
    <col min="15876" max="15876" width="12.7109375" style="93" customWidth="1"/>
    <col min="15877" max="15877" width="6.5703125" style="93" customWidth="1"/>
    <col min="15878" max="15878" width="4" style="93" bestFit="1" customWidth="1"/>
    <col min="15879" max="15879" width="11.42578125" style="93" bestFit="1" customWidth="1"/>
    <col min="15880" max="16123" width="8.85546875" style="93"/>
    <col min="16124" max="16124" width="10.5703125" style="93" customWidth="1"/>
    <col min="16125" max="16125" width="48" style="93" customWidth="1"/>
    <col min="16126" max="16126" width="16.7109375" style="93" customWidth="1"/>
    <col min="16127" max="16127" width="6.5703125" style="93" customWidth="1"/>
    <col min="16128" max="16128" width="7.42578125" style="93" customWidth="1"/>
    <col min="16129" max="16129" width="13.42578125" style="93" customWidth="1"/>
    <col min="16130" max="16130" width="14.7109375" style="93" customWidth="1"/>
    <col min="16131" max="16131" width="18.42578125" style="93" customWidth="1"/>
    <col min="16132" max="16132" width="12.7109375" style="93" customWidth="1"/>
    <col min="16133" max="16133" width="6.5703125" style="93" customWidth="1"/>
    <col min="16134" max="16134" width="4" style="93" bestFit="1" customWidth="1"/>
    <col min="16135" max="16135" width="11.42578125" style="93" bestFit="1" customWidth="1"/>
    <col min="16136" max="16384" width="8.85546875" style="93"/>
  </cols>
  <sheetData>
    <row r="1" spans="1:14">
      <c r="A1" s="89"/>
      <c r="B1" s="89"/>
      <c r="C1" s="89"/>
      <c r="D1" s="89"/>
      <c r="E1" s="90"/>
      <c r="F1" s="91"/>
      <c r="G1" s="89"/>
      <c r="H1" s="90" t="s">
        <v>28</v>
      </c>
    </row>
    <row r="2" spans="1:14">
      <c r="A2" s="89"/>
      <c r="B2" s="89"/>
      <c r="C2" s="89"/>
      <c r="D2" s="89"/>
      <c r="E2" s="90"/>
      <c r="F2" s="91"/>
      <c r="G2" s="89"/>
      <c r="H2" s="90" t="s">
        <v>3</v>
      </c>
    </row>
    <row r="3" spans="1:14">
      <c r="A3" s="91"/>
      <c r="B3" s="91"/>
      <c r="C3" s="91"/>
      <c r="D3" s="91"/>
      <c r="E3" s="90"/>
      <c r="F3" s="91"/>
      <c r="G3" s="94"/>
      <c r="H3" s="90" t="s">
        <v>4</v>
      </c>
    </row>
    <row r="4" spans="1:14">
      <c r="A4" s="91"/>
      <c r="B4" s="91"/>
      <c r="C4" s="94"/>
      <c r="D4" s="94"/>
      <c r="E4" s="94"/>
      <c r="F4" s="95"/>
      <c r="G4" s="935" t="s">
        <v>5</v>
      </c>
      <c r="H4" s="936"/>
    </row>
    <row r="5" spans="1:14">
      <c r="A5" s="91"/>
      <c r="B5" s="91"/>
      <c r="C5" s="94"/>
      <c r="D5" s="94"/>
      <c r="E5" s="937" t="s">
        <v>6</v>
      </c>
      <c r="F5" s="938"/>
      <c r="G5" s="939" t="s">
        <v>29</v>
      </c>
      <c r="H5" s="940"/>
    </row>
    <row r="6" spans="1:14">
      <c r="A6" s="89" t="s">
        <v>7</v>
      </c>
      <c r="B6" s="941" t="s">
        <v>30</v>
      </c>
      <c r="C6" s="941"/>
      <c r="D6" s="89"/>
      <c r="E6" s="95"/>
      <c r="F6" s="97" t="s">
        <v>8</v>
      </c>
      <c r="G6" s="942" t="s">
        <v>30</v>
      </c>
      <c r="H6" s="943"/>
    </row>
    <row r="7" spans="1:14" ht="14.25">
      <c r="A7" s="89"/>
      <c r="B7" s="946" t="s">
        <v>31</v>
      </c>
      <c r="C7" s="946"/>
      <c r="D7" s="95"/>
      <c r="E7" s="95"/>
      <c r="F7" s="95"/>
      <c r="G7" s="944"/>
      <c r="H7" s="945"/>
    </row>
    <row r="8" spans="1:14" ht="13.5" customHeight="1">
      <c r="A8" s="98" t="s">
        <v>48</v>
      </c>
      <c r="B8" s="934" t="s">
        <v>84</v>
      </c>
      <c r="C8" s="934"/>
      <c r="D8" s="934"/>
      <c r="E8" s="99"/>
      <c r="F8" s="97" t="s">
        <v>8</v>
      </c>
      <c r="G8" s="942" t="s">
        <v>83</v>
      </c>
      <c r="H8" s="943"/>
    </row>
    <row r="9" spans="1:14">
      <c r="A9" s="100"/>
      <c r="B9" s="947" t="s">
        <v>31</v>
      </c>
      <c r="C9" s="947"/>
      <c r="D9" s="101"/>
      <c r="E9" s="102"/>
      <c r="F9" s="95"/>
      <c r="G9" s="962"/>
      <c r="H9" s="968"/>
    </row>
    <row r="10" spans="1:14" ht="16.899999999999999" customHeight="1">
      <c r="A10" s="98" t="s">
        <v>96</v>
      </c>
      <c r="B10" s="950" t="s">
        <v>59</v>
      </c>
      <c r="C10" s="950"/>
      <c r="D10" s="94"/>
      <c r="E10" s="99"/>
      <c r="F10" s="97" t="s">
        <v>8</v>
      </c>
      <c r="G10" s="962" t="s">
        <v>55</v>
      </c>
      <c r="H10" s="968"/>
    </row>
    <row r="11" spans="1:14">
      <c r="A11" s="100"/>
      <c r="B11" s="951" t="s">
        <v>31</v>
      </c>
      <c r="C11" s="951"/>
      <c r="D11" s="101"/>
      <c r="E11" s="95"/>
      <c r="F11" s="95"/>
      <c r="G11" s="942"/>
      <c r="H11" s="943"/>
    </row>
    <row r="12" spans="1:14">
      <c r="A12" s="100" t="s">
        <v>32</v>
      </c>
      <c r="B12" s="950" t="s">
        <v>97</v>
      </c>
      <c r="C12" s="950"/>
      <c r="D12" s="89"/>
      <c r="E12" s="103"/>
      <c r="F12" s="104"/>
      <c r="G12" s="944"/>
      <c r="H12" s="945"/>
    </row>
    <row r="13" spans="1:14" ht="14.25">
      <c r="A13" s="98"/>
      <c r="B13" s="952" t="s">
        <v>33</v>
      </c>
      <c r="C13" s="952"/>
      <c r="D13" s="95"/>
      <c r="E13" s="99"/>
      <c r="F13" s="102"/>
      <c r="G13" s="942"/>
      <c r="H13" s="943"/>
    </row>
    <row r="14" spans="1:14">
      <c r="A14" s="89"/>
      <c r="B14" s="94"/>
      <c r="C14" s="937" t="s">
        <v>11</v>
      </c>
      <c r="D14" s="937"/>
      <c r="E14" s="937"/>
      <c r="F14" s="938"/>
      <c r="G14" s="944"/>
      <c r="H14" s="945"/>
    </row>
    <row r="15" spans="1:14">
      <c r="A15" s="91"/>
      <c r="B15" s="937" t="s">
        <v>53</v>
      </c>
      <c r="C15" s="937"/>
      <c r="D15" s="937"/>
      <c r="E15" s="938"/>
      <c r="F15" s="96" t="s">
        <v>12</v>
      </c>
      <c r="G15" s="953" t="s">
        <v>85</v>
      </c>
      <c r="H15" s="954"/>
    </row>
    <row r="16" spans="1:14">
      <c r="A16" s="91"/>
      <c r="B16" s="95"/>
      <c r="C16" s="91"/>
      <c r="D16" s="91"/>
      <c r="E16" s="89"/>
      <c r="F16" s="96" t="s">
        <v>13</v>
      </c>
      <c r="G16" s="1001">
        <v>45198</v>
      </c>
      <c r="H16" s="968"/>
      <c r="K16" s="105" t="s">
        <v>88</v>
      </c>
      <c r="L16" s="105" t="s">
        <v>125</v>
      </c>
      <c r="M16" s="105" t="s">
        <v>171</v>
      </c>
      <c r="N16" s="105" t="s">
        <v>171</v>
      </c>
    </row>
    <row r="17" spans="1:18">
      <c r="A17" s="91"/>
      <c r="B17" s="95"/>
      <c r="C17" s="91"/>
      <c r="D17" s="91"/>
      <c r="E17" s="90" t="s">
        <v>111</v>
      </c>
      <c r="F17" s="96" t="s">
        <v>12</v>
      </c>
      <c r="G17" s="964" t="s">
        <v>161</v>
      </c>
      <c r="H17" s="965"/>
      <c r="K17" s="105"/>
    </row>
    <row r="18" spans="1:18">
      <c r="A18" s="91"/>
      <c r="B18" s="95"/>
      <c r="C18" s="91"/>
      <c r="D18" s="91"/>
      <c r="E18" s="89"/>
      <c r="F18" s="96" t="s">
        <v>13</v>
      </c>
      <c r="G18" s="966">
        <v>45414</v>
      </c>
      <c r="H18" s="967"/>
      <c r="K18" s="105"/>
    </row>
    <row r="19" spans="1:18">
      <c r="A19" s="89"/>
      <c r="B19" s="91"/>
      <c r="C19" s="94"/>
      <c r="D19" s="94"/>
      <c r="E19" s="94"/>
      <c r="F19" s="90" t="s">
        <v>34</v>
      </c>
      <c r="G19" s="939"/>
      <c r="H19" s="940"/>
    </row>
    <row r="20" spans="1:18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  <c r="N20" s="108">
        <v>70145581.823799998</v>
      </c>
    </row>
    <row r="21" spans="1:18">
      <c r="A21" s="89"/>
      <c r="B21" s="89"/>
      <c r="C21" s="956" t="s">
        <v>35</v>
      </c>
      <c r="D21" s="109"/>
      <c r="E21" s="958" t="s">
        <v>36</v>
      </c>
      <c r="F21" s="959"/>
      <c r="G21" s="962" t="s">
        <v>16</v>
      </c>
      <c r="H21" s="963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f>54022194.04-1500000-460000</f>
        <v>52062194.039999999</v>
      </c>
      <c r="N21" s="108">
        <f>54022194.04-1500000-460000</f>
        <v>52062194.039999999</v>
      </c>
    </row>
    <row r="22" spans="1:18">
      <c r="A22" s="89"/>
      <c r="B22" s="89"/>
      <c r="C22" s="957"/>
      <c r="D22" s="109"/>
      <c r="E22" s="960"/>
      <c r="F22" s="961"/>
      <c r="G22" s="111" t="s">
        <v>20</v>
      </c>
      <c r="H22" s="111" t="s">
        <v>21</v>
      </c>
      <c r="J22" s="107"/>
      <c r="K22" s="108"/>
    </row>
    <row r="23" spans="1:18">
      <c r="A23" s="89"/>
      <c r="B23" s="112" t="s">
        <v>37</v>
      </c>
      <c r="C23" s="359" t="s">
        <v>101</v>
      </c>
      <c r="D23" s="114"/>
      <c r="E23" s="1002" t="s">
        <v>1393</v>
      </c>
      <c r="F23" s="967"/>
      <c r="G23" s="216">
        <v>45436</v>
      </c>
      <c r="H23" s="166" t="str">
        <f>$E$23</f>
        <v>20.06.2024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f>M21/M20</f>
        <v>0.74220204161647696</v>
      </c>
      <c r="N23" s="116">
        <f>N21/N20</f>
        <v>0.74220204161647696</v>
      </c>
    </row>
    <row r="24" spans="1:18">
      <c r="A24" s="94"/>
      <c r="B24" s="95" t="s">
        <v>39</v>
      </c>
      <c r="C24" s="95"/>
      <c r="D24" s="95"/>
      <c r="E24" s="95"/>
      <c r="F24" s="969"/>
      <c r="G24" s="969"/>
      <c r="H24" s="95"/>
      <c r="J24" s="110" t="s">
        <v>80</v>
      </c>
      <c r="K24" s="108">
        <f>H39</f>
        <v>1987989.1615931995</v>
      </c>
      <c r="L24" s="108">
        <f>L23*L25</f>
        <v>331332.43834678445</v>
      </c>
      <c r="M24" s="108">
        <f>M25*M23</f>
        <v>1987994.6300807074</v>
      </c>
      <c r="N24" s="108">
        <f>N25*N23</f>
        <v>1987994.6300807074</v>
      </c>
    </row>
    <row r="25" spans="1:18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H38</f>
        <v>2678508.7059999993</v>
      </c>
      <c r="L25" s="108">
        <f>H37</f>
        <v>446418.1176666664</v>
      </c>
      <c r="M25" s="108">
        <f>H38</f>
        <v>2678508.7059999993</v>
      </c>
      <c r="N25" s="108">
        <f>H38</f>
        <v>2678508.7059999993</v>
      </c>
    </row>
    <row r="26" spans="1:18">
      <c r="A26" s="956" t="s">
        <v>40</v>
      </c>
      <c r="B26" s="958" t="s">
        <v>41</v>
      </c>
      <c r="C26" s="959"/>
      <c r="D26" s="958" t="s">
        <v>5</v>
      </c>
      <c r="E26" s="959"/>
      <c r="F26" s="973" t="s">
        <v>77</v>
      </c>
      <c r="G26" s="974"/>
      <c r="H26" s="936"/>
      <c r="J26" s="117"/>
      <c r="K26" s="93" t="s">
        <v>1386</v>
      </c>
      <c r="L26" s="93" t="s">
        <v>1387</v>
      </c>
    </row>
    <row r="27" spans="1:18">
      <c r="A27" s="970"/>
      <c r="B27" s="971"/>
      <c r="C27" s="972"/>
      <c r="D27" s="971"/>
      <c r="E27" s="972"/>
      <c r="F27" s="956" t="s">
        <v>42</v>
      </c>
      <c r="G27" s="956" t="s">
        <v>43</v>
      </c>
      <c r="H27" s="956" t="s">
        <v>44</v>
      </c>
      <c r="J27" s="212" t="s">
        <v>53</v>
      </c>
      <c r="K27" s="241">
        <v>70145581.823799983</v>
      </c>
      <c r="L27" s="241">
        <f>K27/1.2</f>
        <v>58454651.519833319</v>
      </c>
    </row>
    <row r="28" spans="1:18">
      <c r="A28" s="970"/>
      <c r="B28" s="971"/>
      <c r="C28" s="972"/>
      <c r="D28" s="971"/>
      <c r="E28" s="972"/>
      <c r="F28" s="970"/>
      <c r="G28" s="970"/>
      <c r="H28" s="970"/>
      <c r="J28" s="933" t="s">
        <v>1387</v>
      </c>
      <c r="K28" s="933"/>
      <c r="L28" s="933"/>
    </row>
    <row r="29" spans="1:18" s="120" customFormat="1">
      <c r="A29" s="118">
        <v>1</v>
      </c>
      <c r="B29" s="976">
        <v>2</v>
      </c>
      <c r="C29" s="977"/>
      <c r="D29" s="976">
        <v>3</v>
      </c>
      <c r="E29" s="977"/>
      <c r="F29" s="118">
        <v>4</v>
      </c>
      <c r="G29" s="118">
        <v>5</v>
      </c>
      <c r="H29" s="118">
        <v>6</v>
      </c>
      <c r="I29" s="119"/>
      <c r="J29" s="335" t="s">
        <v>389</v>
      </c>
      <c r="K29" s="335" t="s">
        <v>390</v>
      </c>
      <c r="L29" s="335" t="s">
        <v>392</v>
      </c>
      <c r="M29" s="93"/>
      <c r="N29" s="93"/>
      <c r="O29" s="212" t="s">
        <v>1388</v>
      </c>
      <c r="P29" s="212" t="s">
        <v>399</v>
      </c>
    </row>
    <row r="30" spans="1:18">
      <c r="A30" s="121"/>
      <c r="B30" s="978" t="s">
        <v>45</v>
      </c>
      <c r="C30" s="979"/>
      <c r="D30" s="980"/>
      <c r="E30" s="981"/>
      <c r="F30" s="218">
        <f>SUM(F32:F35)</f>
        <v>29098398.228500001</v>
      </c>
      <c r="G30" s="218">
        <f>F30</f>
        <v>29098398.228500001</v>
      </c>
      <c r="H30" s="122">
        <f>F35</f>
        <v>2232090.5883333329</v>
      </c>
      <c r="J30" s="336">
        <v>7483690.8300000001</v>
      </c>
      <c r="K30" s="336">
        <f>'КС-2 №2'!K58/1.2</f>
        <v>2974819.1086666668</v>
      </c>
      <c r="L30" s="336">
        <f>'КС-2 №3'!K145/1.2</f>
        <v>16407797.7015</v>
      </c>
      <c r="O30" s="240">
        <f>L27-J30-K30-L30</f>
        <v>31588343.879666656</v>
      </c>
      <c r="P30" s="214">
        <f>K27-O30</f>
        <v>38557237.944133326</v>
      </c>
      <c r="R30" s="92"/>
    </row>
    <row r="31" spans="1:18">
      <c r="A31" s="123"/>
      <c r="B31" s="982" t="s">
        <v>46</v>
      </c>
      <c r="C31" s="983"/>
      <c r="D31" s="984"/>
      <c r="E31" s="985"/>
      <c r="F31" s="122"/>
      <c r="G31" s="122"/>
      <c r="H31" s="122"/>
      <c r="J31" s="337"/>
      <c r="K31" s="337"/>
      <c r="L31" s="338"/>
      <c r="O31" s="92"/>
    </row>
    <row r="32" spans="1:18">
      <c r="A32" s="123" t="s">
        <v>38</v>
      </c>
      <c r="B32" s="360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36"/>
      <c r="K32" s="336"/>
      <c r="L32" s="336"/>
      <c r="O32" s="212" t="s">
        <v>1389</v>
      </c>
      <c r="P32" s="212" t="s">
        <v>399</v>
      </c>
    </row>
    <row r="33" spans="1:16">
      <c r="A33" s="123" t="s">
        <v>100</v>
      </c>
      <c r="B33" s="124" t="s">
        <v>124</v>
      </c>
      <c r="C33" s="125"/>
      <c r="D33" s="986"/>
      <c r="E33" s="987"/>
      <c r="F33" s="122">
        <f>K30</f>
        <v>2974819.1086666668</v>
      </c>
      <c r="G33" s="122">
        <f>F33</f>
        <v>2974819.1086666668</v>
      </c>
      <c r="H33" s="122"/>
      <c r="J33" s="336">
        <v>8980428.9959999993</v>
      </c>
      <c r="K33" s="336">
        <v>3569782.9304</v>
      </c>
      <c r="L33" s="336">
        <v>19689357.241799999</v>
      </c>
      <c r="O33" s="241">
        <f>SUM(J33:L33)</f>
        <v>32239569.168199997</v>
      </c>
      <c r="P33" s="92">
        <f>K27-O33</f>
        <v>37906012.655599982</v>
      </c>
    </row>
    <row r="34" spans="1:16">
      <c r="A34" s="123" t="s">
        <v>102</v>
      </c>
      <c r="B34" s="124" t="s">
        <v>173</v>
      </c>
      <c r="C34" s="125"/>
      <c r="D34" s="986"/>
      <c r="E34" s="987"/>
      <c r="F34" s="122">
        <f>L30</f>
        <v>16407797.7015</v>
      </c>
      <c r="G34" s="122">
        <f>F34</f>
        <v>16407797.7015</v>
      </c>
      <c r="H34" s="122"/>
      <c r="J34" s="120"/>
      <c r="K34" s="120"/>
    </row>
    <row r="35" spans="1:16">
      <c r="A35" s="354" t="s">
        <v>101</v>
      </c>
      <c r="B35" s="124" t="s">
        <v>1394</v>
      </c>
      <c r="C35" s="355"/>
      <c r="D35" s="357"/>
      <c r="E35" s="358"/>
      <c r="F35" s="356">
        <f>'КС-2 №4'!L72</f>
        <v>2232090.5883333329</v>
      </c>
      <c r="G35" s="122">
        <f>F35</f>
        <v>2232090.5883333329</v>
      </c>
      <c r="H35" s="122">
        <f>G35</f>
        <v>2232090.5883333329</v>
      </c>
      <c r="J35" s="120"/>
      <c r="K35" s="120"/>
    </row>
    <row r="36" spans="1:16">
      <c r="A36" s="126"/>
      <c r="B36" s="127"/>
      <c r="C36" s="126"/>
      <c r="D36" s="126"/>
      <c r="E36" s="126"/>
      <c r="F36" s="126"/>
      <c r="G36" s="128" t="s">
        <v>47</v>
      </c>
      <c r="H36" s="129">
        <f>SUM(H35:H35)</f>
        <v>2232090.5883333329</v>
      </c>
      <c r="J36" s="120"/>
      <c r="K36" s="120"/>
    </row>
    <row r="37" spans="1:16">
      <c r="A37" s="102"/>
      <c r="B37" s="130"/>
      <c r="C37" s="102"/>
      <c r="D37" s="102"/>
      <c r="E37" s="102"/>
      <c r="F37" s="102"/>
      <c r="G37" s="131" t="s">
        <v>57</v>
      </c>
      <c r="H37" s="129">
        <f>H38-H36</f>
        <v>446418.1176666664</v>
      </c>
      <c r="J37" s="120"/>
      <c r="K37" s="120"/>
      <c r="O37" s="132"/>
    </row>
    <row r="38" spans="1:16">
      <c r="A38" s="102"/>
      <c r="B38" s="130"/>
      <c r="C38" s="102"/>
      <c r="D38" s="102"/>
      <c r="E38" s="102"/>
      <c r="F38" s="133"/>
      <c r="G38" s="134" t="s">
        <v>58</v>
      </c>
      <c r="H38" s="135">
        <f>H36*1.2</f>
        <v>2678508.7059999993</v>
      </c>
      <c r="J38" s="120"/>
      <c r="K38" s="120"/>
    </row>
    <row r="39" spans="1:16">
      <c r="A39" s="102"/>
      <c r="B39" s="130"/>
      <c r="C39" s="102"/>
      <c r="D39" s="102"/>
      <c r="E39" s="102"/>
      <c r="F39" s="136"/>
      <c r="G39" s="137" t="s">
        <v>1391</v>
      </c>
      <c r="H39" s="334">
        <f>H38*0.7422</f>
        <v>1987989.1615931995</v>
      </c>
      <c r="J39" s="116">
        <f>M23</f>
        <v>0.74220204161647696</v>
      </c>
      <c r="K39" s="120"/>
      <c r="L39" s="107"/>
      <c r="M39" s="132"/>
      <c r="N39" s="132"/>
      <c r="O39" s="132"/>
    </row>
    <row r="40" spans="1:16" s="132" customFormat="1" ht="13.5" hidden="1" customHeight="1">
      <c r="A40" s="138"/>
      <c r="B40" s="139"/>
      <c r="C40" s="138"/>
      <c r="D40" s="138"/>
      <c r="E40" s="140"/>
      <c r="F40" s="141"/>
      <c r="G40" s="141" t="s">
        <v>82</v>
      </c>
      <c r="H40" s="135" t="e">
        <f>H37-H39-#REF!</f>
        <v>#REF!</v>
      </c>
      <c r="I40" s="142"/>
      <c r="J40" s="120"/>
      <c r="K40" s="120"/>
      <c r="L40" s="143"/>
      <c r="M40" s="93"/>
      <c r="N40" s="93"/>
      <c r="O40" s="93"/>
    </row>
    <row r="41" spans="1:16">
      <c r="A41" s="102"/>
      <c r="B41" s="130"/>
      <c r="C41" s="102"/>
      <c r="D41" s="102"/>
      <c r="E41" s="133"/>
      <c r="F41" s="136"/>
      <c r="G41" s="141" t="s">
        <v>82</v>
      </c>
      <c r="H41" s="135">
        <f>H38-H39</f>
        <v>690519.54440679983</v>
      </c>
      <c r="J41" s="120"/>
      <c r="K41" s="120"/>
      <c r="L41" s="144"/>
      <c r="M41" s="132"/>
      <c r="N41" s="132"/>
      <c r="O41" s="132"/>
    </row>
    <row r="42" spans="1:16">
      <c r="A42" s="102"/>
      <c r="B42" s="130"/>
      <c r="C42" s="102"/>
      <c r="D42" s="102"/>
      <c r="E42" s="133"/>
      <c r="F42" s="141"/>
      <c r="G42" s="141"/>
      <c r="H42" s="145"/>
      <c r="J42" s="120"/>
      <c r="K42" s="120"/>
    </row>
    <row r="43" spans="1:16" s="132" customFormat="1">
      <c r="A43" s="146" t="s">
        <v>99</v>
      </c>
      <c r="B43" s="147"/>
      <c r="C43" s="148"/>
      <c r="D43" s="148"/>
      <c r="E43" s="148"/>
      <c r="F43" s="149"/>
      <c r="G43" s="147"/>
      <c r="H43" s="147"/>
      <c r="I43" s="142"/>
      <c r="J43" s="120"/>
      <c r="K43" s="120"/>
    </row>
    <row r="44" spans="1:16" s="132" customFormat="1" ht="13.5" customHeight="1">
      <c r="A44" s="146" t="s">
        <v>2</v>
      </c>
      <c r="B44" s="150" t="s">
        <v>56</v>
      </c>
      <c r="C44" s="148"/>
      <c r="D44" s="988"/>
      <c r="E44" s="988"/>
      <c r="F44" s="149"/>
      <c r="G44" s="151" t="str">
        <f>'[1]КС-2 №3'!H151</f>
        <v>С.А. Ажнов</v>
      </c>
      <c r="H44" s="147"/>
      <c r="I44" s="142"/>
      <c r="J44" s="120"/>
      <c r="K44" s="120"/>
    </row>
    <row r="45" spans="1:16" s="120" customFormat="1">
      <c r="A45" s="84"/>
      <c r="B45" s="152" t="s">
        <v>49</v>
      </c>
      <c r="C45" s="152"/>
      <c r="D45" s="975" t="s">
        <v>50</v>
      </c>
      <c r="E45" s="975"/>
      <c r="F45" s="153"/>
      <c r="G45" s="153" t="s">
        <v>51</v>
      </c>
      <c r="H45" s="94"/>
      <c r="I45" s="119"/>
    </row>
    <row r="46" spans="1:16" s="120" customFormat="1" ht="12.75" customHeight="1">
      <c r="A46" s="84"/>
      <c r="B46" s="152"/>
      <c r="C46" s="152"/>
      <c r="D46" s="152"/>
      <c r="E46" s="152"/>
      <c r="F46" s="153"/>
      <c r="G46" s="153"/>
      <c r="H46" s="153"/>
      <c r="I46" s="119"/>
    </row>
    <row r="47" spans="1:16">
      <c r="A47" s="91"/>
      <c r="B47" s="89"/>
      <c r="C47" s="89" t="s">
        <v>52</v>
      </c>
      <c r="D47" s="89"/>
      <c r="E47" s="89"/>
      <c r="F47" s="89"/>
      <c r="G47" s="89"/>
      <c r="H47" s="154"/>
    </row>
    <row r="48" spans="1:16" s="132" customFormat="1" ht="12.75">
      <c r="A48" s="146" t="s">
        <v>9</v>
      </c>
      <c r="B48" s="146"/>
      <c r="C48" s="146"/>
      <c r="D48" s="146"/>
      <c r="E48" s="146"/>
      <c r="F48" s="146"/>
      <c r="G48" s="146"/>
      <c r="H48" s="146"/>
      <c r="I48" s="142"/>
    </row>
    <row r="49" spans="1:9" s="132" customFormat="1" ht="14.25" customHeight="1">
      <c r="A49" s="146" t="s">
        <v>2</v>
      </c>
      <c r="B49" s="150" t="s">
        <v>87</v>
      </c>
      <c r="C49" s="147"/>
      <c r="D49" s="989"/>
      <c r="E49" s="989"/>
      <c r="F49" s="149"/>
      <c r="G49" s="151" t="str">
        <f>'[1]КС-2 №3'!H157</f>
        <v>Е.А. Бусел</v>
      </c>
      <c r="H49" s="146"/>
      <c r="I49" s="142"/>
    </row>
    <row r="50" spans="1:9" s="120" customFormat="1">
      <c r="A50" s="84"/>
      <c r="B50" s="152" t="s">
        <v>49</v>
      </c>
      <c r="C50" s="152"/>
      <c r="D50" s="975" t="s">
        <v>50</v>
      </c>
      <c r="E50" s="975"/>
      <c r="F50" s="153"/>
      <c r="G50" s="153" t="s">
        <v>51</v>
      </c>
      <c r="H50" s="89"/>
      <c r="I50" s="119"/>
    </row>
    <row r="51" spans="1:9">
      <c r="A51" s="91"/>
      <c r="B51" s="95"/>
      <c r="C51" s="95"/>
      <c r="D51" s="95"/>
      <c r="E51" s="95"/>
      <c r="F51" s="94"/>
      <c r="G51" s="94"/>
      <c r="H51" s="89"/>
    </row>
  </sheetData>
  <mergeCells count="49"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A26:A28"/>
    <mergeCell ref="B26:C28"/>
    <mergeCell ref="D26:E28"/>
    <mergeCell ref="F26:H26"/>
    <mergeCell ref="F27:F28"/>
    <mergeCell ref="C21:C22"/>
    <mergeCell ref="E21:F22"/>
    <mergeCell ref="G21:H21"/>
    <mergeCell ref="E23:F23"/>
    <mergeCell ref="F24:G24"/>
    <mergeCell ref="J28:L28"/>
    <mergeCell ref="B29:C29"/>
    <mergeCell ref="D29:E29"/>
    <mergeCell ref="D49:E49"/>
    <mergeCell ref="D50:E50"/>
    <mergeCell ref="B31:C31"/>
    <mergeCell ref="D31:E31"/>
    <mergeCell ref="D33:E33"/>
    <mergeCell ref="D34:E34"/>
    <mergeCell ref="D44:E44"/>
    <mergeCell ref="D45:E45"/>
    <mergeCell ref="B30:C30"/>
    <mergeCell ref="D30:E30"/>
    <mergeCell ref="G27:G28"/>
    <mergeCell ref="H27:H28"/>
  </mergeCells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A32:A35" numberStoredAsText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F630-238D-4BB7-9EB5-DDCF55AAD24F}">
  <sheetPr>
    <tabColor rgb="FF92D050"/>
    <pageSetUpPr fitToPage="1"/>
  </sheetPr>
  <dimension ref="A1:N83"/>
  <sheetViews>
    <sheetView topLeftCell="A43" zoomScale="80" zoomScaleNormal="80" zoomScaleSheetLayoutView="70" workbookViewId="0">
      <selection activeCell="K57" sqref="K57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29" style="1" customWidth="1"/>
    <col min="13" max="13" width="8.85546875" style="1"/>
    <col min="14" max="14" width="9.5703125" style="1" bestFit="1" customWidth="1"/>
    <col min="15" max="15" width="8.85546875" style="1"/>
    <col min="16" max="16" width="9.28515625" style="1" customWidth="1"/>
    <col min="17" max="17" width="8.85546875" style="1"/>
    <col min="18" max="18" width="9.5703125" style="1" customWidth="1"/>
    <col min="19" max="245" width="8.85546875" style="1"/>
    <col min="246" max="246" width="8.5703125" style="1" customWidth="1"/>
    <col min="247" max="247" width="9.5703125" style="1" customWidth="1"/>
    <col min="248" max="248" width="36.28515625" style="1" customWidth="1"/>
    <col min="249" max="249" width="86.42578125" style="1" customWidth="1"/>
    <col min="250" max="250" width="18.7109375" style="1" customWidth="1"/>
    <col min="251" max="251" width="9" style="1" customWidth="1"/>
    <col min="252" max="252" width="8.42578125" style="1" customWidth="1"/>
    <col min="253" max="253" width="12.5703125" style="1" customWidth="1"/>
    <col min="254" max="254" width="11.5703125" style="1" customWidth="1"/>
    <col min="255" max="255" width="11.42578125" style="1" customWidth="1"/>
    <col min="256" max="256" width="13.7109375" style="1" customWidth="1"/>
    <col min="257" max="257" width="14.7109375" style="1" customWidth="1"/>
    <col min="258" max="258" width="13.42578125" style="1" customWidth="1"/>
    <col min="259" max="501" width="8.85546875" style="1"/>
    <col min="502" max="502" width="8.5703125" style="1" customWidth="1"/>
    <col min="503" max="503" width="9.5703125" style="1" customWidth="1"/>
    <col min="504" max="504" width="36.28515625" style="1" customWidth="1"/>
    <col min="505" max="505" width="86.42578125" style="1" customWidth="1"/>
    <col min="506" max="506" width="18.7109375" style="1" customWidth="1"/>
    <col min="507" max="507" width="9" style="1" customWidth="1"/>
    <col min="508" max="508" width="8.42578125" style="1" customWidth="1"/>
    <col min="509" max="509" width="12.5703125" style="1" customWidth="1"/>
    <col min="510" max="510" width="11.5703125" style="1" customWidth="1"/>
    <col min="511" max="511" width="11.42578125" style="1" customWidth="1"/>
    <col min="512" max="512" width="13.7109375" style="1" customWidth="1"/>
    <col min="513" max="513" width="14.7109375" style="1" customWidth="1"/>
    <col min="514" max="514" width="13.42578125" style="1" customWidth="1"/>
    <col min="515" max="757" width="8.85546875" style="1"/>
    <col min="758" max="758" width="8.5703125" style="1" customWidth="1"/>
    <col min="759" max="759" width="9.5703125" style="1" customWidth="1"/>
    <col min="760" max="760" width="36.28515625" style="1" customWidth="1"/>
    <col min="761" max="761" width="86.42578125" style="1" customWidth="1"/>
    <col min="762" max="762" width="18.7109375" style="1" customWidth="1"/>
    <col min="763" max="763" width="9" style="1" customWidth="1"/>
    <col min="764" max="764" width="8.42578125" style="1" customWidth="1"/>
    <col min="765" max="765" width="12.5703125" style="1" customWidth="1"/>
    <col min="766" max="766" width="11.5703125" style="1" customWidth="1"/>
    <col min="767" max="767" width="11.42578125" style="1" customWidth="1"/>
    <col min="768" max="768" width="13.7109375" style="1" customWidth="1"/>
    <col min="769" max="769" width="14.7109375" style="1" customWidth="1"/>
    <col min="770" max="770" width="13.42578125" style="1" customWidth="1"/>
    <col min="771" max="1013" width="8.85546875" style="1"/>
    <col min="1014" max="1014" width="8.5703125" style="1" customWidth="1"/>
    <col min="1015" max="1015" width="9.5703125" style="1" customWidth="1"/>
    <col min="1016" max="1016" width="36.28515625" style="1" customWidth="1"/>
    <col min="1017" max="1017" width="86.42578125" style="1" customWidth="1"/>
    <col min="1018" max="1018" width="18.7109375" style="1" customWidth="1"/>
    <col min="1019" max="1019" width="9" style="1" customWidth="1"/>
    <col min="1020" max="1020" width="8.42578125" style="1" customWidth="1"/>
    <col min="1021" max="1021" width="12.5703125" style="1" customWidth="1"/>
    <col min="1022" max="1022" width="11.5703125" style="1" customWidth="1"/>
    <col min="1023" max="1023" width="11.42578125" style="1" customWidth="1"/>
    <col min="1024" max="1024" width="13.7109375" style="1" customWidth="1"/>
    <col min="1025" max="1025" width="14.7109375" style="1" customWidth="1"/>
    <col min="1026" max="1026" width="13.42578125" style="1" customWidth="1"/>
    <col min="1027" max="1269" width="8.85546875" style="1"/>
    <col min="1270" max="1270" width="8.5703125" style="1" customWidth="1"/>
    <col min="1271" max="1271" width="9.5703125" style="1" customWidth="1"/>
    <col min="1272" max="1272" width="36.28515625" style="1" customWidth="1"/>
    <col min="1273" max="1273" width="86.42578125" style="1" customWidth="1"/>
    <col min="1274" max="1274" width="18.7109375" style="1" customWidth="1"/>
    <col min="1275" max="1275" width="9" style="1" customWidth="1"/>
    <col min="1276" max="1276" width="8.42578125" style="1" customWidth="1"/>
    <col min="1277" max="1277" width="12.5703125" style="1" customWidth="1"/>
    <col min="1278" max="1278" width="11.5703125" style="1" customWidth="1"/>
    <col min="1279" max="1279" width="11.42578125" style="1" customWidth="1"/>
    <col min="1280" max="1280" width="13.7109375" style="1" customWidth="1"/>
    <col min="1281" max="1281" width="14.7109375" style="1" customWidth="1"/>
    <col min="1282" max="1282" width="13.42578125" style="1" customWidth="1"/>
    <col min="1283" max="1525" width="8.85546875" style="1"/>
    <col min="1526" max="1526" width="8.5703125" style="1" customWidth="1"/>
    <col min="1527" max="1527" width="9.5703125" style="1" customWidth="1"/>
    <col min="1528" max="1528" width="36.28515625" style="1" customWidth="1"/>
    <col min="1529" max="1529" width="86.42578125" style="1" customWidth="1"/>
    <col min="1530" max="1530" width="18.7109375" style="1" customWidth="1"/>
    <col min="1531" max="1531" width="9" style="1" customWidth="1"/>
    <col min="1532" max="1532" width="8.42578125" style="1" customWidth="1"/>
    <col min="1533" max="1533" width="12.5703125" style="1" customWidth="1"/>
    <col min="1534" max="1534" width="11.5703125" style="1" customWidth="1"/>
    <col min="1535" max="1535" width="11.42578125" style="1" customWidth="1"/>
    <col min="1536" max="1536" width="13.7109375" style="1" customWidth="1"/>
    <col min="1537" max="1537" width="14.7109375" style="1" customWidth="1"/>
    <col min="1538" max="1538" width="13.42578125" style="1" customWidth="1"/>
    <col min="1539" max="1781" width="8.85546875" style="1"/>
    <col min="1782" max="1782" width="8.5703125" style="1" customWidth="1"/>
    <col min="1783" max="1783" width="9.5703125" style="1" customWidth="1"/>
    <col min="1784" max="1784" width="36.28515625" style="1" customWidth="1"/>
    <col min="1785" max="1785" width="86.42578125" style="1" customWidth="1"/>
    <col min="1786" max="1786" width="18.7109375" style="1" customWidth="1"/>
    <col min="1787" max="1787" width="9" style="1" customWidth="1"/>
    <col min="1788" max="1788" width="8.42578125" style="1" customWidth="1"/>
    <col min="1789" max="1789" width="12.5703125" style="1" customWidth="1"/>
    <col min="1790" max="1790" width="11.5703125" style="1" customWidth="1"/>
    <col min="1791" max="1791" width="11.42578125" style="1" customWidth="1"/>
    <col min="1792" max="1792" width="13.7109375" style="1" customWidth="1"/>
    <col min="1793" max="1793" width="14.7109375" style="1" customWidth="1"/>
    <col min="1794" max="1794" width="13.42578125" style="1" customWidth="1"/>
    <col min="1795" max="2037" width="8.85546875" style="1"/>
    <col min="2038" max="2038" width="8.5703125" style="1" customWidth="1"/>
    <col min="2039" max="2039" width="9.5703125" style="1" customWidth="1"/>
    <col min="2040" max="2040" width="36.28515625" style="1" customWidth="1"/>
    <col min="2041" max="2041" width="86.42578125" style="1" customWidth="1"/>
    <col min="2042" max="2042" width="18.7109375" style="1" customWidth="1"/>
    <col min="2043" max="2043" width="9" style="1" customWidth="1"/>
    <col min="2044" max="2044" width="8.42578125" style="1" customWidth="1"/>
    <col min="2045" max="2045" width="12.5703125" style="1" customWidth="1"/>
    <col min="2046" max="2046" width="11.5703125" style="1" customWidth="1"/>
    <col min="2047" max="2047" width="11.42578125" style="1" customWidth="1"/>
    <col min="2048" max="2048" width="13.7109375" style="1" customWidth="1"/>
    <col min="2049" max="2049" width="14.7109375" style="1" customWidth="1"/>
    <col min="2050" max="2050" width="13.42578125" style="1" customWidth="1"/>
    <col min="2051" max="2293" width="8.85546875" style="1"/>
    <col min="2294" max="2294" width="8.5703125" style="1" customWidth="1"/>
    <col min="2295" max="2295" width="9.5703125" style="1" customWidth="1"/>
    <col min="2296" max="2296" width="36.28515625" style="1" customWidth="1"/>
    <col min="2297" max="2297" width="86.42578125" style="1" customWidth="1"/>
    <col min="2298" max="2298" width="18.7109375" style="1" customWidth="1"/>
    <col min="2299" max="2299" width="9" style="1" customWidth="1"/>
    <col min="2300" max="2300" width="8.42578125" style="1" customWidth="1"/>
    <col min="2301" max="2301" width="12.5703125" style="1" customWidth="1"/>
    <col min="2302" max="2302" width="11.5703125" style="1" customWidth="1"/>
    <col min="2303" max="2303" width="11.42578125" style="1" customWidth="1"/>
    <col min="2304" max="2304" width="13.7109375" style="1" customWidth="1"/>
    <col min="2305" max="2305" width="14.7109375" style="1" customWidth="1"/>
    <col min="2306" max="2306" width="13.42578125" style="1" customWidth="1"/>
    <col min="2307" max="2549" width="8.85546875" style="1"/>
    <col min="2550" max="2550" width="8.5703125" style="1" customWidth="1"/>
    <col min="2551" max="2551" width="9.5703125" style="1" customWidth="1"/>
    <col min="2552" max="2552" width="36.28515625" style="1" customWidth="1"/>
    <col min="2553" max="2553" width="86.42578125" style="1" customWidth="1"/>
    <col min="2554" max="2554" width="18.7109375" style="1" customWidth="1"/>
    <col min="2555" max="2555" width="9" style="1" customWidth="1"/>
    <col min="2556" max="2556" width="8.42578125" style="1" customWidth="1"/>
    <col min="2557" max="2557" width="12.5703125" style="1" customWidth="1"/>
    <col min="2558" max="2558" width="11.5703125" style="1" customWidth="1"/>
    <col min="2559" max="2559" width="11.42578125" style="1" customWidth="1"/>
    <col min="2560" max="2560" width="13.7109375" style="1" customWidth="1"/>
    <col min="2561" max="2561" width="14.7109375" style="1" customWidth="1"/>
    <col min="2562" max="2562" width="13.42578125" style="1" customWidth="1"/>
    <col min="2563" max="2805" width="8.85546875" style="1"/>
    <col min="2806" max="2806" width="8.5703125" style="1" customWidth="1"/>
    <col min="2807" max="2807" width="9.5703125" style="1" customWidth="1"/>
    <col min="2808" max="2808" width="36.28515625" style="1" customWidth="1"/>
    <col min="2809" max="2809" width="86.42578125" style="1" customWidth="1"/>
    <col min="2810" max="2810" width="18.7109375" style="1" customWidth="1"/>
    <col min="2811" max="2811" width="9" style="1" customWidth="1"/>
    <col min="2812" max="2812" width="8.42578125" style="1" customWidth="1"/>
    <col min="2813" max="2813" width="12.5703125" style="1" customWidth="1"/>
    <col min="2814" max="2814" width="11.5703125" style="1" customWidth="1"/>
    <col min="2815" max="2815" width="11.42578125" style="1" customWidth="1"/>
    <col min="2816" max="2816" width="13.7109375" style="1" customWidth="1"/>
    <col min="2817" max="2817" width="14.7109375" style="1" customWidth="1"/>
    <col min="2818" max="2818" width="13.42578125" style="1" customWidth="1"/>
    <col min="2819" max="3061" width="8.85546875" style="1"/>
    <col min="3062" max="3062" width="8.5703125" style="1" customWidth="1"/>
    <col min="3063" max="3063" width="9.5703125" style="1" customWidth="1"/>
    <col min="3064" max="3064" width="36.28515625" style="1" customWidth="1"/>
    <col min="3065" max="3065" width="86.42578125" style="1" customWidth="1"/>
    <col min="3066" max="3066" width="18.7109375" style="1" customWidth="1"/>
    <col min="3067" max="3067" width="9" style="1" customWidth="1"/>
    <col min="3068" max="3068" width="8.42578125" style="1" customWidth="1"/>
    <col min="3069" max="3069" width="12.5703125" style="1" customWidth="1"/>
    <col min="3070" max="3070" width="11.5703125" style="1" customWidth="1"/>
    <col min="3071" max="3071" width="11.42578125" style="1" customWidth="1"/>
    <col min="3072" max="3072" width="13.7109375" style="1" customWidth="1"/>
    <col min="3073" max="3073" width="14.7109375" style="1" customWidth="1"/>
    <col min="3074" max="3074" width="13.42578125" style="1" customWidth="1"/>
    <col min="3075" max="3317" width="8.85546875" style="1"/>
    <col min="3318" max="3318" width="8.5703125" style="1" customWidth="1"/>
    <col min="3319" max="3319" width="9.5703125" style="1" customWidth="1"/>
    <col min="3320" max="3320" width="36.28515625" style="1" customWidth="1"/>
    <col min="3321" max="3321" width="86.42578125" style="1" customWidth="1"/>
    <col min="3322" max="3322" width="18.7109375" style="1" customWidth="1"/>
    <col min="3323" max="3323" width="9" style="1" customWidth="1"/>
    <col min="3324" max="3324" width="8.42578125" style="1" customWidth="1"/>
    <col min="3325" max="3325" width="12.5703125" style="1" customWidth="1"/>
    <col min="3326" max="3326" width="11.5703125" style="1" customWidth="1"/>
    <col min="3327" max="3327" width="11.42578125" style="1" customWidth="1"/>
    <col min="3328" max="3328" width="13.7109375" style="1" customWidth="1"/>
    <col min="3329" max="3329" width="14.7109375" style="1" customWidth="1"/>
    <col min="3330" max="3330" width="13.42578125" style="1" customWidth="1"/>
    <col min="3331" max="3573" width="8.85546875" style="1"/>
    <col min="3574" max="3574" width="8.5703125" style="1" customWidth="1"/>
    <col min="3575" max="3575" width="9.5703125" style="1" customWidth="1"/>
    <col min="3576" max="3576" width="36.28515625" style="1" customWidth="1"/>
    <col min="3577" max="3577" width="86.42578125" style="1" customWidth="1"/>
    <col min="3578" max="3578" width="18.7109375" style="1" customWidth="1"/>
    <col min="3579" max="3579" width="9" style="1" customWidth="1"/>
    <col min="3580" max="3580" width="8.42578125" style="1" customWidth="1"/>
    <col min="3581" max="3581" width="12.5703125" style="1" customWidth="1"/>
    <col min="3582" max="3582" width="11.5703125" style="1" customWidth="1"/>
    <col min="3583" max="3583" width="11.42578125" style="1" customWidth="1"/>
    <col min="3584" max="3584" width="13.7109375" style="1" customWidth="1"/>
    <col min="3585" max="3585" width="14.7109375" style="1" customWidth="1"/>
    <col min="3586" max="3586" width="13.42578125" style="1" customWidth="1"/>
    <col min="3587" max="3829" width="8.85546875" style="1"/>
    <col min="3830" max="3830" width="8.5703125" style="1" customWidth="1"/>
    <col min="3831" max="3831" width="9.5703125" style="1" customWidth="1"/>
    <col min="3832" max="3832" width="36.28515625" style="1" customWidth="1"/>
    <col min="3833" max="3833" width="86.42578125" style="1" customWidth="1"/>
    <col min="3834" max="3834" width="18.7109375" style="1" customWidth="1"/>
    <col min="3835" max="3835" width="9" style="1" customWidth="1"/>
    <col min="3836" max="3836" width="8.42578125" style="1" customWidth="1"/>
    <col min="3837" max="3837" width="12.5703125" style="1" customWidth="1"/>
    <col min="3838" max="3838" width="11.5703125" style="1" customWidth="1"/>
    <col min="3839" max="3839" width="11.42578125" style="1" customWidth="1"/>
    <col min="3840" max="3840" width="13.7109375" style="1" customWidth="1"/>
    <col min="3841" max="3841" width="14.7109375" style="1" customWidth="1"/>
    <col min="3842" max="3842" width="13.42578125" style="1" customWidth="1"/>
    <col min="3843" max="4085" width="8.85546875" style="1"/>
    <col min="4086" max="4086" width="8.5703125" style="1" customWidth="1"/>
    <col min="4087" max="4087" width="9.5703125" style="1" customWidth="1"/>
    <col min="4088" max="4088" width="36.28515625" style="1" customWidth="1"/>
    <col min="4089" max="4089" width="86.42578125" style="1" customWidth="1"/>
    <col min="4090" max="4090" width="18.7109375" style="1" customWidth="1"/>
    <col min="4091" max="4091" width="9" style="1" customWidth="1"/>
    <col min="4092" max="4092" width="8.42578125" style="1" customWidth="1"/>
    <col min="4093" max="4093" width="12.5703125" style="1" customWidth="1"/>
    <col min="4094" max="4094" width="11.5703125" style="1" customWidth="1"/>
    <col min="4095" max="4095" width="11.42578125" style="1" customWidth="1"/>
    <col min="4096" max="4096" width="13.7109375" style="1" customWidth="1"/>
    <col min="4097" max="4097" width="14.7109375" style="1" customWidth="1"/>
    <col min="4098" max="4098" width="13.42578125" style="1" customWidth="1"/>
    <col min="4099" max="4341" width="8.85546875" style="1"/>
    <col min="4342" max="4342" width="8.5703125" style="1" customWidth="1"/>
    <col min="4343" max="4343" width="9.5703125" style="1" customWidth="1"/>
    <col min="4344" max="4344" width="36.28515625" style="1" customWidth="1"/>
    <col min="4345" max="4345" width="86.42578125" style="1" customWidth="1"/>
    <col min="4346" max="4346" width="18.7109375" style="1" customWidth="1"/>
    <col min="4347" max="4347" width="9" style="1" customWidth="1"/>
    <col min="4348" max="4348" width="8.42578125" style="1" customWidth="1"/>
    <col min="4349" max="4349" width="12.5703125" style="1" customWidth="1"/>
    <col min="4350" max="4350" width="11.5703125" style="1" customWidth="1"/>
    <col min="4351" max="4351" width="11.42578125" style="1" customWidth="1"/>
    <col min="4352" max="4352" width="13.7109375" style="1" customWidth="1"/>
    <col min="4353" max="4353" width="14.7109375" style="1" customWidth="1"/>
    <col min="4354" max="4354" width="13.42578125" style="1" customWidth="1"/>
    <col min="4355" max="4597" width="8.85546875" style="1"/>
    <col min="4598" max="4598" width="8.5703125" style="1" customWidth="1"/>
    <col min="4599" max="4599" width="9.5703125" style="1" customWidth="1"/>
    <col min="4600" max="4600" width="36.28515625" style="1" customWidth="1"/>
    <col min="4601" max="4601" width="86.42578125" style="1" customWidth="1"/>
    <col min="4602" max="4602" width="18.7109375" style="1" customWidth="1"/>
    <col min="4603" max="4603" width="9" style="1" customWidth="1"/>
    <col min="4604" max="4604" width="8.42578125" style="1" customWidth="1"/>
    <col min="4605" max="4605" width="12.5703125" style="1" customWidth="1"/>
    <col min="4606" max="4606" width="11.5703125" style="1" customWidth="1"/>
    <col min="4607" max="4607" width="11.42578125" style="1" customWidth="1"/>
    <col min="4608" max="4608" width="13.7109375" style="1" customWidth="1"/>
    <col min="4609" max="4609" width="14.7109375" style="1" customWidth="1"/>
    <col min="4610" max="4610" width="13.42578125" style="1" customWidth="1"/>
    <col min="4611" max="4853" width="8.85546875" style="1"/>
    <col min="4854" max="4854" width="8.5703125" style="1" customWidth="1"/>
    <col min="4855" max="4855" width="9.5703125" style="1" customWidth="1"/>
    <col min="4856" max="4856" width="36.28515625" style="1" customWidth="1"/>
    <col min="4857" max="4857" width="86.42578125" style="1" customWidth="1"/>
    <col min="4858" max="4858" width="18.7109375" style="1" customWidth="1"/>
    <col min="4859" max="4859" width="9" style="1" customWidth="1"/>
    <col min="4860" max="4860" width="8.42578125" style="1" customWidth="1"/>
    <col min="4861" max="4861" width="12.5703125" style="1" customWidth="1"/>
    <col min="4862" max="4862" width="11.5703125" style="1" customWidth="1"/>
    <col min="4863" max="4863" width="11.42578125" style="1" customWidth="1"/>
    <col min="4864" max="4864" width="13.7109375" style="1" customWidth="1"/>
    <col min="4865" max="4865" width="14.7109375" style="1" customWidth="1"/>
    <col min="4866" max="4866" width="13.42578125" style="1" customWidth="1"/>
    <col min="4867" max="5109" width="8.85546875" style="1"/>
    <col min="5110" max="5110" width="8.5703125" style="1" customWidth="1"/>
    <col min="5111" max="5111" width="9.5703125" style="1" customWidth="1"/>
    <col min="5112" max="5112" width="36.28515625" style="1" customWidth="1"/>
    <col min="5113" max="5113" width="86.42578125" style="1" customWidth="1"/>
    <col min="5114" max="5114" width="18.7109375" style="1" customWidth="1"/>
    <col min="5115" max="5115" width="9" style="1" customWidth="1"/>
    <col min="5116" max="5116" width="8.42578125" style="1" customWidth="1"/>
    <col min="5117" max="5117" width="12.5703125" style="1" customWidth="1"/>
    <col min="5118" max="5118" width="11.5703125" style="1" customWidth="1"/>
    <col min="5119" max="5119" width="11.42578125" style="1" customWidth="1"/>
    <col min="5120" max="5120" width="13.7109375" style="1" customWidth="1"/>
    <col min="5121" max="5121" width="14.7109375" style="1" customWidth="1"/>
    <col min="5122" max="5122" width="13.42578125" style="1" customWidth="1"/>
    <col min="5123" max="5365" width="8.85546875" style="1"/>
    <col min="5366" max="5366" width="8.5703125" style="1" customWidth="1"/>
    <col min="5367" max="5367" width="9.5703125" style="1" customWidth="1"/>
    <col min="5368" max="5368" width="36.28515625" style="1" customWidth="1"/>
    <col min="5369" max="5369" width="86.42578125" style="1" customWidth="1"/>
    <col min="5370" max="5370" width="18.7109375" style="1" customWidth="1"/>
    <col min="5371" max="5371" width="9" style="1" customWidth="1"/>
    <col min="5372" max="5372" width="8.42578125" style="1" customWidth="1"/>
    <col min="5373" max="5373" width="12.5703125" style="1" customWidth="1"/>
    <col min="5374" max="5374" width="11.5703125" style="1" customWidth="1"/>
    <col min="5375" max="5375" width="11.42578125" style="1" customWidth="1"/>
    <col min="5376" max="5376" width="13.7109375" style="1" customWidth="1"/>
    <col min="5377" max="5377" width="14.7109375" style="1" customWidth="1"/>
    <col min="5378" max="5378" width="13.42578125" style="1" customWidth="1"/>
    <col min="5379" max="5621" width="8.85546875" style="1"/>
    <col min="5622" max="5622" width="8.5703125" style="1" customWidth="1"/>
    <col min="5623" max="5623" width="9.5703125" style="1" customWidth="1"/>
    <col min="5624" max="5624" width="36.28515625" style="1" customWidth="1"/>
    <col min="5625" max="5625" width="86.42578125" style="1" customWidth="1"/>
    <col min="5626" max="5626" width="18.7109375" style="1" customWidth="1"/>
    <col min="5627" max="5627" width="9" style="1" customWidth="1"/>
    <col min="5628" max="5628" width="8.42578125" style="1" customWidth="1"/>
    <col min="5629" max="5629" width="12.5703125" style="1" customWidth="1"/>
    <col min="5630" max="5630" width="11.5703125" style="1" customWidth="1"/>
    <col min="5631" max="5631" width="11.42578125" style="1" customWidth="1"/>
    <col min="5632" max="5632" width="13.7109375" style="1" customWidth="1"/>
    <col min="5633" max="5633" width="14.7109375" style="1" customWidth="1"/>
    <col min="5634" max="5634" width="13.42578125" style="1" customWidth="1"/>
    <col min="5635" max="5877" width="8.85546875" style="1"/>
    <col min="5878" max="5878" width="8.5703125" style="1" customWidth="1"/>
    <col min="5879" max="5879" width="9.5703125" style="1" customWidth="1"/>
    <col min="5880" max="5880" width="36.28515625" style="1" customWidth="1"/>
    <col min="5881" max="5881" width="86.42578125" style="1" customWidth="1"/>
    <col min="5882" max="5882" width="18.7109375" style="1" customWidth="1"/>
    <col min="5883" max="5883" width="9" style="1" customWidth="1"/>
    <col min="5884" max="5884" width="8.42578125" style="1" customWidth="1"/>
    <col min="5885" max="5885" width="12.5703125" style="1" customWidth="1"/>
    <col min="5886" max="5886" width="11.5703125" style="1" customWidth="1"/>
    <col min="5887" max="5887" width="11.42578125" style="1" customWidth="1"/>
    <col min="5888" max="5888" width="13.7109375" style="1" customWidth="1"/>
    <col min="5889" max="5889" width="14.7109375" style="1" customWidth="1"/>
    <col min="5890" max="5890" width="13.42578125" style="1" customWidth="1"/>
    <col min="5891" max="6133" width="8.85546875" style="1"/>
    <col min="6134" max="6134" width="8.5703125" style="1" customWidth="1"/>
    <col min="6135" max="6135" width="9.5703125" style="1" customWidth="1"/>
    <col min="6136" max="6136" width="36.28515625" style="1" customWidth="1"/>
    <col min="6137" max="6137" width="86.42578125" style="1" customWidth="1"/>
    <col min="6138" max="6138" width="18.7109375" style="1" customWidth="1"/>
    <col min="6139" max="6139" width="9" style="1" customWidth="1"/>
    <col min="6140" max="6140" width="8.42578125" style="1" customWidth="1"/>
    <col min="6141" max="6141" width="12.5703125" style="1" customWidth="1"/>
    <col min="6142" max="6142" width="11.5703125" style="1" customWidth="1"/>
    <col min="6143" max="6143" width="11.42578125" style="1" customWidth="1"/>
    <col min="6144" max="6144" width="13.7109375" style="1" customWidth="1"/>
    <col min="6145" max="6145" width="14.7109375" style="1" customWidth="1"/>
    <col min="6146" max="6146" width="13.42578125" style="1" customWidth="1"/>
    <col min="6147" max="6389" width="8.85546875" style="1"/>
    <col min="6390" max="6390" width="8.5703125" style="1" customWidth="1"/>
    <col min="6391" max="6391" width="9.5703125" style="1" customWidth="1"/>
    <col min="6392" max="6392" width="36.28515625" style="1" customWidth="1"/>
    <col min="6393" max="6393" width="86.42578125" style="1" customWidth="1"/>
    <col min="6394" max="6394" width="18.7109375" style="1" customWidth="1"/>
    <col min="6395" max="6395" width="9" style="1" customWidth="1"/>
    <col min="6396" max="6396" width="8.42578125" style="1" customWidth="1"/>
    <col min="6397" max="6397" width="12.5703125" style="1" customWidth="1"/>
    <col min="6398" max="6398" width="11.5703125" style="1" customWidth="1"/>
    <col min="6399" max="6399" width="11.42578125" style="1" customWidth="1"/>
    <col min="6400" max="6400" width="13.7109375" style="1" customWidth="1"/>
    <col min="6401" max="6401" width="14.7109375" style="1" customWidth="1"/>
    <col min="6402" max="6402" width="13.42578125" style="1" customWidth="1"/>
    <col min="6403" max="6645" width="8.85546875" style="1"/>
    <col min="6646" max="6646" width="8.5703125" style="1" customWidth="1"/>
    <col min="6647" max="6647" width="9.5703125" style="1" customWidth="1"/>
    <col min="6648" max="6648" width="36.28515625" style="1" customWidth="1"/>
    <col min="6649" max="6649" width="86.42578125" style="1" customWidth="1"/>
    <col min="6650" max="6650" width="18.7109375" style="1" customWidth="1"/>
    <col min="6651" max="6651" width="9" style="1" customWidth="1"/>
    <col min="6652" max="6652" width="8.42578125" style="1" customWidth="1"/>
    <col min="6653" max="6653" width="12.5703125" style="1" customWidth="1"/>
    <col min="6654" max="6654" width="11.5703125" style="1" customWidth="1"/>
    <col min="6655" max="6655" width="11.42578125" style="1" customWidth="1"/>
    <col min="6656" max="6656" width="13.7109375" style="1" customWidth="1"/>
    <col min="6657" max="6657" width="14.7109375" style="1" customWidth="1"/>
    <col min="6658" max="6658" width="13.42578125" style="1" customWidth="1"/>
    <col min="6659" max="6901" width="8.85546875" style="1"/>
    <col min="6902" max="6902" width="8.5703125" style="1" customWidth="1"/>
    <col min="6903" max="6903" width="9.5703125" style="1" customWidth="1"/>
    <col min="6904" max="6904" width="36.28515625" style="1" customWidth="1"/>
    <col min="6905" max="6905" width="86.42578125" style="1" customWidth="1"/>
    <col min="6906" max="6906" width="18.7109375" style="1" customWidth="1"/>
    <col min="6907" max="6907" width="9" style="1" customWidth="1"/>
    <col min="6908" max="6908" width="8.42578125" style="1" customWidth="1"/>
    <col min="6909" max="6909" width="12.5703125" style="1" customWidth="1"/>
    <col min="6910" max="6910" width="11.5703125" style="1" customWidth="1"/>
    <col min="6911" max="6911" width="11.42578125" style="1" customWidth="1"/>
    <col min="6912" max="6912" width="13.7109375" style="1" customWidth="1"/>
    <col min="6913" max="6913" width="14.7109375" style="1" customWidth="1"/>
    <col min="6914" max="6914" width="13.42578125" style="1" customWidth="1"/>
    <col min="6915" max="7157" width="8.85546875" style="1"/>
    <col min="7158" max="7158" width="8.5703125" style="1" customWidth="1"/>
    <col min="7159" max="7159" width="9.5703125" style="1" customWidth="1"/>
    <col min="7160" max="7160" width="36.28515625" style="1" customWidth="1"/>
    <col min="7161" max="7161" width="86.42578125" style="1" customWidth="1"/>
    <col min="7162" max="7162" width="18.7109375" style="1" customWidth="1"/>
    <col min="7163" max="7163" width="9" style="1" customWidth="1"/>
    <col min="7164" max="7164" width="8.42578125" style="1" customWidth="1"/>
    <col min="7165" max="7165" width="12.5703125" style="1" customWidth="1"/>
    <col min="7166" max="7166" width="11.5703125" style="1" customWidth="1"/>
    <col min="7167" max="7167" width="11.42578125" style="1" customWidth="1"/>
    <col min="7168" max="7168" width="13.7109375" style="1" customWidth="1"/>
    <col min="7169" max="7169" width="14.7109375" style="1" customWidth="1"/>
    <col min="7170" max="7170" width="13.42578125" style="1" customWidth="1"/>
    <col min="7171" max="7413" width="8.85546875" style="1"/>
    <col min="7414" max="7414" width="8.5703125" style="1" customWidth="1"/>
    <col min="7415" max="7415" width="9.5703125" style="1" customWidth="1"/>
    <col min="7416" max="7416" width="36.28515625" style="1" customWidth="1"/>
    <col min="7417" max="7417" width="86.42578125" style="1" customWidth="1"/>
    <col min="7418" max="7418" width="18.7109375" style="1" customWidth="1"/>
    <col min="7419" max="7419" width="9" style="1" customWidth="1"/>
    <col min="7420" max="7420" width="8.42578125" style="1" customWidth="1"/>
    <col min="7421" max="7421" width="12.5703125" style="1" customWidth="1"/>
    <col min="7422" max="7422" width="11.5703125" style="1" customWidth="1"/>
    <col min="7423" max="7423" width="11.42578125" style="1" customWidth="1"/>
    <col min="7424" max="7424" width="13.7109375" style="1" customWidth="1"/>
    <col min="7425" max="7425" width="14.7109375" style="1" customWidth="1"/>
    <col min="7426" max="7426" width="13.42578125" style="1" customWidth="1"/>
    <col min="7427" max="7669" width="8.85546875" style="1"/>
    <col min="7670" max="7670" width="8.5703125" style="1" customWidth="1"/>
    <col min="7671" max="7671" width="9.5703125" style="1" customWidth="1"/>
    <col min="7672" max="7672" width="36.28515625" style="1" customWidth="1"/>
    <col min="7673" max="7673" width="86.42578125" style="1" customWidth="1"/>
    <col min="7674" max="7674" width="18.7109375" style="1" customWidth="1"/>
    <col min="7675" max="7675" width="9" style="1" customWidth="1"/>
    <col min="7676" max="7676" width="8.42578125" style="1" customWidth="1"/>
    <col min="7677" max="7677" width="12.5703125" style="1" customWidth="1"/>
    <col min="7678" max="7678" width="11.5703125" style="1" customWidth="1"/>
    <col min="7679" max="7679" width="11.42578125" style="1" customWidth="1"/>
    <col min="7680" max="7680" width="13.7109375" style="1" customWidth="1"/>
    <col min="7681" max="7681" width="14.7109375" style="1" customWidth="1"/>
    <col min="7682" max="7682" width="13.42578125" style="1" customWidth="1"/>
    <col min="7683" max="7925" width="8.85546875" style="1"/>
    <col min="7926" max="7926" width="8.5703125" style="1" customWidth="1"/>
    <col min="7927" max="7927" width="9.5703125" style="1" customWidth="1"/>
    <col min="7928" max="7928" width="36.28515625" style="1" customWidth="1"/>
    <col min="7929" max="7929" width="86.42578125" style="1" customWidth="1"/>
    <col min="7930" max="7930" width="18.7109375" style="1" customWidth="1"/>
    <col min="7931" max="7931" width="9" style="1" customWidth="1"/>
    <col min="7932" max="7932" width="8.42578125" style="1" customWidth="1"/>
    <col min="7933" max="7933" width="12.5703125" style="1" customWidth="1"/>
    <col min="7934" max="7934" width="11.5703125" style="1" customWidth="1"/>
    <col min="7935" max="7935" width="11.42578125" style="1" customWidth="1"/>
    <col min="7936" max="7936" width="13.7109375" style="1" customWidth="1"/>
    <col min="7937" max="7937" width="14.7109375" style="1" customWidth="1"/>
    <col min="7938" max="7938" width="13.42578125" style="1" customWidth="1"/>
    <col min="7939" max="8181" width="8.85546875" style="1"/>
    <col min="8182" max="8182" width="8.5703125" style="1" customWidth="1"/>
    <col min="8183" max="8183" width="9.5703125" style="1" customWidth="1"/>
    <col min="8184" max="8184" width="36.28515625" style="1" customWidth="1"/>
    <col min="8185" max="8185" width="86.42578125" style="1" customWidth="1"/>
    <col min="8186" max="8186" width="18.7109375" style="1" customWidth="1"/>
    <col min="8187" max="8187" width="9" style="1" customWidth="1"/>
    <col min="8188" max="8188" width="8.42578125" style="1" customWidth="1"/>
    <col min="8189" max="8189" width="12.5703125" style="1" customWidth="1"/>
    <col min="8190" max="8190" width="11.5703125" style="1" customWidth="1"/>
    <col min="8191" max="8191" width="11.42578125" style="1" customWidth="1"/>
    <col min="8192" max="8192" width="13.7109375" style="1" customWidth="1"/>
    <col min="8193" max="8193" width="14.7109375" style="1" customWidth="1"/>
    <col min="8194" max="8194" width="13.42578125" style="1" customWidth="1"/>
    <col min="8195" max="8437" width="8.85546875" style="1"/>
    <col min="8438" max="8438" width="8.5703125" style="1" customWidth="1"/>
    <col min="8439" max="8439" width="9.5703125" style="1" customWidth="1"/>
    <col min="8440" max="8440" width="36.28515625" style="1" customWidth="1"/>
    <col min="8441" max="8441" width="86.42578125" style="1" customWidth="1"/>
    <col min="8442" max="8442" width="18.7109375" style="1" customWidth="1"/>
    <col min="8443" max="8443" width="9" style="1" customWidth="1"/>
    <col min="8444" max="8444" width="8.42578125" style="1" customWidth="1"/>
    <col min="8445" max="8445" width="12.5703125" style="1" customWidth="1"/>
    <col min="8446" max="8446" width="11.5703125" style="1" customWidth="1"/>
    <col min="8447" max="8447" width="11.42578125" style="1" customWidth="1"/>
    <col min="8448" max="8448" width="13.7109375" style="1" customWidth="1"/>
    <col min="8449" max="8449" width="14.7109375" style="1" customWidth="1"/>
    <col min="8450" max="8450" width="13.42578125" style="1" customWidth="1"/>
    <col min="8451" max="8693" width="8.85546875" style="1"/>
    <col min="8694" max="8694" width="8.5703125" style="1" customWidth="1"/>
    <col min="8695" max="8695" width="9.5703125" style="1" customWidth="1"/>
    <col min="8696" max="8696" width="36.28515625" style="1" customWidth="1"/>
    <col min="8697" max="8697" width="86.42578125" style="1" customWidth="1"/>
    <col min="8698" max="8698" width="18.7109375" style="1" customWidth="1"/>
    <col min="8699" max="8699" width="9" style="1" customWidth="1"/>
    <col min="8700" max="8700" width="8.42578125" style="1" customWidth="1"/>
    <col min="8701" max="8701" width="12.5703125" style="1" customWidth="1"/>
    <col min="8702" max="8702" width="11.5703125" style="1" customWidth="1"/>
    <col min="8703" max="8703" width="11.42578125" style="1" customWidth="1"/>
    <col min="8704" max="8704" width="13.7109375" style="1" customWidth="1"/>
    <col min="8705" max="8705" width="14.7109375" style="1" customWidth="1"/>
    <col min="8706" max="8706" width="13.42578125" style="1" customWidth="1"/>
    <col min="8707" max="8949" width="8.85546875" style="1"/>
    <col min="8950" max="8950" width="8.5703125" style="1" customWidth="1"/>
    <col min="8951" max="8951" width="9.5703125" style="1" customWidth="1"/>
    <col min="8952" max="8952" width="36.28515625" style="1" customWidth="1"/>
    <col min="8953" max="8953" width="86.42578125" style="1" customWidth="1"/>
    <col min="8954" max="8954" width="18.7109375" style="1" customWidth="1"/>
    <col min="8955" max="8955" width="9" style="1" customWidth="1"/>
    <col min="8956" max="8956" width="8.42578125" style="1" customWidth="1"/>
    <col min="8957" max="8957" width="12.5703125" style="1" customWidth="1"/>
    <col min="8958" max="8958" width="11.5703125" style="1" customWidth="1"/>
    <col min="8959" max="8959" width="11.42578125" style="1" customWidth="1"/>
    <col min="8960" max="8960" width="13.7109375" style="1" customWidth="1"/>
    <col min="8961" max="8961" width="14.7109375" style="1" customWidth="1"/>
    <col min="8962" max="8962" width="13.42578125" style="1" customWidth="1"/>
    <col min="8963" max="9205" width="8.85546875" style="1"/>
    <col min="9206" max="9206" width="8.5703125" style="1" customWidth="1"/>
    <col min="9207" max="9207" width="9.5703125" style="1" customWidth="1"/>
    <col min="9208" max="9208" width="36.28515625" style="1" customWidth="1"/>
    <col min="9209" max="9209" width="86.42578125" style="1" customWidth="1"/>
    <col min="9210" max="9210" width="18.7109375" style="1" customWidth="1"/>
    <col min="9211" max="9211" width="9" style="1" customWidth="1"/>
    <col min="9212" max="9212" width="8.42578125" style="1" customWidth="1"/>
    <col min="9213" max="9213" width="12.5703125" style="1" customWidth="1"/>
    <col min="9214" max="9214" width="11.5703125" style="1" customWidth="1"/>
    <col min="9215" max="9215" width="11.42578125" style="1" customWidth="1"/>
    <col min="9216" max="9216" width="13.7109375" style="1" customWidth="1"/>
    <col min="9217" max="9217" width="14.7109375" style="1" customWidth="1"/>
    <col min="9218" max="9218" width="13.42578125" style="1" customWidth="1"/>
    <col min="9219" max="9461" width="8.85546875" style="1"/>
    <col min="9462" max="9462" width="8.5703125" style="1" customWidth="1"/>
    <col min="9463" max="9463" width="9.5703125" style="1" customWidth="1"/>
    <col min="9464" max="9464" width="36.28515625" style="1" customWidth="1"/>
    <col min="9465" max="9465" width="86.42578125" style="1" customWidth="1"/>
    <col min="9466" max="9466" width="18.7109375" style="1" customWidth="1"/>
    <col min="9467" max="9467" width="9" style="1" customWidth="1"/>
    <col min="9468" max="9468" width="8.42578125" style="1" customWidth="1"/>
    <col min="9469" max="9469" width="12.5703125" style="1" customWidth="1"/>
    <col min="9470" max="9470" width="11.5703125" style="1" customWidth="1"/>
    <col min="9471" max="9471" width="11.42578125" style="1" customWidth="1"/>
    <col min="9472" max="9472" width="13.7109375" style="1" customWidth="1"/>
    <col min="9473" max="9473" width="14.7109375" style="1" customWidth="1"/>
    <col min="9474" max="9474" width="13.42578125" style="1" customWidth="1"/>
    <col min="9475" max="9717" width="8.85546875" style="1"/>
    <col min="9718" max="9718" width="8.5703125" style="1" customWidth="1"/>
    <col min="9719" max="9719" width="9.5703125" style="1" customWidth="1"/>
    <col min="9720" max="9720" width="36.28515625" style="1" customWidth="1"/>
    <col min="9721" max="9721" width="86.42578125" style="1" customWidth="1"/>
    <col min="9722" max="9722" width="18.7109375" style="1" customWidth="1"/>
    <col min="9723" max="9723" width="9" style="1" customWidth="1"/>
    <col min="9724" max="9724" width="8.42578125" style="1" customWidth="1"/>
    <col min="9725" max="9725" width="12.5703125" style="1" customWidth="1"/>
    <col min="9726" max="9726" width="11.5703125" style="1" customWidth="1"/>
    <col min="9727" max="9727" width="11.42578125" style="1" customWidth="1"/>
    <col min="9728" max="9728" width="13.7109375" style="1" customWidth="1"/>
    <col min="9729" max="9729" width="14.7109375" style="1" customWidth="1"/>
    <col min="9730" max="9730" width="13.42578125" style="1" customWidth="1"/>
    <col min="9731" max="9973" width="8.85546875" style="1"/>
    <col min="9974" max="9974" width="8.5703125" style="1" customWidth="1"/>
    <col min="9975" max="9975" width="9.5703125" style="1" customWidth="1"/>
    <col min="9976" max="9976" width="36.28515625" style="1" customWidth="1"/>
    <col min="9977" max="9977" width="86.42578125" style="1" customWidth="1"/>
    <col min="9978" max="9978" width="18.7109375" style="1" customWidth="1"/>
    <col min="9979" max="9979" width="9" style="1" customWidth="1"/>
    <col min="9980" max="9980" width="8.42578125" style="1" customWidth="1"/>
    <col min="9981" max="9981" width="12.5703125" style="1" customWidth="1"/>
    <col min="9982" max="9982" width="11.5703125" style="1" customWidth="1"/>
    <col min="9983" max="9983" width="11.42578125" style="1" customWidth="1"/>
    <col min="9984" max="9984" width="13.7109375" style="1" customWidth="1"/>
    <col min="9985" max="9985" width="14.7109375" style="1" customWidth="1"/>
    <col min="9986" max="9986" width="13.42578125" style="1" customWidth="1"/>
    <col min="9987" max="10229" width="8.85546875" style="1"/>
    <col min="10230" max="10230" width="8.5703125" style="1" customWidth="1"/>
    <col min="10231" max="10231" width="9.5703125" style="1" customWidth="1"/>
    <col min="10232" max="10232" width="36.28515625" style="1" customWidth="1"/>
    <col min="10233" max="10233" width="86.42578125" style="1" customWidth="1"/>
    <col min="10234" max="10234" width="18.7109375" style="1" customWidth="1"/>
    <col min="10235" max="10235" width="9" style="1" customWidth="1"/>
    <col min="10236" max="10236" width="8.42578125" style="1" customWidth="1"/>
    <col min="10237" max="10237" width="12.5703125" style="1" customWidth="1"/>
    <col min="10238" max="10238" width="11.5703125" style="1" customWidth="1"/>
    <col min="10239" max="10239" width="11.42578125" style="1" customWidth="1"/>
    <col min="10240" max="10240" width="13.7109375" style="1" customWidth="1"/>
    <col min="10241" max="10241" width="14.7109375" style="1" customWidth="1"/>
    <col min="10242" max="10242" width="13.42578125" style="1" customWidth="1"/>
    <col min="10243" max="10485" width="8.85546875" style="1"/>
    <col min="10486" max="10486" width="8.5703125" style="1" customWidth="1"/>
    <col min="10487" max="10487" width="9.5703125" style="1" customWidth="1"/>
    <col min="10488" max="10488" width="36.28515625" style="1" customWidth="1"/>
    <col min="10489" max="10489" width="86.42578125" style="1" customWidth="1"/>
    <col min="10490" max="10490" width="18.7109375" style="1" customWidth="1"/>
    <col min="10491" max="10491" width="9" style="1" customWidth="1"/>
    <col min="10492" max="10492" width="8.42578125" style="1" customWidth="1"/>
    <col min="10493" max="10493" width="12.5703125" style="1" customWidth="1"/>
    <col min="10494" max="10494" width="11.5703125" style="1" customWidth="1"/>
    <col min="10495" max="10495" width="11.42578125" style="1" customWidth="1"/>
    <col min="10496" max="10496" width="13.7109375" style="1" customWidth="1"/>
    <col min="10497" max="10497" width="14.7109375" style="1" customWidth="1"/>
    <col min="10498" max="10498" width="13.42578125" style="1" customWidth="1"/>
    <col min="10499" max="10741" width="8.85546875" style="1"/>
    <col min="10742" max="10742" width="8.5703125" style="1" customWidth="1"/>
    <col min="10743" max="10743" width="9.5703125" style="1" customWidth="1"/>
    <col min="10744" max="10744" width="36.28515625" style="1" customWidth="1"/>
    <col min="10745" max="10745" width="86.42578125" style="1" customWidth="1"/>
    <col min="10746" max="10746" width="18.7109375" style="1" customWidth="1"/>
    <col min="10747" max="10747" width="9" style="1" customWidth="1"/>
    <col min="10748" max="10748" width="8.42578125" style="1" customWidth="1"/>
    <col min="10749" max="10749" width="12.5703125" style="1" customWidth="1"/>
    <col min="10750" max="10750" width="11.5703125" style="1" customWidth="1"/>
    <col min="10751" max="10751" width="11.42578125" style="1" customWidth="1"/>
    <col min="10752" max="10752" width="13.7109375" style="1" customWidth="1"/>
    <col min="10753" max="10753" width="14.7109375" style="1" customWidth="1"/>
    <col min="10754" max="10754" width="13.42578125" style="1" customWidth="1"/>
    <col min="10755" max="10997" width="8.85546875" style="1"/>
    <col min="10998" max="10998" width="8.5703125" style="1" customWidth="1"/>
    <col min="10999" max="10999" width="9.5703125" style="1" customWidth="1"/>
    <col min="11000" max="11000" width="36.28515625" style="1" customWidth="1"/>
    <col min="11001" max="11001" width="86.42578125" style="1" customWidth="1"/>
    <col min="11002" max="11002" width="18.7109375" style="1" customWidth="1"/>
    <col min="11003" max="11003" width="9" style="1" customWidth="1"/>
    <col min="11004" max="11004" width="8.42578125" style="1" customWidth="1"/>
    <col min="11005" max="11005" width="12.5703125" style="1" customWidth="1"/>
    <col min="11006" max="11006" width="11.5703125" style="1" customWidth="1"/>
    <col min="11007" max="11007" width="11.42578125" style="1" customWidth="1"/>
    <col min="11008" max="11008" width="13.7109375" style="1" customWidth="1"/>
    <col min="11009" max="11009" width="14.7109375" style="1" customWidth="1"/>
    <col min="11010" max="11010" width="13.42578125" style="1" customWidth="1"/>
    <col min="11011" max="11253" width="8.85546875" style="1"/>
    <col min="11254" max="11254" width="8.5703125" style="1" customWidth="1"/>
    <col min="11255" max="11255" width="9.5703125" style="1" customWidth="1"/>
    <col min="11256" max="11256" width="36.28515625" style="1" customWidth="1"/>
    <col min="11257" max="11257" width="86.42578125" style="1" customWidth="1"/>
    <col min="11258" max="11258" width="18.7109375" style="1" customWidth="1"/>
    <col min="11259" max="11259" width="9" style="1" customWidth="1"/>
    <col min="11260" max="11260" width="8.42578125" style="1" customWidth="1"/>
    <col min="11261" max="11261" width="12.5703125" style="1" customWidth="1"/>
    <col min="11262" max="11262" width="11.5703125" style="1" customWidth="1"/>
    <col min="11263" max="11263" width="11.42578125" style="1" customWidth="1"/>
    <col min="11264" max="11264" width="13.7109375" style="1" customWidth="1"/>
    <col min="11265" max="11265" width="14.7109375" style="1" customWidth="1"/>
    <col min="11266" max="11266" width="13.42578125" style="1" customWidth="1"/>
    <col min="11267" max="11509" width="8.85546875" style="1"/>
    <col min="11510" max="11510" width="8.5703125" style="1" customWidth="1"/>
    <col min="11511" max="11511" width="9.5703125" style="1" customWidth="1"/>
    <col min="11512" max="11512" width="36.28515625" style="1" customWidth="1"/>
    <col min="11513" max="11513" width="86.42578125" style="1" customWidth="1"/>
    <col min="11514" max="11514" width="18.7109375" style="1" customWidth="1"/>
    <col min="11515" max="11515" width="9" style="1" customWidth="1"/>
    <col min="11516" max="11516" width="8.42578125" style="1" customWidth="1"/>
    <col min="11517" max="11517" width="12.5703125" style="1" customWidth="1"/>
    <col min="11518" max="11518" width="11.5703125" style="1" customWidth="1"/>
    <col min="11519" max="11519" width="11.42578125" style="1" customWidth="1"/>
    <col min="11520" max="11520" width="13.7109375" style="1" customWidth="1"/>
    <col min="11521" max="11521" width="14.7109375" style="1" customWidth="1"/>
    <col min="11522" max="11522" width="13.42578125" style="1" customWidth="1"/>
    <col min="11523" max="11765" width="8.85546875" style="1"/>
    <col min="11766" max="11766" width="8.5703125" style="1" customWidth="1"/>
    <col min="11767" max="11767" width="9.5703125" style="1" customWidth="1"/>
    <col min="11768" max="11768" width="36.28515625" style="1" customWidth="1"/>
    <col min="11769" max="11769" width="86.42578125" style="1" customWidth="1"/>
    <col min="11770" max="11770" width="18.7109375" style="1" customWidth="1"/>
    <col min="11771" max="11771" width="9" style="1" customWidth="1"/>
    <col min="11772" max="11772" width="8.42578125" style="1" customWidth="1"/>
    <col min="11773" max="11773" width="12.5703125" style="1" customWidth="1"/>
    <col min="11774" max="11774" width="11.5703125" style="1" customWidth="1"/>
    <col min="11775" max="11775" width="11.42578125" style="1" customWidth="1"/>
    <col min="11776" max="11776" width="13.7109375" style="1" customWidth="1"/>
    <col min="11777" max="11777" width="14.7109375" style="1" customWidth="1"/>
    <col min="11778" max="11778" width="13.42578125" style="1" customWidth="1"/>
    <col min="11779" max="12021" width="8.85546875" style="1"/>
    <col min="12022" max="12022" width="8.5703125" style="1" customWidth="1"/>
    <col min="12023" max="12023" width="9.5703125" style="1" customWidth="1"/>
    <col min="12024" max="12024" width="36.28515625" style="1" customWidth="1"/>
    <col min="12025" max="12025" width="86.42578125" style="1" customWidth="1"/>
    <col min="12026" max="12026" width="18.7109375" style="1" customWidth="1"/>
    <col min="12027" max="12027" width="9" style="1" customWidth="1"/>
    <col min="12028" max="12028" width="8.42578125" style="1" customWidth="1"/>
    <col min="12029" max="12029" width="12.5703125" style="1" customWidth="1"/>
    <col min="12030" max="12030" width="11.5703125" style="1" customWidth="1"/>
    <col min="12031" max="12031" width="11.42578125" style="1" customWidth="1"/>
    <col min="12032" max="12032" width="13.7109375" style="1" customWidth="1"/>
    <col min="12033" max="12033" width="14.7109375" style="1" customWidth="1"/>
    <col min="12034" max="12034" width="13.42578125" style="1" customWidth="1"/>
    <col min="12035" max="12277" width="8.85546875" style="1"/>
    <col min="12278" max="12278" width="8.5703125" style="1" customWidth="1"/>
    <col min="12279" max="12279" width="9.5703125" style="1" customWidth="1"/>
    <col min="12280" max="12280" width="36.28515625" style="1" customWidth="1"/>
    <col min="12281" max="12281" width="86.42578125" style="1" customWidth="1"/>
    <col min="12282" max="12282" width="18.7109375" style="1" customWidth="1"/>
    <col min="12283" max="12283" width="9" style="1" customWidth="1"/>
    <col min="12284" max="12284" width="8.42578125" style="1" customWidth="1"/>
    <col min="12285" max="12285" width="12.5703125" style="1" customWidth="1"/>
    <col min="12286" max="12286" width="11.5703125" style="1" customWidth="1"/>
    <col min="12287" max="12287" width="11.42578125" style="1" customWidth="1"/>
    <col min="12288" max="12288" width="13.7109375" style="1" customWidth="1"/>
    <col min="12289" max="12289" width="14.7109375" style="1" customWidth="1"/>
    <col min="12290" max="12290" width="13.42578125" style="1" customWidth="1"/>
    <col min="12291" max="12533" width="8.85546875" style="1"/>
    <col min="12534" max="12534" width="8.5703125" style="1" customWidth="1"/>
    <col min="12535" max="12535" width="9.5703125" style="1" customWidth="1"/>
    <col min="12536" max="12536" width="36.28515625" style="1" customWidth="1"/>
    <col min="12537" max="12537" width="86.42578125" style="1" customWidth="1"/>
    <col min="12538" max="12538" width="18.7109375" style="1" customWidth="1"/>
    <col min="12539" max="12539" width="9" style="1" customWidth="1"/>
    <col min="12540" max="12540" width="8.42578125" style="1" customWidth="1"/>
    <col min="12541" max="12541" width="12.5703125" style="1" customWidth="1"/>
    <col min="12542" max="12542" width="11.5703125" style="1" customWidth="1"/>
    <col min="12543" max="12543" width="11.42578125" style="1" customWidth="1"/>
    <col min="12544" max="12544" width="13.7109375" style="1" customWidth="1"/>
    <col min="12545" max="12545" width="14.7109375" style="1" customWidth="1"/>
    <col min="12546" max="12546" width="13.42578125" style="1" customWidth="1"/>
    <col min="12547" max="12789" width="8.85546875" style="1"/>
    <col min="12790" max="12790" width="8.5703125" style="1" customWidth="1"/>
    <col min="12791" max="12791" width="9.5703125" style="1" customWidth="1"/>
    <col min="12792" max="12792" width="36.28515625" style="1" customWidth="1"/>
    <col min="12793" max="12793" width="86.42578125" style="1" customWidth="1"/>
    <col min="12794" max="12794" width="18.7109375" style="1" customWidth="1"/>
    <col min="12795" max="12795" width="9" style="1" customWidth="1"/>
    <col min="12796" max="12796" width="8.42578125" style="1" customWidth="1"/>
    <col min="12797" max="12797" width="12.5703125" style="1" customWidth="1"/>
    <col min="12798" max="12798" width="11.5703125" style="1" customWidth="1"/>
    <col min="12799" max="12799" width="11.42578125" style="1" customWidth="1"/>
    <col min="12800" max="12800" width="13.7109375" style="1" customWidth="1"/>
    <col min="12801" max="12801" width="14.7109375" style="1" customWidth="1"/>
    <col min="12802" max="12802" width="13.42578125" style="1" customWidth="1"/>
    <col min="12803" max="13045" width="8.85546875" style="1"/>
    <col min="13046" max="13046" width="8.5703125" style="1" customWidth="1"/>
    <col min="13047" max="13047" width="9.5703125" style="1" customWidth="1"/>
    <col min="13048" max="13048" width="36.28515625" style="1" customWidth="1"/>
    <col min="13049" max="13049" width="86.42578125" style="1" customWidth="1"/>
    <col min="13050" max="13050" width="18.7109375" style="1" customWidth="1"/>
    <col min="13051" max="13051" width="9" style="1" customWidth="1"/>
    <col min="13052" max="13052" width="8.42578125" style="1" customWidth="1"/>
    <col min="13053" max="13053" width="12.5703125" style="1" customWidth="1"/>
    <col min="13054" max="13054" width="11.5703125" style="1" customWidth="1"/>
    <col min="13055" max="13055" width="11.42578125" style="1" customWidth="1"/>
    <col min="13056" max="13056" width="13.7109375" style="1" customWidth="1"/>
    <col min="13057" max="13057" width="14.7109375" style="1" customWidth="1"/>
    <col min="13058" max="13058" width="13.42578125" style="1" customWidth="1"/>
    <col min="13059" max="13301" width="8.85546875" style="1"/>
    <col min="13302" max="13302" width="8.5703125" style="1" customWidth="1"/>
    <col min="13303" max="13303" width="9.5703125" style="1" customWidth="1"/>
    <col min="13304" max="13304" width="36.28515625" style="1" customWidth="1"/>
    <col min="13305" max="13305" width="86.42578125" style="1" customWidth="1"/>
    <col min="13306" max="13306" width="18.7109375" style="1" customWidth="1"/>
    <col min="13307" max="13307" width="9" style="1" customWidth="1"/>
    <col min="13308" max="13308" width="8.42578125" style="1" customWidth="1"/>
    <col min="13309" max="13309" width="12.5703125" style="1" customWidth="1"/>
    <col min="13310" max="13310" width="11.5703125" style="1" customWidth="1"/>
    <col min="13311" max="13311" width="11.42578125" style="1" customWidth="1"/>
    <col min="13312" max="13312" width="13.7109375" style="1" customWidth="1"/>
    <col min="13313" max="13313" width="14.7109375" style="1" customWidth="1"/>
    <col min="13314" max="13314" width="13.42578125" style="1" customWidth="1"/>
    <col min="13315" max="13557" width="8.85546875" style="1"/>
    <col min="13558" max="13558" width="8.5703125" style="1" customWidth="1"/>
    <col min="13559" max="13559" width="9.5703125" style="1" customWidth="1"/>
    <col min="13560" max="13560" width="36.28515625" style="1" customWidth="1"/>
    <col min="13561" max="13561" width="86.42578125" style="1" customWidth="1"/>
    <col min="13562" max="13562" width="18.7109375" style="1" customWidth="1"/>
    <col min="13563" max="13563" width="9" style="1" customWidth="1"/>
    <col min="13564" max="13564" width="8.42578125" style="1" customWidth="1"/>
    <col min="13565" max="13565" width="12.5703125" style="1" customWidth="1"/>
    <col min="13566" max="13566" width="11.5703125" style="1" customWidth="1"/>
    <col min="13567" max="13567" width="11.42578125" style="1" customWidth="1"/>
    <col min="13568" max="13568" width="13.7109375" style="1" customWidth="1"/>
    <col min="13569" max="13569" width="14.7109375" style="1" customWidth="1"/>
    <col min="13570" max="13570" width="13.42578125" style="1" customWidth="1"/>
    <col min="13571" max="13813" width="8.85546875" style="1"/>
    <col min="13814" max="13814" width="8.5703125" style="1" customWidth="1"/>
    <col min="13815" max="13815" width="9.5703125" style="1" customWidth="1"/>
    <col min="13816" max="13816" width="36.28515625" style="1" customWidth="1"/>
    <col min="13817" max="13817" width="86.42578125" style="1" customWidth="1"/>
    <col min="13818" max="13818" width="18.7109375" style="1" customWidth="1"/>
    <col min="13819" max="13819" width="9" style="1" customWidth="1"/>
    <col min="13820" max="13820" width="8.42578125" style="1" customWidth="1"/>
    <col min="13821" max="13821" width="12.5703125" style="1" customWidth="1"/>
    <col min="13822" max="13822" width="11.5703125" style="1" customWidth="1"/>
    <col min="13823" max="13823" width="11.42578125" style="1" customWidth="1"/>
    <col min="13824" max="13824" width="13.7109375" style="1" customWidth="1"/>
    <col min="13825" max="13825" width="14.7109375" style="1" customWidth="1"/>
    <col min="13826" max="13826" width="13.42578125" style="1" customWidth="1"/>
    <col min="13827" max="14069" width="8.85546875" style="1"/>
    <col min="14070" max="14070" width="8.5703125" style="1" customWidth="1"/>
    <col min="14071" max="14071" width="9.5703125" style="1" customWidth="1"/>
    <col min="14072" max="14072" width="36.28515625" style="1" customWidth="1"/>
    <col min="14073" max="14073" width="86.42578125" style="1" customWidth="1"/>
    <col min="14074" max="14074" width="18.7109375" style="1" customWidth="1"/>
    <col min="14075" max="14075" width="9" style="1" customWidth="1"/>
    <col min="14076" max="14076" width="8.42578125" style="1" customWidth="1"/>
    <col min="14077" max="14077" width="12.5703125" style="1" customWidth="1"/>
    <col min="14078" max="14078" width="11.5703125" style="1" customWidth="1"/>
    <col min="14079" max="14079" width="11.42578125" style="1" customWidth="1"/>
    <col min="14080" max="14080" width="13.7109375" style="1" customWidth="1"/>
    <col min="14081" max="14081" width="14.7109375" style="1" customWidth="1"/>
    <col min="14082" max="14082" width="13.42578125" style="1" customWidth="1"/>
    <col min="14083" max="14325" width="8.85546875" style="1"/>
    <col min="14326" max="14326" width="8.5703125" style="1" customWidth="1"/>
    <col min="14327" max="14327" width="9.5703125" style="1" customWidth="1"/>
    <col min="14328" max="14328" width="36.28515625" style="1" customWidth="1"/>
    <col min="14329" max="14329" width="86.42578125" style="1" customWidth="1"/>
    <col min="14330" max="14330" width="18.7109375" style="1" customWidth="1"/>
    <col min="14331" max="14331" width="9" style="1" customWidth="1"/>
    <col min="14332" max="14332" width="8.42578125" style="1" customWidth="1"/>
    <col min="14333" max="14333" width="12.5703125" style="1" customWidth="1"/>
    <col min="14334" max="14334" width="11.5703125" style="1" customWidth="1"/>
    <col min="14335" max="14335" width="11.42578125" style="1" customWidth="1"/>
    <col min="14336" max="14336" width="13.7109375" style="1" customWidth="1"/>
    <col min="14337" max="14337" width="14.7109375" style="1" customWidth="1"/>
    <col min="14338" max="14338" width="13.42578125" style="1" customWidth="1"/>
    <col min="14339" max="14581" width="8.85546875" style="1"/>
    <col min="14582" max="14582" width="8.5703125" style="1" customWidth="1"/>
    <col min="14583" max="14583" width="9.5703125" style="1" customWidth="1"/>
    <col min="14584" max="14584" width="36.28515625" style="1" customWidth="1"/>
    <col min="14585" max="14585" width="86.42578125" style="1" customWidth="1"/>
    <col min="14586" max="14586" width="18.7109375" style="1" customWidth="1"/>
    <col min="14587" max="14587" width="9" style="1" customWidth="1"/>
    <col min="14588" max="14588" width="8.42578125" style="1" customWidth="1"/>
    <col min="14589" max="14589" width="12.5703125" style="1" customWidth="1"/>
    <col min="14590" max="14590" width="11.5703125" style="1" customWidth="1"/>
    <col min="14591" max="14591" width="11.42578125" style="1" customWidth="1"/>
    <col min="14592" max="14592" width="13.7109375" style="1" customWidth="1"/>
    <col min="14593" max="14593" width="14.7109375" style="1" customWidth="1"/>
    <col min="14594" max="14594" width="13.42578125" style="1" customWidth="1"/>
    <col min="14595" max="14837" width="8.85546875" style="1"/>
    <col min="14838" max="14838" width="8.5703125" style="1" customWidth="1"/>
    <col min="14839" max="14839" width="9.5703125" style="1" customWidth="1"/>
    <col min="14840" max="14840" width="36.28515625" style="1" customWidth="1"/>
    <col min="14841" max="14841" width="86.42578125" style="1" customWidth="1"/>
    <col min="14842" max="14842" width="18.7109375" style="1" customWidth="1"/>
    <col min="14843" max="14843" width="9" style="1" customWidth="1"/>
    <col min="14844" max="14844" width="8.42578125" style="1" customWidth="1"/>
    <col min="14845" max="14845" width="12.5703125" style="1" customWidth="1"/>
    <col min="14846" max="14846" width="11.5703125" style="1" customWidth="1"/>
    <col min="14847" max="14847" width="11.42578125" style="1" customWidth="1"/>
    <col min="14848" max="14848" width="13.7109375" style="1" customWidth="1"/>
    <col min="14849" max="14849" width="14.7109375" style="1" customWidth="1"/>
    <col min="14850" max="14850" width="13.42578125" style="1" customWidth="1"/>
    <col min="14851" max="15093" width="8.85546875" style="1"/>
    <col min="15094" max="15094" width="8.5703125" style="1" customWidth="1"/>
    <col min="15095" max="15095" width="9.5703125" style="1" customWidth="1"/>
    <col min="15096" max="15096" width="36.28515625" style="1" customWidth="1"/>
    <col min="15097" max="15097" width="86.42578125" style="1" customWidth="1"/>
    <col min="15098" max="15098" width="18.7109375" style="1" customWidth="1"/>
    <col min="15099" max="15099" width="9" style="1" customWidth="1"/>
    <col min="15100" max="15100" width="8.42578125" style="1" customWidth="1"/>
    <col min="15101" max="15101" width="12.5703125" style="1" customWidth="1"/>
    <col min="15102" max="15102" width="11.5703125" style="1" customWidth="1"/>
    <col min="15103" max="15103" width="11.42578125" style="1" customWidth="1"/>
    <col min="15104" max="15104" width="13.7109375" style="1" customWidth="1"/>
    <col min="15105" max="15105" width="14.7109375" style="1" customWidth="1"/>
    <col min="15106" max="15106" width="13.42578125" style="1" customWidth="1"/>
    <col min="15107" max="15349" width="8.85546875" style="1"/>
    <col min="15350" max="15350" width="8.5703125" style="1" customWidth="1"/>
    <col min="15351" max="15351" width="9.5703125" style="1" customWidth="1"/>
    <col min="15352" max="15352" width="36.28515625" style="1" customWidth="1"/>
    <col min="15353" max="15353" width="86.42578125" style="1" customWidth="1"/>
    <col min="15354" max="15354" width="18.7109375" style="1" customWidth="1"/>
    <col min="15355" max="15355" width="9" style="1" customWidth="1"/>
    <col min="15356" max="15356" width="8.42578125" style="1" customWidth="1"/>
    <col min="15357" max="15357" width="12.5703125" style="1" customWidth="1"/>
    <col min="15358" max="15358" width="11.5703125" style="1" customWidth="1"/>
    <col min="15359" max="15359" width="11.42578125" style="1" customWidth="1"/>
    <col min="15360" max="15360" width="13.7109375" style="1" customWidth="1"/>
    <col min="15361" max="15361" width="14.7109375" style="1" customWidth="1"/>
    <col min="15362" max="15362" width="13.42578125" style="1" customWidth="1"/>
    <col min="15363" max="15605" width="8.85546875" style="1"/>
    <col min="15606" max="15606" width="8.5703125" style="1" customWidth="1"/>
    <col min="15607" max="15607" width="9.5703125" style="1" customWidth="1"/>
    <col min="15608" max="15608" width="36.28515625" style="1" customWidth="1"/>
    <col min="15609" max="15609" width="86.42578125" style="1" customWidth="1"/>
    <col min="15610" max="15610" width="18.7109375" style="1" customWidth="1"/>
    <col min="15611" max="15611" width="9" style="1" customWidth="1"/>
    <col min="15612" max="15612" width="8.42578125" style="1" customWidth="1"/>
    <col min="15613" max="15613" width="12.5703125" style="1" customWidth="1"/>
    <col min="15614" max="15614" width="11.5703125" style="1" customWidth="1"/>
    <col min="15615" max="15615" width="11.42578125" style="1" customWidth="1"/>
    <col min="15616" max="15616" width="13.7109375" style="1" customWidth="1"/>
    <col min="15617" max="15617" width="14.7109375" style="1" customWidth="1"/>
    <col min="15618" max="15618" width="13.42578125" style="1" customWidth="1"/>
    <col min="15619" max="15861" width="8.85546875" style="1"/>
    <col min="15862" max="15862" width="8.5703125" style="1" customWidth="1"/>
    <col min="15863" max="15863" width="9.5703125" style="1" customWidth="1"/>
    <col min="15864" max="15864" width="36.28515625" style="1" customWidth="1"/>
    <col min="15865" max="15865" width="86.42578125" style="1" customWidth="1"/>
    <col min="15866" max="15866" width="18.7109375" style="1" customWidth="1"/>
    <col min="15867" max="15867" width="9" style="1" customWidth="1"/>
    <col min="15868" max="15868" width="8.42578125" style="1" customWidth="1"/>
    <col min="15869" max="15869" width="12.5703125" style="1" customWidth="1"/>
    <col min="15870" max="15870" width="11.5703125" style="1" customWidth="1"/>
    <col min="15871" max="15871" width="11.42578125" style="1" customWidth="1"/>
    <col min="15872" max="15872" width="13.7109375" style="1" customWidth="1"/>
    <col min="15873" max="15873" width="14.7109375" style="1" customWidth="1"/>
    <col min="15874" max="15874" width="13.42578125" style="1" customWidth="1"/>
    <col min="15875" max="16117" width="8.85546875" style="1"/>
    <col min="16118" max="16118" width="8.5703125" style="1" customWidth="1"/>
    <col min="16119" max="16119" width="9.5703125" style="1" customWidth="1"/>
    <col min="16120" max="16120" width="36.28515625" style="1" customWidth="1"/>
    <col min="16121" max="16121" width="86.42578125" style="1" customWidth="1"/>
    <col min="16122" max="16122" width="18.7109375" style="1" customWidth="1"/>
    <col min="16123" max="16123" width="9" style="1" customWidth="1"/>
    <col min="16124" max="16124" width="8.42578125" style="1" customWidth="1"/>
    <col min="16125" max="16125" width="12.5703125" style="1" customWidth="1"/>
    <col min="16126" max="16126" width="11.5703125" style="1" customWidth="1"/>
    <col min="16127" max="16127" width="11.42578125" style="1" customWidth="1"/>
    <col min="16128" max="16128" width="13.7109375" style="1" customWidth="1"/>
    <col min="16129" max="16129" width="14.7109375" style="1" customWidth="1"/>
    <col min="16130" max="16130" width="13.42578125" style="1" customWidth="1"/>
    <col min="16131" max="16381" width="8.85546875" style="1"/>
    <col min="16382" max="16384" width="9.285156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999" t="s">
        <v>7</v>
      </c>
      <c r="B7" s="999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999" t="s">
        <v>9</v>
      </c>
      <c r="B9" s="999"/>
      <c r="C9" s="1000" t="s">
        <v>84</v>
      </c>
      <c r="D9" s="1000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999" t="s">
        <v>96</v>
      </c>
      <c r="B11" s="999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999" t="s">
        <v>10</v>
      </c>
      <c r="B13" s="999"/>
      <c r="C13" s="1000" t="s">
        <v>97</v>
      </c>
      <c r="D13" s="1000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999" t="s">
        <v>0</v>
      </c>
      <c r="B15" s="999"/>
      <c r="C15" s="999" t="s">
        <v>98</v>
      </c>
      <c r="D15" s="999"/>
      <c r="F15" s="12"/>
      <c r="G15" s="12"/>
      <c r="J15" s="23" t="s">
        <v>11</v>
      </c>
      <c r="K15" s="178"/>
    </row>
    <row r="16" spans="1:11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40" t="s">
        <v>161</v>
      </c>
    </row>
    <row r="19" spans="1:11" s="8" customFormat="1" ht="13.5">
      <c r="A19" s="6"/>
      <c r="B19" s="25"/>
      <c r="C19" s="29"/>
      <c r="D19" s="7"/>
      <c r="F19" s="12"/>
      <c r="I19" s="12"/>
      <c r="J19" s="33" t="s">
        <v>13</v>
      </c>
      <c r="K19" s="341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991" t="s">
        <v>16</v>
      </c>
      <c r="K22" s="992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4</v>
      </c>
      <c r="I24" s="45" t="s">
        <v>1393</v>
      </c>
      <c r="J24" s="180">
        <v>45436</v>
      </c>
      <c r="K24" s="45" t="s">
        <v>1393</v>
      </c>
    </row>
    <row r="25" spans="1:11" s="49" customFormat="1" ht="18.75">
      <c r="A25" s="993" t="s">
        <v>76</v>
      </c>
      <c r="B25" s="993"/>
      <c r="C25" s="993"/>
      <c r="D25" s="993"/>
      <c r="E25" s="993"/>
      <c r="F25" s="993"/>
      <c r="G25" s="993"/>
      <c r="H25" s="993"/>
      <c r="I25" s="993"/>
      <c r="J25" s="993"/>
      <c r="K25" s="993"/>
    </row>
    <row r="26" spans="1:11" s="49" customFormat="1" ht="18.75">
      <c r="A26" s="993" t="s">
        <v>17</v>
      </c>
      <c r="B26" s="993"/>
      <c r="C26" s="993"/>
      <c r="D26" s="993"/>
      <c r="E26" s="993"/>
      <c r="F26" s="993"/>
      <c r="G26" s="993"/>
      <c r="H26" s="993"/>
      <c r="I26" s="993"/>
      <c r="J26" s="993"/>
      <c r="K26" s="993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6.5">
      <c r="A28" s="994" t="s">
        <v>63</v>
      </c>
      <c r="B28" s="994"/>
      <c r="C28" s="994"/>
      <c r="D28" s="994"/>
      <c r="E28" s="994"/>
      <c r="F28" s="995">
        <v>70145581.823799998</v>
      </c>
      <c r="G28" s="995"/>
      <c r="H28" s="50" t="s">
        <v>22</v>
      </c>
      <c r="I28" s="50"/>
      <c r="J28" s="4" t="s">
        <v>64</v>
      </c>
      <c r="K28" s="51">
        <f>F28-F28/1.2</f>
        <v>11690930.303966664</v>
      </c>
    </row>
    <row r="29" spans="1:11" s="49" customFormat="1" ht="10.5" customHeight="1">
      <c r="A29" s="996"/>
      <c r="B29" s="996"/>
      <c r="C29" s="996"/>
      <c r="D29" s="996"/>
      <c r="E29" s="996"/>
      <c r="F29" s="996"/>
      <c r="G29" s="996"/>
      <c r="H29" s="996"/>
      <c r="I29" s="996"/>
      <c r="J29" s="996"/>
      <c r="K29" s="996"/>
    </row>
    <row r="30" spans="1:11" s="49" customFormat="1" ht="14.1" customHeight="1">
      <c r="A30" s="997" t="s">
        <v>14</v>
      </c>
      <c r="B30" s="997"/>
      <c r="C30" s="997" t="s">
        <v>65</v>
      </c>
      <c r="D30" s="998" t="s">
        <v>66</v>
      </c>
      <c r="E30" s="998" t="s">
        <v>67</v>
      </c>
      <c r="F30" s="998" t="s">
        <v>68</v>
      </c>
      <c r="G30" s="998" t="s">
        <v>69</v>
      </c>
      <c r="H30" s="998"/>
      <c r="I30" s="998" t="s">
        <v>70</v>
      </c>
      <c r="J30" s="998"/>
      <c r="K30" s="998" t="s">
        <v>71</v>
      </c>
    </row>
    <row r="31" spans="1:11" s="49" customFormat="1" ht="14.1" customHeight="1">
      <c r="A31" s="997" t="s">
        <v>72</v>
      </c>
      <c r="B31" s="997" t="s">
        <v>73</v>
      </c>
      <c r="C31" s="997"/>
      <c r="D31" s="998"/>
      <c r="E31" s="998"/>
      <c r="F31" s="998"/>
      <c r="G31" s="998"/>
      <c r="H31" s="998"/>
      <c r="I31" s="998"/>
      <c r="J31" s="998"/>
      <c r="K31" s="998"/>
    </row>
    <row r="32" spans="1:11" s="49" customFormat="1" ht="14.1" customHeight="1">
      <c r="A32" s="997"/>
      <c r="B32" s="997"/>
      <c r="C32" s="997"/>
      <c r="D32" s="998"/>
      <c r="E32" s="998"/>
      <c r="F32" s="998"/>
      <c r="G32" s="998" t="s">
        <v>74</v>
      </c>
      <c r="H32" s="998" t="s">
        <v>75</v>
      </c>
      <c r="I32" s="998" t="s">
        <v>74</v>
      </c>
      <c r="J32" s="998" t="s">
        <v>75</v>
      </c>
      <c r="K32" s="998"/>
    </row>
    <row r="33" spans="1:11" s="49" customFormat="1" ht="14.1" customHeight="1">
      <c r="A33" s="997"/>
      <c r="B33" s="997"/>
      <c r="C33" s="997"/>
      <c r="D33" s="998"/>
      <c r="E33" s="998"/>
      <c r="F33" s="998"/>
      <c r="G33" s="998"/>
      <c r="H33" s="998"/>
      <c r="I33" s="998"/>
      <c r="J33" s="998"/>
      <c r="K33" s="998"/>
    </row>
    <row r="34" spans="1:11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1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1" ht="14.1" customHeight="1">
      <c r="A36" s="182">
        <v>1</v>
      </c>
      <c r="B36" s="182">
        <v>1</v>
      </c>
      <c r="C36" s="167" t="s">
        <v>108</v>
      </c>
      <c r="D36" s="182"/>
      <c r="E36" s="183"/>
      <c r="F36" s="183"/>
      <c r="G36" s="183"/>
      <c r="H36" s="57"/>
      <c r="I36" s="57"/>
      <c r="J36" s="57"/>
      <c r="K36" s="58"/>
    </row>
    <row r="37" spans="1:11" ht="14.1" customHeight="1">
      <c r="A37" s="182">
        <v>2</v>
      </c>
      <c r="B37" s="375" t="s">
        <v>182</v>
      </c>
      <c r="C37" s="342" t="s">
        <v>183</v>
      </c>
      <c r="D37" s="182"/>
      <c r="E37" s="183"/>
      <c r="F37" s="183"/>
      <c r="G37" s="183"/>
      <c r="H37" s="57"/>
      <c r="I37" s="57"/>
      <c r="J37" s="57"/>
      <c r="K37" s="58"/>
    </row>
    <row r="38" spans="1:11" ht="14.1" customHeight="1">
      <c r="A38" s="182">
        <v>3</v>
      </c>
      <c r="B38" s="375" t="s">
        <v>458</v>
      </c>
      <c r="C38" s="264" t="s">
        <v>459</v>
      </c>
      <c r="D38" s="61"/>
      <c r="E38" s="255" t="s">
        <v>90</v>
      </c>
      <c r="F38" s="255">
        <v>141.30000000000001</v>
      </c>
      <c r="G38" s="256">
        <v>1328.25</v>
      </c>
      <c r="H38" s="64">
        <f t="shared" ref="H38:H39" si="0">F38*G38</f>
        <v>187681.72500000001</v>
      </c>
      <c r="I38" s="256">
        <v>3714.94</v>
      </c>
      <c r="J38" s="64">
        <f t="shared" ref="J38:J39" si="1">F38*I38</f>
        <v>524921.022</v>
      </c>
      <c r="K38" s="64">
        <f t="shared" ref="K38:K52" si="2">H38+J38</f>
        <v>712602.74699999997</v>
      </c>
    </row>
    <row r="39" spans="1:11" ht="14.1" customHeight="1">
      <c r="A39" s="182">
        <v>4</v>
      </c>
      <c r="B39" s="375" t="s">
        <v>460</v>
      </c>
      <c r="C39" s="343" t="s">
        <v>461</v>
      </c>
      <c r="D39" s="61"/>
      <c r="E39" s="255" t="s">
        <v>90</v>
      </c>
      <c r="F39" s="255">
        <v>500</v>
      </c>
      <c r="G39" s="256">
        <v>57.75</v>
      </c>
      <c r="H39" s="64">
        <f t="shared" si="0"/>
        <v>28875</v>
      </c>
      <c r="I39" s="256">
        <v>32.54</v>
      </c>
      <c r="J39" s="64">
        <f t="shared" si="1"/>
        <v>16270</v>
      </c>
      <c r="K39" s="64">
        <f t="shared" si="2"/>
        <v>45145</v>
      </c>
    </row>
    <row r="40" spans="1:11" ht="14.1" customHeight="1">
      <c r="A40" s="182">
        <v>5</v>
      </c>
      <c r="B40" s="380" t="s">
        <v>221</v>
      </c>
      <c r="C40" s="342" t="s">
        <v>222</v>
      </c>
      <c r="D40" s="221"/>
      <c r="E40" s="257" t="s">
        <v>142</v>
      </c>
      <c r="F40" s="257">
        <v>0.1</v>
      </c>
      <c r="G40" s="258">
        <v>384952.9</v>
      </c>
      <c r="H40" s="224">
        <f>F40*G40</f>
        <v>38495.29</v>
      </c>
      <c r="I40" s="258">
        <v>657923.86</v>
      </c>
      <c r="J40" s="224">
        <f>F40*I40</f>
        <v>65792.385999999999</v>
      </c>
      <c r="K40" s="224">
        <f>H40+J40</f>
        <v>104287.67600000001</v>
      </c>
    </row>
    <row r="41" spans="1:11" ht="14.1" customHeight="1">
      <c r="A41" s="182">
        <v>6</v>
      </c>
      <c r="B41" s="375" t="s">
        <v>474</v>
      </c>
      <c r="C41" s="343" t="s">
        <v>475</v>
      </c>
      <c r="D41" s="61"/>
      <c r="E41" s="255" t="s">
        <v>143</v>
      </c>
      <c r="F41" s="255">
        <v>10</v>
      </c>
      <c r="G41" s="256">
        <v>0</v>
      </c>
      <c r="H41" s="64">
        <f t="shared" ref="H41:H52" si="3">F41*G41</f>
        <v>0</v>
      </c>
      <c r="I41" s="256">
        <v>0</v>
      </c>
      <c r="J41" s="64">
        <f t="shared" ref="J41:J52" si="4">F41*I41</f>
        <v>0</v>
      </c>
      <c r="K41" s="64">
        <f t="shared" si="2"/>
        <v>0</v>
      </c>
    </row>
    <row r="42" spans="1:11" ht="14.1" customHeight="1">
      <c r="A42" s="182">
        <v>7</v>
      </c>
      <c r="B42" s="375" t="s">
        <v>476</v>
      </c>
      <c r="C42" s="343" t="s">
        <v>477</v>
      </c>
      <c r="D42" s="61"/>
      <c r="E42" s="255" t="s">
        <v>478</v>
      </c>
      <c r="F42" s="255">
        <v>0.03</v>
      </c>
      <c r="G42" s="256">
        <v>0</v>
      </c>
      <c r="H42" s="64">
        <f t="shared" si="3"/>
        <v>0</v>
      </c>
      <c r="I42" s="256">
        <v>0</v>
      </c>
      <c r="J42" s="64">
        <f t="shared" si="4"/>
        <v>0</v>
      </c>
      <c r="K42" s="64">
        <f t="shared" si="2"/>
        <v>0</v>
      </c>
    </row>
    <row r="43" spans="1:11" ht="14.1" customHeight="1">
      <c r="A43" s="182">
        <v>8</v>
      </c>
      <c r="B43" s="375" t="s">
        <v>479</v>
      </c>
      <c r="C43" s="343" t="s">
        <v>480</v>
      </c>
      <c r="D43" s="61"/>
      <c r="E43" s="255" t="s">
        <v>142</v>
      </c>
      <c r="F43" s="255">
        <v>42</v>
      </c>
      <c r="G43" s="256">
        <v>0</v>
      </c>
      <c r="H43" s="64">
        <f t="shared" si="3"/>
        <v>0</v>
      </c>
      <c r="I43" s="256">
        <v>0</v>
      </c>
      <c r="J43" s="64">
        <f t="shared" si="4"/>
        <v>0</v>
      </c>
      <c r="K43" s="64">
        <f t="shared" si="2"/>
        <v>0</v>
      </c>
    </row>
    <row r="44" spans="1:11" ht="14.1" customHeight="1">
      <c r="A44" s="182">
        <v>9</v>
      </c>
      <c r="B44" s="375" t="s">
        <v>481</v>
      </c>
      <c r="C44" s="343" t="s">
        <v>482</v>
      </c>
      <c r="D44" s="61"/>
      <c r="E44" s="255" t="s">
        <v>142</v>
      </c>
      <c r="F44" s="255">
        <v>42</v>
      </c>
      <c r="G44" s="256">
        <v>0</v>
      </c>
      <c r="H44" s="64">
        <f t="shared" si="3"/>
        <v>0</v>
      </c>
      <c r="I44" s="256">
        <v>0</v>
      </c>
      <c r="J44" s="64">
        <f t="shared" si="4"/>
        <v>0</v>
      </c>
      <c r="K44" s="64">
        <f t="shared" si="2"/>
        <v>0</v>
      </c>
    </row>
    <row r="45" spans="1:11" ht="14.1" customHeight="1">
      <c r="A45" s="182">
        <v>10</v>
      </c>
      <c r="B45" s="375" t="s">
        <v>483</v>
      </c>
      <c r="C45" s="343" t="s">
        <v>484</v>
      </c>
      <c r="D45" s="61"/>
      <c r="E45" s="255" t="s">
        <v>90</v>
      </c>
      <c r="F45" s="255">
        <v>21.7</v>
      </c>
      <c r="G45" s="256">
        <v>0</v>
      </c>
      <c r="H45" s="64">
        <f t="shared" si="3"/>
        <v>0</v>
      </c>
      <c r="I45" s="256">
        <v>0</v>
      </c>
      <c r="J45" s="64">
        <f t="shared" si="4"/>
        <v>0</v>
      </c>
      <c r="K45" s="64">
        <f t="shared" si="2"/>
        <v>0</v>
      </c>
    </row>
    <row r="46" spans="1:11" ht="14.1" customHeight="1">
      <c r="A46" s="182">
        <v>11</v>
      </c>
      <c r="B46" s="375" t="s">
        <v>485</v>
      </c>
      <c r="C46" s="343" t="s">
        <v>486</v>
      </c>
      <c r="D46" s="61"/>
      <c r="E46" s="255" t="s">
        <v>140</v>
      </c>
      <c r="F46" s="255">
        <v>0.52</v>
      </c>
      <c r="G46" s="256">
        <v>0</v>
      </c>
      <c r="H46" s="64">
        <f t="shared" si="3"/>
        <v>0</v>
      </c>
      <c r="I46" s="256">
        <v>0</v>
      </c>
      <c r="J46" s="64">
        <f t="shared" si="4"/>
        <v>0</v>
      </c>
      <c r="K46" s="64">
        <f t="shared" si="2"/>
        <v>0</v>
      </c>
    </row>
    <row r="47" spans="1:11" ht="14.1" customHeight="1">
      <c r="A47" s="182">
        <v>12</v>
      </c>
      <c r="B47" s="375" t="s">
        <v>487</v>
      </c>
      <c r="C47" s="343" t="s">
        <v>488</v>
      </c>
      <c r="D47" s="61"/>
      <c r="E47" s="255" t="s">
        <v>143</v>
      </c>
      <c r="F47" s="255">
        <v>144</v>
      </c>
      <c r="G47" s="256">
        <v>0</v>
      </c>
      <c r="H47" s="64">
        <f t="shared" si="3"/>
        <v>0</v>
      </c>
      <c r="I47" s="256">
        <v>0</v>
      </c>
      <c r="J47" s="64">
        <f t="shared" si="4"/>
        <v>0</v>
      </c>
      <c r="K47" s="64">
        <f t="shared" si="2"/>
        <v>0</v>
      </c>
    </row>
    <row r="48" spans="1:11" ht="14.1" customHeight="1">
      <c r="A48" s="182">
        <v>13</v>
      </c>
      <c r="B48" s="375" t="s">
        <v>489</v>
      </c>
      <c r="C48" s="343" t="s">
        <v>490</v>
      </c>
      <c r="D48" s="61"/>
      <c r="E48" s="255" t="s">
        <v>143</v>
      </c>
      <c r="F48" s="255">
        <v>13</v>
      </c>
      <c r="G48" s="256">
        <v>0</v>
      </c>
      <c r="H48" s="64">
        <f t="shared" si="3"/>
        <v>0</v>
      </c>
      <c r="I48" s="256">
        <v>0</v>
      </c>
      <c r="J48" s="64">
        <f t="shared" si="4"/>
        <v>0</v>
      </c>
      <c r="K48" s="64">
        <f t="shared" si="2"/>
        <v>0</v>
      </c>
    </row>
    <row r="49" spans="1:11" ht="14.1" customHeight="1">
      <c r="A49" s="182">
        <v>14</v>
      </c>
      <c r="B49" s="375" t="s">
        <v>491</v>
      </c>
      <c r="C49" s="343" t="s">
        <v>492</v>
      </c>
      <c r="D49" s="61"/>
      <c r="E49" s="255" t="s">
        <v>142</v>
      </c>
      <c r="F49" s="255">
        <v>40</v>
      </c>
      <c r="G49" s="256">
        <v>0</v>
      </c>
      <c r="H49" s="64">
        <f t="shared" si="3"/>
        <v>0</v>
      </c>
      <c r="I49" s="256">
        <v>0</v>
      </c>
      <c r="J49" s="64">
        <f t="shared" si="4"/>
        <v>0</v>
      </c>
      <c r="K49" s="64">
        <f t="shared" si="2"/>
        <v>0</v>
      </c>
    </row>
    <row r="50" spans="1:11" ht="14.1" customHeight="1">
      <c r="A50" s="182">
        <v>15</v>
      </c>
      <c r="B50" s="375" t="s">
        <v>493</v>
      </c>
      <c r="C50" s="343" t="s">
        <v>494</v>
      </c>
      <c r="D50" s="61"/>
      <c r="E50" s="255" t="s">
        <v>142</v>
      </c>
      <c r="F50" s="255">
        <v>315</v>
      </c>
      <c r="G50" s="256">
        <v>0</v>
      </c>
      <c r="H50" s="64">
        <f t="shared" si="3"/>
        <v>0</v>
      </c>
      <c r="I50" s="256">
        <v>0</v>
      </c>
      <c r="J50" s="64">
        <f t="shared" si="4"/>
        <v>0</v>
      </c>
      <c r="K50" s="64">
        <f t="shared" si="2"/>
        <v>0</v>
      </c>
    </row>
    <row r="51" spans="1:11" ht="14.1" customHeight="1">
      <c r="A51" s="182">
        <v>16</v>
      </c>
      <c r="B51" s="375" t="s">
        <v>495</v>
      </c>
      <c r="C51" s="343" t="s">
        <v>480</v>
      </c>
      <c r="D51" s="61"/>
      <c r="E51" s="255" t="s">
        <v>142</v>
      </c>
      <c r="F51" s="255">
        <v>95</v>
      </c>
      <c r="G51" s="256">
        <v>0</v>
      </c>
      <c r="H51" s="64">
        <f t="shared" si="3"/>
        <v>0</v>
      </c>
      <c r="I51" s="256">
        <v>0</v>
      </c>
      <c r="J51" s="64">
        <f t="shared" si="4"/>
        <v>0</v>
      </c>
      <c r="K51" s="64">
        <f t="shared" si="2"/>
        <v>0</v>
      </c>
    </row>
    <row r="52" spans="1:11" ht="14.1" customHeight="1">
      <c r="A52" s="182">
        <v>17</v>
      </c>
      <c r="B52" s="375" t="s">
        <v>496</v>
      </c>
      <c r="C52" s="343" t="s">
        <v>482</v>
      </c>
      <c r="D52" s="61"/>
      <c r="E52" s="255" t="s">
        <v>142</v>
      </c>
      <c r="F52" s="255">
        <v>140</v>
      </c>
      <c r="G52" s="256">
        <v>0</v>
      </c>
      <c r="H52" s="64">
        <f t="shared" si="3"/>
        <v>0</v>
      </c>
      <c r="I52" s="256">
        <v>0</v>
      </c>
      <c r="J52" s="64">
        <f t="shared" si="4"/>
        <v>0</v>
      </c>
      <c r="K52" s="64">
        <f t="shared" si="2"/>
        <v>0</v>
      </c>
    </row>
    <row r="53" spans="1:11" ht="14.1" customHeight="1">
      <c r="A53" s="182">
        <v>18</v>
      </c>
      <c r="B53" s="381" t="s">
        <v>585</v>
      </c>
      <c r="C53" s="351" t="s">
        <v>586</v>
      </c>
      <c r="D53" s="61"/>
      <c r="E53" s="262"/>
      <c r="F53" s="262"/>
      <c r="G53" s="256"/>
      <c r="H53" s="64"/>
      <c r="I53" s="256"/>
      <c r="J53" s="64"/>
      <c r="K53" s="64"/>
    </row>
    <row r="54" spans="1:11" ht="14.1" customHeight="1">
      <c r="A54" s="182">
        <v>19</v>
      </c>
      <c r="B54" s="381" t="s">
        <v>587</v>
      </c>
      <c r="C54" s="352" t="s">
        <v>588</v>
      </c>
      <c r="D54" s="61"/>
      <c r="E54" s="262" t="s">
        <v>90</v>
      </c>
      <c r="F54" s="262">
        <v>65</v>
      </c>
      <c r="G54" s="256">
        <v>1640</v>
      </c>
      <c r="H54" s="64">
        <f t="shared" ref="H54:H62" si="5">F54*G54</f>
        <v>106600</v>
      </c>
      <c r="I54" s="256">
        <v>2469.6</v>
      </c>
      <c r="J54" s="64">
        <f t="shared" ref="J54:J62" si="6">F54*I54</f>
        <v>160524</v>
      </c>
      <c r="K54" s="64">
        <f t="shared" ref="K54:K57" si="7">H54+J54</f>
        <v>267124</v>
      </c>
    </row>
    <row r="55" spans="1:11" ht="14.1" customHeight="1">
      <c r="A55" s="182">
        <v>20</v>
      </c>
      <c r="B55" s="381" t="s">
        <v>589</v>
      </c>
      <c r="C55" s="352" t="s">
        <v>590</v>
      </c>
      <c r="D55" s="61"/>
      <c r="E55" s="262" t="s">
        <v>142</v>
      </c>
      <c r="F55" s="262">
        <v>4</v>
      </c>
      <c r="G55" s="256">
        <v>32079.599999999999</v>
      </c>
      <c r="H55" s="64">
        <f t="shared" si="5"/>
        <v>128318.39999999999</v>
      </c>
      <c r="I55" s="256">
        <v>11832</v>
      </c>
      <c r="J55" s="64">
        <f t="shared" si="6"/>
        <v>47328</v>
      </c>
      <c r="K55" s="64">
        <f t="shared" si="7"/>
        <v>175646.4</v>
      </c>
    </row>
    <row r="56" spans="1:11" ht="14.1" customHeight="1">
      <c r="A56" s="182">
        <v>21</v>
      </c>
      <c r="B56" s="381" t="s">
        <v>591</v>
      </c>
      <c r="C56" s="352" t="s">
        <v>592</v>
      </c>
      <c r="D56" s="61"/>
      <c r="E56" s="262" t="s">
        <v>142</v>
      </c>
      <c r="F56" s="262">
        <v>11</v>
      </c>
      <c r="G56" s="256">
        <v>6930</v>
      </c>
      <c r="H56" s="64">
        <f t="shared" si="5"/>
        <v>76230</v>
      </c>
      <c r="I56" s="256">
        <v>3828</v>
      </c>
      <c r="J56" s="64">
        <f t="shared" si="6"/>
        <v>42108</v>
      </c>
      <c r="K56" s="64">
        <f t="shared" si="7"/>
        <v>118338</v>
      </c>
    </row>
    <row r="57" spans="1:11" ht="14.1" customHeight="1">
      <c r="A57" s="182">
        <v>22</v>
      </c>
      <c r="B57" s="381" t="s">
        <v>593</v>
      </c>
      <c r="C57" s="352" t="s">
        <v>594</v>
      </c>
      <c r="D57" s="61"/>
      <c r="E57" s="262" t="s">
        <v>142</v>
      </c>
      <c r="F57" s="262">
        <v>1</v>
      </c>
      <c r="G57" s="256">
        <v>56352</v>
      </c>
      <c r="H57" s="64">
        <f t="shared" si="5"/>
        <v>56352</v>
      </c>
      <c r="I57" s="256">
        <v>3654</v>
      </c>
      <c r="J57" s="64">
        <f t="shared" si="6"/>
        <v>3654</v>
      </c>
      <c r="K57" s="64">
        <f t="shared" si="7"/>
        <v>60006</v>
      </c>
    </row>
    <row r="58" spans="1:11" ht="14.1" customHeight="1">
      <c r="A58" s="182">
        <v>23</v>
      </c>
      <c r="B58" s="381" t="s">
        <v>597</v>
      </c>
      <c r="C58" s="352" t="s">
        <v>598</v>
      </c>
      <c r="D58" s="61"/>
      <c r="E58" s="262" t="s">
        <v>143</v>
      </c>
      <c r="F58" s="262">
        <v>3.73</v>
      </c>
      <c r="G58" s="256">
        <v>458</v>
      </c>
      <c r="H58" s="64">
        <f t="shared" si="5"/>
        <v>1708.34</v>
      </c>
      <c r="I58" s="256">
        <v>1035.5999999999999</v>
      </c>
      <c r="J58" s="64">
        <f t="shared" si="6"/>
        <v>3862.7879999999996</v>
      </c>
      <c r="K58" s="64">
        <f t="shared" ref="K58:K71" si="8">H58+J58</f>
        <v>5571.1279999999997</v>
      </c>
    </row>
    <row r="59" spans="1:11" ht="14.1" customHeight="1">
      <c r="A59" s="182">
        <v>24</v>
      </c>
      <c r="B59" s="381" t="s">
        <v>599</v>
      </c>
      <c r="C59" s="352" t="s">
        <v>600</v>
      </c>
      <c r="D59" s="61"/>
      <c r="E59" s="262" t="s">
        <v>143</v>
      </c>
      <c r="F59" s="262">
        <v>7.5</v>
      </c>
      <c r="G59" s="256">
        <v>458</v>
      </c>
      <c r="H59" s="64">
        <f t="shared" si="5"/>
        <v>3435</v>
      </c>
      <c r="I59" s="256">
        <v>522</v>
      </c>
      <c r="J59" s="64">
        <f t="shared" si="6"/>
        <v>3915</v>
      </c>
      <c r="K59" s="64">
        <f t="shared" si="8"/>
        <v>7350</v>
      </c>
    </row>
    <row r="60" spans="1:11" ht="14.1" customHeight="1">
      <c r="A60" s="182">
        <v>25</v>
      </c>
      <c r="B60" s="381" t="s">
        <v>601</v>
      </c>
      <c r="C60" s="352" t="s">
        <v>602</v>
      </c>
      <c r="D60" s="61"/>
      <c r="E60" s="262" t="s">
        <v>143</v>
      </c>
      <c r="F60" s="262">
        <v>32</v>
      </c>
      <c r="G60" s="256">
        <v>458</v>
      </c>
      <c r="H60" s="64">
        <f t="shared" si="5"/>
        <v>14656</v>
      </c>
      <c r="I60" s="256">
        <v>391.2</v>
      </c>
      <c r="J60" s="64">
        <f t="shared" si="6"/>
        <v>12518.4</v>
      </c>
      <c r="K60" s="64">
        <f t="shared" si="8"/>
        <v>27174.400000000001</v>
      </c>
    </row>
    <row r="61" spans="1:11" ht="14.1" customHeight="1">
      <c r="A61" s="182">
        <v>26</v>
      </c>
      <c r="B61" s="381" t="s">
        <v>603</v>
      </c>
      <c r="C61" s="352" t="s">
        <v>604</v>
      </c>
      <c r="D61" s="61"/>
      <c r="E61" s="262" t="s">
        <v>143</v>
      </c>
      <c r="F61" s="262">
        <v>32</v>
      </c>
      <c r="G61" s="256">
        <v>458</v>
      </c>
      <c r="H61" s="64">
        <f t="shared" si="5"/>
        <v>14656</v>
      </c>
      <c r="I61" s="256">
        <v>378</v>
      </c>
      <c r="J61" s="64">
        <f t="shared" si="6"/>
        <v>12096</v>
      </c>
      <c r="K61" s="64">
        <f t="shared" si="8"/>
        <v>26752</v>
      </c>
    </row>
    <row r="62" spans="1:11" s="226" customFormat="1" ht="14.1" customHeight="1">
      <c r="A62" s="182">
        <v>27</v>
      </c>
      <c r="B62" s="381" t="s">
        <v>605</v>
      </c>
      <c r="C62" s="352" t="s">
        <v>606</v>
      </c>
      <c r="D62" s="221"/>
      <c r="E62" s="262" t="s">
        <v>143</v>
      </c>
      <c r="F62" s="262">
        <v>32</v>
      </c>
      <c r="G62" s="256">
        <v>458</v>
      </c>
      <c r="H62" s="64">
        <f t="shared" si="5"/>
        <v>14656</v>
      </c>
      <c r="I62" s="256">
        <v>435.6</v>
      </c>
      <c r="J62" s="64">
        <f t="shared" si="6"/>
        <v>13939.2</v>
      </c>
      <c r="K62" s="64">
        <f t="shared" si="8"/>
        <v>28595.200000000001</v>
      </c>
    </row>
    <row r="63" spans="1:11" ht="14.1" customHeight="1">
      <c r="A63" s="182">
        <v>28</v>
      </c>
      <c r="B63" s="381" t="s">
        <v>607</v>
      </c>
      <c r="C63" s="352" t="s">
        <v>608</v>
      </c>
      <c r="D63" s="61"/>
      <c r="E63" s="262" t="s">
        <v>142</v>
      </c>
      <c r="F63" s="262">
        <v>7</v>
      </c>
      <c r="G63" s="256">
        <v>27836</v>
      </c>
      <c r="H63" s="64">
        <f t="shared" ref="H63:H71" si="9">F63*G63</f>
        <v>194852</v>
      </c>
      <c r="I63" s="256">
        <v>6870</v>
      </c>
      <c r="J63" s="64">
        <f t="shared" ref="J63:J71" si="10">F63*I63</f>
        <v>48090</v>
      </c>
      <c r="K63" s="64">
        <f t="shared" si="8"/>
        <v>242942</v>
      </c>
    </row>
    <row r="64" spans="1:11" ht="14.1" customHeight="1">
      <c r="A64" s="182">
        <v>29</v>
      </c>
      <c r="B64" s="381" t="s">
        <v>609</v>
      </c>
      <c r="C64" s="352" t="s">
        <v>610</v>
      </c>
      <c r="D64" s="61"/>
      <c r="E64" s="262" t="s">
        <v>90</v>
      </c>
      <c r="F64" s="262">
        <v>36</v>
      </c>
      <c r="G64" s="256">
        <v>890</v>
      </c>
      <c r="H64" s="64">
        <f t="shared" si="9"/>
        <v>32040</v>
      </c>
      <c r="I64" s="256">
        <v>0</v>
      </c>
      <c r="J64" s="64">
        <f t="shared" si="10"/>
        <v>0</v>
      </c>
      <c r="K64" s="64">
        <f t="shared" si="8"/>
        <v>32040</v>
      </c>
    </row>
    <row r="65" spans="1:14" ht="14.1" customHeight="1">
      <c r="A65" s="182">
        <v>30</v>
      </c>
      <c r="B65" s="381" t="s">
        <v>611</v>
      </c>
      <c r="C65" s="352" t="s">
        <v>612</v>
      </c>
      <c r="D65" s="61"/>
      <c r="E65" s="262" t="s">
        <v>143</v>
      </c>
      <c r="F65" s="262">
        <v>12</v>
      </c>
      <c r="G65" s="256">
        <v>690</v>
      </c>
      <c r="H65" s="64">
        <f t="shared" si="9"/>
        <v>8280</v>
      </c>
      <c r="I65" s="256">
        <v>348</v>
      </c>
      <c r="J65" s="64">
        <f t="shared" si="10"/>
        <v>4176</v>
      </c>
      <c r="K65" s="64">
        <f t="shared" si="8"/>
        <v>12456</v>
      </c>
    </row>
    <row r="66" spans="1:14" ht="14.1" customHeight="1">
      <c r="A66" s="182">
        <v>31</v>
      </c>
      <c r="B66" s="381" t="s">
        <v>613</v>
      </c>
      <c r="C66" s="352" t="s">
        <v>614</v>
      </c>
      <c r="D66" s="187"/>
      <c r="E66" s="262" t="s">
        <v>90</v>
      </c>
      <c r="F66" s="262">
        <v>36</v>
      </c>
      <c r="G66" s="256">
        <v>1290</v>
      </c>
      <c r="H66" s="64">
        <f t="shared" si="9"/>
        <v>46440</v>
      </c>
      <c r="I66" s="256">
        <v>1250</v>
      </c>
      <c r="J66" s="64">
        <f t="shared" si="10"/>
        <v>45000</v>
      </c>
      <c r="K66" s="64">
        <f t="shared" si="8"/>
        <v>91440</v>
      </c>
    </row>
    <row r="67" spans="1:14" ht="14.1" customHeight="1">
      <c r="A67" s="182">
        <v>32</v>
      </c>
      <c r="B67" s="381" t="s">
        <v>615</v>
      </c>
      <c r="C67" s="352" t="s">
        <v>616</v>
      </c>
      <c r="D67" s="187"/>
      <c r="E67" s="262" t="s">
        <v>142</v>
      </c>
      <c r="F67" s="262">
        <v>12</v>
      </c>
      <c r="G67" s="256">
        <v>5790</v>
      </c>
      <c r="H67" s="64">
        <f t="shared" si="9"/>
        <v>69480</v>
      </c>
      <c r="I67" s="256">
        <v>1320</v>
      </c>
      <c r="J67" s="64">
        <f t="shared" si="10"/>
        <v>15840</v>
      </c>
      <c r="K67" s="64">
        <f t="shared" si="8"/>
        <v>85320</v>
      </c>
    </row>
    <row r="68" spans="1:14" ht="14.1" customHeight="1">
      <c r="A68" s="182">
        <v>33</v>
      </c>
      <c r="B68" s="381" t="s">
        <v>617</v>
      </c>
      <c r="C68" s="353" t="s">
        <v>191</v>
      </c>
      <c r="D68" s="61"/>
      <c r="E68" s="262" t="s">
        <v>90</v>
      </c>
      <c r="F68" s="262">
        <v>125.1</v>
      </c>
      <c r="G68" s="256">
        <v>981.75</v>
      </c>
      <c r="H68" s="64">
        <f t="shared" si="9"/>
        <v>122816.92499999999</v>
      </c>
      <c r="I68" s="256">
        <v>1869.25</v>
      </c>
      <c r="J68" s="64">
        <f t="shared" si="10"/>
        <v>233843.17499999999</v>
      </c>
      <c r="K68" s="64">
        <f t="shared" si="8"/>
        <v>356660.1</v>
      </c>
    </row>
    <row r="69" spans="1:14" ht="14.1" customHeight="1">
      <c r="A69" s="182">
        <v>34</v>
      </c>
      <c r="B69" s="381" t="s">
        <v>618</v>
      </c>
      <c r="C69" s="352" t="s">
        <v>619</v>
      </c>
      <c r="D69" s="61"/>
      <c r="E69" s="262" t="s">
        <v>142</v>
      </c>
      <c r="F69" s="262">
        <v>4</v>
      </c>
      <c r="G69" s="256">
        <v>27836</v>
      </c>
      <c r="H69" s="64">
        <f t="shared" si="9"/>
        <v>111344</v>
      </c>
      <c r="I69" s="256">
        <v>5787.6</v>
      </c>
      <c r="J69" s="64">
        <f t="shared" si="10"/>
        <v>23150.400000000001</v>
      </c>
      <c r="K69" s="64">
        <f t="shared" si="8"/>
        <v>134494.39999999999</v>
      </c>
    </row>
    <row r="70" spans="1:14" ht="14.1" customHeight="1">
      <c r="A70" s="182">
        <v>35</v>
      </c>
      <c r="B70" s="381" t="s">
        <v>620</v>
      </c>
      <c r="C70" s="353" t="s">
        <v>621</v>
      </c>
      <c r="D70" s="61"/>
      <c r="E70" s="262" t="s">
        <v>140</v>
      </c>
      <c r="F70" s="262">
        <v>1.87</v>
      </c>
      <c r="G70" s="256">
        <v>5197.5</v>
      </c>
      <c r="H70" s="64">
        <f t="shared" si="9"/>
        <v>9719.3250000000007</v>
      </c>
      <c r="I70" s="256">
        <v>10659</v>
      </c>
      <c r="J70" s="64">
        <f t="shared" si="10"/>
        <v>19932.330000000002</v>
      </c>
      <c r="K70" s="64">
        <f t="shared" si="8"/>
        <v>29651.655000000002</v>
      </c>
    </row>
    <row r="71" spans="1:14" ht="14.1" customHeight="1">
      <c r="A71" s="182">
        <v>36</v>
      </c>
      <c r="B71" s="381" t="s">
        <v>622</v>
      </c>
      <c r="C71" s="353" t="s">
        <v>623</v>
      </c>
      <c r="D71" s="61"/>
      <c r="E71" s="262" t="s">
        <v>142</v>
      </c>
      <c r="F71" s="262">
        <v>24</v>
      </c>
      <c r="G71" s="256">
        <v>2832</v>
      </c>
      <c r="H71" s="64">
        <f t="shared" si="9"/>
        <v>67968</v>
      </c>
      <c r="I71" s="256">
        <v>1956</v>
      </c>
      <c r="J71" s="64">
        <f t="shared" si="10"/>
        <v>46944</v>
      </c>
      <c r="K71" s="64">
        <f t="shared" si="8"/>
        <v>114912</v>
      </c>
    </row>
    <row r="72" spans="1:14" ht="14.1" customHeight="1">
      <c r="A72" s="155"/>
      <c r="B72" s="155"/>
      <c r="C72" s="156" t="s">
        <v>78</v>
      </c>
      <c r="D72" s="155"/>
      <c r="E72" s="157"/>
      <c r="F72" s="158"/>
      <c r="G72" s="158"/>
      <c r="H72" s="159"/>
      <c r="I72" s="159"/>
      <c r="J72" s="159"/>
      <c r="K72" s="159">
        <f>SUM(K38:K71)</f>
        <v>2678508.7059999993</v>
      </c>
      <c r="L72" s="379">
        <f>K72/1.2</f>
        <v>2232090.5883333329</v>
      </c>
    </row>
    <row r="73" spans="1:14" ht="14.1" customHeight="1">
      <c r="A73" s="206"/>
      <c r="B73" s="70"/>
      <c r="C73" s="71" t="s">
        <v>1376</v>
      </c>
      <c r="D73" s="207"/>
      <c r="E73" s="208"/>
      <c r="F73" s="209"/>
      <c r="G73" s="210"/>
      <c r="H73" s="211"/>
      <c r="I73" s="211"/>
      <c r="J73" s="211"/>
      <c r="K73" s="211">
        <f>K72-K72/1.2</f>
        <v>446418.1176666664</v>
      </c>
      <c r="L73" s="65"/>
      <c r="M73" s="65"/>
      <c r="N73" s="65"/>
    </row>
    <row r="75" spans="1:14">
      <c r="A75" s="77"/>
      <c r="B75" s="77"/>
      <c r="C75" s="78"/>
      <c r="D75" s="79"/>
      <c r="E75" s="77"/>
      <c r="F75" s="77"/>
      <c r="G75" s="77"/>
      <c r="H75" s="77"/>
    </row>
    <row r="76" spans="1:14">
      <c r="B76" s="80" t="s">
        <v>23</v>
      </c>
      <c r="C76" s="81" t="s">
        <v>1</v>
      </c>
      <c r="D76" s="82"/>
      <c r="F76" s="83" t="s">
        <v>24</v>
      </c>
      <c r="G76" s="77"/>
      <c r="H76" s="82" t="s">
        <v>54</v>
      </c>
    </row>
    <row r="77" spans="1:14" s="84" customFormat="1">
      <c r="C77" s="85" t="s">
        <v>25</v>
      </c>
      <c r="D77" s="86"/>
      <c r="F77" s="86" t="s">
        <v>60</v>
      </c>
      <c r="G77" s="87"/>
      <c r="H77" s="87" t="s">
        <v>26</v>
      </c>
    </row>
    <row r="79" spans="1:14">
      <c r="B79" s="77"/>
      <c r="C79" s="78"/>
      <c r="D79" s="79"/>
      <c r="F79" s="77"/>
      <c r="G79" s="77"/>
      <c r="H79" s="77"/>
    </row>
    <row r="82" spans="2:8">
      <c r="B82" s="80" t="s">
        <v>27</v>
      </c>
      <c r="C82" s="81" t="s">
        <v>1</v>
      </c>
      <c r="D82" s="82"/>
      <c r="F82" s="83" t="s">
        <v>24</v>
      </c>
      <c r="G82" s="77"/>
      <c r="H82" s="82" t="s">
        <v>86</v>
      </c>
    </row>
    <row r="83" spans="2:8" s="84" customFormat="1">
      <c r="C83" s="85" t="s">
        <v>25</v>
      </c>
      <c r="D83" s="86"/>
      <c r="F83" s="86" t="s">
        <v>60</v>
      </c>
      <c r="G83" s="87"/>
      <c r="H83" s="87" t="s">
        <v>26</v>
      </c>
    </row>
  </sheetData>
  <mergeCells count="28"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2A8BA-DE5B-4602-B4DD-425EF4EEF7E9}">
  <sheetPr>
    <tabColor theme="5" tint="-0.249977111117893"/>
    <pageSetUpPr fitToPage="1"/>
  </sheetPr>
  <dimension ref="A1:S52"/>
  <sheetViews>
    <sheetView topLeftCell="A10" zoomScaleNormal="100" workbookViewId="0">
      <selection activeCell="F24" sqref="F24:G24"/>
    </sheetView>
  </sheetViews>
  <sheetFormatPr defaultRowHeight="13.5"/>
  <cols>
    <col min="1" max="1" width="9.5703125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8.85546875" style="93"/>
    <col min="11" max="11" width="9.7109375" style="93" customWidth="1"/>
    <col min="12" max="13" width="12.42578125" style="93" bestFit="1" customWidth="1"/>
    <col min="14" max="15" width="12.42578125" style="93" customWidth="1"/>
    <col min="16" max="16" width="15.28515625" style="93" customWidth="1"/>
    <col min="17" max="17" width="9.42578125" style="93" bestFit="1" customWidth="1"/>
    <col min="18" max="252" width="8.85546875" style="93"/>
    <col min="253" max="253" width="10.5703125" style="93" customWidth="1"/>
    <col min="254" max="254" width="48" style="93" customWidth="1"/>
    <col min="255" max="255" width="16.7109375" style="93" customWidth="1"/>
    <col min="256" max="256" width="6.5703125" style="93" customWidth="1"/>
    <col min="257" max="257" width="7.42578125" style="93" customWidth="1"/>
    <col min="258" max="258" width="13.42578125" style="93" customWidth="1"/>
    <col min="259" max="259" width="14.7109375" style="93" customWidth="1"/>
    <col min="260" max="260" width="18.42578125" style="93" customWidth="1"/>
    <col min="261" max="261" width="12.7109375" style="93" customWidth="1"/>
    <col min="262" max="262" width="6.5703125" style="93" customWidth="1"/>
    <col min="263" max="263" width="4" style="93" bestFit="1" customWidth="1"/>
    <col min="264" max="264" width="11.42578125" style="93" bestFit="1" customWidth="1"/>
    <col min="265" max="508" width="8.85546875" style="93"/>
    <col min="509" max="509" width="10.5703125" style="93" customWidth="1"/>
    <col min="510" max="510" width="48" style="93" customWidth="1"/>
    <col min="511" max="511" width="16.7109375" style="93" customWidth="1"/>
    <col min="512" max="512" width="6.5703125" style="93" customWidth="1"/>
    <col min="513" max="513" width="7.42578125" style="93" customWidth="1"/>
    <col min="514" max="514" width="13.42578125" style="93" customWidth="1"/>
    <col min="515" max="515" width="14.7109375" style="93" customWidth="1"/>
    <col min="516" max="516" width="18.42578125" style="93" customWidth="1"/>
    <col min="517" max="517" width="12.7109375" style="93" customWidth="1"/>
    <col min="518" max="518" width="6.5703125" style="93" customWidth="1"/>
    <col min="519" max="519" width="4" style="93" bestFit="1" customWidth="1"/>
    <col min="520" max="520" width="11.42578125" style="93" bestFit="1" customWidth="1"/>
    <col min="521" max="764" width="8.85546875" style="93"/>
    <col min="765" max="765" width="10.5703125" style="93" customWidth="1"/>
    <col min="766" max="766" width="48" style="93" customWidth="1"/>
    <col min="767" max="767" width="16.7109375" style="93" customWidth="1"/>
    <col min="768" max="768" width="6.5703125" style="93" customWidth="1"/>
    <col min="769" max="769" width="7.42578125" style="93" customWidth="1"/>
    <col min="770" max="770" width="13.42578125" style="93" customWidth="1"/>
    <col min="771" max="771" width="14.7109375" style="93" customWidth="1"/>
    <col min="772" max="772" width="18.42578125" style="93" customWidth="1"/>
    <col min="773" max="773" width="12.7109375" style="93" customWidth="1"/>
    <col min="774" max="774" width="6.5703125" style="93" customWidth="1"/>
    <col min="775" max="775" width="4" style="93" bestFit="1" customWidth="1"/>
    <col min="776" max="776" width="11.42578125" style="93" bestFit="1" customWidth="1"/>
    <col min="777" max="1020" width="8.85546875" style="93"/>
    <col min="1021" max="1021" width="10.5703125" style="93" customWidth="1"/>
    <col min="1022" max="1022" width="48" style="93" customWidth="1"/>
    <col min="1023" max="1023" width="16.7109375" style="93" customWidth="1"/>
    <col min="1024" max="1024" width="6.5703125" style="93" customWidth="1"/>
    <col min="1025" max="1025" width="7.42578125" style="93" customWidth="1"/>
    <col min="1026" max="1026" width="13.42578125" style="93" customWidth="1"/>
    <col min="1027" max="1027" width="14.7109375" style="93" customWidth="1"/>
    <col min="1028" max="1028" width="18.42578125" style="93" customWidth="1"/>
    <col min="1029" max="1029" width="12.7109375" style="93" customWidth="1"/>
    <col min="1030" max="1030" width="6.5703125" style="93" customWidth="1"/>
    <col min="1031" max="1031" width="4" style="93" bestFit="1" customWidth="1"/>
    <col min="1032" max="1032" width="11.42578125" style="93" bestFit="1" customWidth="1"/>
    <col min="1033" max="1276" width="8.85546875" style="93"/>
    <col min="1277" max="1277" width="10.5703125" style="93" customWidth="1"/>
    <col min="1278" max="1278" width="48" style="93" customWidth="1"/>
    <col min="1279" max="1279" width="16.7109375" style="93" customWidth="1"/>
    <col min="1280" max="1280" width="6.5703125" style="93" customWidth="1"/>
    <col min="1281" max="1281" width="7.42578125" style="93" customWidth="1"/>
    <col min="1282" max="1282" width="13.42578125" style="93" customWidth="1"/>
    <col min="1283" max="1283" width="14.7109375" style="93" customWidth="1"/>
    <col min="1284" max="1284" width="18.42578125" style="93" customWidth="1"/>
    <col min="1285" max="1285" width="12.7109375" style="93" customWidth="1"/>
    <col min="1286" max="1286" width="6.5703125" style="93" customWidth="1"/>
    <col min="1287" max="1287" width="4" style="93" bestFit="1" customWidth="1"/>
    <col min="1288" max="1288" width="11.42578125" style="93" bestFit="1" customWidth="1"/>
    <col min="1289" max="1532" width="8.85546875" style="93"/>
    <col min="1533" max="1533" width="10.5703125" style="93" customWidth="1"/>
    <col min="1534" max="1534" width="48" style="93" customWidth="1"/>
    <col min="1535" max="1535" width="16.7109375" style="93" customWidth="1"/>
    <col min="1536" max="1536" width="6.5703125" style="93" customWidth="1"/>
    <col min="1537" max="1537" width="7.42578125" style="93" customWidth="1"/>
    <col min="1538" max="1538" width="13.42578125" style="93" customWidth="1"/>
    <col min="1539" max="1539" width="14.7109375" style="93" customWidth="1"/>
    <col min="1540" max="1540" width="18.42578125" style="93" customWidth="1"/>
    <col min="1541" max="1541" width="12.7109375" style="93" customWidth="1"/>
    <col min="1542" max="1542" width="6.5703125" style="93" customWidth="1"/>
    <col min="1543" max="1543" width="4" style="93" bestFit="1" customWidth="1"/>
    <col min="1544" max="1544" width="11.42578125" style="93" bestFit="1" customWidth="1"/>
    <col min="1545" max="1788" width="8.85546875" style="93"/>
    <col min="1789" max="1789" width="10.5703125" style="93" customWidth="1"/>
    <col min="1790" max="1790" width="48" style="93" customWidth="1"/>
    <col min="1791" max="1791" width="16.7109375" style="93" customWidth="1"/>
    <col min="1792" max="1792" width="6.5703125" style="93" customWidth="1"/>
    <col min="1793" max="1793" width="7.42578125" style="93" customWidth="1"/>
    <col min="1794" max="1794" width="13.42578125" style="93" customWidth="1"/>
    <col min="1795" max="1795" width="14.7109375" style="93" customWidth="1"/>
    <col min="1796" max="1796" width="18.42578125" style="93" customWidth="1"/>
    <col min="1797" max="1797" width="12.7109375" style="93" customWidth="1"/>
    <col min="1798" max="1798" width="6.5703125" style="93" customWidth="1"/>
    <col min="1799" max="1799" width="4" style="93" bestFit="1" customWidth="1"/>
    <col min="1800" max="1800" width="11.42578125" style="93" bestFit="1" customWidth="1"/>
    <col min="1801" max="2044" width="8.85546875" style="93"/>
    <col min="2045" max="2045" width="10.5703125" style="93" customWidth="1"/>
    <col min="2046" max="2046" width="48" style="93" customWidth="1"/>
    <col min="2047" max="2047" width="16.7109375" style="93" customWidth="1"/>
    <col min="2048" max="2048" width="6.5703125" style="93" customWidth="1"/>
    <col min="2049" max="2049" width="7.42578125" style="93" customWidth="1"/>
    <col min="2050" max="2050" width="13.42578125" style="93" customWidth="1"/>
    <col min="2051" max="2051" width="14.7109375" style="93" customWidth="1"/>
    <col min="2052" max="2052" width="18.42578125" style="93" customWidth="1"/>
    <col min="2053" max="2053" width="12.7109375" style="93" customWidth="1"/>
    <col min="2054" max="2054" width="6.5703125" style="93" customWidth="1"/>
    <col min="2055" max="2055" width="4" style="93" bestFit="1" customWidth="1"/>
    <col min="2056" max="2056" width="11.42578125" style="93" bestFit="1" customWidth="1"/>
    <col min="2057" max="2300" width="8.85546875" style="93"/>
    <col min="2301" max="2301" width="10.5703125" style="93" customWidth="1"/>
    <col min="2302" max="2302" width="48" style="93" customWidth="1"/>
    <col min="2303" max="2303" width="16.7109375" style="93" customWidth="1"/>
    <col min="2304" max="2304" width="6.5703125" style="93" customWidth="1"/>
    <col min="2305" max="2305" width="7.42578125" style="93" customWidth="1"/>
    <col min="2306" max="2306" width="13.42578125" style="93" customWidth="1"/>
    <col min="2307" max="2307" width="14.7109375" style="93" customWidth="1"/>
    <col min="2308" max="2308" width="18.42578125" style="93" customWidth="1"/>
    <col min="2309" max="2309" width="12.7109375" style="93" customWidth="1"/>
    <col min="2310" max="2310" width="6.5703125" style="93" customWidth="1"/>
    <col min="2311" max="2311" width="4" style="93" bestFit="1" customWidth="1"/>
    <col min="2312" max="2312" width="11.42578125" style="93" bestFit="1" customWidth="1"/>
    <col min="2313" max="2556" width="8.85546875" style="93"/>
    <col min="2557" max="2557" width="10.5703125" style="93" customWidth="1"/>
    <col min="2558" max="2558" width="48" style="93" customWidth="1"/>
    <col min="2559" max="2559" width="16.7109375" style="93" customWidth="1"/>
    <col min="2560" max="2560" width="6.5703125" style="93" customWidth="1"/>
    <col min="2561" max="2561" width="7.42578125" style="93" customWidth="1"/>
    <col min="2562" max="2562" width="13.42578125" style="93" customWidth="1"/>
    <col min="2563" max="2563" width="14.7109375" style="93" customWidth="1"/>
    <col min="2564" max="2564" width="18.42578125" style="93" customWidth="1"/>
    <col min="2565" max="2565" width="12.7109375" style="93" customWidth="1"/>
    <col min="2566" max="2566" width="6.5703125" style="93" customWidth="1"/>
    <col min="2567" max="2567" width="4" style="93" bestFit="1" customWidth="1"/>
    <col min="2568" max="2568" width="11.42578125" style="93" bestFit="1" customWidth="1"/>
    <col min="2569" max="2812" width="8.85546875" style="93"/>
    <col min="2813" max="2813" width="10.5703125" style="93" customWidth="1"/>
    <col min="2814" max="2814" width="48" style="93" customWidth="1"/>
    <col min="2815" max="2815" width="16.7109375" style="93" customWidth="1"/>
    <col min="2816" max="2816" width="6.5703125" style="93" customWidth="1"/>
    <col min="2817" max="2817" width="7.42578125" style="93" customWidth="1"/>
    <col min="2818" max="2818" width="13.42578125" style="93" customWidth="1"/>
    <col min="2819" max="2819" width="14.7109375" style="93" customWidth="1"/>
    <col min="2820" max="2820" width="18.42578125" style="93" customWidth="1"/>
    <col min="2821" max="2821" width="12.7109375" style="93" customWidth="1"/>
    <col min="2822" max="2822" width="6.5703125" style="93" customWidth="1"/>
    <col min="2823" max="2823" width="4" style="93" bestFit="1" customWidth="1"/>
    <col min="2824" max="2824" width="11.42578125" style="93" bestFit="1" customWidth="1"/>
    <col min="2825" max="3068" width="8.85546875" style="93"/>
    <col min="3069" max="3069" width="10.5703125" style="93" customWidth="1"/>
    <col min="3070" max="3070" width="48" style="93" customWidth="1"/>
    <col min="3071" max="3071" width="16.7109375" style="93" customWidth="1"/>
    <col min="3072" max="3072" width="6.5703125" style="93" customWidth="1"/>
    <col min="3073" max="3073" width="7.42578125" style="93" customWidth="1"/>
    <col min="3074" max="3074" width="13.42578125" style="93" customWidth="1"/>
    <col min="3075" max="3075" width="14.7109375" style="93" customWidth="1"/>
    <col min="3076" max="3076" width="18.42578125" style="93" customWidth="1"/>
    <col min="3077" max="3077" width="12.7109375" style="93" customWidth="1"/>
    <col min="3078" max="3078" width="6.5703125" style="93" customWidth="1"/>
    <col min="3079" max="3079" width="4" style="93" bestFit="1" customWidth="1"/>
    <col min="3080" max="3080" width="11.42578125" style="93" bestFit="1" customWidth="1"/>
    <col min="3081" max="3324" width="8.85546875" style="93"/>
    <col min="3325" max="3325" width="10.5703125" style="93" customWidth="1"/>
    <col min="3326" max="3326" width="48" style="93" customWidth="1"/>
    <col min="3327" max="3327" width="16.7109375" style="93" customWidth="1"/>
    <col min="3328" max="3328" width="6.5703125" style="93" customWidth="1"/>
    <col min="3329" max="3329" width="7.42578125" style="93" customWidth="1"/>
    <col min="3330" max="3330" width="13.42578125" style="93" customWidth="1"/>
    <col min="3331" max="3331" width="14.7109375" style="93" customWidth="1"/>
    <col min="3332" max="3332" width="18.42578125" style="93" customWidth="1"/>
    <col min="3333" max="3333" width="12.7109375" style="93" customWidth="1"/>
    <col min="3334" max="3334" width="6.5703125" style="93" customWidth="1"/>
    <col min="3335" max="3335" width="4" style="93" bestFit="1" customWidth="1"/>
    <col min="3336" max="3336" width="11.42578125" style="93" bestFit="1" customWidth="1"/>
    <col min="3337" max="3580" width="8.85546875" style="93"/>
    <col min="3581" max="3581" width="10.5703125" style="93" customWidth="1"/>
    <col min="3582" max="3582" width="48" style="93" customWidth="1"/>
    <col min="3583" max="3583" width="16.7109375" style="93" customWidth="1"/>
    <col min="3584" max="3584" width="6.5703125" style="93" customWidth="1"/>
    <col min="3585" max="3585" width="7.42578125" style="93" customWidth="1"/>
    <col min="3586" max="3586" width="13.42578125" style="93" customWidth="1"/>
    <col min="3587" max="3587" width="14.7109375" style="93" customWidth="1"/>
    <col min="3588" max="3588" width="18.42578125" style="93" customWidth="1"/>
    <col min="3589" max="3589" width="12.7109375" style="93" customWidth="1"/>
    <col min="3590" max="3590" width="6.5703125" style="93" customWidth="1"/>
    <col min="3591" max="3591" width="4" style="93" bestFit="1" customWidth="1"/>
    <col min="3592" max="3592" width="11.42578125" style="93" bestFit="1" customWidth="1"/>
    <col min="3593" max="3836" width="8.85546875" style="93"/>
    <col min="3837" max="3837" width="10.5703125" style="93" customWidth="1"/>
    <col min="3838" max="3838" width="48" style="93" customWidth="1"/>
    <col min="3839" max="3839" width="16.7109375" style="93" customWidth="1"/>
    <col min="3840" max="3840" width="6.5703125" style="93" customWidth="1"/>
    <col min="3841" max="3841" width="7.42578125" style="93" customWidth="1"/>
    <col min="3842" max="3842" width="13.42578125" style="93" customWidth="1"/>
    <col min="3843" max="3843" width="14.7109375" style="93" customWidth="1"/>
    <col min="3844" max="3844" width="18.42578125" style="93" customWidth="1"/>
    <col min="3845" max="3845" width="12.7109375" style="93" customWidth="1"/>
    <col min="3846" max="3846" width="6.5703125" style="93" customWidth="1"/>
    <col min="3847" max="3847" width="4" style="93" bestFit="1" customWidth="1"/>
    <col min="3848" max="3848" width="11.42578125" style="93" bestFit="1" customWidth="1"/>
    <col min="3849" max="4092" width="8.85546875" style="93"/>
    <col min="4093" max="4093" width="10.5703125" style="93" customWidth="1"/>
    <col min="4094" max="4094" width="48" style="93" customWidth="1"/>
    <col min="4095" max="4095" width="16.7109375" style="93" customWidth="1"/>
    <col min="4096" max="4096" width="6.5703125" style="93" customWidth="1"/>
    <col min="4097" max="4097" width="7.42578125" style="93" customWidth="1"/>
    <col min="4098" max="4098" width="13.42578125" style="93" customWidth="1"/>
    <col min="4099" max="4099" width="14.7109375" style="93" customWidth="1"/>
    <col min="4100" max="4100" width="18.42578125" style="93" customWidth="1"/>
    <col min="4101" max="4101" width="12.7109375" style="93" customWidth="1"/>
    <col min="4102" max="4102" width="6.5703125" style="93" customWidth="1"/>
    <col min="4103" max="4103" width="4" style="93" bestFit="1" customWidth="1"/>
    <col min="4104" max="4104" width="11.42578125" style="93" bestFit="1" customWidth="1"/>
    <col min="4105" max="4348" width="8.85546875" style="93"/>
    <col min="4349" max="4349" width="10.5703125" style="93" customWidth="1"/>
    <col min="4350" max="4350" width="48" style="93" customWidth="1"/>
    <col min="4351" max="4351" width="16.7109375" style="93" customWidth="1"/>
    <col min="4352" max="4352" width="6.5703125" style="93" customWidth="1"/>
    <col min="4353" max="4353" width="7.42578125" style="93" customWidth="1"/>
    <col min="4354" max="4354" width="13.42578125" style="93" customWidth="1"/>
    <col min="4355" max="4355" width="14.7109375" style="93" customWidth="1"/>
    <col min="4356" max="4356" width="18.42578125" style="93" customWidth="1"/>
    <col min="4357" max="4357" width="12.7109375" style="93" customWidth="1"/>
    <col min="4358" max="4358" width="6.5703125" style="93" customWidth="1"/>
    <col min="4359" max="4359" width="4" style="93" bestFit="1" customWidth="1"/>
    <col min="4360" max="4360" width="11.42578125" style="93" bestFit="1" customWidth="1"/>
    <col min="4361" max="4604" width="8.85546875" style="93"/>
    <col min="4605" max="4605" width="10.5703125" style="93" customWidth="1"/>
    <col min="4606" max="4606" width="48" style="93" customWidth="1"/>
    <col min="4607" max="4607" width="16.7109375" style="93" customWidth="1"/>
    <col min="4608" max="4608" width="6.5703125" style="93" customWidth="1"/>
    <col min="4609" max="4609" width="7.42578125" style="93" customWidth="1"/>
    <col min="4610" max="4610" width="13.42578125" style="93" customWidth="1"/>
    <col min="4611" max="4611" width="14.7109375" style="93" customWidth="1"/>
    <col min="4612" max="4612" width="18.42578125" style="93" customWidth="1"/>
    <col min="4613" max="4613" width="12.7109375" style="93" customWidth="1"/>
    <col min="4614" max="4614" width="6.5703125" style="93" customWidth="1"/>
    <col min="4615" max="4615" width="4" style="93" bestFit="1" customWidth="1"/>
    <col min="4616" max="4616" width="11.42578125" style="93" bestFit="1" customWidth="1"/>
    <col min="4617" max="4860" width="8.85546875" style="93"/>
    <col min="4861" max="4861" width="10.5703125" style="93" customWidth="1"/>
    <col min="4862" max="4862" width="48" style="93" customWidth="1"/>
    <col min="4863" max="4863" width="16.7109375" style="93" customWidth="1"/>
    <col min="4864" max="4864" width="6.5703125" style="93" customWidth="1"/>
    <col min="4865" max="4865" width="7.42578125" style="93" customWidth="1"/>
    <col min="4866" max="4866" width="13.42578125" style="93" customWidth="1"/>
    <col min="4867" max="4867" width="14.7109375" style="93" customWidth="1"/>
    <col min="4868" max="4868" width="18.42578125" style="93" customWidth="1"/>
    <col min="4869" max="4869" width="12.7109375" style="93" customWidth="1"/>
    <col min="4870" max="4870" width="6.5703125" style="93" customWidth="1"/>
    <col min="4871" max="4871" width="4" style="93" bestFit="1" customWidth="1"/>
    <col min="4872" max="4872" width="11.42578125" style="93" bestFit="1" customWidth="1"/>
    <col min="4873" max="5116" width="8.85546875" style="93"/>
    <col min="5117" max="5117" width="10.5703125" style="93" customWidth="1"/>
    <col min="5118" max="5118" width="48" style="93" customWidth="1"/>
    <col min="5119" max="5119" width="16.7109375" style="93" customWidth="1"/>
    <col min="5120" max="5120" width="6.5703125" style="93" customWidth="1"/>
    <col min="5121" max="5121" width="7.42578125" style="93" customWidth="1"/>
    <col min="5122" max="5122" width="13.42578125" style="93" customWidth="1"/>
    <col min="5123" max="5123" width="14.7109375" style="93" customWidth="1"/>
    <col min="5124" max="5124" width="18.42578125" style="93" customWidth="1"/>
    <col min="5125" max="5125" width="12.7109375" style="93" customWidth="1"/>
    <col min="5126" max="5126" width="6.5703125" style="93" customWidth="1"/>
    <col min="5127" max="5127" width="4" style="93" bestFit="1" customWidth="1"/>
    <col min="5128" max="5128" width="11.42578125" style="93" bestFit="1" customWidth="1"/>
    <col min="5129" max="5372" width="8.85546875" style="93"/>
    <col min="5373" max="5373" width="10.5703125" style="93" customWidth="1"/>
    <col min="5374" max="5374" width="48" style="93" customWidth="1"/>
    <col min="5375" max="5375" width="16.7109375" style="93" customWidth="1"/>
    <col min="5376" max="5376" width="6.5703125" style="93" customWidth="1"/>
    <col min="5377" max="5377" width="7.42578125" style="93" customWidth="1"/>
    <col min="5378" max="5378" width="13.42578125" style="93" customWidth="1"/>
    <col min="5379" max="5379" width="14.7109375" style="93" customWidth="1"/>
    <col min="5380" max="5380" width="18.42578125" style="93" customWidth="1"/>
    <col min="5381" max="5381" width="12.7109375" style="93" customWidth="1"/>
    <col min="5382" max="5382" width="6.5703125" style="93" customWidth="1"/>
    <col min="5383" max="5383" width="4" style="93" bestFit="1" customWidth="1"/>
    <col min="5384" max="5384" width="11.42578125" style="93" bestFit="1" customWidth="1"/>
    <col min="5385" max="5628" width="8.85546875" style="93"/>
    <col min="5629" max="5629" width="10.5703125" style="93" customWidth="1"/>
    <col min="5630" max="5630" width="48" style="93" customWidth="1"/>
    <col min="5631" max="5631" width="16.7109375" style="93" customWidth="1"/>
    <col min="5632" max="5632" width="6.5703125" style="93" customWidth="1"/>
    <col min="5633" max="5633" width="7.42578125" style="93" customWidth="1"/>
    <col min="5634" max="5634" width="13.42578125" style="93" customWidth="1"/>
    <col min="5635" max="5635" width="14.7109375" style="93" customWidth="1"/>
    <col min="5636" max="5636" width="18.42578125" style="93" customWidth="1"/>
    <col min="5637" max="5637" width="12.7109375" style="93" customWidth="1"/>
    <col min="5638" max="5638" width="6.5703125" style="93" customWidth="1"/>
    <col min="5639" max="5639" width="4" style="93" bestFit="1" customWidth="1"/>
    <col min="5640" max="5640" width="11.42578125" style="93" bestFit="1" customWidth="1"/>
    <col min="5641" max="5884" width="8.85546875" style="93"/>
    <col min="5885" max="5885" width="10.5703125" style="93" customWidth="1"/>
    <col min="5886" max="5886" width="48" style="93" customWidth="1"/>
    <col min="5887" max="5887" width="16.7109375" style="93" customWidth="1"/>
    <col min="5888" max="5888" width="6.5703125" style="93" customWidth="1"/>
    <col min="5889" max="5889" width="7.42578125" style="93" customWidth="1"/>
    <col min="5890" max="5890" width="13.42578125" style="93" customWidth="1"/>
    <col min="5891" max="5891" width="14.7109375" style="93" customWidth="1"/>
    <col min="5892" max="5892" width="18.42578125" style="93" customWidth="1"/>
    <col min="5893" max="5893" width="12.7109375" style="93" customWidth="1"/>
    <col min="5894" max="5894" width="6.5703125" style="93" customWidth="1"/>
    <col min="5895" max="5895" width="4" style="93" bestFit="1" customWidth="1"/>
    <col min="5896" max="5896" width="11.42578125" style="93" bestFit="1" customWidth="1"/>
    <col min="5897" max="6140" width="8.85546875" style="93"/>
    <col min="6141" max="6141" width="10.5703125" style="93" customWidth="1"/>
    <col min="6142" max="6142" width="48" style="93" customWidth="1"/>
    <col min="6143" max="6143" width="16.7109375" style="93" customWidth="1"/>
    <col min="6144" max="6144" width="6.5703125" style="93" customWidth="1"/>
    <col min="6145" max="6145" width="7.42578125" style="93" customWidth="1"/>
    <col min="6146" max="6146" width="13.42578125" style="93" customWidth="1"/>
    <col min="6147" max="6147" width="14.7109375" style="93" customWidth="1"/>
    <col min="6148" max="6148" width="18.42578125" style="93" customWidth="1"/>
    <col min="6149" max="6149" width="12.7109375" style="93" customWidth="1"/>
    <col min="6150" max="6150" width="6.5703125" style="93" customWidth="1"/>
    <col min="6151" max="6151" width="4" style="93" bestFit="1" customWidth="1"/>
    <col min="6152" max="6152" width="11.42578125" style="93" bestFit="1" customWidth="1"/>
    <col min="6153" max="6396" width="8.85546875" style="93"/>
    <col min="6397" max="6397" width="10.5703125" style="93" customWidth="1"/>
    <col min="6398" max="6398" width="48" style="93" customWidth="1"/>
    <col min="6399" max="6399" width="16.7109375" style="93" customWidth="1"/>
    <col min="6400" max="6400" width="6.5703125" style="93" customWidth="1"/>
    <col min="6401" max="6401" width="7.42578125" style="93" customWidth="1"/>
    <col min="6402" max="6402" width="13.42578125" style="93" customWidth="1"/>
    <col min="6403" max="6403" width="14.7109375" style="93" customWidth="1"/>
    <col min="6404" max="6404" width="18.42578125" style="93" customWidth="1"/>
    <col min="6405" max="6405" width="12.7109375" style="93" customWidth="1"/>
    <col min="6406" max="6406" width="6.5703125" style="93" customWidth="1"/>
    <col min="6407" max="6407" width="4" style="93" bestFit="1" customWidth="1"/>
    <col min="6408" max="6408" width="11.42578125" style="93" bestFit="1" customWidth="1"/>
    <col min="6409" max="6652" width="8.85546875" style="93"/>
    <col min="6653" max="6653" width="10.5703125" style="93" customWidth="1"/>
    <col min="6654" max="6654" width="48" style="93" customWidth="1"/>
    <col min="6655" max="6655" width="16.7109375" style="93" customWidth="1"/>
    <col min="6656" max="6656" width="6.5703125" style="93" customWidth="1"/>
    <col min="6657" max="6657" width="7.42578125" style="93" customWidth="1"/>
    <col min="6658" max="6658" width="13.42578125" style="93" customWidth="1"/>
    <col min="6659" max="6659" width="14.7109375" style="93" customWidth="1"/>
    <col min="6660" max="6660" width="18.42578125" style="93" customWidth="1"/>
    <col min="6661" max="6661" width="12.7109375" style="93" customWidth="1"/>
    <col min="6662" max="6662" width="6.5703125" style="93" customWidth="1"/>
    <col min="6663" max="6663" width="4" style="93" bestFit="1" customWidth="1"/>
    <col min="6664" max="6664" width="11.42578125" style="93" bestFit="1" customWidth="1"/>
    <col min="6665" max="6908" width="8.85546875" style="93"/>
    <col min="6909" max="6909" width="10.5703125" style="93" customWidth="1"/>
    <col min="6910" max="6910" width="48" style="93" customWidth="1"/>
    <col min="6911" max="6911" width="16.7109375" style="93" customWidth="1"/>
    <col min="6912" max="6912" width="6.5703125" style="93" customWidth="1"/>
    <col min="6913" max="6913" width="7.42578125" style="93" customWidth="1"/>
    <col min="6914" max="6914" width="13.42578125" style="93" customWidth="1"/>
    <col min="6915" max="6915" width="14.7109375" style="93" customWidth="1"/>
    <col min="6916" max="6916" width="18.42578125" style="93" customWidth="1"/>
    <col min="6917" max="6917" width="12.7109375" style="93" customWidth="1"/>
    <col min="6918" max="6918" width="6.5703125" style="93" customWidth="1"/>
    <col min="6919" max="6919" width="4" style="93" bestFit="1" customWidth="1"/>
    <col min="6920" max="6920" width="11.42578125" style="93" bestFit="1" customWidth="1"/>
    <col min="6921" max="7164" width="8.85546875" style="93"/>
    <col min="7165" max="7165" width="10.5703125" style="93" customWidth="1"/>
    <col min="7166" max="7166" width="48" style="93" customWidth="1"/>
    <col min="7167" max="7167" width="16.7109375" style="93" customWidth="1"/>
    <col min="7168" max="7168" width="6.5703125" style="93" customWidth="1"/>
    <col min="7169" max="7169" width="7.42578125" style="93" customWidth="1"/>
    <col min="7170" max="7170" width="13.42578125" style="93" customWidth="1"/>
    <col min="7171" max="7171" width="14.7109375" style="93" customWidth="1"/>
    <col min="7172" max="7172" width="18.42578125" style="93" customWidth="1"/>
    <col min="7173" max="7173" width="12.7109375" style="93" customWidth="1"/>
    <col min="7174" max="7174" width="6.5703125" style="93" customWidth="1"/>
    <col min="7175" max="7175" width="4" style="93" bestFit="1" customWidth="1"/>
    <col min="7176" max="7176" width="11.42578125" style="93" bestFit="1" customWidth="1"/>
    <col min="7177" max="7420" width="8.85546875" style="93"/>
    <col min="7421" max="7421" width="10.5703125" style="93" customWidth="1"/>
    <col min="7422" max="7422" width="48" style="93" customWidth="1"/>
    <col min="7423" max="7423" width="16.7109375" style="93" customWidth="1"/>
    <col min="7424" max="7424" width="6.5703125" style="93" customWidth="1"/>
    <col min="7425" max="7425" width="7.42578125" style="93" customWidth="1"/>
    <col min="7426" max="7426" width="13.42578125" style="93" customWidth="1"/>
    <col min="7427" max="7427" width="14.7109375" style="93" customWidth="1"/>
    <col min="7428" max="7428" width="18.42578125" style="93" customWidth="1"/>
    <col min="7429" max="7429" width="12.7109375" style="93" customWidth="1"/>
    <col min="7430" max="7430" width="6.5703125" style="93" customWidth="1"/>
    <col min="7431" max="7431" width="4" style="93" bestFit="1" customWidth="1"/>
    <col min="7432" max="7432" width="11.42578125" style="93" bestFit="1" customWidth="1"/>
    <col min="7433" max="7676" width="8.85546875" style="93"/>
    <col min="7677" max="7677" width="10.5703125" style="93" customWidth="1"/>
    <col min="7678" max="7678" width="48" style="93" customWidth="1"/>
    <col min="7679" max="7679" width="16.7109375" style="93" customWidth="1"/>
    <col min="7680" max="7680" width="6.5703125" style="93" customWidth="1"/>
    <col min="7681" max="7681" width="7.42578125" style="93" customWidth="1"/>
    <col min="7682" max="7682" width="13.42578125" style="93" customWidth="1"/>
    <col min="7683" max="7683" width="14.7109375" style="93" customWidth="1"/>
    <col min="7684" max="7684" width="18.42578125" style="93" customWidth="1"/>
    <col min="7685" max="7685" width="12.7109375" style="93" customWidth="1"/>
    <col min="7686" max="7686" width="6.5703125" style="93" customWidth="1"/>
    <col min="7687" max="7687" width="4" style="93" bestFit="1" customWidth="1"/>
    <col min="7688" max="7688" width="11.42578125" style="93" bestFit="1" customWidth="1"/>
    <col min="7689" max="7932" width="8.85546875" style="93"/>
    <col min="7933" max="7933" width="10.5703125" style="93" customWidth="1"/>
    <col min="7934" max="7934" width="48" style="93" customWidth="1"/>
    <col min="7935" max="7935" width="16.7109375" style="93" customWidth="1"/>
    <col min="7936" max="7936" width="6.5703125" style="93" customWidth="1"/>
    <col min="7937" max="7937" width="7.42578125" style="93" customWidth="1"/>
    <col min="7938" max="7938" width="13.42578125" style="93" customWidth="1"/>
    <col min="7939" max="7939" width="14.7109375" style="93" customWidth="1"/>
    <col min="7940" max="7940" width="18.42578125" style="93" customWidth="1"/>
    <col min="7941" max="7941" width="12.7109375" style="93" customWidth="1"/>
    <col min="7942" max="7942" width="6.5703125" style="93" customWidth="1"/>
    <col min="7943" max="7943" width="4" style="93" bestFit="1" customWidth="1"/>
    <col min="7944" max="7944" width="11.42578125" style="93" bestFit="1" customWidth="1"/>
    <col min="7945" max="8188" width="8.85546875" style="93"/>
    <col min="8189" max="8189" width="10.5703125" style="93" customWidth="1"/>
    <col min="8190" max="8190" width="48" style="93" customWidth="1"/>
    <col min="8191" max="8191" width="16.7109375" style="93" customWidth="1"/>
    <col min="8192" max="8192" width="6.5703125" style="93" customWidth="1"/>
    <col min="8193" max="8193" width="7.42578125" style="93" customWidth="1"/>
    <col min="8194" max="8194" width="13.42578125" style="93" customWidth="1"/>
    <col min="8195" max="8195" width="14.7109375" style="93" customWidth="1"/>
    <col min="8196" max="8196" width="18.42578125" style="93" customWidth="1"/>
    <col min="8197" max="8197" width="12.7109375" style="93" customWidth="1"/>
    <col min="8198" max="8198" width="6.5703125" style="93" customWidth="1"/>
    <col min="8199" max="8199" width="4" style="93" bestFit="1" customWidth="1"/>
    <col min="8200" max="8200" width="11.42578125" style="93" bestFit="1" customWidth="1"/>
    <col min="8201" max="8444" width="8.85546875" style="93"/>
    <col min="8445" max="8445" width="10.5703125" style="93" customWidth="1"/>
    <col min="8446" max="8446" width="48" style="93" customWidth="1"/>
    <col min="8447" max="8447" width="16.7109375" style="93" customWidth="1"/>
    <col min="8448" max="8448" width="6.5703125" style="93" customWidth="1"/>
    <col min="8449" max="8449" width="7.42578125" style="93" customWidth="1"/>
    <col min="8450" max="8450" width="13.42578125" style="93" customWidth="1"/>
    <col min="8451" max="8451" width="14.7109375" style="93" customWidth="1"/>
    <col min="8452" max="8452" width="18.42578125" style="93" customWidth="1"/>
    <col min="8453" max="8453" width="12.7109375" style="93" customWidth="1"/>
    <col min="8454" max="8454" width="6.5703125" style="93" customWidth="1"/>
    <col min="8455" max="8455" width="4" style="93" bestFit="1" customWidth="1"/>
    <col min="8456" max="8456" width="11.42578125" style="93" bestFit="1" customWidth="1"/>
    <col min="8457" max="8700" width="8.85546875" style="93"/>
    <col min="8701" max="8701" width="10.5703125" style="93" customWidth="1"/>
    <col min="8702" max="8702" width="48" style="93" customWidth="1"/>
    <col min="8703" max="8703" width="16.7109375" style="93" customWidth="1"/>
    <col min="8704" max="8704" width="6.5703125" style="93" customWidth="1"/>
    <col min="8705" max="8705" width="7.42578125" style="93" customWidth="1"/>
    <col min="8706" max="8706" width="13.42578125" style="93" customWidth="1"/>
    <col min="8707" max="8707" width="14.7109375" style="93" customWidth="1"/>
    <col min="8708" max="8708" width="18.42578125" style="93" customWidth="1"/>
    <col min="8709" max="8709" width="12.7109375" style="93" customWidth="1"/>
    <col min="8710" max="8710" width="6.5703125" style="93" customWidth="1"/>
    <col min="8711" max="8711" width="4" style="93" bestFit="1" customWidth="1"/>
    <col min="8712" max="8712" width="11.42578125" style="93" bestFit="1" customWidth="1"/>
    <col min="8713" max="8956" width="8.85546875" style="93"/>
    <col min="8957" max="8957" width="10.5703125" style="93" customWidth="1"/>
    <col min="8958" max="8958" width="48" style="93" customWidth="1"/>
    <col min="8959" max="8959" width="16.7109375" style="93" customWidth="1"/>
    <col min="8960" max="8960" width="6.5703125" style="93" customWidth="1"/>
    <col min="8961" max="8961" width="7.42578125" style="93" customWidth="1"/>
    <col min="8962" max="8962" width="13.42578125" style="93" customWidth="1"/>
    <col min="8963" max="8963" width="14.7109375" style="93" customWidth="1"/>
    <col min="8964" max="8964" width="18.42578125" style="93" customWidth="1"/>
    <col min="8965" max="8965" width="12.7109375" style="93" customWidth="1"/>
    <col min="8966" max="8966" width="6.5703125" style="93" customWidth="1"/>
    <col min="8967" max="8967" width="4" style="93" bestFit="1" customWidth="1"/>
    <col min="8968" max="8968" width="11.42578125" style="93" bestFit="1" customWidth="1"/>
    <col min="8969" max="9212" width="8.85546875" style="93"/>
    <col min="9213" max="9213" width="10.5703125" style="93" customWidth="1"/>
    <col min="9214" max="9214" width="48" style="93" customWidth="1"/>
    <col min="9215" max="9215" width="16.7109375" style="93" customWidth="1"/>
    <col min="9216" max="9216" width="6.5703125" style="93" customWidth="1"/>
    <col min="9217" max="9217" width="7.42578125" style="93" customWidth="1"/>
    <col min="9218" max="9218" width="13.42578125" style="93" customWidth="1"/>
    <col min="9219" max="9219" width="14.7109375" style="93" customWidth="1"/>
    <col min="9220" max="9220" width="18.42578125" style="93" customWidth="1"/>
    <col min="9221" max="9221" width="12.7109375" style="93" customWidth="1"/>
    <col min="9222" max="9222" width="6.5703125" style="93" customWidth="1"/>
    <col min="9223" max="9223" width="4" style="93" bestFit="1" customWidth="1"/>
    <col min="9224" max="9224" width="11.42578125" style="93" bestFit="1" customWidth="1"/>
    <col min="9225" max="9468" width="8.85546875" style="93"/>
    <col min="9469" max="9469" width="10.5703125" style="93" customWidth="1"/>
    <col min="9470" max="9470" width="48" style="93" customWidth="1"/>
    <col min="9471" max="9471" width="16.7109375" style="93" customWidth="1"/>
    <col min="9472" max="9472" width="6.5703125" style="93" customWidth="1"/>
    <col min="9473" max="9473" width="7.42578125" style="93" customWidth="1"/>
    <col min="9474" max="9474" width="13.42578125" style="93" customWidth="1"/>
    <col min="9475" max="9475" width="14.7109375" style="93" customWidth="1"/>
    <col min="9476" max="9476" width="18.42578125" style="93" customWidth="1"/>
    <col min="9477" max="9477" width="12.7109375" style="93" customWidth="1"/>
    <col min="9478" max="9478" width="6.5703125" style="93" customWidth="1"/>
    <col min="9479" max="9479" width="4" style="93" bestFit="1" customWidth="1"/>
    <col min="9480" max="9480" width="11.42578125" style="93" bestFit="1" customWidth="1"/>
    <col min="9481" max="9724" width="8.85546875" style="93"/>
    <col min="9725" max="9725" width="10.5703125" style="93" customWidth="1"/>
    <col min="9726" max="9726" width="48" style="93" customWidth="1"/>
    <col min="9727" max="9727" width="16.7109375" style="93" customWidth="1"/>
    <col min="9728" max="9728" width="6.5703125" style="93" customWidth="1"/>
    <col min="9729" max="9729" width="7.42578125" style="93" customWidth="1"/>
    <col min="9730" max="9730" width="13.42578125" style="93" customWidth="1"/>
    <col min="9731" max="9731" width="14.7109375" style="93" customWidth="1"/>
    <col min="9732" max="9732" width="18.42578125" style="93" customWidth="1"/>
    <col min="9733" max="9733" width="12.7109375" style="93" customWidth="1"/>
    <col min="9734" max="9734" width="6.5703125" style="93" customWidth="1"/>
    <col min="9735" max="9735" width="4" style="93" bestFit="1" customWidth="1"/>
    <col min="9736" max="9736" width="11.42578125" style="93" bestFit="1" customWidth="1"/>
    <col min="9737" max="9980" width="8.85546875" style="93"/>
    <col min="9981" max="9981" width="10.5703125" style="93" customWidth="1"/>
    <col min="9982" max="9982" width="48" style="93" customWidth="1"/>
    <col min="9983" max="9983" width="16.7109375" style="93" customWidth="1"/>
    <col min="9984" max="9984" width="6.5703125" style="93" customWidth="1"/>
    <col min="9985" max="9985" width="7.42578125" style="93" customWidth="1"/>
    <col min="9986" max="9986" width="13.42578125" style="93" customWidth="1"/>
    <col min="9987" max="9987" width="14.7109375" style="93" customWidth="1"/>
    <col min="9988" max="9988" width="18.42578125" style="93" customWidth="1"/>
    <col min="9989" max="9989" width="12.7109375" style="93" customWidth="1"/>
    <col min="9990" max="9990" width="6.5703125" style="93" customWidth="1"/>
    <col min="9991" max="9991" width="4" style="93" bestFit="1" customWidth="1"/>
    <col min="9992" max="9992" width="11.42578125" style="93" bestFit="1" customWidth="1"/>
    <col min="9993" max="10236" width="8.85546875" style="93"/>
    <col min="10237" max="10237" width="10.5703125" style="93" customWidth="1"/>
    <col min="10238" max="10238" width="48" style="93" customWidth="1"/>
    <col min="10239" max="10239" width="16.7109375" style="93" customWidth="1"/>
    <col min="10240" max="10240" width="6.5703125" style="93" customWidth="1"/>
    <col min="10241" max="10241" width="7.42578125" style="93" customWidth="1"/>
    <col min="10242" max="10242" width="13.42578125" style="93" customWidth="1"/>
    <col min="10243" max="10243" width="14.7109375" style="93" customWidth="1"/>
    <col min="10244" max="10244" width="18.42578125" style="93" customWidth="1"/>
    <col min="10245" max="10245" width="12.7109375" style="93" customWidth="1"/>
    <col min="10246" max="10246" width="6.5703125" style="93" customWidth="1"/>
    <col min="10247" max="10247" width="4" style="93" bestFit="1" customWidth="1"/>
    <col min="10248" max="10248" width="11.42578125" style="93" bestFit="1" customWidth="1"/>
    <col min="10249" max="10492" width="8.85546875" style="93"/>
    <col min="10493" max="10493" width="10.5703125" style="93" customWidth="1"/>
    <col min="10494" max="10494" width="48" style="93" customWidth="1"/>
    <col min="10495" max="10495" width="16.7109375" style="93" customWidth="1"/>
    <col min="10496" max="10496" width="6.5703125" style="93" customWidth="1"/>
    <col min="10497" max="10497" width="7.42578125" style="93" customWidth="1"/>
    <col min="10498" max="10498" width="13.42578125" style="93" customWidth="1"/>
    <col min="10499" max="10499" width="14.7109375" style="93" customWidth="1"/>
    <col min="10500" max="10500" width="18.42578125" style="93" customWidth="1"/>
    <col min="10501" max="10501" width="12.7109375" style="93" customWidth="1"/>
    <col min="10502" max="10502" width="6.5703125" style="93" customWidth="1"/>
    <col min="10503" max="10503" width="4" style="93" bestFit="1" customWidth="1"/>
    <col min="10504" max="10504" width="11.42578125" style="93" bestFit="1" customWidth="1"/>
    <col min="10505" max="10748" width="8.85546875" style="93"/>
    <col min="10749" max="10749" width="10.5703125" style="93" customWidth="1"/>
    <col min="10750" max="10750" width="48" style="93" customWidth="1"/>
    <col min="10751" max="10751" width="16.7109375" style="93" customWidth="1"/>
    <col min="10752" max="10752" width="6.5703125" style="93" customWidth="1"/>
    <col min="10753" max="10753" width="7.42578125" style="93" customWidth="1"/>
    <col min="10754" max="10754" width="13.42578125" style="93" customWidth="1"/>
    <col min="10755" max="10755" width="14.7109375" style="93" customWidth="1"/>
    <col min="10756" max="10756" width="18.42578125" style="93" customWidth="1"/>
    <col min="10757" max="10757" width="12.7109375" style="93" customWidth="1"/>
    <col min="10758" max="10758" width="6.5703125" style="93" customWidth="1"/>
    <col min="10759" max="10759" width="4" style="93" bestFit="1" customWidth="1"/>
    <col min="10760" max="10760" width="11.42578125" style="93" bestFit="1" customWidth="1"/>
    <col min="10761" max="11004" width="8.85546875" style="93"/>
    <col min="11005" max="11005" width="10.5703125" style="93" customWidth="1"/>
    <col min="11006" max="11006" width="48" style="93" customWidth="1"/>
    <col min="11007" max="11007" width="16.7109375" style="93" customWidth="1"/>
    <col min="11008" max="11008" width="6.5703125" style="93" customWidth="1"/>
    <col min="11009" max="11009" width="7.42578125" style="93" customWidth="1"/>
    <col min="11010" max="11010" width="13.42578125" style="93" customWidth="1"/>
    <col min="11011" max="11011" width="14.7109375" style="93" customWidth="1"/>
    <col min="11012" max="11012" width="18.42578125" style="93" customWidth="1"/>
    <col min="11013" max="11013" width="12.7109375" style="93" customWidth="1"/>
    <col min="11014" max="11014" width="6.5703125" style="93" customWidth="1"/>
    <col min="11015" max="11015" width="4" style="93" bestFit="1" customWidth="1"/>
    <col min="11016" max="11016" width="11.42578125" style="93" bestFit="1" customWidth="1"/>
    <col min="11017" max="11260" width="8.85546875" style="93"/>
    <col min="11261" max="11261" width="10.5703125" style="93" customWidth="1"/>
    <col min="11262" max="11262" width="48" style="93" customWidth="1"/>
    <col min="11263" max="11263" width="16.7109375" style="93" customWidth="1"/>
    <col min="11264" max="11264" width="6.5703125" style="93" customWidth="1"/>
    <col min="11265" max="11265" width="7.42578125" style="93" customWidth="1"/>
    <col min="11266" max="11266" width="13.42578125" style="93" customWidth="1"/>
    <col min="11267" max="11267" width="14.7109375" style="93" customWidth="1"/>
    <col min="11268" max="11268" width="18.42578125" style="93" customWidth="1"/>
    <col min="11269" max="11269" width="12.7109375" style="93" customWidth="1"/>
    <col min="11270" max="11270" width="6.5703125" style="93" customWidth="1"/>
    <col min="11271" max="11271" width="4" style="93" bestFit="1" customWidth="1"/>
    <col min="11272" max="11272" width="11.42578125" style="93" bestFit="1" customWidth="1"/>
    <col min="11273" max="11516" width="8.85546875" style="93"/>
    <col min="11517" max="11517" width="10.5703125" style="93" customWidth="1"/>
    <col min="11518" max="11518" width="48" style="93" customWidth="1"/>
    <col min="11519" max="11519" width="16.7109375" style="93" customWidth="1"/>
    <col min="11520" max="11520" width="6.5703125" style="93" customWidth="1"/>
    <col min="11521" max="11521" width="7.42578125" style="93" customWidth="1"/>
    <col min="11522" max="11522" width="13.42578125" style="93" customWidth="1"/>
    <col min="11523" max="11523" width="14.7109375" style="93" customWidth="1"/>
    <col min="11524" max="11524" width="18.42578125" style="93" customWidth="1"/>
    <col min="11525" max="11525" width="12.7109375" style="93" customWidth="1"/>
    <col min="11526" max="11526" width="6.5703125" style="93" customWidth="1"/>
    <col min="11527" max="11527" width="4" style="93" bestFit="1" customWidth="1"/>
    <col min="11528" max="11528" width="11.42578125" style="93" bestFit="1" customWidth="1"/>
    <col min="11529" max="11772" width="8.85546875" style="93"/>
    <col min="11773" max="11773" width="10.5703125" style="93" customWidth="1"/>
    <col min="11774" max="11774" width="48" style="93" customWidth="1"/>
    <col min="11775" max="11775" width="16.7109375" style="93" customWidth="1"/>
    <col min="11776" max="11776" width="6.5703125" style="93" customWidth="1"/>
    <col min="11777" max="11777" width="7.42578125" style="93" customWidth="1"/>
    <col min="11778" max="11778" width="13.42578125" style="93" customWidth="1"/>
    <col min="11779" max="11779" width="14.7109375" style="93" customWidth="1"/>
    <col min="11780" max="11780" width="18.42578125" style="93" customWidth="1"/>
    <col min="11781" max="11781" width="12.7109375" style="93" customWidth="1"/>
    <col min="11782" max="11782" width="6.5703125" style="93" customWidth="1"/>
    <col min="11783" max="11783" width="4" style="93" bestFit="1" customWidth="1"/>
    <col min="11784" max="11784" width="11.42578125" style="93" bestFit="1" customWidth="1"/>
    <col min="11785" max="12028" width="8.85546875" style="93"/>
    <col min="12029" max="12029" width="10.5703125" style="93" customWidth="1"/>
    <col min="12030" max="12030" width="48" style="93" customWidth="1"/>
    <col min="12031" max="12031" width="16.7109375" style="93" customWidth="1"/>
    <col min="12032" max="12032" width="6.5703125" style="93" customWidth="1"/>
    <col min="12033" max="12033" width="7.42578125" style="93" customWidth="1"/>
    <col min="12034" max="12034" width="13.42578125" style="93" customWidth="1"/>
    <col min="12035" max="12035" width="14.7109375" style="93" customWidth="1"/>
    <col min="12036" max="12036" width="18.42578125" style="93" customWidth="1"/>
    <col min="12037" max="12037" width="12.7109375" style="93" customWidth="1"/>
    <col min="12038" max="12038" width="6.5703125" style="93" customWidth="1"/>
    <col min="12039" max="12039" width="4" style="93" bestFit="1" customWidth="1"/>
    <col min="12040" max="12040" width="11.42578125" style="93" bestFit="1" customWidth="1"/>
    <col min="12041" max="12284" width="8.85546875" style="93"/>
    <col min="12285" max="12285" width="10.5703125" style="93" customWidth="1"/>
    <col min="12286" max="12286" width="48" style="93" customWidth="1"/>
    <col min="12287" max="12287" width="16.7109375" style="93" customWidth="1"/>
    <col min="12288" max="12288" width="6.5703125" style="93" customWidth="1"/>
    <col min="12289" max="12289" width="7.42578125" style="93" customWidth="1"/>
    <col min="12290" max="12290" width="13.42578125" style="93" customWidth="1"/>
    <col min="12291" max="12291" width="14.7109375" style="93" customWidth="1"/>
    <col min="12292" max="12292" width="18.42578125" style="93" customWidth="1"/>
    <col min="12293" max="12293" width="12.7109375" style="93" customWidth="1"/>
    <col min="12294" max="12294" width="6.5703125" style="93" customWidth="1"/>
    <col min="12295" max="12295" width="4" style="93" bestFit="1" customWidth="1"/>
    <col min="12296" max="12296" width="11.42578125" style="93" bestFit="1" customWidth="1"/>
    <col min="12297" max="12540" width="8.85546875" style="93"/>
    <col min="12541" max="12541" width="10.5703125" style="93" customWidth="1"/>
    <col min="12542" max="12542" width="48" style="93" customWidth="1"/>
    <col min="12543" max="12543" width="16.7109375" style="93" customWidth="1"/>
    <col min="12544" max="12544" width="6.5703125" style="93" customWidth="1"/>
    <col min="12545" max="12545" width="7.42578125" style="93" customWidth="1"/>
    <col min="12546" max="12546" width="13.42578125" style="93" customWidth="1"/>
    <col min="12547" max="12547" width="14.7109375" style="93" customWidth="1"/>
    <col min="12548" max="12548" width="18.42578125" style="93" customWidth="1"/>
    <col min="12549" max="12549" width="12.7109375" style="93" customWidth="1"/>
    <col min="12550" max="12550" width="6.5703125" style="93" customWidth="1"/>
    <col min="12551" max="12551" width="4" style="93" bestFit="1" customWidth="1"/>
    <col min="12552" max="12552" width="11.42578125" style="93" bestFit="1" customWidth="1"/>
    <col min="12553" max="12796" width="8.85546875" style="93"/>
    <col min="12797" max="12797" width="10.5703125" style="93" customWidth="1"/>
    <col min="12798" max="12798" width="48" style="93" customWidth="1"/>
    <col min="12799" max="12799" width="16.7109375" style="93" customWidth="1"/>
    <col min="12800" max="12800" width="6.5703125" style="93" customWidth="1"/>
    <col min="12801" max="12801" width="7.42578125" style="93" customWidth="1"/>
    <col min="12802" max="12802" width="13.42578125" style="93" customWidth="1"/>
    <col min="12803" max="12803" width="14.7109375" style="93" customWidth="1"/>
    <col min="12804" max="12804" width="18.42578125" style="93" customWidth="1"/>
    <col min="12805" max="12805" width="12.7109375" style="93" customWidth="1"/>
    <col min="12806" max="12806" width="6.5703125" style="93" customWidth="1"/>
    <col min="12807" max="12807" width="4" style="93" bestFit="1" customWidth="1"/>
    <col min="12808" max="12808" width="11.42578125" style="93" bestFit="1" customWidth="1"/>
    <col min="12809" max="13052" width="8.85546875" style="93"/>
    <col min="13053" max="13053" width="10.5703125" style="93" customWidth="1"/>
    <col min="13054" max="13054" width="48" style="93" customWidth="1"/>
    <col min="13055" max="13055" width="16.7109375" style="93" customWidth="1"/>
    <col min="13056" max="13056" width="6.5703125" style="93" customWidth="1"/>
    <col min="13057" max="13057" width="7.42578125" style="93" customWidth="1"/>
    <col min="13058" max="13058" width="13.42578125" style="93" customWidth="1"/>
    <col min="13059" max="13059" width="14.7109375" style="93" customWidth="1"/>
    <col min="13060" max="13060" width="18.42578125" style="93" customWidth="1"/>
    <col min="13061" max="13061" width="12.7109375" style="93" customWidth="1"/>
    <col min="13062" max="13062" width="6.5703125" style="93" customWidth="1"/>
    <col min="13063" max="13063" width="4" style="93" bestFit="1" customWidth="1"/>
    <col min="13064" max="13064" width="11.42578125" style="93" bestFit="1" customWidth="1"/>
    <col min="13065" max="13308" width="8.85546875" style="93"/>
    <col min="13309" max="13309" width="10.5703125" style="93" customWidth="1"/>
    <col min="13310" max="13310" width="48" style="93" customWidth="1"/>
    <col min="13311" max="13311" width="16.7109375" style="93" customWidth="1"/>
    <col min="13312" max="13312" width="6.5703125" style="93" customWidth="1"/>
    <col min="13313" max="13313" width="7.42578125" style="93" customWidth="1"/>
    <col min="13314" max="13314" width="13.42578125" style="93" customWidth="1"/>
    <col min="13315" max="13315" width="14.7109375" style="93" customWidth="1"/>
    <col min="13316" max="13316" width="18.42578125" style="93" customWidth="1"/>
    <col min="13317" max="13317" width="12.7109375" style="93" customWidth="1"/>
    <col min="13318" max="13318" width="6.5703125" style="93" customWidth="1"/>
    <col min="13319" max="13319" width="4" style="93" bestFit="1" customWidth="1"/>
    <col min="13320" max="13320" width="11.42578125" style="93" bestFit="1" customWidth="1"/>
    <col min="13321" max="13564" width="8.85546875" style="93"/>
    <col min="13565" max="13565" width="10.5703125" style="93" customWidth="1"/>
    <col min="13566" max="13566" width="48" style="93" customWidth="1"/>
    <col min="13567" max="13567" width="16.7109375" style="93" customWidth="1"/>
    <col min="13568" max="13568" width="6.5703125" style="93" customWidth="1"/>
    <col min="13569" max="13569" width="7.42578125" style="93" customWidth="1"/>
    <col min="13570" max="13570" width="13.42578125" style="93" customWidth="1"/>
    <col min="13571" max="13571" width="14.7109375" style="93" customWidth="1"/>
    <col min="13572" max="13572" width="18.42578125" style="93" customWidth="1"/>
    <col min="13573" max="13573" width="12.7109375" style="93" customWidth="1"/>
    <col min="13574" max="13574" width="6.5703125" style="93" customWidth="1"/>
    <col min="13575" max="13575" width="4" style="93" bestFit="1" customWidth="1"/>
    <col min="13576" max="13576" width="11.42578125" style="93" bestFit="1" customWidth="1"/>
    <col min="13577" max="13820" width="8.85546875" style="93"/>
    <col min="13821" max="13821" width="10.5703125" style="93" customWidth="1"/>
    <col min="13822" max="13822" width="48" style="93" customWidth="1"/>
    <col min="13823" max="13823" width="16.7109375" style="93" customWidth="1"/>
    <col min="13824" max="13824" width="6.5703125" style="93" customWidth="1"/>
    <col min="13825" max="13825" width="7.42578125" style="93" customWidth="1"/>
    <col min="13826" max="13826" width="13.42578125" style="93" customWidth="1"/>
    <col min="13827" max="13827" width="14.7109375" style="93" customWidth="1"/>
    <col min="13828" max="13828" width="18.42578125" style="93" customWidth="1"/>
    <col min="13829" max="13829" width="12.7109375" style="93" customWidth="1"/>
    <col min="13830" max="13830" width="6.5703125" style="93" customWidth="1"/>
    <col min="13831" max="13831" width="4" style="93" bestFit="1" customWidth="1"/>
    <col min="13832" max="13832" width="11.42578125" style="93" bestFit="1" customWidth="1"/>
    <col min="13833" max="14076" width="8.85546875" style="93"/>
    <col min="14077" max="14077" width="10.5703125" style="93" customWidth="1"/>
    <col min="14078" max="14078" width="48" style="93" customWidth="1"/>
    <col min="14079" max="14079" width="16.7109375" style="93" customWidth="1"/>
    <col min="14080" max="14080" width="6.5703125" style="93" customWidth="1"/>
    <col min="14081" max="14081" width="7.42578125" style="93" customWidth="1"/>
    <col min="14082" max="14082" width="13.42578125" style="93" customWidth="1"/>
    <col min="14083" max="14083" width="14.7109375" style="93" customWidth="1"/>
    <col min="14084" max="14084" width="18.42578125" style="93" customWidth="1"/>
    <col min="14085" max="14085" width="12.7109375" style="93" customWidth="1"/>
    <col min="14086" max="14086" width="6.5703125" style="93" customWidth="1"/>
    <col min="14087" max="14087" width="4" style="93" bestFit="1" customWidth="1"/>
    <col min="14088" max="14088" width="11.42578125" style="93" bestFit="1" customWidth="1"/>
    <col min="14089" max="14332" width="8.85546875" style="93"/>
    <col min="14333" max="14333" width="10.5703125" style="93" customWidth="1"/>
    <col min="14334" max="14334" width="48" style="93" customWidth="1"/>
    <col min="14335" max="14335" width="16.7109375" style="93" customWidth="1"/>
    <col min="14336" max="14336" width="6.5703125" style="93" customWidth="1"/>
    <col min="14337" max="14337" width="7.42578125" style="93" customWidth="1"/>
    <col min="14338" max="14338" width="13.42578125" style="93" customWidth="1"/>
    <col min="14339" max="14339" width="14.7109375" style="93" customWidth="1"/>
    <col min="14340" max="14340" width="18.42578125" style="93" customWidth="1"/>
    <col min="14341" max="14341" width="12.7109375" style="93" customWidth="1"/>
    <col min="14342" max="14342" width="6.5703125" style="93" customWidth="1"/>
    <col min="14343" max="14343" width="4" style="93" bestFit="1" customWidth="1"/>
    <col min="14344" max="14344" width="11.42578125" style="93" bestFit="1" customWidth="1"/>
    <col min="14345" max="14588" width="8.85546875" style="93"/>
    <col min="14589" max="14589" width="10.5703125" style="93" customWidth="1"/>
    <col min="14590" max="14590" width="48" style="93" customWidth="1"/>
    <col min="14591" max="14591" width="16.7109375" style="93" customWidth="1"/>
    <col min="14592" max="14592" width="6.5703125" style="93" customWidth="1"/>
    <col min="14593" max="14593" width="7.42578125" style="93" customWidth="1"/>
    <col min="14594" max="14594" width="13.42578125" style="93" customWidth="1"/>
    <col min="14595" max="14595" width="14.7109375" style="93" customWidth="1"/>
    <col min="14596" max="14596" width="18.42578125" style="93" customWidth="1"/>
    <col min="14597" max="14597" width="12.7109375" style="93" customWidth="1"/>
    <col min="14598" max="14598" width="6.5703125" style="93" customWidth="1"/>
    <col min="14599" max="14599" width="4" style="93" bestFit="1" customWidth="1"/>
    <col min="14600" max="14600" width="11.42578125" style="93" bestFit="1" customWidth="1"/>
    <col min="14601" max="14844" width="8.85546875" style="93"/>
    <col min="14845" max="14845" width="10.5703125" style="93" customWidth="1"/>
    <col min="14846" max="14846" width="48" style="93" customWidth="1"/>
    <col min="14847" max="14847" width="16.7109375" style="93" customWidth="1"/>
    <col min="14848" max="14848" width="6.5703125" style="93" customWidth="1"/>
    <col min="14849" max="14849" width="7.42578125" style="93" customWidth="1"/>
    <col min="14850" max="14850" width="13.42578125" style="93" customWidth="1"/>
    <col min="14851" max="14851" width="14.7109375" style="93" customWidth="1"/>
    <col min="14852" max="14852" width="18.42578125" style="93" customWidth="1"/>
    <col min="14853" max="14853" width="12.7109375" style="93" customWidth="1"/>
    <col min="14854" max="14854" width="6.5703125" style="93" customWidth="1"/>
    <col min="14855" max="14855" width="4" style="93" bestFit="1" customWidth="1"/>
    <col min="14856" max="14856" width="11.42578125" style="93" bestFit="1" customWidth="1"/>
    <col min="14857" max="15100" width="8.85546875" style="93"/>
    <col min="15101" max="15101" width="10.5703125" style="93" customWidth="1"/>
    <col min="15102" max="15102" width="48" style="93" customWidth="1"/>
    <col min="15103" max="15103" width="16.7109375" style="93" customWidth="1"/>
    <col min="15104" max="15104" width="6.5703125" style="93" customWidth="1"/>
    <col min="15105" max="15105" width="7.42578125" style="93" customWidth="1"/>
    <col min="15106" max="15106" width="13.42578125" style="93" customWidth="1"/>
    <col min="15107" max="15107" width="14.7109375" style="93" customWidth="1"/>
    <col min="15108" max="15108" width="18.42578125" style="93" customWidth="1"/>
    <col min="15109" max="15109" width="12.7109375" style="93" customWidth="1"/>
    <col min="15110" max="15110" width="6.5703125" style="93" customWidth="1"/>
    <col min="15111" max="15111" width="4" style="93" bestFit="1" customWidth="1"/>
    <col min="15112" max="15112" width="11.42578125" style="93" bestFit="1" customWidth="1"/>
    <col min="15113" max="15356" width="8.85546875" style="93"/>
    <col min="15357" max="15357" width="10.5703125" style="93" customWidth="1"/>
    <col min="15358" max="15358" width="48" style="93" customWidth="1"/>
    <col min="15359" max="15359" width="16.7109375" style="93" customWidth="1"/>
    <col min="15360" max="15360" width="6.5703125" style="93" customWidth="1"/>
    <col min="15361" max="15361" width="7.42578125" style="93" customWidth="1"/>
    <col min="15362" max="15362" width="13.42578125" style="93" customWidth="1"/>
    <col min="15363" max="15363" width="14.7109375" style="93" customWidth="1"/>
    <col min="15364" max="15364" width="18.42578125" style="93" customWidth="1"/>
    <col min="15365" max="15365" width="12.7109375" style="93" customWidth="1"/>
    <col min="15366" max="15366" width="6.5703125" style="93" customWidth="1"/>
    <col min="15367" max="15367" width="4" style="93" bestFit="1" customWidth="1"/>
    <col min="15368" max="15368" width="11.42578125" style="93" bestFit="1" customWidth="1"/>
    <col min="15369" max="15612" width="8.85546875" style="93"/>
    <col min="15613" max="15613" width="10.5703125" style="93" customWidth="1"/>
    <col min="15614" max="15614" width="48" style="93" customWidth="1"/>
    <col min="15615" max="15615" width="16.7109375" style="93" customWidth="1"/>
    <col min="15616" max="15616" width="6.5703125" style="93" customWidth="1"/>
    <col min="15617" max="15617" width="7.42578125" style="93" customWidth="1"/>
    <col min="15618" max="15618" width="13.42578125" style="93" customWidth="1"/>
    <col min="15619" max="15619" width="14.7109375" style="93" customWidth="1"/>
    <col min="15620" max="15620" width="18.42578125" style="93" customWidth="1"/>
    <col min="15621" max="15621" width="12.7109375" style="93" customWidth="1"/>
    <col min="15622" max="15622" width="6.5703125" style="93" customWidth="1"/>
    <col min="15623" max="15623" width="4" style="93" bestFit="1" customWidth="1"/>
    <col min="15624" max="15624" width="11.42578125" style="93" bestFit="1" customWidth="1"/>
    <col min="15625" max="15868" width="8.85546875" style="93"/>
    <col min="15869" max="15869" width="10.5703125" style="93" customWidth="1"/>
    <col min="15870" max="15870" width="48" style="93" customWidth="1"/>
    <col min="15871" max="15871" width="16.7109375" style="93" customWidth="1"/>
    <col min="15872" max="15872" width="6.5703125" style="93" customWidth="1"/>
    <col min="15873" max="15873" width="7.42578125" style="93" customWidth="1"/>
    <col min="15874" max="15874" width="13.42578125" style="93" customWidth="1"/>
    <col min="15875" max="15875" width="14.7109375" style="93" customWidth="1"/>
    <col min="15876" max="15876" width="18.42578125" style="93" customWidth="1"/>
    <col min="15877" max="15877" width="12.7109375" style="93" customWidth="1"/>
    <col min="15878" max="15878" width="6.5703125" style="93" customWidth="1"/>
    <col min="15879" max="15879" width="4" style="93" bestFit="1" customWidth="1"/>
    <col min="15880" max="15880" width="11.42578125" style="93" bestFit="1" customWidth="1"/>
    <col min="15881" max="16124" width="8.85546875" style="93"/>
    <col min="16125" max="16125" width="10.5703125" style="93" customWidth="1"/>
    <col min="16126" max="16126" width="48" style="93" customWidth="1"/>
    <col min="16127" max="16127" width="16.7109375" style="93" customWidth="1"/>
    <col min="16128" max="16128" width="6.5703125" style="93" customWidth="1"/>
    <col min="16129" max="16129" width="7.42578125" style="93" customWidth="1"/>
    <col min="16130" max="16130" width="13.42578125" style="93" customWidth="1"/>
    <col min="16131" max="16131" width="14.7109375" style="93" customWidth="1"/>
    <col min="16132" max="16132" width="18.42578125" style="93" customWidth="1"/>
    <col min="16133" max="16133" width="12.7109375" style="93" customWidth="1"/>
    <col min="16134" max="16134" width="6.5703125" style="93" customWidth="1"/>
    <col min="16135" max="16135" width="4" style="93" bestFit="1" customWidth="1"/>
    <col min="16136" max="16136" width="11.42578125" style="93" bestFit="1" customWidth="1"/>
    <col min="16137" max="16384" width="8.85546875" style="93"/>
  </cols>
  <sheetData>
    <row r="1" spans="1:16">
      <c r="A1" s="89"/>
      <c r="B1" s="89"/>
      <c r="C1" s="89"/>
      <c r="D1" s="89"/>
      <c r="E1" s="90"/>
      <c r="F1" s="91"/>
      <c r="G1" s="89"/>
      <c r="H1" s="90" t="s">
        <v>28</v>
      </c>
    </row>
    <row r="2" spans="1:16">
      <c r="A2" s="89"/>
      <c r="B2" s="89"/>
      <c r="C2" s="89"/>
      <c r="D2" s="89"/>
      <c r="E2" s="90"/>
      <c r="F2" s="91"/>
      <c r="G2" s="89"/>
      <c r="H2" s="90" t="s">
        <v>3</v>
      </c>
    </row>
    <row r="3" spans="1:16">
      <c r="A3" s="91"/>
      <c r="B3" s="91"/>
      <c r="C3" s="91"/>
      <c r="D3" s="91"/>
      <c r="E3" s="90"/>
      <c r="F3" s="91"/>
      <c r="G3" s="94"/>
      <c r="H3" s="90" t="s">
        <v>4</v>
      </c>
    </row>
    <row r="4" spans="1:16">
      <c r="A4" s="91"/>
      <c r="B4" s="91"/>
      <c r="C4" s="94"/>
      <c r="D4" s="94"/>
      <c r="E4" s="94"/>
      <c r="F4" s="95"/>
      <c r="G4" s="935" t="s">
        <v>5</v>
      </c>
      <c r="H4" s="936"/>
    </row>
    <row r="5" spans="1:16">
      <c r="A5" s="91"/>
      <c r="B5" s="91"/>
      <c r="C5" s="94"/>
      <c r="D5" s="94"/>
      <c r="E5" s="937" t="s">
        <v>6</v>
      </c>
      <c r="F5" s="938"/>
      <c r="G5" s="939" t="s">
        <v>29</v>
      </c>
      <c r="H5" s="940"/>
    </row>
    <row r="6" spans="1:16">
      <c r="A6" s="89" t="s">
        <v>7</v>
      </c>
      <c r="B6" s="941" t="s">
        <v>30</v>
      </c>
      <c r="C6" s="941"/>
      <c r="D6" s="89"/>
      <c r="E6" s="95"/>
      <c r="F6" s="97" t="s">
        <v>8</v>
      </c>
      <c r="G6" s="942" t="s">
        <v>30</v>
      </c>
      <c r="H6" s="943"/>
    </row>
    <row r="7" spans="1:16" ht="14.25">
      <c r="A7" s="89"/>
      <c r="B7" s="946" t="s">
        <v>31</v>
      </c>
      <c r="C7" s="946"/>
      <c r="D7" s="95"/>
      <c r="E7" s="95"/>
      <c r="F7" s="95"/>
      <c r="G7" s="944"/>
      <c r="H7" s="945"/>
    </row>
    <row r="8" spans="1:16" ht="13.5" customHeight="1">
      <c r="A8" s="98" t="s">
        <v>48</v>
      </c>
      <c r="B8" s="934" t="s">
        <v>84</v>
      </c>
      <c r="C8" s="934"/>
      <c r="D8" s="934"/>
      <c r="E8" s="99"/>
      <c r="F8" s="97" t="s">
        <v>8</v>
      </c>
      <c r="G8" s="942" t="s">
        <v>83</v>
      </c>
      <c r="H8" s="943"/>
    </row>
    <row r="9" spans="1:16">
      <c r="A9" s="100"/>
      <c r="B9" s="947" t="s">
        <v>31</v>
      </c>
      <c r="C9" s="947"/>
      <c r="D9" s="101"/>
      <c r="E9" s="102"/>
      <c r="F9" s="95"/>
      <c r="G9" s="962"/>
      <c r="H9" s="968"/>
    </row>
    <row r="10" spans="1:16" ht="16.899999999999999" customHeight="1">
      <c r="A10" s="98" t="s">
        <v>96</v>
      </c>
      <c r="B10" s="950" t="s">
        <v>59</v>
      </c>
      <c r="C10" s="950"/>
      <c r="D10" s="94"/>
      <c r="E10" s="99"/>
      <c r="F10" s="97" t="s">
        <v>8</v>
      </c>
      <c r="G10" s="962" t="s">
        <v>55</v>
      </c>
      <c r="H10" s="968"/>
    </row>
    <row r="11" spans="1:16">
      <c r="A11" s="100"/>
      <c r="B11" s="951" t="s">
        <v>31</v>
      </c>
      <c r="C11" s="951"/>
      <c r="D11" s="101"/>
      <c r="E11" s="95"/>
      <c r="F11" s="95"/>
      <c r="G11" s="942"/>
      <c r="H11" s="943"/>
    </row>
    <row r="12" spans="1:16">
      <c r="A12" s="100" t="s">
        <v>32</v>
      </c>
      <c r="B12" s="950" t="s">
        <v>97</v>
      </c>
      <c r="C12" s="950"/>
      <c r="D12" s="89"/>
      <c r="E12" s="103"/>
      <c r="F12" s="104"/>
      <c r="G12" s="944"/>
      <c r="H12" s="945"/>
    </row>
    <row r="13" spans="1:16" ht="14.25">
      <c r="A13" s="98"/>
      <c r="B13" s="952" t="s">
        <v>33</v>
      </c>
      <c r="C13" s="952"/>
      <c r="D13" s="95"/>
      <c r="E13" s="99"/>
      <c r="F13" s="102"/>
      <c r="G13" s="942"/>
      <c r="H13" s="943"/>
    </row>
    <row r="14" spans="1:16">
      <c r="A14" s="89"/>
      <c r="B14" s="94"/>
      <c r="C14" s="937" t="s">
        <v>11</v>
      </c>
      <c r="D14" s="937"/>
      <c r="E14" s="937"/>
      <c r="F14" s="938"/>
      <c r="G14" s="944"/>
      <c r="H14" s="945"/>
    </row>
    <row r="15" spans="1:16">
      <c r="A15" s="91"/>
      <c r="B15" s="937" t="s">
        <v>53</v>
      </c>
      <c r="C15" s="937"/>
      <c r="D15" s="937"/>
      <c r="E15" s="938"/>
      <c r="F15" s="96" t="s">
        <v>12</v>
      </c>
      <c r="G15" s="953" t="s">
        <v>85</v>
      </c>
      <c r="H15" s="954"/>
    </row>
    <row r="16" spans="1:16">
      <c r="A16" s="91"/>
      <c r="B16" s="95"/>
      <c r="C16" s="91"/>
      <c r="D16" s="91"/>
      <c r="E16" s="89"/>
      <c r="F16" s="96" t="s">
        <v>13</v>
      </c>
      <c r="G16" s="1001">
        <v>45198</v>
      </c>
      <c r="H16" s="968"/>
      <c r="K16" s="105" t="s">
        <v>88</v>
      </c>
      <c r="L16" s="105" t="s">
        <v>125</v>
      </c>
      <c r="M16" s="105" t="s">
        <v>171</v>
      </c>
      <c r="N16" s="105" t="s">
        <v>1397</v>
      </c>
      <c r="O16" s="105" t="s">
        <v>1397</v>
      </c>
      <c r="P16" s="105" t="s">
        <v>1398</v>
      </c>
    </row>
    <row r="17" spans="1:19">
      <c r="A17" s="91"/>
      <c r="B17" s="95"/>
      <c r="C17" s="91"/>
      <c r="D17" s="91"/>
      <c r="E17" s="90" t="s">
        <v>111</v>
      </c>
      <c r="F17" s="96" t="s">
        <v>12</v>
      </c>
      <c r="G17" s="964" t="s">
        <v>161</v>
      </c>
      <c r="H17" s="965"/>
      <c r="K17" s="105"/>
    </row>
    <row r="18" spans="1:19">
      <c r="A18" s="91"/>
      <c r="B18" s="95"/>
      <c r="C18" s="91"/>
      <c r="D18" s="91"/>
      <c r="E18" s="89"/>
      <c r="F18" s="96" t="s">
        <v>13</v>
      </c>
      <c r="G18" s="966">
        <v>45414</v>
      </c>
      <c r="H18" s="967"/>
      <c r="K18" s="105"/>
    </row>
    <row r="19" spans="1:19">
      <c r="A19" s="89"/>
      <c r="B19" s="91"/>
      <c r="C19" s="94"/>
      <c r="D19" s="94"/>
      <c r="E19" s="94"/>
      <c r="F19" s="90" t="s">
        <v>34</v>
      </c>
      <c r="G19" s="939"/>
      <c r="H19" s="940"/>
    </row>
    <row r="20" spans="1:19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  <c r="N20" s="108">
        <v>70145581.823799998</v>
      </c>
      <c r="O20" s="108"/>
      <c r="P20" s="108">
        <v>70145581.823799998</v>
      </c>
    </row>
    <row r="21" spans="1:19">
      <c r="A21" s="89"/>
      <c r="B21" s="89"/>
      <c r="C21" s="956" t="s">
        <v>35</v>
      </c>
      <c r="D21" s="109"/>
      <c r="E21" s="958" t="s">
        <v>36</v>
      </c>
      <c r="F21" s="959"/>
      <c r="G21" s="962" t="s">
        <v>16</v>
      </c>
      <c r="H21" s="963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v>52062194.039999999</v>
      </c>
      <c r="N21" s="108">
        <v>52062194.039999999</v>
      </c>
      <c r="O21" s="108"/>
      <c r="P21" s="108">
        <f>54022194.04-1500000-460000</f>
        <v>52062194.039999999</v>
      </c>
    </row>
    <row r="22" spans="1:19">
      <c r="A22" s="89"/>
      <c r="B22" s="89"/>
      <c r="C22" s="957"/>
      <c r="D22" s="109"/>
      <c r="E22" s="960"/>
      <c r="F22" s="961"/>
      <c r="G22" s="111" t="s">
        <v>20</v>
      </c>
      <c r="H22" s="111" t="s">
        <v>21</v>
      </c>
      <c r="J22" s="107"/>
      <c r="K22" s="108"/>
    </row>
    <row r="23" spans="1:19">
      <c r="A23" s="89"/>
      <c r="B23" s="112" t="s">
        <v>37</v>
      </c>
      <c r="C23" s="359" t="s">
        <v>158</v>
      </c>
      <c r="D23" s="114"/>
      <c r="E23" s="1002" t="s">
        <v>1399</v>
      </c>
      <c r="F23" s="967"/>
      <c r="G23" s="216">
        <v>45464</v>
      </c>
      <c r="H23" s="166" t="str">
        <f>$E$23</f>
        <v>25.06.2024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v>0.74220204161647696</v>
      </c>
      <c r="N23" s="116">
        <v>0.74219999999999997</v>
      </c>
      <c r="O23" s="116"/>
      <c r="P23" s="116">
        <f>P21/P20</f>
        <v>0.74220204161647696</v>
      </c>
    </row>
    <row r="24" spans="1:19">
      <c r="A24" s="94"/>
      <c r="B24" s="95" t="s">
        <v>39</v>
      </c>
      <c r="C24" s="95"/>
      <c r="D24" s="95"/>
      <c r="E24" s="95"/>
      <c r="F24" s="969"/>
      <c r="G24" s="969"/>
      <c r="H24" s="95"/>
      <c r="J24" s="110" t="s">
        <v>80</v>
      </c>
      <c r="K24" s="108">
        <f>H40</f>
        <v>7743730.986085942</v>
      </c>
      <c r="L24" s="108">
        <f>L23*L25</f>
        <v>1290621.8310143235</v>
      </c>
      <c r="M24" s="108">
        <v>1987994.6300807074</v>
      </c>
      <c r="N24" s="108">
        <v>1987994.6300807074</v>
      </c>
      <c r="O24" s="108"/>
      <c r="P24" s="108">
        <f>P25*P23</f>
        <v>7743730.986085942</v>
      </c>
    </row>
    <row r="25" spans="1:19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H39</f>
        <v>10433454.169999996</v>
      </c>
      <c r="L25" s="108">
        <f>H38</f>
        <v>1738909.0283333324</v>
      </c>
      <c r="M25" s="108">
        <v>2678508.7059999993</v>
      </c>
      <c r="N25" s="108">
        <v>2678508.7059999993</v>
      </c>
      <c r="O25" s="108"/>
      <c r="P25" s="108">
        <f>H39</f>
        <v>10433454.169999996</v>
      </c>
    </row>
    <row r="26" spans="1:19">
      <c r="A26" s="956" t="s">
        <v>40</v>
      </c>
      <c r="B26" s="958" t="s">
        <v>41</v>
      </c>
      <c r="C26" s="959"/>
      <c r="D26" s="958" t="s">
        <v>5</v>
      </c>
      <c r="E26" s="959"/>
      <c r="F26" s="973" t="s">
        <v>77</v>
      </c>
      <c r="G26" s="974"/>
      <c r="H26" s="936"/>
      <c r="J26" s="117"/>
      <c r="K26" s="93" t="s">
        <v>1386</v>
      </c>
      <c r="L26" s="93" t="s">
        <v>1387</v>
      </c>
    </row>
    <row r="27" spans="1:19">
      <c r="A27" s="970"/>
      <c r="B27" s="971"/>
      <c r="C27" s="972"/>
      <c r="D27" s="971"/>
      <c r="E27" s="972"/>
      <c r="F27" s="956" t="s">
        <v>42</v>
      </c>
      <c r="G27" s="956" t="s">
        <v>43</v>
      </c>
      <c r="H27" s="956" t="s">
        <v>44</v>
      </c>
      <c r="J27" s="212" t="s">
        <v>53</v>
      </c>
      <c r="K27" s="241" t="e">
        <f>#REF!</f>
        <v>#REF!</v>
      </c>
      <c r="L27" s="241" t="e">
        <f>K27/1.2</f>
        <v>#REF!</v>
      </c>
    </row>
    <row r="28" spans="1:19">
      <c r="A28" s="970"/>
      <c r="B28" s="971"/>
      <c r="C28" s="972"/>
      <c r="D28" s="971"/>
      <c r="E28" s="972"/>
      <c r="F28" s="970"/>
      <c r="G28" s="970"/>
      <c r="H28" s="970"/>
      <c r="J28" s="933" t="s">
        <v>1387</v>
      </c>
      <c r="K28" s="933"/>
      <c r="L28" s="933"/>
    </row>
    <row r="29" spans="1:19" s="120" customFormat="1" ht="12.75">
      <c r="A29" s="118">
        <v>1</v>
      </c>
      <c r="B29" s="976">
        <v>2</v>
      </c>
      <c r="C29" s="977"/>
      <c r="D29" s="976">
        <v>3</v>
      </c>
      <c r="E29" s="977"/>
      <c r="F29" s="118">
        <v>4</v>
      </c>
      <c r="G29" s="118">
        <v>5</v>
      </c>
      <c r="H29" s="118">
        <v>6</v>
      </c>
      <c r="I29" s="119"/>
      <c r="J29" s="335" t="s">
        <v>389</v>
      </c>
      <c r="K29" s="335" t="s">
        <v>390</v>
      </c>
      <c r="L29" s="335" t="s">
        <v>392</v>
      </c>
      <c r="M29" s="335" t="s">
        <v>1400</v>
      </c>
      <c r="N29" s="335" t="s">
        <v>1401</v>
      </c>
      <c r="O29" s="335" t="s">
        <v>1407</v>
      </c>
      <c r="P29" s="212" t="s">
        <v>1388</v>
      </c>
      <c r="Q29" s="212" t="s">
        <v>399</v>
      </c>
    </row>
    <row r="30" spans="1:19">
      <c r="A30" s="121"/>
      <c r="B30" s="978" t="s">
        <v>45</v>
      </c>
      <c r="C30" s="979"/>
      <c r="D30" s="980"/>
      <c r="E30" s="981"/>
      <c r="F30" s="218">
        <f>SUM(F32:F36)</f>
        <v>37792943.370166667</v>
      </c>
      <c r="G30" s="218">
        <f>F30</f>
        <v>37792943.370166667</v>
      </c>
      <c r="H30" s="122">
        <f>F36</f>
        <v>8694545.1416666638</v>
      </c>
      <c r="J30" s="336">
        <v>7483690.8300000001</v>
      </c>
      <c r="K30" s="336">
        <f>'КС-2 №2'!K58/1.2</f>
        <v>2974819.1086666668</v>
      </c>
      <c r="L30" s="336">
        <f>'КС-2 №3'!K145/1.2</f>
        <v>16407797.7015</v>
      </c>
      <c r="M30" s="336">
        <f>'КС-3 №4'!H35</f>
        <v>2232090.5883333329</v>
      </c>
      <c r="N30" s="336">
        <f>H36</f>
        <v>8694545.1416666638</v>
      </c>
      <c r="O30" s="336">
        <f>I36</f>
        <v>0</v>
      </c>
      <c r="P30" s="240">
        <f>J30+K30+L30+M30+N30</f>
        <v>37792943.370166667</v>
      </c>
      <c r="Q30" s="214" t="e">
        <f>K27-P30</f>
        <v>#REF!</v>
      </c>
      <c r="S30" s="92"/>
    </row>
    <row r="31" spans="1:19">
      <c r="A31" s="123"/>
      <c r="B31" s="982" t="s">
        <v>46</v>
      </c>
      <c r="C31" s="983"/>
      <c r="D31" s="984"/>
      <c r="E31" s="985"/>
      <c r="F31" s="122"/>
      <c r="G31" s="122"/>
      <c r="H31" s="122"/>
      <c r="J31" s="337"/>
      <c r="K31" s="337"/>
      <c r="L31" s="338"/>
      <c r="M31" s="336"/>
      <c r="N31" s="336"/>
      <c r="O31" s="336"/>
      <c r="P31" s="92"/>
    </row>
    <row r="32" spans="1:19">
      <c r="A32" s="123" t="s">
        <v>38</v>
      </c>
      <c r="B32" s="360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36"/>
      <c r="K32" s="336"/>
      <c r="L32" s="336"/>
      <c r="M32" s="336"/>
      <c r="N32" s="336"/>
      <c r="O32" s="336"/>
      <c r="P32" s="212" t="s">
        <v>1389</v>
      </c>
      <c r="Q32" s="212" t="s">
        <v>399</v>
      </c>
    </row>
    <row r="33" spans="1:17">
      <c r="A33" s="123" t="s">
        <v>100</v>
      </c>
      <c r="B33" s="124" t="s">
        <v>124</v>
      </c>
      <c r="C33" s="125"/>
      <c r="D33" s="986"/>
      <c r="E33" s="987"/>
      <c r="F33" s="122">
        <f>K30</f>
        <v>2974819.1086666668</v>
      </c>
      <c r="G33" s="122">
        <f>F33</f>
        <v>2974819.1086666668</v>
      </c>
      <c r="H33" s="122"/>
      <c r="J33" s="390">
        <v>8980428.9959999993</v>
      </c>
      <c r="K33" s="390">
        <v>3569782.9304</v>
      </c>
      <c r="L33" s="390">
        <v>19689357.241799999</v>
      </c>
      <c r="M33" s="390">
        <f>'КС-3 №4'!H38</f>
        <v>2678508.7059999993</v>
      </c>
      <c r="N33" s="390">
        <f>H39</f>
        <v>10433454.169999996</v>
      </c>
      <c r="O33" s="390">
        <f>I39</f>
        <v>0</v>
      </c>
      <c r="P33" s="241">
        <f>SUM(J33:N33)</f>
        <v>45351532.044199988</v>
      </c>
      <c r="Q33" s="92" t="e">
        <f>K27-P33</f>
        <v>#REF!</v>
      </c>
    </row>
    <row r="34" spans="1:17">
      <c r="A34" s="123" t="s">
        <v>102</v>
      </c>
      <c r="B34" s="369" t="s">
        <v>173</v>
      </c>
      <c r="C34" s="370"/>
      <c r="D34" s="986"/>
      <c r="E34" s="987"/>
      <c r="F34" s="122">
        <f>L30</f>
        <v>16407797.7015</v>
      </c>
      <c r="G34" s="122">
        <f>F34</f>
        <v>16407797.7015</v>
      </c>
      <c r="H34" s="122"/>
      <c r="J34" s="120"/>
      <c r="K34" s="120"/>
    </row>
    <row r="35" spans="1:17">
      <c r="A35" s="361" t="s">
        <v>101</v>
      </c>
      <c r="B35" s="362" t="s">
        <v>1394</v>
      </c>
      <c r="C35" s="363"/>
      <c r="D35" s="357"/>
      <c r="E35" s="358"/>
      <c r="F35" s="122">
        <f>'КС-2 №4'!L72</f>
        <v>2232090.5883333329</v>
      </c>
      <c r="G35" s="122">
        <f>F35</f>
        <v>2232090.5883333329</v>
      </c>
      <c r="H35" s="122"/>
      <c r="J35" s="120"/>
      <c r="K35" s="120"/>
    </row>
    <row r="36" spans="1:17">
      <c r="A36" s="361" t="s">
        <v>158</v>
      </c>
      <c r="B36" s="368" t="s">
        <v>1396</v>
      </c>
      <c r="C36" s="371"/>
      <c r="D36" s="357"/>
      <c r="E36" s="358"/>
      <c r="F36" s="122">
        <f>'КС-2 №5'!L145</f>
        <v>8694545.1416666638</v>
      </c>
      <c r="G36" s="122">
        <f>F36</f>
        <v>8694545.1416666638</v>
      </c>
      <c r="H36" s="122">
        <f>G36</f>
        <v>8694545.1416666638</v>
      </c>
      <c r="J36" s="120"/>
      <c r="K36" s="120"/>
    </row>
    <row r="37" spans="1:17">
      <c r="A37" s="126"/>
      <c r="B37" s="130"/>
      <c r="C37" s="102"/>
      <c r="D37" s="126"/>
      <c r="E37" s="126"/>
      <c r="F37" s="126"/>
      <c r="G37" s="128" t="s">
        <v>47</v>
      </c>
      <c r="H37" s="129">
        <f>H36</f>
        <v>8694545.1416666638</v>
      </c>
      <c r="J37" s="120"/>
      <c r="K37" s="120"/>
    </row>
    <row r="38" spans="1:17">
      <c r="A38" s="102"/>
      <c r="B38" s="130"/>
      <c r="C38" s="102"/>
      <c r="D38" s="102"/>
      <c r="E38" s="102"/>
      <c r="F38" s="102"/>
      <c r="G38" s="131" t="s">
        <v>57</v>
      </c>
      <c r="H38" s="129">
        <f>H39-H37</f>
        <v>1738909.0283333324</v>
      </c>
      <c r="J38" s="120"/>
      <c r="K38" s="120"/>
      <c r="P38" s="132"/>
    </row>
    <row r="39" spans="1:17">
      <c r="A39" s="102"/>
      <c r="B39" s="130"/>
      <c r="C39" s="102"/>
      <c r="D39" s="102"/>
      <c r="E39" s="102"/>
      <c r="F39" s="133"/>
      <c r="G39" s="134" t="s">
        <v>58</v>
      </c>
      <c r="H39" s="135">
        <f>H37*1.2</f>
        <v>10433454.169999996</v>
      </c>
      <c r="J39" s="120"/>
      <c r="K39" s="120"/>
    </row>
    <row r="40" spans="1:17">
      <c r="A40" s="102"/>
      <c r="B40" s="130"/>
      <c r="C40" s="102"/>
      <c r="D40" s="102"/>
      <c r="E40" s="102"/>
      <c r="F40" s="136"/>
      <c r="G40" s="137" t="s">
        <v>1391</v>
      </c>
      <c r="H40" s="334">
        <f>H39*J40</f>
        <v>7743730.986085942</v>
      </c>
      <c r="J40" s="116">
        <f>M23</f>
        <v>0.74220204161647696</v>
      </c>
      <c r="K40" s="120"/>
      <c r="L40" s="107"/>
      <c r="M40" s="132"/>
      <c r="N40" s="132"/>
      <c r="O40" s="132"/>
      <c r="P40" s="132"/>
    </row>
    <row r="41" spans="1:17" s="132" customFormat="1" ht="13.5" hidden="1" customHeight="1">
      <c r="A41" s="138"/>
      <c r="B41" s="139"/>
      <c r="C41" s="138"/>
      <c r="D41" s="138"/>
      <c r="E41" s="140"/>
      <c r="F41" s="141"/>
      <c r="G41" s="141" t="s">
        <v>82</v>
      </c>
      <c r="H41" s="135" t="e">
        <f>H38-H40-#REF!</f>
        <v>#REF!</v>
      </c>
      <c r="I41" s="142"/>
      <c r="J41" s="120"/>
      <c r="K41" s="120"/>
      <c r="L41" s="143"/>
      <c r="M41" s="93"/>
      <c r="N41" s="93"/>
      <c r="O41" s="93"/>
      <c r="P41" s="93"/>
    </row>
    <row r="42" spans="1:17">
      <c r="A42" s="102"/>
      <c r="B42" s="130"/>
      <c r="C42" s="102"/>
      <c r="D42" s="102"/>
      <c r="E42" s="133"/>
      <c r="F42" s="136"/>
      <c r="G42" s="141" t="s">
        <v>82</v>
      </c>
      <c r="H42" s="135">
        <f>H39-H40</f>
        <v>2689723.1839140542</v>
      </c>
      <c r="J42" s="120"/>
      <c r="K42" s="120"/>
      <c r="L42" s="144"/>
      <c r="M42" s="132"/>
      <c r="N42" s="132"/>
      <c r="O42" s="132"/>
      <c r="P42" s="132"/>
    </row>
    <row r="43" spans="1:17">
      <c r="A43" s="102"/>
      <c r="B43" s="130"/>
      <c r="C43" s="102"/>
      <c r="D43" s="102"/>
      <c r="E43" s="133"/>
      <c r="F43" s="141"/>
      <c r="G43" s="141"/>
      <c r="H43" s="145"/>
      <c r="J43" s="120"/>
      <c r="K43" s="120"/>
    </row>
    <row r="44" spans="1:17" s="132" customFormat="1">
      <c r="A44" s="146" t="s">
        <v>99</v>
      </c>
      <c r="B44" s="147"/>
      <c r="C44" s="148"/>
      <c r="D44" s="148"/>
      <c r="E44" s="148"/>
      <c r="F44" s="149"/>
      <c r="G44" s="147"/>
      <c r="H44" s="147"/>
      <c r="I44" s="142"/>
      <c r="J44" s="120"/>
      <c r="K44" s="120"/>
    </row>
    <row r="45" spans="1:17" s="132" customFormat="1" ht="13.5" customHeight="1">
      <c r="A45" s="146" t="s">
        <v>2</v>
      </c>
      <c r="B45" s="150" t="s">
        <v>56</v>
      </c>
      <c r="C45" s="148"/>
      <c r="D45" s="988"/>
      <c r="E45" s="988"/>
      <c r="F45" s="149"/>
      <c r="G45" s="151" t="str">
        <f>'[1]КС-2 №3'!H151</f>
        <v>С.А. Ажнов</v>
      </c>
      <c r="H45" s="147"/>
      <c r="I45" s="142"/>
      <c r="J45" s="120"/>
      <c r="K45" s="120"/>
    </row>
    <row r="46" spans="1:17" s="120" customFormat="1">
      <c r="A46" s="84"/>
      <c r="B46" s="152" t="s">
        <v>49</v>
      </c>
      <c r="C46" s="152"/>
      <c r="D46" s="975" t="s">
        <v>50</v>
      </c>
      <c r="E46" s="975"/>
      <c r="F46" s="153"/>
      <c r="G46" s="153" t="s">
        <v>51</v>
      </c>
      <c r="H46" s="94"/>
      <c r="I46" s="119"/>
    </row>
    <row r="47" spans="1:17" s="120" customFormat="1" ht="12.75" customHeight="1">
      <c r="A47" s="84"/>
      <c r="B47" s="152"/>
      <c r="C47" s="152"/>
      <c r="D47" s="152"/>
      <c r="E47" s="152"/>
      <c r="F47" s="153"/>
      <c r="G47" s="153"/>
      <c r="H47" s="153"/>
      <c r="I47" s="119"/>
    </row>
    <row r="48" spans="1:17">
      <c r="A48" s="91"/>
      <c r="B48" s="89"/>
      <c r="C48" s="89" t="s">
        <v>52</v>
      </c>
      <c r="D48" s="89"/>
      <c r="E48" s="89"/>
      <c r="F48" s="89"/>
      <c r="G48" s="89"/>
      <c r="H48" s="154"/>
    </row>
    <row r="49" spans="1:9" s="132" customFormat="1" ht="12.75">
      <c r="A49" s="146" t="s">
        <v>9</v>
      </c>
      <c r="B49" s="146"/>
      <c r="C49" s="146"/>
      <c r="D49" s="146"/>
      <c r="E49" s="146"/>
      <c r="F49" s="146"/>
      <c r="G49" s="146"/>
      <c r="H49" s="146"/>
      <c r="I49" s="142"/>
    </row>
    <row r="50" spans="1:9" s="132" customFormat="1" ht="14.25" customHeight="1">
      <c r="A50" s="146" t="s">
        <v>2</v>
      </c>
      <c r="B50" s="150" t="s">
        <v>87</v>
      </c>
      <c r="C50" s="147"/>
      <c r="D50" s="989"/>
      <c r="E50" s="989"/>
      <c r="F50" s="149"/>
      <c r="G50" s="151" t="str">
        <f>'[1]КС-2 №3'!H157</f>
        <v>Е.А. Бусел</v>
      </c>
      <c r="H50" s="146"/>
      <c r="I50" s="142"/>
    </row>
    <row r="51" spans="1:9" s="120" customFormat="1">
      <c r="A51" s="84"/>
      <c r="B51" s="152" t="s">
        <v>49</v>
      </c>
      <c r="C51" s="152"/>
      <c r="D51" s="975" t="s">
        <v>50</v>
      </c>
      <c r="E51" s="975"/>
      <c r="F51" s="153"/>
      <c r="G51" s="153" t="s">
        <v>51</v>
      </c>
      <c r="H51" s="89"/>
      <c r="I51" s="119"/>
    </row>
    <row r="52" spans="1:9">
      <c r="A52" s="91"/>
      <c r="B52" s="95"/>
      <c r="C52" s="95"/>
      <c r="D52" s="95"/>
      <c r="E52" s="95"/>
      <c r="F52" s="94"/>
      <c r="G52" s="94"/>
      <c r="H52" s="89"/>
    </row>
  </sheetData>
  <mergeCells count="49">
    <mergeCell ref="J28:L28"/>
    <mergeCell ref="B29:C29"/>
    <mergeCell ref="D29:E29"/>
    <mergeCell ref="D50:E50"/>
    <mergeCell ref="D51:E51"/>
    <mergeCell ref="B31:C31"/>
    <mergeCell ref="D31:E31"/>
    <mergeCell ref="D33:E33"/>
    <mergeCell ref="D34:E34"/>
    <mergeCell ref="D45:E45"/>
    <mergeCell ref="D46:E46"/>
    <mergeCell ref="B30:C30"/>
    <mergeCell ref="D30:E30"/>
    <mergeCell ref="G27:G28"/>
    <mergeCell ref="H27:H28"/>
    <mergeCell ref="C21:C22"/>
    <mergeCell ref="E21:F22"/>
    <mergeCell ref="G21:H21"/>
    <mergeCell ref="E23:F23"/>
    <mergeCell ref="F24:G24"/>
    <mergeCell ref="A26:A28"/>
    <mergeCell ref="B26:C28"/>
    <mergeCell ref="D26:E28"/>
    <mergeCell ref="F26:H26"/>
    <mergeCell ref="F27:F28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B8:D8"/>
    <mergeCell ref="G8:H8"/>
    <mergeCell ref="B9:C9"/>
    <mergeCell ref="G9:H9"/>
    <mergeCell ref="B10:C10"/>
    <mergeCell ref="G10:H10"/>
    <mergeCell ref="G4:H4"/>
    <mergeCell ref="E5:F5"/>
    <mergeCell ref="G5:H5"/>
    <mergeCell ref="B6:C6"/>
    <mergeCell ref="G6:H7"/>
    <mergeCell ref="B7:C7"/>
  </mergeCells>
  <phoneticPr fontId="69" type="noConversion"/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A32:A36" numberStoredAsText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1B4F-0F80-4422-A89E-7EA30530EB0E}">
  <sheetPr>
    <tabColor theme="5" tint="-0.249977111117893"/>
    <pageSetUpPr fitToPage="1"/>
  </sheetPr>
  <dimension ref="A1:L159"/>
  <sheetViews>
    <sheetView topLeftCell="A124" zoomScale="80" zoomScaleNormal="80" zoomScaleSheetLayoutView="70" workbookViewId="0">
      <selection activeCell="F37" sqref="F37:F82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14.28515625" style="1" customWidth="1"/>
    <col min="13" max="205" width="8.85546875" style="1"/>
    <col min="206" max="206" width="8.5703125" style="1" customWidth="1"/>
    <col min="207" max="207" width="9.5703125" style="1" customWidth="1"/>
    <col min="208" max="208" width="36.28515625" style="1" customWidth="1"/>
    <col min="209" max="209" width="86.42578125" style="1" customWidth="1"/>
    <col min="210" max="210" width="18.7109375" style="1" customWidth="1"/>
    <col min="211" max="211" width="9" style="1" customWidth="1"/>
    <col min="212" max="212" width="8.42578125" style="1" customWidth="1"/>
    <col min="213" max="213" width="12.5703125" style="1" customWidth="1"/>
    <col min="214" max="214" width="11.5703125" style="1" customWidth="1"/>
    <col min="215" max="215" width="11.42578125" style="1" customWidth="1"/>
    <col min="216" max="216" width="13.7109375" style="1" customWidth="1"/>
    <col min="217" max="217" width="14.7109375" style="1" customWidth="1"/>
    <col min="218" max="218" width="13.42578125" style="1" customWidth="1"/>
    <col min="219" max="461" width="8.85546875" style="1"/>
    <col min="462" max="462" width="8.5703125" style="1" customWidth="1"/>
    <col min="463" max="463" width="9.5703125" style="1" customWidth="1"/>
    <col min="464" max="464" width="36.28515625" style="1" customWidth="1"/>
    <col min="465" max="465" width="86.42578125" style="1" customWidth="1"/>
    <col min="466" max="466" width="18.7109375" style="1" customWidth="1"/>
    <col min="467" max="467" width="9" style="1" customWidth="1"/>
    <col min="468" max="468" width="8.42578125" style="1" customWidth="1"/>
    <col min="469" max="469" width="12.5703125" style="1" customWidth="1"/>
    <col min="470" max="470" width="11.5703125" style="1" customWidth="1"/>
    <col min="471" max="471" width="11.42578125" style="1" customWidth="1"/>
    <col min="472" max="472" width="13.7109375" style="1" customWidth="1"/>
    <col min="473" max="473" width="14.7109375" style="1" customWidth="1"/>
    <col min="474" max="474" width="13.42578125" style="1" customWidth="1"/>
    <col min="475" max="717" width="8.85546875" style="1"/>
    <col min="718" max="718" width="8.5703125" style="1" customWidth="1"/>
    <col min="719" max="719" width="9.5703125" style="1" customWidth="1"/>
    <col min="720" max="720" width="36.28515625" style="1" customWidth="1"/>
    <col min="721" max="721" width="86.42578125" style="1" customWidth="1"/>
    <col min="722" max="722" width="18.7109375" style="1" customWidth="1"/>
    <col min="723" max="723" width="9" style="1" customWidth="1"/>
    <col min="724" max="724" width="8.42578125" style="1" customWidth="1"/>
    <col min="725" max="725" width="12.5703125" style="1" customWidth="1"/>
    <col min="726" max="726" width="11.5703125" style="1" customWidth="1"/>
    <col min="727" max="727" width="11.42578125" style="1" customWidth="1"/>
    <col min="728" max="728" width="13.7109375" style="1" customWidth="1"/>
    <col min="729" max="729" width="14.7109375" style="1" customWidth="1"/>
    <col min="730" max="730" width="13.42578125" style="1" customWidth="1"/>
    <col min="731" max="973" width="8.85546875" style="1"/>
    <col min="974" max="974" width="8.5703125" style="1" customWidth="1"/>
    <col min="975" max="975" width="9.5703125" style="1" customWidth="1"/>
    <col min="976" max="976" width="36.28515625" style="1" customWidth="1"/>
    <col min="977" max="977" width="86.42578125" style="1" customWidth="1"/>
    <col min="978" max="978" width="18.7109375" style="1" customWidth="1"/>
    <col min="979" max="979" width="9" style="1" customWidth="1"/>
    <col min="980" max="980" width="8.42578125" style="1" customWidth="1"/>
    <col min="981" max="981" width="12.5703125" style="1" customWidth="1"/>
    <col min="982" max="982" width="11.5703125" style="1" customWidth="1"/>
    <col min="983" max="983" width="11.42578125" style="1" customWidth="1"/>
    <col min="984" max="984" width="13.7109375" style="1" customWidth="1"/>
    <col min="985" max="985" width="14.7109375" style="1" customWidth="1"/>
    <col min="986" max="986" width="13.42578125" style="1" customWidth="1"/>
    <col min="987" max="1229" width="8.85546875" style="1"/>
    <col min="1230" max="1230" width="8.5703125" style="1" customWidth="1"/>
    <col min="1231" max="1231" width="9.5703125" style="1" customWidth="1"/>
    <col min="1232" max="1232" width="36.28515625" style="1" customWidth="1"/>
    <col min="1233" max="1233" width="86.42578125" style="1" customWidth="1"/>
    <col min="1234" max="1234" width="18.7109375" style="1" customWidth="1"/>
    <col min="1235" max="1235" width="9" style="1" customWidth="1"/>
    <col min="1236" max="1236" width="8.42578125" style="1" customWidth="1"/>
    <col min="1237" max="1237" width="12.5703125" style="1" customWidth="1"/>
    <col min="1238" max="1238" width="11.5703125" style="1" customWidth="1"/>
    <col min="1239" max="1239" width="11.42578125" style="1" customWidth="1"/>
    <col min="1240" max="1240" width="13.7109375" style="1" customWidth="1"/>
    <col min="1241" max="1241" width="14.7109375" style="1" customWidth="1"/>
    <col min="1242" max="1242" width="13.42578125" style="1" customWidth="1"/>
    <col min="1243" max="1485" width="8.85546875" style="1"/>
    <col min="1486" max="1486" width="8.5703125" style="1" customWidth="1"/>
    <col min="1487" max="1487" width="9.5703125" style="1" customWidth="1"/>
    <col min="1488" max="1488" width="36.28515625" style="1" customWidth="1"/>
    <col min="1489" max="1489" width="86.42578125" style="1" customWidth="1"/>
    <col min="1490" max="1490" width="18.7109375" style="1" customWidth="1"/>
    <col min="1491" max="1491" width="9" style="1" customWidth="1"/>
    <col min="1492" max="1492" width="8.42578125" style="1" customWidth="1"/>
    <col min="1493" max="1493" width="12.5703125" style="1" customWidth="1"/>
    <col min="1494" max="1494" width="11.5703125" style="1" customWidth="1"/>
    <col min="1495" max="1495" width="11.42578125" style="1" customWidth="1"/>
    <col min="1496" max="1496" width="13.7109375" style="1" customWidth="1"/>
    <col min="1497" max="1497" width="14.7109375" style="1" customWidth="1"/>
    <col min="1498" max="1498" width="13.42578125" style="1" customWidth="1"/>
    <col min="1499" max="1741" width="8.85546875" style="1"/>
    <col min="1742" max="1742" width="8.5703125" style="1" customWidth="1"/>
    <col min="1743" max="1743" width="9.5703125" style="1" customWidth="1"/>
    <col min="1744" max="1744" width="36.28515625" style="1" customWidth="1"/>
    <col min="1745" max="1745" width="86.42578125" style="1" customWidth="1"/>
    <col min="1746" max="1746" width="18.7109375" style="1" customWidth="1"/>
    <col min="1747" max="1747" width="9" style="1" customWidth="1"/>
    <col min="1748" max="1748" width="8.42578125" style="1" customWidth="1"/>
    <col min="1749" max="1749" width="12.5703125" style="1" customWidth="1"/>
    <col min="1750" max="1750" width="11.5703125" style="1" customWidth="1"/>
    <col min="1751" max="1751" width="11.42578125" style="1" customWidth="1"/>
    <col min="1752" max="1752" width="13.7109375" style="1" customWidth="1"/>
    <col min="1753" max="1753" width="14.7109375" style="1" customWidth="1"/>
    <col min="1754" max="1754" width="13.42578125" style="1" customWidth="1"/>
    <col min="1755" max="1997" width="8.85546875" style="1"/>
    <col min="1998" max="1998" width="8.5703125" style="1" customWidth="1"/>
    <col min="1999" max="1999" width="9.5703125" style="1" customWidth="1"/>
    <col min="2000" max="2000" width="36.28515625" style="1" customWidth="1"/>
    <col min="2001" max="2001" width="86.42578125" style="1" customWidth="1"/>
    <col min="2002" max="2002" width="18.7109375" style="1" customWidth="1"/>
    <col min="2003" max="2003" width="9" style="1" customWidth="1"/>
    <col min="2004" max="2004" width="8.42578125" style="1" customWidth="1"/>
    <col min="2005" max="2005" width="12.5703125" style="1" customWidth="1"/>
    <col min="2006" max="2006" width="11.5703125" style="1" customWidth="1"/>
    <col min="2007" max="2007" width="11.42578125" style="1" customWidth="1"/>
    <col min="2008" max="2008" width="13.7109375" style="1" customWidth="1"/>
    <col min="2009" max="2009" width="14.7109375" style="1" customWidth="1"/>
    <col min="2010" max="2010" width="13.42578125" style="1" customWidth="1"/>
    <col min="2011" max="2253" width="8.85546875" style="1"/>
    <col min="2254" max="2254" width="8.5703125" style="1" customWidth="1"/>
    <col min="2255" max="2255" width="9.5703125" style="1" customWidth="1"/>
    <col min="2256" max="2256" width="36.28515625" style="1" customWidth="1"/>
    <col min="2257" max="2257" width="86.42578125" style="1" customWidth="1"/>
    <col min="2258" max="2258" width="18.7109375" style="1" customWidth="1"/>
    <col min="2259" max="2259" width="9" style="1" customWidth="1"/>
    <col min="2260" max="2260" width="8.42578125" style="1" customWidth="1"/>
    <col min="2261" max="2261" width="12.5703125" style="1" customWidth="1"/>
    <col min="2262" max="2262" width="11.5703125" style="1" customWidth="1"/>
    <col min="2263" max="2263" width="11.42578125" style="1" customWidth="1"/>
    <col min="2264" max="2264" width="13.7109375" style="1" customWidth="1"/>
    <col min="2265" max="2265" width="14.7109375" style="1" customWidth="1"/>
    <col min="2266" max="2266" width="13.42578125" style="1" customWidth="1"/>
    <col min="2267" max="2509" width="8.85546875" style="1"/>
    <col min="2510" max="2510" width="8.5703125" style="1" customWidth="1"/>
    <col min="2511" max="2511" width="9.5703125" style="1" customWidth="1"/>
    <col min="2512" max="2512" width="36.28515625" style="1" customWidth="1"/>
    <col min="2513" max="2513" width="86.42578125" style="1" customWidth="1"/>
    <col min="2514" max="2514" width="18.7109375" style="1" customWidth="1"/>
    <col min="2515" max="2515" width="9" style="1" customWidth="1"/>
    <col min="2516" max="2516" width="8.42578125" style="1" customWidth="1"/>
    <col min="2517" max="2517" width="12.5703125" style="1" customWidth="1"/>
    <col min="2518" max="2518" width="11.5703125" style="1" customWidth="1"/>
    <col min="2519" max="2519" width="11.42578125" style="1" customWidth="1"/>
    <col min="2520" max="2520" width="13.7109375" style="1" customWidth="1"/>
    <col min="2521" max="2521" width="14.7109375" style="1" customWidth="1"/>
    <col min="2522" max="2522" width="13.42578125" style="1" customWidth="1"/>
    <col min="2523" max="2765" width="8.85546875" style="1"/>
    <col min="2766" max="2766" width="8.5703125" style="1" customWidth="1"/>
    <col min="2767" max="2767" width="9.5703125" style="1" customWidth="1"/>
    <col min="2768" max="2768" width="36.28515625" style="1" customWidth="1"/>
    <col min="2769" max="2769" width="86.42578125" style="1" customWidth="1"/>
    <col min="2770" max="2770" width="18.7109375" style="1" customWidth="1"/>
    <col min="2771" max="2771" width="9" style="1" customWidth="1"/>
    <col min="2772" max="2772" width="8.42578125" style="1" customWidth="1"/>
    <col min="2773" max="2773" width="12.5703125" style="1" customWidth="1"/>
    <col min="2774" max="2774" width="11.5703125" style="1" customWidth="1"/>
    <col min="2775" max="2775" width="11.42578125" style="1" customWidth="1"/>
    <col min="2776" max="2776" width="13.7109375" style="1" customWidth="1"/>
    <col min="2777" max="2777" width="14.7109375" style="1" customWidth="1"/>
    <col min="2778" max="2778" width="13.42578125" style="1" customWidth="1"/>
    <col min="2779" max="3021" width="8.85546875" style="1"/>
    <col min="3022" max="3022" width="8.5703125" style="1" customWidth="1"/>
    <col min="3023" max="3023" width="9.5703125" style="1" customWidth="1"/>
    <col min="3024" max="3024" width="36.28515625" style="1" customWidth="1"/>
    <col min="3025" max="3025" width="86.42578125" style="1" customWidth="1"/>
    <col min="3026" max="3026" width="18.7109375" style="1" customWidth="1"/>
    <col min="3027" max="3027" width="9" style="1" customWidth="1"/>
    <col min="3028" max="3028" width="8.42578125" style="1" customWidth="1"/>
    <col min="3029" max="3029" width="12.5703125" style="1" customWidth="1"/>
    <col min="3030" max="3030" width="11.5703125" style="1" customWidth="1"/>
    <col min="3031" max="3031" width="11.42578125" style="1" customWidth="1"/>
    <col min="3032" max="3032" width="13.7109375" style="1" customWidth="1"/>
    <col min="3033" max="3033" width="14.7109375" style="1" customWidth="1"/>
    <col min="3034" max="3034" width="13.42578125" style="1" customWidth="1"/>
    <col min="3035" max="3277" width="8.85546875" style="1"/>
    <col min="3278" max="3278" width="8.5703125" style="1" customWidth="1"/>
    <col min="3279" max="3279" width="9.5703125" style="1" customWidth="1"/>
    <col min="3280" max="3280" width="36.28515625" style="1" customWidth="1"/>
    <col min="3281" max="3281" width="86.42578125" style="1" customWidth="1"/>
    <col min="3282" max="3282" width="18.7109375" style="1" customWidth="1"/>
    <col min="3283" max="3283" width="9" style="1" customWidth="1"/>
    <col min="3284" max="3284" width="8.42578125" style="1" customWidth="1"/>
    <col min="3285" max="3285" width="12.5703125" style="1" customWidth="1"/>
    <col min="3286" max="3286" width="11.5703125" style="1" customWidth="1"/>
    <col min="3287" max="3287" width="11.42578125" style="1" customWidth="1"/>
    <col min="3288" max="3288" width="13.7109375" style="1" customWidth="1"/>
    <col min="3289" max="3289" width="14.7109375" style="1" customWidth="1"/>
    <col min="3290" max="3290" width="13.42578125" style="1" customWidth="1"/>
    <col min="3291" max="3533" width="8.85546875" style="1"/>
    <col min="3534" max="3534" width="8.5703125" style="1" customWidth="1"/>
    <col min="3535" max="3535" width="9.5703125" style="1" customWidth="1"/>
    <col min="3536" max="3536" width="36.28515625" style="1" customWidth="1"/>
    <col min="3537" max="3537" width="86.42578125" style="1" customWidth="1"/>
    <col min="3538" max="3538" width="18.7109375" style="1" customWidth="1"/>
    <col min="3539" max="3539" width="9" style="1" customWidth="1"/>
    <col min="3540" max="3540" width="8.42578125" style="1" customWidth="1"/>
    <col min="3541" max="3541" width="12.5703125" style="1" customWidth="1"/>
    <col min="3542" max="3542" width="11.5703125" style="1" customWidth="1"/>
    <col min="3543" max="3543" width="11.42578125" style="1" customWidth="1"/>
    <col min="3544" max="3544" width="13.7109375" style="1" customWidth="1"/>
    <col min="3545" max="3545" width="14.7109375" style="1" customWidth="1"/>
    <col min="3546" max="3546" width="13.42578125" style="1" customWidth="1"/>
    <col min="3547" max="3789" width="8.85546875" style="1"/>
    <col min="3790" max="3790" width="8.5703125" style="1" customWidth="1"/>
    <col min="3791" max="3791" width="9.5703125" style="1" customWidth="1"/>
    <col min="3792" max="3792" width="36.28515625" style="1" customWidth="1"/>
    <col min="3793" max="3793" width="86.42578125" style="1" customWidth="1"/>
    <col min="3794" max="3794" width="18.7109375" style="1" customWidth="1"/>
    <col min="3795" max="3795" width="9" style="1" customWidth="1"/>
    <col min="3796" max="3796" width="8.42578125" style="1" customWidth="1"/>
    <col min="3797" max="3797" width="12.5703125" style="1" customWidth="1"/>
    <col min="3798" max="3798" width="11.5703125" style="1" customWidth="1"/>
    <col min="3799" max="3799" width="11.42578125" style="1" customWidth="1"/>
    <col min="3800" max="3800" width="13.7109375" style="1" customWidth="1"/>
    <col min="3801" max="3801" width="14.7109375" style="1" customWidth="1"/>
    <col min="3802" max="3802" width="13.42578125" style="1" customWidth="1"/>
    <col min="3803" max="4045" width="8.85546875" style="1"/>
    <col min="4046" max="4046" width="8.5703125" style="1" customWidth="1"/>
    <col min="4047" max="4047" width="9.5703125" style="1" customWidth="1"/>
    <col min="4048" max="4048" width="36.28515625" style="1" customWidth="1"/>
    <col min="4049" max="4049" width="86.42578125" style="1" customWidth="1"/>
    <col min="4050" max="4050" width="18.7109375" style="1" customWidth="1"/>
    <col min="4051" max="4051" width="9" style="1" customWidth="1"/>
    <col min="4052" max="4052" width="8.42578125" style="1" customWidth="1"/>
    <col min="4053" max="4053" width="12.5703125" style="1" customWidth="1"/>
    <col min="4054" max="4054" width="11.5703125" style="1" customWidth="1"/>
    <col min="4055" max="4055" width="11.42578125" style="1" customWidth="1"/>
    <col min="4056" max="4056" width="13.7109375" style="1" customWidth="1"/>
    <col min="4057" max="4057" width="14.7109375" style="1" customWidth="1"/>
    <col min="4058" max="4058" width="13.42578125" style="1" customWidth="1"/>
    <col min="4059" max="4301" width="8.85546875" style="1"/>
    <col min="4302" max="4302" width="8.5703125" style="1" customWidth="1"/>
    <col min="4303" max="4303" width="9.5703125" style="1" customWidth="1"/>
    <col min="4304" max="4304" width="36.28515625" style="1" customWidth="1"/>
    <col min="4305" max="4305" width="86.42578125" style="1" customWidth="1"/>
    <col min="4306" max="4306" width="18.7109375" style="1" customWidth="1"/>
    <col min="4307" max="4307" width="9" style="1" customWidth="1"/>
    <col min="4308" max="4308" width="8.42578125" style="1" customWidth="1"/>
    <col min="4309" max="4309" width="12.5703125" style="1" customWidth="1"/>
    <col min="4310" max="4310" width="11.5703125" style="1" customWidth="1"/>
    <col min="4311" max="4311" width="11.42578125" style="1" customWidth="1"/>
    <col min="4312" max="4312" width="13.7109375" style="1" customWidth="1"/>
    <col min="4313" max="4313" width="14.7109375" style="1" customWidth="1"/>
    <col min="4314" max="4314" width="13.42578125" style="1" customWidth="1"/>
    <col min="4315" max="4557" width="8.85546875" style="1"/>
    <col min="4558" max="4558" width="8.5703125" style="1" customWidth="1"/>
    <col min="4559" max="4559" width="9.5703125" style="1" customWidth="1"/>
    <col min="4560" max="4560" width="36.28515625" style="1" customWidth="1"/>
    <col min="4561" max="4561" width="86.42578125" style="1" customWidth="1"/>
    <col min="4562" max="4562" width="18.7109375" style="1" customWidth="1"/>
    <col min="4563" max="4563" width="9" style="1" customWidth="1"/>
    <col min="4564" max="4564" width="8.42578125" style="1" customWidth="1"/>
    <col min="4565" max="4565" width="12.5703125" style="1" customWidth="1"/>
    <col min="4566" max="4566" width="11.5703125" style="1" customWidth="1"/>
    <col min="4567" max="4567" width="11.42578125" style="1" customWidth="1"/>
    <col min="4568" max="4568" width="13.7109375" style="1" customWidth="1"/>
    <col min="4569" max="4569" width="14.7109375" style="1" customWidth="1"/>
    <col min="4570" max="4570" width="13.42578125" style="1" customWidth="1"/>
    <col min="4571" max="4813" width="8.85546875" style="1"/>
    <col min="4814" max="4814" width="8.5703125" style="1" customWidth="1"/>
    <col min="4815" max="4815" width="9.5703125" style="1" customWidth="1"/>
    <col min="4816" max="4816" width="36.28515625" style="1" customWidth="1"/>
    <col min="4817" max="4817" width="86.42578125" style="1" customWidth="1"/>
    <col min="4818" max="4818" width="18.7109375" style="1" customWidth="1"/>
    <col min="4819" max="4819" width="9" style="1" customWidth="1"/>
    <col min="4820" max="4820" width="8.42578125" style="1" customWidth="1"/>
    <col min="4821" max="4821" width="12.5703125" style="1" customWidth="1"/>
    <col min="4822" max="4822" width="11.5703125" style="1" customWidth="1"/>
    <col min="4823" max="4823" width="11.42578125" style="1" customWidth="1"/>
    <col min="4824" max="4824" width="13.7109375" style="1" customWidth="1"/>
    <col min="4825" max="4825" width="14.7109375" style="1" customWidth="1"/>
    <col min="4826" max="4826" width="13.42578125" style="1" customWidth="1"/>
    <col min="4827" max="5069" width="8.85546875" style="1"/>
    <col min="5070" max="5070" width="8.5703125" style="1" customWidth="1"/>
    <col min="5071" max="5071" width="9.5703125" style="1" customWidth="1"/>
    <col min="5072" max="5072" width="36.28515625" style="1" customWidth="1"/>
    <col min="5073" max="5073" width="86.42578125" style="1" customWidth="1"/>
    <col min="5074" max="5074" width="18.7109375" style="1" customWidth="1"/>
    <col min="5075" max="5075" width="9" style="1" customWidth="1"/>
    <col min="5076" max="5076" width="8.42578125" style="1" customWidth="1"/>
    <col min="5077" max="5077" width="12.5703125" style="1" customWidth="1"/>
    <col min="5078" max="5078" width="11.5703125" style="1" customWidth="1"/>
    <col min="5079" max="5079" width="11.42578125" style="1" customWidth="1"/>
    <col min="5080" max="5080" width="13.7109375" style="1" customWidth="1"/>
    <col min="5081" max="5081" width="14.7109375" style="1" customWidth="1"/>
    <col min="5082" max="5082" width="13.42578125" style="1" customWidth="1"/>
    <col min="5083" max="5325" width="8.85546875" style="1"/>
    <col min="5326" max="5326" width="8.5703125" style="1" customWidth="1"/>
    <col min="5327" max="5327" width="9.5703125" style="1" customWidth="1"/>
    <col min="5328" max="5328" width="36.28515625" style="1" customWidth="1"/>
    <col min="5329" max="5329" width="86.42578125" style="1" customWidth="1"/>
    <col min="5330" max="5330" width="18.7109375" style="1" customWidth="1"/>
    <col min="5331" max="5331" width="9" style="1" customWidth="1"/>
    <col min="5332" max="5332" width="8.42578125" style="1" customWidth="1"/>
    <col min="5333" max="5333" width="12.5703125" style="1" customWidth="1"/>
    <col min="5334" max="5334" width="11.5703125" style="1" customWidth="1"/>
    <col min="5335" max="5335" width="11.42578125" style="1" customWidth="1"/>
    <col min="5336" max="5336" width="13.7109375" style="1" customWidth="1"/>
    <col min="5337" max="5337" width="14.7109375" style="1" customWidth="1"/>
    <col min="5338" max="5338" width="13.42578125" style="1" customWidth="1"/>
    <col min="5339" max="5581" width="8.85546875" style="1"/>
    <col min="5582" max="5582" width="8.5703125" style="1" customWidth="1"/>
    <col min="5583" max="5583" width="9.5703125" style="1" customWidth="1"/>
    <col min="5584" max="5584" width="36.28515625" style="1" customWidth="1"/>
    <col min="5585" max="5585" width="86.42578125" style="1" customWidth="1"/>
    <col min="5586" max="5586" width="18.7109375" style="1" customWidth="1"/>
    <col min="5587" max="5587" width="9" style="1" customWidth="1"/>
    <col min="5588" max="5588" width="8.42578125" style="1" customWidth="1"/>
    <col min="5589" max="5589" width="12.5703125" style="1" customWidth="1"/>
    <col min="5590" max="5590" width="11.5703125" style="1" customWidth="1"/>
    <col min="5591" max="5591" width="11.42578125" style="1" customWidth="1"/>
    <col min="5592" max="5592" width="13.7109375" style="1" customWidth="1"/>
    <col min="5593" max="5593" width="14.7109375" style="1" customWidth="1"/>
    <col min="5594" max="5594" width="13.42578125" style="1" customWidth="1"/>
    <col min="5595" max="5837" width="8.85546875" style="1"/>
    <col min="5838" max="5838" width="8.5703125" style="1" customWidth="1"/>
    <col min="5839" max="5839" width="9.5703125" style="1" customWidth="1"/>
    <col min="5840" max="5840" width="36.28515625" style="1" customWidth="1"/>
    <col min="5841" max="5841" width="86.42578125" style="1" customWidth="1"/>
    <col min="5842" max="5842" width="18.7109375" style="1" customWidth="1"/>
    <col min="5843" max="5843" width="9" style="1" customWidth="1"/>
    <col min="5844" max="5844" width="8.42578125" style="1" customWidth="1"/>
    <col min="5845" max="5845" width="12.5703125" style="1" customWidth="1"/>
    <col min="5846" max="5846" width="11.5703125" style="1" customWidth="1"/>
    <col min="5847" max="5847" width="11.42578125" style="1" customWidth="1"/>
    <col min="5848" max="5848" width="13.7109375" style="1" customWidth="1"/>
    <col min="5849" max="5849" width="14.7109375" style="1" customWidth="1"/>
    <col min="5850" max="5850" width="13.42578125" style="1" customWidth="1"/>
    <col min="5851" max="6093" width="8.85546875" style="1"/>
    <col min="6094" max="6094" width="8.5703125" style="1" customWidth="1"/>
    <col min="6095" max="6095" width="9.5703125" style="1" customWidth="1"/>
    <col min="6096" max="6096" width="36.28515625" style="1" customWidth="1"/>
    <col min="6097" max="6097" width="86.42578125" style="1" customWidth="1"/>
    <col min="6098" max="6098" width="18.7109375" style="1" customWidth="1"/>
    <col min="6099" max="6099" width="9" style="1" customWidth="1"/>
    <col min="6100" max="6100" width="8.42578125" style="1" customWidth="1"/>
    <col min="6101" max="6101" width="12.5703125" style="1" customWidth="1"/>
    <col min="6102" max="6102" width="11.5703125" style="1" customWidth="1"/>
    <col min="6103" max="6103" width="11.42578125" style="1" customWidth="1"/>
    <col min="6104" max="6104" width="13.7109375" style="1" customWidth="1"/>
    <col min="6105" max="6105" width="14.7109375" style="1" customWidth="1"/>
    <col min="6106" max="6106" width="13.42578125" style="1" customWidth="1"/>
    <col min="6107" max="6349" width="8.85546875" style="1"/>
    <col min="6350" max="6350" width="8.5703125" style="1" customWidth="1"/>
    <col min="6351" max="6351" width="9.5703125" style="1" customWidth="1"/>
    <col min="6352" max="6352" width="36.28515625" style="1" customWidth="1"/>
    <col min="6353" max="6353" width="86.42578125" style="1" customWidth="1"/>
    <col min="6354" max="6354" width="18.7109375" style="1" customWidth="1"/>
    <col min="6355" max="6355" width="9" style="1" customWidth="1"/>
    <col min="6356" max="6356" width="8.42578125" style="1" customWidth="1"/>
    <col min="6357" max="6357" width="12.5703125" style="1" customWidth="1"/>
    <col min="6358" max="6358" width="11.5703125" style="1" customWidth="1"/>
    <col min="6359" max="6359" width="11.42578125" style="1" customWidth="1"/>
    <col min="6360" max="6360" width="13.7109375" style="1" customWidth="1"/>
    <col min="6361" max="6361" width="14.7109375" style="1" customWidth="1"/>
    <col min="6362" max="6362" width="13.42578125" style="1" customWidth="1"/>
    <col min="6363" max="6605" width="8.85546875" style="1"/>
    <col min="6606" max="6606" width="8.5703125" style="1" customWidth="1"/>
    <col min="6607" max="6607" width="9.5703125" style="1" customWidth="1"/>
    <col min="6608" max="6608" width="36.28515625" style="1" customWidth="1"/>
    <col min="6609" max="6609" width="86.42578125" style="1" customWidth="1"/>
    <col min="6610" max="6610" width="18.7109375" style="1" customWidth="1"/>
    <col min="6611" max="6611" width="9" style="1" customWidth="1"/>
    <col min="6612" max="6612" width="8.42578125" style="1" customWidth="1"/>
    <col min="6613" max="6613" width="12.5703125" style="1" customWidth="1"/>
    <col min="6614" max="6614" width="11.5703125" style="1" customWidth="1"/>
    <col min="6615" max="6615" width="11.42578125" style="1" customWidth="1"/>
    <col min="6616" max="6616" width="13.7109375" style="1" customWidth="1"/>
    <col min="6617" max="6617" width="14.7109375" style="1" customWidth="1"/>
    <col min="6618" max="6618" width="13.42578125" style="1" customWidth="1"/>
    <col min="6619" max="6861" width="8.85546875" style="1"/>
    <col min="6862" max="6862" width="8.5703125" style="1" customWidth="1"/>
    <col min="6863" max="6863" width="9.5703125" style="1" customWidth="1"/>
    <col min="6864" max="6864" width="36.28515625" style="1" customWidth="1"/>
    <col min="6865" max="6865" width="86.42578125" style="1" customWidth="1"/>
    <col min="6866" max="6866" width="18.7109375" style="1" customWidth="1"/>
    <col min="6867" max="6867" width="9" style="1" customWidth="1"/>
    <col min="6868" max="6868" width="8.42578125" style="1" customWidth="1"/>
    <col min="6869" max="6869" width="12.5703125" style="1" customWidth="1"/>
    <col min="6870" max="6870" width="11.5703125" style="1" customWidth="1"/>
    <col min="6871" max="6871" width="11.42578125" style="1" customWidth="1"/>
    <col min="6872" max="6872" width="13.7109375" style="1" customWidth="1"/>
    <col min="6873" max="6873" width="14.7109375" style="1" customWidth="1"/>
    <col min="6874" max="6874" width="13.42578125" style="1" customWidth="1"/>
    <col min="6875" max="7117" width="8.85546875" style="1"/>
    <col min="7118" max="7118" width="8.5703125" style="1" customWidth="1"/>
    <col min="7119" max="7119" width="9.5703125" style="1" customWidth="1"/>
    <col min="7120" max="7120" width="36.28515625" style="1" customWidth="1"/>
    <col min="7121" max="7121" width="86.42578125" style="1" customWidth="1"/>
    <col min="7122" max="7122" width="18.7109375" style="1" customWidth="1"/>
    <col min="7123" max="7123" width="9" style="1" customWidth="1"/>
    <col min="7124" max="7124" width="8.42578125" style="1" customWidth="1"/>
    <col min="7125" max="7125" width="12.5703125" style="1" customWidth="1"/>
    <col min="7126" max="7126" width="11.5703125" style="1" customWidth="1"/>
    <col min="7127" max="7127" width="11.42578125" style="1" customWidth="1"/>
    <col min="7128" max="7128" width="13.7109375" style="1" customWidth="1"/>
    <col min="7129" max="7129" width="14.7109375" style="1" customWidth="1"/>
    <col min="7130" max="7130" width="13.42578125" style="1" customWidth="1"/>
    <col min="7131" max="7373" width="8.85546875" style="1"/>
    <col min="7374" max="7374" width="8.5703125" style="1" customWidth="1"/>
    <col min="7375" max="7375" width="9.5703125" style="1" customWidth="1"/>
    <col min="7376" max="7376" width="36.28515625" style="1" customWidth="1"/>
    <col min="7377" max="7377" width="86.42578125" style="1" customWidth="1"/>
    <col min="7378" max="7378" width="18.7109375" style="1" customWidth="1"/>
    <col min="7379" max="7379" width="9" style="1" customWidth="1"/>
    <col min="7380" max="7380" width="8.42578125" style="1" customWidth="1"/>
    <col min="7381" max="7381" width="12.5703125" style="1" customWidth="1"/>
    <col min="7382" max="7382" width="11.5703125" style="1" customWidth="1"/>
    <col min="7383" max="7383" width="11.42578125" style="1" customWidth="1"/>
    <col min="7384" max="7384" width="13.7109375" style="1" customWidth="1"/>
    <col min="7385" max="7385" width="14.7109375" style="1" customWidth="1"/>
    <col min="7386" max="7386" width="13.42578125" style="1" customWidth="1"/>
    <col min="7387" max="7629" width="8.85546875" style="1"/>
    <col min="7630" max="7630" width="8.5703125" style="1" customWidth="1"/>
    <col min="7631" max="7631" width="9.5703125" style="1" customWidth="1"/>
    <col min="7632" max="7632" width="36.28515625" style="1" customWidth="1"/>
    <col min="7633" max="7633" width="86.42578125" style="1" customWidth="1"/>
    <col min="7634" max="7634" width="18.7109375" style="1" customWidth="1"/>
    <col min="7635" max="7635" width="9" style="1" customWidth="1"/>
    <col min="7636" max="7636" width="8.42578125" style="1" customWidth="1"/>
    <col min="7637" max="7637" width="12.5703125" style="1" customWidth="1"/>
    <col min="7638" max="7638" width="11.5703125" style="1" customWidth="1"/>
    <col min="7639" max="7639" width="11.42578125" style="1" customWidth="1"/>
    <col min="7640" max="7640" width="13.7109375" style="1" customWidth="1"/>
    <col min="7641" max="7641" width="14.7109375" style="1" customWidth="1"/>
    <col min="7642" max="7642" width="13.42578125" style="1" customWidth="1"/>
    <col min="7643" max="7885" width="8.85546875" style="1"/>
    <col min="7886" max="7886" width="8.5703125" style="1" customWidth="1"/>
    <col min="7887" max="7887" width="9.5703125" style="1" customWidth="1"/>
    <col min="7888" max="7888" width="36.28515625" style="1" customWidth="1"/>
    <col min="7889" max="7889" width="86.42578125" style="1" customWidth="1"/>
    <col min="7890" max="7890" width="18.7109375" style="1" customWidth="1"/>
    <col min="7891" max="7891" width="9" style="1" customWidth="1"/>
    <col min="7892" max="7892" width="8.42578125" style="1" customWidth="1"/>
    <col min="7893" max="7893" width="12.5703125" style="1" customWidth="1"/>
    <col min="7894" max="7894" width="11.5703125" style="1" customWidth="1"/>
    <col min="7895" max="7895" width="11.42578125" style="1" customWidth="1"/>
    <col min="7896" max="7896" width="13.7109375" style="1" customWidth="1"/>
    <col min="7897" max="7897" width="14.7109375" style="1" customWidth="1"/>
    <col min="7898" max="7898" width="13.42578125" style="1" customWidth="1"/>
    <col min="7899" max="8141" width="8.85546875" style="1"/>
    <col min="8142" max="8142" width="8.5703125" style="1" customWidth="1"/>
    <col min="8143" max="8143" width="9.5703125" style="1" customWidth="1"/>
    <col min="8144" max="8144" width="36.28515625" style="1" customWidth="1"/>
    <col min="8145" max="8145" width="86.42578125" style="1" customWidth="1"/>
    <col min="8146" max="8146" width="18.7109375" style="1" customWidth="1"/>
    <col min="8147" max="8147" width="9" style="1" customWidth="1"/>
    <col min="8148" max="8148" width="8.42578125" style="1" customWidth="1"/>
    <col min="8149" max="8149" width="12.5703125" style="1" customWidth="1"/>
    <col min="8150" max="8150" width="11.5703125" style="1" customWidth="1"/>
    <col min="8151" max="8151" width="11.42578125" style="1" customWidth="1"/>
    <col min="8152" max="8152" width="13.7109375" style="1" customWidth="1"/>
    <col min="8153" max="8153" width="14.7109375" style="1" customWidth="1"/>
    <col min="8154" max="8154" width="13.42578125" style="1" customWidth="1"/>
    <col min="8155" max="8397" width="8.85546875" style="1"/>
    <col min="8398" max="8398" width="8.5703125" style="1" customWidth="1"/>
    <col min="8399" max="8399" width="9.5703125" style="1" customWidth="1"/>
    <col min="8400" max="8400" width="36.28515625" style="1" customWidth="1"/>
    <col min="8401" max="8401" width="86.42578125" style="1" customWidth="1"/>
    <col min="8402" max="8402" width="18.7109375" style="1" customWidth="1"/>
    <col min="8403" max="8403" width="9" style="1" customWidth="1"/>
    <col min="8404" max="8404" width="8.42578125" style="1" customWidth="1"/>
    <col min="8405" max="8405" width="12.5703125" style="1" customWidth="1"/>
    <col min="8406" max="8406" width="11.5703125" style="1" customWidth="1"/>
    <col min="8407" max="8407" width="11.42578125" style="1" customWidth="1"/>
    <col min="8408" max="8408" width="13.7109375" style="1" customWidth="1"/>
    <col min="8409" max="8409" width="14.7109375" style="1" customWidth="1"/>
    <col min="8410" max="8410" width="13.42578125" style="1" customWidth="1"/>
    <col min="8411" max="8653" width="8.85546875" style="1"/>
    <col min="8654" max="8654" width="8.5703125" style="1" customWidth="1"/>
    <col min="8655" max="8655" width="9.5703125" style="1" customWidth="1"/>
    <col min="8656" max="8656" width="36.28515625" style="1" customWidth="1"/>
    <col min="8657" max="8657" width="86.42578125" style="1" customWidth="1"/>
    <col min="8658" max="8658" width="18.7109375" style="1" customWidth="1"/>
    <col min="8659" max="8659" width="9" style="1" customWidth="1"/>
    <col min="8660" max="8660" width="8.42578125" style="1" customWidth="1"/>
    <col min="8661" max="8661" width="12.5703125" style="1" customWidth="1"/>
    <col min="8662" max="8662" width="11.5703125" style="1" customWidth="1"/>
    <col min="8663" max="8663" width="11.42578125" style="1" customWidth="1"/>
    <col min="8664" max="8664" width="13.7109375" style="1" customWidth="1"/>
    <col min="8665" max="8665" width="14.7109375" style="1" customWidth="1"/>
    <col min="8666" max="8666" width="13.42578125" style="1" customWidth="1"/>
    <col min="8667" max="8909" width="8.85546875" style="1"/>
    <col min="8910" max="8910" width="8.5703125" style="1" customWidth="1"/>
    <col min="8911" max="8911" width="9.5703125" style="1" customWidth="1"/>
    <col min="8912" max="8912" width="36.28515625" style="1" customWidth="1"/>
    <col min="8913" max="8913" width="86.42578125" style="1" customWidth="1"/>
    <col min="8914" max="8914" width="18.7109375" style="1" customWidth="1"/>
    <col min="8915" max="8915" width="9" style="1" customWidth="1"/>
    <col min="8916" max="8916" width="8.42578125" style="1" customWidth="1"/>
    <col min="8917" max="8917" width="12.5703125" style="1" customWidth="1"/>
    <col min="8918" max="8918" width="11.5703125" style="1" customWidth="1"/>
    <col min="8919" max="8919" width="11.42578125" style="1" customWidth="1"/>
    <col min="8920" max="8920" width="13.7109375" style="1" customWidth="1"/>
    <col min="8921" max="8921" width="14.7109375" style="1" customWidth="1"/>
    <col min="8922" max="8922" width="13.42578125" style="1" customWidth="1"/>
    <col min="8923" max="9165" width="8.85546875" style="1"/>
    <col min="9166" max="9166" width="8.5703125" style="1" customWidth="1"/>
    <col min="9167" max="9167" width="9.5703125" style="1" customWidth="1"/>
    <col min="9168" max="9168" width="36.28515625" style="1" customWidth="1"/>
    <col min="9169" max="9169" width="86.42578125" style="1" customWidth="1"/>
    <col min="9170" max="9170" width="18.7109375" style="1" customWidth="1"/>
    <col min="9171" max="9171" width="9" style="1" customWidth="1"/>
    <col min="9172" max="9172" width="8.42578125" style="1" customWidth="1"/>
    <col min="9173" max="9173" width="12.5703125" style="1" customWidth="1"/>
    <col min="9174" max="9174" width="11.5703125" style="1" customWidth="1"/>
    <col min="9175" max="9175" width="11.42578125" style="1" customWidth="1"/>
    <col min="9176" max="9176" width="13.7109375" style="1" customWidth="1"/>
    <col min="9177" max="9177" width="14.7109375" style="1" customWidth="1"/>
    <col min="9178" max="9178" width="13.42578125" style="1" customWidth="1"/>
    <col min="9179" max="9421" width="8.85546875" style="1"/>
    <col min="9422" max="9422" width="8.5703125" style="1" customWidth="1"/>
    <col min="9423" max="9423" width="9.5703125" style="1" customWidth="1"/>
    <col min="9424" max="9424" width="36.28515625" style="1" customWidth="1"/>
    <col min="9425" max="9425" width="86.42578125" style="1" customWidth="1"/>
    <col min="9426" max="9426" width="18.7109375" style="1" customWidth="1"/>
    <col min="9427" max="9427" width="9" style="1" customWidth="1"/>
    <col min="9428" max="9428" width="8.42578125" style="1" customWidth="1"/>
    <col min="9429" max="9429" width="12.5703125" style="1" customWidth="1"/>
    <col min="9430" max="9430" width="11.5703125" style="1" customWidth="1"/>
    <col min="9431" max="9431" width="11.42578125" style="1" customWidth="1"/>
    <col min="9432" max="9432" width="13.7109375" style="1" customWidth="1"/>
    <col min="9433" max="9433" width="14.7109375" style="1" customWidth="1"/>
    <col min="9434" max="9434" width="13.42578125" style="1" customWidth="1"/>
    <col min="9435" max="9677" width="8.85546875" style="1"/>
    <col min="9678" max="9678" width="8.5703125" style="1" customWidth="1"/>
    <col min="9679" max="9679" width="9.5703125" style="1" customWidth="1"/>
    <col min="9680" max="9680" width="36.28515625" style="1" customWidth="1"/>
    <col min="9681" max="9681" width="86.42578125" style="1" customWidth="1"/>
    <col min="9682" max="9682" width="18.7109375" style="1" customWidth="1"/>
    <col min="9683" max="9683" width="9" style="1" customWidth="1"/>
    <col min="9684" max="9684" width="8.42578125" style="1" customWidth="1"/>
    <col min="9685" max="9685" width="12.5703125" style="1" customWidth="1"/>
    <col min="9686" max="9686" width="11.5703125" style="1" customWidth="1"/>
    <col min="9687" max="9687" width="11.42578125" style="1" customWidth="1"/>
    <col min="9688" max="9688" width="13.7109375" style="1" customWidth="1"/>
    <col min="9689" max="9689" width="14.7109375" style="1" customWidth="1"/>
    <col min="9690" max="9690" width="13.42578125" style="1" customWidth="1"/>
    <col min="9691" max="9933" width="8.85546875" style="1"/>
    <col min="9934" max="9934" width="8.5703125" style="1" customWidth="1"/>
    <col min="9935" max="9935" width="9.5703125" style="1" customWidth="1"/>
    <col min="9936" max="9936" width="36.28515625" style="1" customWidth="1"/>
    <col min="9937" max="9937" width="86.42578125" style="1" customWidth="1"/>
    <col min="9938" max="9938" width="18.7109375" style="1" customWidth="1"/>
    <col min="9939" max="9939" width="9" style="1" customWidth="1"/>
    <col min="9940" max="9940" width="8.42578125" style="1" customWidth="1"/>
    <col min="9941" max="9941" width="12.5703125" style="1" customWidth="1"/>
    <col min="9942" max="9942" width="11.5703125" style="1" customWidth="1"/>
    <col min="9943" max="9943" width="11.42578125" style="1" customWidth="1"/>
    <col min="9944" max="9944" width="13.7109375" style="1" customWidth="1"/>
    <col min="9945" max="9945" width="14.7109375" style="1" customWidth="1"/>
    <col min="9946" max="9946" width="13.42578125" style="1" customWidth="1"/>
    <col min="9947" max="10189" width="8.85546875" style="1"/>
    <col min="10190" max="10190" width="8.5703125" style="1" customWidth="1"/>
    <col min="10191" max="10191" width="9.5703125" style="1" customWidth="1"/>
    <col min="10192" max="10192" width="36.28515625" style="1" customWidth="1"/>
    <col min="10193" max="10193" width="86.42578125" style="1" customWidth="1"/>
    <col min="10194" max="10194" width="18.7109375" style="1" customWidth="1"/>
    <col min="10195" max="10195" width="9" style="1" customWidth="1"/>
    <col min="10196" max="10196" width="8.42578125" style="1" customWidth="1"/>
    <col min="10197" max="10197" width="12.5703125" style="1" customWidth="1"/>
    <col min="10198" max="10198" width="11.5703125" style="1" customWidth="1"/>
    <col min="10199" max="10199" width="11.42578125" style="1" customWidth="1"/>
    <col min="10200" max="10200" width="13.7109375" style="1" customWidth="1"/>
    <col min="10201" max="10201" width="14.7109375" style="1" customWidth="1"/>
    <col min="10202" max="10202" width="13.42578125" style="1" customWidth="1"/>
    <col min="10203" max="10445" width="8.85546875" style="1"/>
    <col min="10446" max="10446" width="8.5703125" style="1" customWidth="1"/>
    <col min="10447" max="10447" width="9.5703125" style="1" customWidth="1"/>
    <col min="10448" max="10448" width="36.28515625" style="1" customWidth="1"/>
    <col min="10449" max="10449" width="86.42578125" style="1" customWidth="1"/>
    <col min="10450" max="10450" width="18.7109375" style="1" customWidth="1"/>
    <col min="10451" max="10451" width="9" style="1" customWidth="1"/>
    <col min="10452" max="10452" width="8.42578125" style="1" customWidth="1"/>
    <col min="10453" max="10453" width="12.5703125" style="1" customWidth="1"/>
    <col min="10454" max="10454" width="11.5703125" style="1" customWidth="1"/>
    <col min="10455" max="10455" width="11.42578125" style="1" customWidth="1"/>
    <col min="10456" max="10456" width="13.7109375" style="1" customWidth="1"/>
    <col min="10457" max="10457" width="14.7109375" style="1" customWidth="1"/>
    <col min="10458" max="10458" width="13.42578125" style="1" customWidth="1"/>
    <col min="10459" max="10701" width="8.85546875" style="1"/>
    <col min="10702" max="10702" width="8.5703125" style="1" customWidth="1"/>
    <col min="10703" max="10703" width="9.5703125" style="1" customWidth="1"/>
    <col min="10704" max="10704" width="36.28515625" style="1" customWidth="1"/>
    <col min="10705" max="10705" width="86.42578125" style="1" customWidth="1"/>
    <col min="10706" max="10706" width="18.7109375" style="1" customWidth="1"/>
    <col min="10707" max="10707" width="9" style="1" customWidth="1"/>
    <col min="10708" max="10708" width="8.42578125" style="1" customWidth="1"/>
    <col min="10709" max="10709" width="12.5703125" style="1" customWidth="1"/>
    <col min="10710" max="10710" width="11.5703125" style="1" customWidth="1"/>
    <col min="10711" max="10711" width="11.42578125" style="1" customWidth="1"/>
    <col min="10712" max="10712" width="13.7109375" style="1" customWidth="1"/>
    <col min="10713" max="10713" width="14.7109375" style="1" customWidth="1"/>
    <col min="10714" max="10714" width="13.42578125" style="1" customWidth="1"/>
    <col min="10715" max="10957" width="8.85546875" style="1"/>
    <col min="10958" max="10958" width="8.5703125" style="1" customWidth="1"/>
    <col min="10959" max="10959" width="9.5703125" style="1" customWidth="1"/>
    <col min="10960" max="10960" width="36.28515625" style="1" customWidth="1"/>
    <col min="10961" max="10961" width="86.42578125" style="1" customWidth="1"/>
    <col min="10962" max="10962" width="18.7109375" style="1" customWidth="1"/>
    <col min="10963" max="10963" width="9" style="1" customWidth="1"/>
    <col min="10964" max="10964" width="8.42578125" style="1" customWidth="1"/>
    <col min="10965" max="10965" width="12.5703125" style="1" customWidth="1"/>
    <col min="10966" max="10966" width="11.5703125" style="1" customWidth="1"/>
    <col min="10967" max="10967" width="11.42578125" style="1" customWidth="1"/>
    <col min="10968" max="10968" width="13.7109375" style="1" customWidth="1"/>
    <col min="10969" max="10969" width="14.7109375" style="1" customWidth="1"/>
    <col min="10970" max="10970" width="13.42578125" style="1" customWidth="1"/>
    <col min="10971" max="11213" width="8.85546875" style="1"/>
    <col min="11214" max="11214" width="8.5703125" style="1" customWidth="1"/>
    <col min="11215" max="11215" width="9.5703125" style="1" customWidth="1"/>
    <col min="11216" max="11216" width="36.28515625" style="1" customWidth="1"/>
    <col min="11217" max="11217" width="86.42578125" style="1" customWidth="1"/>
    <col min="11218" max="11218" width="18.7109375" style="1" customWidth="1"/>
    <col min="11219" max="11219" width="9" style="1" customWidth="1"/>
    <col min="11220" max="11220" width="8.42578125" style="1" customWidth="1"/>
    <col min="11221" max="11221" width="12.5703125" style="1" customWidth="1"/>
    <col min="11222" max="11222" width="11.5703125" style="1" customWidth="1"/>
    <col min="11223" max="11223" width="11.42578125" style="1" customWidth="1"/>
    <col min="11224" max="11224" width="13.7109375" style="1" customWidth="1"/>
    <col min="11225" max="11225" width="14.7109375" style="1" customWidth="1"/>
    <col min="11226" max="11226" width="13.42578125" style="1" customWidth="1"/>
    <col min="11227" max="11469" width="8.85546875" style="1"/>
    <col min="11470" max="11470" width="8.5703125" style="1" customWidth="1"/>
    <col min="11471" max="11471" width="9.5703125" style="1" customWidth="1"/>
    <col min="11472" max="11472" width="36.28515625" style="1" customWidth="1"/>
    <col min="11473" max="11473" width="86.42578125" style="1" customWidth="1"/>
    <col min="11474" max="11474" width="18.7109375" style="1" customWidth="1"/>
    <col min="11475" max="11475" width="9" style="1" customWidth="1"/>
    <col min="11476" max="11476" width="8.42578125" style="1" customWidth="1"/>
    <col min="11477" max="11477" width="12.5703125" style="1" customWidth="1"/>
    <col min="11478" max="11478" width="11.5703125" style="1" customWidth="1"/>
    <col min="11479" max="11479" width="11.42578125" style="1" customWidth="1"/>
    <col min="11480" max="11480" width="13.7109375" style="1" customWidth="1"/>
    <col min="11481" max="11481" width="14.7109375" style="1" customWidth="1"/>
    <col min="11482" max="11482" width="13.42578125" style="1" customWidth="1"/>
    <col min="11483" max="11725" width="8.85546875" style="1"/>
    <col min="11726" max="11726" width="8.5703125" style="1" customWidth="1"/>
    <col min="11727" max="11727" width="9.5703125" style="1" customWidth="1"/>
    <col min="11728" max="11728" width="36.28515625" style="1" customWidth="1"/>
    <col min="11729" max="11729" width="86.42578125" style="1" customWidth="1"/>
    <col min="11730" max="11730" width="18.7109375" style="1" customWidth="1"/>
    <col min="11731" max="11731" width="9" style="1" customWidth="1"/>
    <col min="11732" max="11732" width="8.42578125" style="1" customWidth="1"/>
    <col min="11733" max="11733" width="12.5703125" style="1" customWidth="1"/>
    <col min="11734" max="11734" width="11.5703125" style="1" customWidth="1"/>
    <col min="11735" max="11735" width="11.42578125" style="1" customWidth="1"/>
    <col min="11736" max="11736" width="13.7109375" style="1" customWidth="1"/>
    <col min="11737" max="11737" width="14.7109375" style="1" customWidth="1"/>
    <col min="11738" max="11738" width="13.42578125" style="1" customWidth="1"/>
    <col min="11739" max="11981" width="8.85546875" style="1"/>
    <col min="11982" max="11982" width="8.5703125" style="1" customWidth="1"/>
    <col min="11983" max="11983" width="9.5703125" style="1" customWidth="1"/>
    <col min="11984" max="11984" width="36.28515625" style="1" customWidth="1"/>
    <col min="11985" max="11985" width="86.42578125" style="1" customWidth="1"/>
    <col min="11986" max="11986" width="18.7109375" style="1" customWidth="1"/>
    <col min="11987" max="11987" width="9" style="1" customWidth="1"/>
    <col min="11988" max="11988" width="8.42578125" style="1" customWidth="1"/>
    <col min="11989" max="11989" width="12.5703125" style="1" customWidth="1"/>
    <col min="11990" max="11990" width="11.5703125" style="1" customWidth="1"/>
    <col min="11991" max="11991" width="11.42578125" style="1" customWidth="1"/>
    <col min="11992" max="11992" width="13.7109375" style="1" customWidth="1"/>
    <col min="11993" max="11993" width="14.7109375" style="1" customWidth="1"/>
    <col min="11994" max="11994" width="13.42578125" style="1" customWidth="1"/>
    <col min="11995" max="12237" width="8.85546875" style="1"/>
    <col min="12238" max="12238" width="8.5703125" style="1" customWidth="1"/>
    <col min="12239" max="12239" width="9.5703125" style="1" customWidth="1"/>
    <col min="12240" max="12240" width="36.28515625" style="1" customWidth="1"/>
    <col min="12241" max="12241" width="86.42578125" style="1" customWidth="1"/>
    <col min="12242" max="12242" width="18.7109375" style="1" customWidth="1"/>
    <col min="12243" max="12243" width="9" style="1" customWidth="1"/>
    <col min="12244" max="12244" width="8.42578125" style="1" customWidth="1"/>
    <col min="12245" max="12245" width="12.5703125" style="1" customWidth="1"/>
    <col min="12246" max="12246" width="11.5703125" style="1" customWidth="1"/>
    <col min="12247" max="12247" width="11.42578125" style="1" customWidth="1"/>
    <col min="12248" max="12248" width="13.7109375" style="1" customWidth="1"/>
    <col min="12249" max="12249" width="14.7109375" style="1" customWidth="1"/>
    <col min="12250" max="12250" width="13.42578125" style="1" customWidth="1"/>
    <col min="12251" max="12493" width="8.85546875" style="1"/>
    <col min="12494" max="12494" width="8.5703125" style="1" customWidth="1"/>
    <col min="12495" max="12495" width="9.5703125" style="1" customWidth="1"/>
    <col min="12496" max="12496" width="36.28515625" style="1" customWidth="1"/>
    <col min="12497" max="12497" width="86.42578125" style="1" customWidth="1"/>
    <col min="12498" max="12498" width="18.7109375" style="1" customWidth="1"/>
    <col min="12499" max="12499" width="9" style="1" customWidth="1"/>
    <col min="12500" max="12500" width="8.42578125" style="1" customWidth="1"/>
    <col min="12501" max="12501" width="12.5703125" style="1" customWidth="1"/>
    <col min="12502" max="12502" width="11.5703125" style="1" customWidth="1"/>
    <col min="12503" max="12503" width="11.42578125" style="1" customWidth="1"/>
    <col min="12504" max="12504" width="13.7109375" style="1" customWidth="1"/>
    <col min="12505" max="12505" width="14.7109375" style="1" customWidth="1"/>
    <col min="12506" max="12506" width="13.42578125" style="1" customWidth="1"/>
    <col min="12507" max="12749" width="8.85546875" style="1"/>
    <col min="12750" max="12750" width="8.5703125" style="1" customWidth="1"/>
    <col min="12751" max="12751" width="9.5703125" style="1" customWidth="1"/>
    <col min="12752" max="12752" width="36.28515625" style="1" customWidth="1"/>
    <col min="12753" max="12753" width="86.42578125" style="1" customWidth="1"/>
    <col min="12754" max="12754" width="18.7109375" style="1" customWidth="1"/>
    <col min="12755" max="12755" width="9" style="1" customWidth="1"/>
    <col min="12756" max="12756" width="8.42578125" style="1" customWidth="1"/>
    <col min="12757" max="12757" width="12.5703125" style="1" customWidth="1"/>
    <col min="12758" max="12758" width="11.5703125" style="1" customWidth="1"/>
    <col min="12759" max="12759" width="11.42578125" style="1" customWidth="1"/>
    <col min="12760" max="12760" width="13.7109375" style="1" customWidth="1"/>
    <col min="12761" max="12761" width="14.7109375" style="1" customWidth="1"/>
    <col min="12762" max="12762" width="13.42578125" style="1" customWidth="1"/>
    <col min="12763" max="13005" width="8.85546875" style="1"/>
    <col min="13006" max="13006" width="8.5703125" style="1" customWidth="1"/>
    <col min="13007" max="13007" width="9.5703125" style="1" customWidth="1"/>
    <col min="13008" max="13008" width="36.28515625" style="1" customWidth="1"/>
    <col min="13009" max="13009" width="86.42578125" style="1" customWidth="1"/>
    <col min="13010" max="13010" width="18.7109375" style="1" customWidth="1"/>
    <col min="13011" max="13011" width="9" style="1" customWidth="1"/>
    <col min="13012" max="13012" width="8.42578125" style="1" customWidth="1"/>
    <col min="13013" max="13013" width="12.5703125" style="1" customWidth="1"/>
    <col min="13014" max="13014" width="11.5703125" style="1" customWidth="1"/>
    <col min="13015" max="13015" width="11.42578125" style="1" customWidth="1"/>
    <col min="13016" max="13016" width="13.7109375" style="1" customWidth="1"/>
    <col min="13017" max="13017" width="14.7109375" style="1" customWidth="1"/>
    <col min="13018" max="13018" width="13.42578125" style="1" customWidth="1"/>
    <col min="13019" max="13261" width="8.85546875" style="1"/>
    <col min="13262" max="13262" width="8.5703125" style="1" customWidth="1"/>
    <col min="13263" max="13263" width="9.5703125" style="1" customWidth="1"/>
    <col min="13264" max="13264" width="36.28515625" style="1" customWidth="1"/>
    <col min="13265" max="13265" width="86.42578125" style="1" customWidth="1"/>
    <col min="13266" max="13266" width="18.7109375" style="1" customWidth="1"/>
    <col min="13267" max="13267" width="9" style="1" customWidth="1"/>
    <col min="13268" max="13268" width="8.42578125" style="1" customWidth="1"/>
    <col min="13269" max="13269" width="12.5703125" style="1" customWidth="1"/>
    <col min="13270" max="13270" width="11.5703125" style="1" customWidth="1"/>
    <col min="13271" max="13271" width="11.42578125" style="1" customWidth="1"/>
    <col min="13272" max="13272" width="13.7109375" style="1" customWidth="1"/>
    <col min="13273" max="13273" width="14.7109375" style="1" customWidth="1"/>
    <col min="13274" max="13274" width="13.42578125" style="1" customWidth="1"/>
    <col min="13275" max="13517" width="8.85546875" style="1"/>
    <col min="13518" max="13518" width="8.5703125" style="1" customWidth="1"/>
    <col min="13519" max="13519" width="9.5703125" style="1" customWidth="1"/>
    <col min="13520" max="13520" width="36.28515625" style="1" customWidth="1"/>
    <col min="13521" max="13521" width="86.42578125" style="1" customWidth="1"/>
    <col min="13522" max="13522" width="18.7109375" style="1" customWidth="1"/>
    <col min="13523" max="13523" width="9" style="1" customWidth="1"/>
    <col min="13524" max="13524" width="8.42578125" style="1" customWidth="1"/>
    <col min="13525" max="13525" width="12.5703125" style="1" customWidth="1"/>
    <col min="13526" max="13526" width="11.5703125" style="1" customWidth="1"/>
    <col min="13527" max="13527" width="11.42578125" style="1" customWidth="1"/>
    <col min="13528" max="13528" width="13.7109375" style="1" customWidth="1"/>
    <col min="13529" max="13529" width="14.7109375" style="1" customWidth="1"/>
    <col min="13530" max="13530" width="13.42578125" style="1" customWidth="1"/>
    <col min="13531" max="13773" width="8.85546875" style="1"/>
    <col min="13774" max="13774" width="8.5703125" style="1" customWidth="1"/>
    <col min="13775" max="13775" width="9.5703125" style="1" customWidth="1"/>
    <col min="13776" max="13776" width="36.28515625" style="1" customWidth="1"/>
    <col min="13777" max="13777" width="86.42578125" style="1" customWidth="1"/>
    <col min="13778" max="13778" width="18.7109375" style="1" customWidth="1"/>
    <col min="13779" max="13779" width="9" style="1" customWidth="1"/>
    <col min="13780" max="13780" width="8.42578125" style="1" customWidth="1"/>
    <col min="13781" max="13781" width="12.5703125" style="1" customWidth="1"/>
    <col min="13782" max="13782" width="11.5703125" style="1" customWidth="1"/>
    <col min="13783" max="13783" width="11.42578125" style="1" customWidth="1"/>
    <col min="13784" max="13784" width="13.7109375" style="1" customWidth="1"/>
    <col min="13785" max="13785" width="14.7109375" style="1" customWidth="1"/>
    <col min="13786" max="13786" width="13.42578125" style="1" customWidth="1"/>
    <col min="13787" max="14029" width="8.85546875" style="1"/>
    <col min="14030" max="14030" width="8.5703125" style="1" customWidth="1"/>
    <col min="14031" max="14031" width="9.5703125" style="1" customWidth="1"/>
    <col min="14032" max="14032" width="36.28515625" style="1" customWidth="1"/>
    <col min="14033" max="14033" width="86.42578125" style="1" customWidth="1"/>
    <col min="14034" max="14034" width="18.7109375" style="1" customWidth="1"/>
    <col min="14035" max="14035" width="9" style="1" customWidth="1"/>
    <col min="14036" max="14036" width="8.42578125" style="1" customWidth="1"/>
    <col min="14037" max="14037" width="12.5703125" style="1" customWidth="1"/>
    <col min="14038" max="14038" width="11.5703125" style="1" customWidth="1"/>
    <col min="14039" max="14039" width="11.42578125" style="1" customWidth="1"/>
    <col min="14040" max="14040" width="13.7109375" style="1" customWidth="1"/>
    <col min="14041" max="14041" width="14.7109375" style="1" customWidth="1"/>
    <col min="14042" max="14042" width="13.42578125" style="1" customWidth="1"/>
    <col min="14043" max="14285" width="8.85546875" style="1"/>
    <col min="14286" max="14286" width="8.5703125" style="1" customWidth="1"/>
    <col min="14287" max="14287" width="9.5703125" style="1" customWidth="1"/>
    <col min="14288" max="14288" width="36.28515625" style="1" customWidth="1"/>
    <col min="14289" max="14289" width="86.42578125" style="1" customWidth="1"/>
    <col min="14290" max="14290" width="18.7109375" style="1" customWidth="1"/>
    <col min="14291" max="14291" width="9" style="1" customWidth="1"/>
    <col min="14292" max="14292" width="8.42578125" style="1" customWidth="1"/>
    <col min="14293" max="14293" width="12.5703125" style="1" customWidth="1"/>
    <col min="14294" max="14294" width="11.5703125" style="1" customWidth="1"/>
    <col min="14295" max="14295" width="11.42578125" style="1" customWidth="1"/>
    <col min="14296" max="14296" width="13.7109375" style="1" customWidth="1"/>
    <col min="14297" max="14297" width="14.7109375" style="1" customWidth="1"/>
    <col min="14298" max="14298" width="13.42578125" style="1" customWidth="1"/>
    <col min="14299" max="14541" width="8.85546875" style="1"/>
    <col min="14542" max="14542" width="8.5703125" style="1" customWidth="1"/>
    <col min="14543" max="14543" width="9.5703125" style="1" customWidth="1"/>
    <col min="14544" max="14544" width="36.28515625" style="1" customWidth="1"/>
    <col min="14545" max="14545" width="86.42578125" style="1" customWidth="1"/>
    <col min="14546" max="14546" width="18.7109375" style="1" customWidth="1"/>
    <col min="14547" max="14547" width="9" style="1" customWidth="1"/>
    <col min="14548" max="14548" width="8.42578125" style="1" customWidth="1"/>
    <col min="14549" max="14549" width="12.5703125" style="1" customWidth="1"/>
    <col min="14550" max="14550" width="11.5703125" style="1" customWidth="1"/>
    <col min="14551" max="14551" width="11.42578125" style="1" customWidth="1"/>
    <col min="14552" max="14552" width="13.7109375" style="1" customWidth="1"/>
    <col min="14553" max="14553" width="14.7109375" style="1" customWidth="1"/>
    <col min="14554" max="14554" width="13.42578125" style="1" customWidth="1"/>
    <col min="14555" max="14797" width="8.85546875" style="1"/>
    <col min="14798" max="14798" width="8.5703125" style="1" customWidth="1"/>
    <col min="14799" max="14799" width="9.5703125" style="1" customWidth="1"/>
    <col min="14800" max="14800" width="36.28515625" style="1" customWidth="1"/>
    <col min="14801" max="14801" width="86.42578125" style="1" customWidth="1"/>
    <col min="14802" max="14802" width="18.7109375" style="1" customWidth="1"/>
    <col min="14803" max="14803" width="9" style="1" customWidth="1"/>
    <col min="14804" max="14804" width="8.42578125" style="1" customWidth="1"/>
    <col min="14805" max="14805" width="12.5703125" style="1" customWidth="1"/>
    <col min="14806" max="14806" width="11.5703125" style="1" customWidth="1"/>
    <col min="14807" max="14807" width="11.42578125" style="1" customWidth="1"/>
    <col min="14808" max="14808" width="13.7109375" style="1" customWidth="1"/>
    <col min="14809" max="14809" width="14.7109375" style="1" customWidth="1"/>
    <col min="14810" max="14810" width="13.42578125" style="1" customWidth="1"/>
    <col min="14811" max="15053" width="8.85546875" style="1"/>
    <col min="15054" max="15054" width="8.5703125" style="1" customWidth="1"/>
    <col min="15055" max="15055" width="9.5703125" style="1" customWidth="1"/>
    <col min="15056" max="15056" width="36.28515625" style="1" customWidth="1"/>
    <col min="15057" max="15057" width="86.42578125" style="1" customWidth="1"/>
    <col min="15058" max="15058" width="18.7109375" style="1" customWidth="1"/>
    <col min="15059" max="15059" width="9" style="1" customWidth="1"/>
    <col min="15060" max="15060" width="8.42578125" style="1" customWidth="1"/>
    <col min="15061" max="15061" width="12.5703125" style="1" customWidth="1"/>
    <col min="15062" max="15062" width="11.5703125" style="1" customWidth="1"/>
    <col min="15063" max="15063" width="11.42578125" style="1" customWidth="1"/>
    <col min="15064" max="15064" width="13.7109375" style="1" customWidth="1"/>
    <col min="15065" max="15065" width="14.7109375" style="1" customWidth="1"/>
    <col min="15066" max="15066" width="13.42578125" style="1" customWidth="1"/>
    <col min="15067" max="15309" width="8.85546875" style="1"/>
    <col min="15310" max="15310" width="8.5703125" style="1" customWidth="1"/>
    <col min="15311" max="15311" width="9.5703125" style="1" customWidth="1"/>
    <col min="15312" max="15312" width="36.28515625" style="1" customWidth="1"/>
    <col min="15313" max="15313" width="86.42578125" style="1" customWidth="1"/>
    <col min="15314" max="15314" width="18.7109375" style="1" customWidth="1"/>
    <col min="15315" max="15315" width="9" style="1" customWidth="1"/>
    <col min="15316" max="15316" width="8.42578125" style="1" customWidth="1"/>
    <col min="15317" max="15317" width="12.5703125" style="1" customWidth="1"/>
    <col min="15318" max="15318" width="11.5703125" style="1" customWidth="1"/>
    <col min="15319" max="15319" width="11.42578125" style="1" customWidth="1"/>
    <col min="15320" max="15320" width="13.7109375" style="1" customWidth="1"/>
    <col min="15321" max="15321" width="14.7109375" style="1" customWidth="1"/>
    <col min="15322" max="15322" width="13.42578125" style="1" customWidth="1"/>
    <col min="15323" max="15565" width="8.85546875" style="1"/>
    <col min="15566" max="15566" width="8.5703125" style="1" customWidth="1"/>
    <col min="15567" max="15567" width="9.5703125" style="1" customWidth="1"/>
    <col min="15568" max="15568" width="36.28515625" style="1" customWidth="1"/>
    <col min="15569" max="15569" width="86.42578125" style="1" customWidth="1"/>
    <col min="15570" max="15570" width="18.7109375" style="1" customWidth="1"/>
    <col min="15571" max="15571" width="9" style="1" customWidth="1"/>
    <col min="15572" max="15572" width="8.42578125" style="1" customWidth="1"/>
    <col min="15573" max="15573" width="12.5703125" style="1" customWidth="1"/>
    <col min="15574" max="15574" width="11.5703125" style="1" customWidth="1"/>
    <col min="15575" max="15575" width="11.42578125" style="1" customWidth="1"/>
    <col min="15576" max="15576" width="13.7109375" style="1" customWidth="1"/>
    <col min="15577" max="15577" width="14.7109375" style="1" customWidth="1"/>
    <col min="15578" max="15578" width="13.42578125" style="1" customWidth="1"/>
    <col min="15579" max="15821" width="8.85546875" style="1"/>
    <col min="15822" max="15822" width="8.5703125" style="1" customWidth="1"/>
    <col min="15823" max="15823" width="9.5703125" style="1" customWidth="1"/>
    <col min="15824" max="15824" width="36.28515625" style="1" customWidth="1"/>
    <col min="15825" max="15825" width="86.42578125" style="1" customWidth="1"/>
    <col min="15826" max="15826" width="18.7109375" style="1" customWidth="1"/>
    <col min="15827" max="15827" width="9" style="1" customWidth="1"/>
    <col min="15828" max="15828" width="8.42578125" style="1" customWidth="1"/>
    <col min="15829" max="15829" width="12.5703125" style="1" customWidth="1"/>
    <col min="15830" max="15830" width="11.5703125" style="1" customWidth="1"/>
    <col min="15831" max="15831" width="11.42578125" style="1" customWidth="1"/>
    <col min="15832" max="15832" width="13.7109375" style="1" customWidth="1"/>
    <col min="15833" max="15833" width="14.7109375" style="1" customWidth="1"/>
    <col min="15834" max="15834" width="13.42578125" style="1" customWidth="1"/>
    <col min="15835" max="16077" width="8.85546875" style="1"/>
    <col min="16078" max="16078" width="8.5703125" style="1" customWidth="1"/>
    <col min="16079" max="16079" width="9.5703125" style="1" customWidth="1"/>
    <col min="16080" max="16080" width="36.28515625" style="1" customWidth="1"/>
    <col min="16081" max="16081" width="86.42578125" style="1" customWidth="1"/>
    <col min="16082" max="16082" width="18.7109375" style="1" customWidth="1"/>
    <col min="16083" max="16083" width="9" style="1" customWidth="1"/>
    <col min="16084" max="16084" width="8.42578125" style="1" customWidth="1"/>
    <col min="16085" max="16085" width="12.5703125" style="1" customWidth="1"/>
    <col min="16086" max="16086" width="11.5703125" style="1" customWidth="1"/>
    <col min="16087" max="16087" width="11.42578125" style="1" customWidth="1"/>
    <col min="16088" max="16088" width="13.7109375" style="1" customWidth="1"/>
    <col min="16089" max="16089" width="14.7109375" style="1" customWidth="1"/>
    <col min="16090" max="16090" width="13.42578125" style="1" customWidth="1"/>
    <col min="16091" max="16341" width="8.85546875" style="1"/>
    <col min="16342" max="16384" width="9.285156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999" t="s">
        <v>7</v>
      </c>
      <c r="B7" s="999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999" t="s">
        <v>9</v>
      </c>
      <c r="B9" s="999"/>
      <c r="C9" s="1000" t="s">
        <v>84</v>
      </c>
      <c r="D9" s="1000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999" t="s">
        <v>96</v>
      </c>
      <c r="B11" s="999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999" t="s">
        <v>10</v>
      </c>
      <c r="B13" s="999"/>
      <c r="C13" s="1000" t="s">
        <v>97</v>
      </c>
      <c r="D13" s="1000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999" t="s">
        <v>0</v>
      </c>
      <c r="B15" s="999"/>
      <c r="C15" s="999" t="s">
        <v>98</v>
      </c>
      <c r="D15" s="999"/>
      <c r="F15" s="12"/>
      <c r="G15" s="12"/>
      <c r="J15" s="23" t="s">
        <v>11</v>
      </c>
      <c r="K15" s="178"/>
    </row>
    <row r="16" spans="1:11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40" t="s">
        <v>161</v>
      </c>
    </row>
    <row r="19" spans="1:11" s="8" customFormat="1" ht="13.5">
      <c r="A19" s="6"/>
      <c r="B19" s="25"/>
      <c r="C19" s="29"/>
      <c r="D19" s="7"/>
      <c r="F19" s="12"/>
      <c r="I19" s="12"/>
      <c r="J19" s="33" t="s">
        <v>13</v>
      </c>
      <c r="K19" s="341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991" t="s">
        <v>16</v>
      </c>
      <c r="K22" s="992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5</v>
      </c>
      <c r="I24" s="45" t="s">
        <v>1399</v>
      </c>
      <c r="J24" s="180">
        <v>45464</v>
      </c>
      <c r="K24" s="45" t="s">
        <v>1399</v>
      </c>
    </row>
    <row r="25" spans="1:11" s="49" customFormat="1" ht="18.75">
      <c r="A25" s="993" t="s">
        <v>76</v>
      </c>
      <c r="B25" s="993"/>
      <c r="C25" s="993"/>
      <c r="D25" s="993"/>
      <c r="E25" s="993"/>
      <c r="F25" s="993"/>
      <c r="G25" s="993"/>
      <c r="H25" s="993"/>
      <c r="I25" s="993"/>
      <c r="J25" s="993"/>
      <c r="K25" s="993"/>
    </row>
    <row r="26" spans="1:11" s="49" customFormat="1" ht="18.75">
      <c r="A26" s="993" t="s">
        <v>17</v>
      </c>
      <c r="B26" s="993"/>
      <c r="C26" s="993"/>
      <c r="D26" s="993"/>
      <c r="E26" s="993"/>
      <c r="F26" s="993"/>
      <c r="G26" s="993"/>
      <c r="H26" s="993"/>
      <c r="I26" s="993"/>
      <c r="J26" s="993"/>
      <c r="K26" s="993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6.5">
      <c r="A28" s="994" t="s">
        <v>63</v>
      </c>
      <c r="B28" s="994"/>
      <c r="C28" s="994"/>
      <c r="D28" s="994"/>
      <c r="E28" s="994"/>
      <c r="F28" s="995">
        <v>70145581.823799998</v>
      </c>
      <c r="G28" s="995"/>
      <c r="H28" s="50" t="s">
        <v>22</v>
      </c>
      <c r="I28" s="50"/>
      <c r="J28" s="4" t="s">
        <v>64</v>
      </c>
      <c r="K28" s="51">
        <f>F28-F28/1.2</f>
        <v>11690930.303966664</v>
      </c>
    </row>
    <row r="29" spans="1:11" s="49" customFormat="1" ht="10.5" customHeight="1">
      <c r="A29" s="996"/>
      <c r="B29" s="996"/>
      <c r="C29" s="996"/>
      <c r="D29" s="996"/>
      <c r="E29" s="996"/>
      <c r="F29" s="996"/>
      <c r="G29" s="996"/>
      <c r="H29" s="996"/>
      <c r="I29" s="996"/>
      <c r="J29" s="996"/>
      <c r="K29" s="996"/>
    </row>
    <row r="30" spans="1:11" s="49" customFormat="1" ht="14.1" customHeight="1">
      <c r="A30" s="997" t="s">
        <v>14</v>
      </c>
      <c r="B30" s="997"/>
      <c r="C30" s="997" t="s">
        <v>65</v>
      </c>
      <c r="D30" s="998" t="s">
        <v>66</v>
      </c>
      <c r="E30" s="998" t="s">
        <v>67</v>
      </c>
      <c r="F30" s="998" t="s">
        <v>68</v>
      </c>
      <c r="G30" s="998" t="s">
        <v>69</v>
      </c>
      <c r="H30" s="998"/>
      <c r="I30" s="998" t="s">
        <v>70</v>
      </c>
      <c r="J30" s="998"/>
      <c r="K30" s="998" t="s">
        <v>71</v>
      </c>
    </row>
    <row r="31" spans="1:11" s="49" customFormat="1" ht="14.1" customHeight="1">
      <c r="A31" s="997" t="s">
        <v>72</v>
      </c>
      <c r="B31" s="997" t="s">
        <v>73</v>
      </c>
      <c r="C31" s="997"/>
      <c r="D31" s="998"/>
      <c r="E31" s="998"/>
      <c r="F31" s="998"/>
      <c r="G31" s="998"/>
      <c r="H31" s="998"/>
      <c r="I31" s="998"/>
      <c r="J31" s="998"/>
      <c r="K31" s="998"/>
    </row>
    <row r="32" spans="1:11" s="49" customFormat="1" ht="14.1" customHeight="1">
      <c r="A32" s="997"/>
      <c r="B32" s="997"/>
      <c r="C32" s="997"/>
      <c r="D32" s="998"/>
      <c r="E32" s="998"/>
      <c r="F32" s="998"/>
      <c r="G32" s="998" t="s">
        <v>74</v>
      </c>
      <c r="H32" s="998" t="s">
        <v>75</v>
      </c>
      <c r="I32" s="998" t="s">
        <v>74</v>
      </c>
      <c r="J32" s="998" t="s">
        <v>75</v>
      </c>
      <c r="K32" s="998"/>
    </row>
    <row r="33" spans="1:11" s="49" customFormat="1" ht="14.1" customHeight="1">
      <c r="A33" s="997"/>
      <c r="B33" s="997"/>
      <c r="C33" s="997"/>
      <c r="D33" s="998"/>
      <c r="E33" s="998"/>
      <c r="F33" s="998"/>
      <c r="G33" s="998"/>
      <c r="H33" s="998"/>
      <c r="I33" s="998"/>
      <c r="J33" s="998"/>
      <c r="K33" s="998"/>
    </row>
    <row r="34" spans="1:11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1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1" ht="14.1" customHeight="1">
      <c r="A36" s="182">
        <v>1</v>
      </c>
      <c r="B36" s="257">
        <v>2</v>
      </c>
      <c r="C36" s="250" t="s">
        <v>626</v>
      </c>
      <c r="D36" s="251"/>
      <c r="E36" s="252"/>
      <c r="F36" s="252"/>
      <c r="G36" s="252"/>
      <c r="H36" s="252"/>
      <c r="I36" s="252"/>
      <c r="J36" s="252"/>
      <c r="K36" s="374"/>
    </row>
    <row r="37" spans="1:11" ht="14.1" customHeight="1">
      <c r="A37" s="182">
        <v>2</v>
      </c>
      <c r="B37" s="375" t="s">
        <v>632</v>
      </c>
      <c r="C37" s="264" t="s">
        <v>633</v>
      </c>
      <c r="D37" s="265" t="s">
        <v>634</v>
      </c>
      <c r="E37" s="266" t="s">
        <v>110</v>
      </c>
      <c r="F37" s="267">
        <v>3</v>
      </c>
      <c r="G37" s="256">
        <v>1800</v>
      </c>
      <c r="H37" s="268">
        <f t="shared" ref="H37:H72" si="0">F37*G37</f>
        <v>5400</v>
      </c>
      <c r="I37" s="256">
        <v>1120</v>
      </c>
      <c r="J37" s="269">
        <f t="shared" ref="J37:J68" si="1">I37*F37</f>
        <v>3360</v>
      </c>
      <c r="K37" s="268">
        <f t="shared" ref="K37:K72" si="2">H37+J37</f>
        <v>8760</v>
      </c>
    </row>
    <row r="38" spans="1:11" ht="14.1" customHeight="1">
      <c r="A38" s="182">
        <v>3</v>
      </c>
      <c r="B38" s="376" t="s">
        <v>640</v>
      </c>
      <c r="C38" s="270" t="s">
        <v>641</v>
      </c>
      <c r="D38" s="271" t="s">
        <v>642</v>
      </c>
      <c r="E38" s="272" t="s">
        <v>110</v>
      </c>
      <c r="F38" s="273">
        <v>2</v>
      </c>
      <c r="G38" s="256">
        <v>400</v>
      </c>
      <c r="H38" s="268">
        <f t="shared" si="0"/>
        <v>800</v>
      </c>
      <c r="I38" s="256">
        <v>6304.92</v>
      </c>
      <c r="J38" s="269">
        <f t="shared" si="1"/>
        <v>12609.84</v>
      </c>
      <c r="K38" s="268">
        <f t="shared" si="2"/>
        <v>13409.84</v>
      </c>
    </row>
    <row r="39" spans="1:11" ht="14.1" customHeight="1">
      <c r="A39" s="182">
        <v>4</v>
      </c>
      <c r="B39" s="376" t="s">
        <v>643</v>
      </c>
      <c r="C39" s="270" t="s">
        <v>638</v>
      </c>
      <c r="D39" s="271" t="s">
        <v>644</v>
      </c>
      <c r="E39" s="272" t="s">
        <v>110</v>
      </c>
      <c r="F39" s="234">
        <v>2</v>
      </c>
      <c r="G39" s="256">
        <v>3000</v>
      </c>
      <c r="H39" s="268">
        <f t="shared" si="0"/>
        <v>6000</v>
      </c>
      <c r="I39" s="256">
        <v>7927.92</v>
      </c>
      <c r="J39" s="274">
        <f t="shared" si="1"/>
        <v>15855.84</v>
      </c>
      <c r="K39" s="274">
        <f>H39+J39</f>
        <v>21855.84</v>
      </c>
    </row>
    <row r="40" spans="1:11" ht="14.1" customHeight="1">
      <c r="A40" s="182">
        <v>5</v>
      </c>
      <c r="B40" s="375" t="s">
        <v>652</v>
      </c>
      <c r="C40" s="281" t="s">
        <v>653</v>
      </c>
      <c r="D40" s="265" t="s">
        <v>654</v>
      </c>
      <c r="E40" s="266" t="s">
        <v>110</v>
      </c>
      <c r="F40" s="267">
        <v>11</v>
      </c>
      <c r="G40" s="256">
        <v>2600</v>
      </c>
      <c r="H40" s="268">
        <f t="shared" si="0"/>
        <v>28600</v>
      </c>
      <c r="I40" s="256">
        <v>5006.04</v>
      </c>
      <c r="J40" s="269">
        <f t="shared" si="1"/>
        <v>55066.44</v>
      </c>
      <c r="K40" s="268">
        <f t="shared" si="2"/>
        <v>83666.44</v>
      </c>
    </row>
    <row r="41" spans="1:11" ht="14.1" customHeight="1">
      <c r="A41" s="182">
        <v>6</v>
      </c>
      <c r="B41" s="375" t="s">
        <v>655</v>
      </c>
      <c r="C41" s="281" t="s">
        <v>656</v>
      </c>
      <c r="D41" s="265" t="s">
        <v>657</v>
      </c>
      <c r="E41" s="266" t="s">
        <v>110</v>
      </c>
      <c r="F41" s="267">
        <v>4</v>
      </c>
      <c r="G41" s="256">
        <v>2600</v>
      </c>
      <c r="H41" s="268">
        <f t="shared" si="0"/>
        <v>10400</v>
      </c>
      <c r="I41" s="256">
        <v>4564.5600000000004</v>
      </c>
      <c r="J41" s="269">
        <f t="shared" si="1"/>
        <v>18258.240000000002</v>
      </c>
      <c r="K41" s="268">
        <f t="shared" si="2"/>
        <v>28658.240000000002</v>
      </c>
    </row>
    <row r="42" spans="1:11" ht="14.1" customHeight="1">
      <c r="A42" s="182">
        <v>7</v>
      </c>
      <c r="B42" s="375" t="s">
        <v>302</v>
      </c>
      <c r="C42" s="264" t="s">
        <v>303</v>
      </c>
      <c r="D42" s="265" t="s">
        <v>304</v>
      </c>
      <c r="E42" s="266" t="s">
        <v>110</v>
      </c>
      <c r="F42" s="267">
        <v>12</v>
      </c>
      <c r="G42" s="256">
        <v>3400</v>
      </c>
      <c r="H42" s="268">
        <f t="shared" si="0"/>
        <v>40800</v>
      </c>
      <c r="I42" s="256">
        <v>28860</v>
      </c>
      <c r="J42" s="269">
        <f t="shared" si="1"/>
        <v>346320</v>
      </c>
      <c r="K42" s="268">
        <f t="shared" si="2"/>
        <v>387120</v>
      </c>
    </row>
    <row r="43" spans="1:11" ht="14.1" customHeight="1">
      <c r="A43" s="182">
        <v>8</v>
      </c>
      <c r="B43" s="375" t="s">
        <v>661</v>
      </c>
      <c r="C43" s="281" t="s">
        <v>662</v>
      </c>
      <c r="D43" s="265" t="s">
        <v>663</v>
      </c>
      <c r="E43" s="266" t="s">
        <v>110</v>
      </c>
      <c r="F43" s="267">
        <v>4</v>
      </c>
      <c r="G43" s="256">
        <v>1000</v>
      </c>
      <c r="H43" s="268">
        <f t="shared" si="0"/>
        <v>4000</v>
      </c>
      <c r="I43" s="256">
        <v>641.16</v>
      </c>
      <c r="J43" s="269">
        <f t="shared" si="1"/>
        <v>2564.64</v>
      </c>
      <c r="K43" s="268">
        <f t="shared" si="2"/>
        <v>6564.6399999999994</v>
      </c>
    </row>
    <row r="44" spans="1:11" ht="14.1" customHeight="1">
      <c r="A44" s="182">
        <v>9</v>
      </c>
      <c r="B44" s="375" t="s">
        <v>667</v>
      </c>
      <c r="C44" s="281" t="s">
        <v>668</v>
      </c>
      <c r="D44" s="265" t="s">
        <v>669</v>
      </c>
      <c r="E44" s="266" t="s">
        <v>110</v>
      </c>
      <c r="F44" s="267">
        <v>4</v>
      </c>
      <c r="G44" s="256">
        <v>3200</v>
      </c>
      <c r="H44" s="268">
        <f t="shared" si="0"/>
        <v>12800</v>
      </c>
      <c r="I44" s="256">
        <v>11575.2</v>
      </c>
      <c r="J44" s="269">
        <f t="shared" si="1"/>
        <v>46300.800000000003</v>
      </c>
      <c r="K44" s="268">
        <f t="shared" si="2"/>
        <v>59100.800000000003</v>
      </c>
    </row>
    <row r="45" spans="1:11" ht="14.1" customHeight="1">
      <c r="A45" s="182">
        <v>10</v>
      </c>
      <c r="B45" s="375" t="s">
        <v>682</v>
      </c>
      <c r="C45" s="264" t="s">
        <v>683</v>
      </c>
      <c r="D45" s="265" t="s">
        <v>684</v>
      </c>
      <c r="E45" s="266" t="s">
        <v>110</v>
      </c>
      <c r="F45" s="267">
        <v>4</v>
      </c>
      <c r="G45" s="256">
        <v>300</v>
      </c>
      <c r="H45" s="268">
        <f t="shared" si="0"/>
        <v>1200</v>
      </c>
      <c r="I45" s="256">
        <v>790</v>
      </c>
      <c r="J45" s="269">
        <f t="shared" si="1"/>
        <v>3160</v>
      </c>
      <c r="K45" s="268">
        <f t="shared" si="2"/>
        <v>4360</v>
      </c>
    </row>
    <row r="46" spans="1:11" ht="14.1" customHeight="1">
      <c r="A46" s="182">
        <v>11</v>
      </c>
      <c r="B46" s="375" t="s">
        <v>685</v>
      </c>
      <c r="C46" s="281" t="s">
        <v>686</v>
      </c>
      <c r="D46" s="265" t="s">
        <v>687</v>
      </c>
      <c r="E46" s="266" t="s">
        <v>110</v>
      </c>
      <c r="F46" s="267">
        <v>1</v>
      </c>
      <c r="G46" s="256">
        <v>1200</v>
      </c>
      <c r="H46" s="268">
        <f t="shared" si="0"/>
        <v>1200</v>
      </c>
      <c r="I46" s="256">
        <v>368</v>
      </c>
      <c r="J46" s="269">
        <f t="shared" si="1"/>
        <v>368</v>
      </c>
      <c r="K46" s="268">
        <f t="shared" si="2"/>
        <v>1568</v>
      </c>
    </row>
    <row r="47" spans="1:11" ht="14.1" customHeight="1">
      <c r="A47" s="182">
        <v>12</v>
      </c>
      <c r="B47" s="375" t="s">
        <v>688</v>
      </c>
      <c r="C47" s="281" t="s">
        <v>686</v>
      </c>
      <c r="D47" s="265" t="s">
        <v>689</v>
      </c>
      <c r="E47" s="266" t="s">
        <v>110</v>
      </c>
      <c r="F47" s="267">
        <v>5</v>
      </c>
      <c r="G47" s="256">
        <v>1200</v>
      </c>
      <c r="H47" s="268">
        <f t="shared" si="0"/>
        <v>6000</v>
      </c>
      <c r="I47" s="256">
        <v>368</v>
      </c>
      <c r="J47" s="269">
        <f t="shared" si="1"/>
        <v>1840</v>
      </c>
      <c r="K47" s="268">
        <f t="shared" si="2"/>
        <v>7840</v>
      </c>
    </row>
    <row r="48" spans="1:11" ht="14.1" customHeight="1">
      <c r="A48" s="182">
        <v>13</v>
      </c>
      <c r="B48" s="375" t="s">
        <v>690</v>
      </c>
      <c r="C48" s="281" t="s">
        <v>686</v>
      </c>
      <c r="D48" s="265" t="s">
        <v>691</v>
      </c>
      <c r="E48" s="266" t="s">
        <v>110</v>
      </c>
      <c r="F48" s="267">
        <v>5</v>
      </c>
      <c r="G48" s="256">
        <v>1200</v>
      </c>
      <c r="H48" s="268">
        <f t="shared" si="0"/>
        <v>6000</v>
      </c>
      <c r="I48" s="256">
        <v>368</v>
      </c>
      <c r="J48" s="269">
        <f t="shared" si="1"/>
        <v>1840</v>
      </c>
      <c r="K48" s="268">
        <f t="shared" si="2"/>
        <v>7840</v>
      </c>
    </row>
    <row r="49" spans="1:11" ht="14.1" customHeight="1">
      <c r="A49" s="182">
        <v>14</v>
      </c>
      <c r="B49" s="375" t="s">
        <v>692</v>
      </c>
      <c r="C49" s="281" t="s">
        <v>693</v>
      </c>
      <c r="D49" s="265" t="s">
        <v>694</v>
      </c>
      <c r="E49" s="266" t="s">
        <v>110</v>
      </c>
      <c r="F49" s="267">
        <v>30</v>
      </c>
      <c r="G49" s="256">
        <v>1200</v>
      </c>
      <c r="H49" s="268">
        <f t="shared" si="0"/>
        <v>36000</v>
      </c>
      <c r="I49" s="256">
        <v>656</v>
      </c>
      <c r="J49" s="269">
        <f t="shared" si="1"/>
        <v>19680</v>
      </c>
      <c r="K49" s="268">
        <f t="shared" si="2"/>
        <v>55680</v>
      </c>
    </row>
    <row r="50" spans="1:11" ht="14.1" customHeight="1">
      <c r="A50" s="182">
        <v>15</v>
      </c>
      <c r="B50" s="375" t="s">
        <v>695</v>
      </c>
      <c r="C50" s="281" t="s">
        <v>696</v>
      </c>
      <c r="D50" s="265" t="s">
        <v>697</v>
      </c>
      <c r="E50" s="266" t="s">
        <v>110</v>
      </c>
      <c r="F50" s="267">
        <v>30</v>
      </c>
      <c r="G50" s="256">
        <v>1200</v>
      </c>
      <c r="H50" s="268">
        <f t="shared" si="0"/>
        <v>36000</v>
      </c>
      <c r="I50" s="256">
        <v>545.04</v>
      </c>
      <c r="J50" s="269">
        <f t="shared" si="1"/>
        <v>16351.199999999999</v>
      </c>
      <c r="K50" s="268">
        <f t="shared" si="2"/>
        <v>52351.199999999997</v>
      </c>
    </row>
    <row r="51" spans="1:11" ht="14.1" customHeight="1">
      <c r="A51" s="182">
        <v>16</v>
      </c>
      <c r="B51" s="375" t="s">
        <v>698</v>
      </c>
      <c r="C51" s="264" t="s">
        <v>699</v>
      </c>
      <c r="D51" s="265" t="s">
        <v>700</v>
      </c>
      <c r="E51" s="266" t="s">
        <v>110</v>
      </c>
      <c r="F51" s="267">
        <v>30</v>
      </c>
      <c r="G51" s="256">
        <v>1200</v>
      </c>
      <c r="H51" s="268">
        <f t="shared" si="0"/>
        <v>36000</v>
      </c>
      <c r="I51" s="256">
        <v>270</v>
      </c>
      <c r="J51" s="269">
        <f t="shared" si="1"/>
        <v>8100</v>
      </c>
      <c r="K51" s="268">
        <f t="shared" si="2"/>
        <v>44100</v>
      </c>
    </row>
    <row r="52" spans="1:11" ht="14.1" customHeight="1">
      <c r="A52" s="182">
        <v>17</v>
      </c>
      <c r="B52" s="375" t="s">
        <v>701</v>
      </c>
      <c r="C52" s="281" t="s">
        <v>702</v>
      </c>
      <c r="D52" s="265" t="s">
        <v>703</v>
      </c>
      <c r="E52" s="266" t="s">
        <v>110</v>
      </c>
      <c r="F52" s="267">
        <v>80</v>
      </c>
      <c r="G52" s="256">
        <v>100</v>
      </c>
      <c r="H52" s="268">
        <f t="shared" si="0"/>
        <v>8000</v>
      </c>
      <c r="I52" s="256">
        <v>71.760000000000005</v>
      </c>
      <c r="J52" s="269">
        <f t="shared" si="1"/>
        <v>5740.8</v>
      </c>
      <c r="K52" s="268">
        <f t="shared" si="2"/>
        <v>13740.8</v>
      </c>
    </row>
    <row r="53" spans="1:11" ht="14.1" customHeight="1">
      <c r="A53" s="182">
        <v>19</v>
      </c>
      <c r="B53" s="375" t="s">
        <v>704</v>
      </c>
      <c r="C53" s="270" t="s">
        <v>327</v>
      </c>
      <c r="D53" s="199" t="s">
        <v>328</v>
      </c>
      <c r="E53" s="266" t="s">
        <v>110</v>
      </c>
      <c r="F53" s="201">
        <v>20</v>
      </c>
      <c r="G53" s="256">
        <v>2600</v>
      </c>
      <c r="H53" s="268">
        <f t="shared" si="0"/>
        <v>52000</v>
      </c>
      <c r="I53" s="256">
        <v>1365</v>
      </c>
      <c r="J53" s="274">
        <f t="shared" si="1"/>
        <v>27300</v>
      </c>
      <c r="K53" s="274">
        <f t="shared" si="2"/>
        <v>79300</v>
      </c>
    </row>
    <row r="54" spans="1:11" ht="14.1" customHeight="1">
      <c r="A54" s="182">
        <v>20</v>
      </c>
      <c r="B54" s="375" t="s">
        <v>311</v>
      </c>
      <c r="C54" s="366" t="s">
        <v>312</v>
      </c>
      <c r="D54" s="61"/>
      <c r="E54" s="266" t="s">
        <v>110</v>
      </c>
      <c r="F54" s="201">
        <v>10</v>
      </c>
      <c r="G54" s="256">
        <v>1200</v>
      </c>
      <c r="H54" s="268">
        <f t="shared" si="0"/>
        <v>12000</v>
      </c>
      <c r="I54" s="256">
        <v>1250</v>
      </c>
      <c r="J54" s="276">
        <f t="shared" si="1"/>
        <v>12500</v>
      </c>
      <c r="K54" s="274">
        <f t="shared" si="2"/>
        <v>24500</v>
      </c>
    </row>
    <row r="55" spans="1:11" ht="14.1" customHeight="1">
      <c r="A55" s="182">
        <v>21</v>
      </c>
      <c r="B55" s="375" t="s">
        <v>708</v>
      </c>
      <c r="C55" s="264" t="s">
        <v>706</v>
      </c>
      <c r="D55" s="199" t="s">
        <v>709</v>
      </c>
      <c r="E55" s="266" t="s">
        <v>110</v>
      </c>
      <c r="F55" s="68">
        <v>1</v>
      </c>
      <c r="G55" s="256">
        <v>4500</v>
      </c>
      <c r="H55" s="274">
        <f t="shared" si="0"/>
        <v>4500</v>
      </c>
      <c r="I55" s="256">
        <v>31318.560000000001</v>
      </c>
      <c r="J55" s="276">
        <f t="shared" si="1"/>
        <v>31318.560000000001</v>
      </c>
      <c r="K55" s="274">
        <f t="shared" si="2"/>
        <v>35818.559999999998</v>
      </c>
    </row>
    <row r="56" spans="1:11" ht="14.1" customHeight="1">
      <c r="A56" s="182">
        <v>22</v>
      </c>
      <c r="B56" s="375" t="s">
        <v>710</v>
      </c>
      <c r="C56" s="281" t="s">
        <v>711</v>
      </c>
      <c r="D56" s="265">
        <v>35262</v>
      </c>
      <c r="E56" s="266" t="s">
        <v>123</v>
      </c>
      <c r="F56" s="267">
        <v>400</v>
      </c>
      <c r="G56" s="256">
        <v>380</v>
      </c>
      <c r="H56" s="268">
        <f t="shared" si="0"/>
        <v>152000</v>
      </c>
      <c r="I56" s="256">
        <v>538</v>
      </c>
      <c r="J56" s="269">
        <f t="shared" si="1"/>
        <v>215200</v>
      </c>
      <c r="K56" s="268">
        <f t="shared" si="2"/>
        <v>367200</v>
      </c>
    </row>
    <row r="57" spans="1:11" ht="14.1" customHeight="1">
      <c r="A57" s="182">
        <v>23</v>
      </c>
      <c r="B57" s="375" t="s">
        <v>712</v>
      </c>
      <c r="C57" s="281" t="s">
        <v>713</v>
      </c>
      <c r="D57" s="265">
        <v>36480</v>
      </c>
      <c r="E57" s="266" t="s">
        <v>123</v>
      </c>
      <c r="F57" s="267">
        <v>400</v>
      </c>
      <c r="G57" s="256">
        <v>100</v>
      </c>
      <c r="H57" s="268">
        <f t="shared" si="0"/>
        <v>40000</v>
      </c>
      <c r="I57" s="256">
        <v>292.8</v>
      </c>
      <c r="J57" s="269">
        <f t="shared" si="1"/>
        <v>117120</v>
      </c>
      <c r="K57" s="268">
        <f t="shared" si="2"/>
        <v>157120</v>
      </c>
    </row>
    <row r="58" spans="1:11" ht="14.1" customHeight="1">
      <c r="A58" s="182">
        <v>24</v>
      </c>
      <c r="B58" s="375" t="s">
        <v>714</v>
      </c>
      <c r="C58" s="281" t="s">
        <v>715</v>
      </c>
      <c r="D58" s="265">
        <v>35522</v>
      </c>
      <c r="E58" s="266" t="s">
        <v>123</v>
      </c>
      <c r="F58" s="267">
        <v>400</v>
      </c>
      <c r="G58" s="256">
        <v>120</v>
      </c>
      <c r="H58" s="268">
        <f t="shared" si="0"/>
        <v>48000</v>
      </c>
      <c r="I58" s="256">
        <v>209.22</v>
      </c>
      <c r="J58" s="269">
        <f t="shared" si="1"/>
        <v>83688</v>
      </c>
      <c r="K58" s="268">
        <f t="shared" si="2"/>
        <v>131688</v>
      </c>
    </row>
    <row r="59" spans="1:11" ht="14.1" customHeight="1">
      <c r="A59" s="182">
        <v>25</v>
      </c>
      <c r="B59" s="375" t="s">
        <v>722</v>
      </c>
      <c r="C59" s="281" t="s">
        <v>723</v>
      </c>
      <c r="D59" s="265" t="s">
        <v>724</v>
      </c>
      <c r="E59" s="266" t="s">
        <v>110</v>
      </c>
      <c r="F59" s="267">
        <v>9</v>
      </c>
      <c r="G59" s="256">
        <v>1200</v>
      </c>
      <c r="H59" s="268">
        <f t="shared" si="0"/>
        <v>10800</v>
      </c>
      <c r="I59" s="256">
        <v>1620.8</v>
      </c>
      <c r="J59" s="269">
        <f t="shared" si="1"/>
        <v>14587.199999999999</v>
      </c>
      <c r="K59" s="268">
        <f t="shared" si="2"/>
        <v>25387.199999999997</v>
      </c>
    </row>
    <row r="60" spans="1:11" ht="14.1" customHeight="1">
      <c r="A60" s="182">
        <v>26</v>
      </c>
      <c r="B60" s="375" t="s">
        <v>728</v>
      </c>
      <c r="C60" s="281" t="s">
        <v>729</v>
      </c>
      <c r="D60" s="265" t="s">
        <v>730</v>
      </c>
      <c r="E60" s="266" t="s">
        <v>110</v>
      </c>
      <c r="F60" s="267">
        <v>3</v>
      </c>
      <c r="G60" s="256">
        <v>1200</v>
      </c>
      <c r="H60" s="268">
        <f t="shared" si="0"/>
        <v>3600</v>
      </c>
      <c r="I60" s="256">
        <v>1892</v>
      </c>
      <c r="J60" s="269">
        <f t="shared" si="1"/>
        <v>5676</v>
      </c>
      <c r="K60" s="268">
        <f t="shared" si="2"/>
        <v>9276</v>
      </c>
    </row>
    <row r="61" spans="1:11" ht="14.1" customHeight="1">
      <c r="A61" s="182">
        <v>27</v>
      </c>
      <c r="B61" s="375" t="s">
        <v>752</v>
      </c>
      <c r="C61" s="281" t="s">
        <v>753</v>
      </c>
      <c r="D61" s="265"/>
      <c r="E61" s="266" t="s">
        <v>110</v>
      </c>
      <c r="F61" s="267">
        <v>180</v>
      </c>
      <c r="G61" s="256">
        <v>412.8</v>
      </c>
      <c r="H61" s="268">
        <f t="shared" si="0"/>
        <v>74304</v>
      </c>
      <c r="I61" s="256">
        <v>1552.8</v>
      </c>
      <c r="J61" s="269">
        <f t="shared" si="1"/>
        <v>279504</v>
      </c>
      <c r="K61" s="268">
        <f t="shared" si="2"/>
        <v>353808</v>
      </c>
    </row>
    <row r="62" spans="1:11" ht="14.1" customHeight="1">
      <c r="A62" s="182">
        <v>28</v>
      </c>
      <c r="B62" s="375" t="s">
        <v>754</v>
      </c>
      <c r="C62" s="281" t="s">
        <v>755</v>
      </c>
      <c r="D62" s="265" t="s">
        <v>756</v>
      </c>
      <c r="E62" s="266" t="s">
        <v>110</v>
      </c>
      <c r="F62" s="267">
        <v>360</v>
      </c>
      <c r="G62" s="256">
        <v>25</v>
      </c>
      <c r="H62" s="268">
        <f t="shared" si="0"/>
        <v>9000</v>
      </c>
      <c r="I62" s="256">
        <v>83.02</v>
      </c>
      <c r="J62" s="269">
        <f t="shared" si="1"/>
        <v>29887.199999999997</v>
      </c>
      <c r="K62" s="268">
        <f t="shared" si="2"/>
        <v>38887.199999999997</v>
      </c>
    </row>
    <row r="63" spans="1:11" ht="14.1" customHeight="1">
      <c r="A63" s="182">
        <v>29</v>
      </c>
      <c r="B63" s="375" t="s">
        <v>757</v>
      </c>
      <c r="C63" s="281" t="s">
        <v>758</v>
      </c>
      <c r="D63" s="265" t="s">
        <v>759</v>
      </c>
      <c r="E63" s="266" t="s">
        <v>110</v>
      </c>
      <c r="F63" s="267">
        <v>100</v>
      </c>
      <c r="G63" s="256">
        <v>15</v>
      </c>
      <c r="H63" s="268">
        <f t="shared" si="0"/>
        <v>1500</v>
      </c>
      <c r="I63" s="256">
        <v>10.199999999999999</v>
      </c>
      <c r="J63" s="269">
        <f t="shared" si="1"/>
        <v>1019.9999999999999</v>
      </c>
      <c r="K63" s="268">
        <f t="shared" si="2"/>
        <v>2520</v>
      </c>
    </row>
    <row r="64" spans="1:11" ht="14.1" customHeight="1">
      <c r="A64" s="182">
        <v>30</v>
      </c>
      <c r="B64" s="375" t="s">
        <v>760</v>
      </c>
      <c r="C64" s="281" t="s">
        <v>761</v>
      </c>
      <c r="D64" s="265">
        <v>91920</v>
      </c>
      <c r="E64" s="266" t="s">
        <v>123</v>
      </c>
      <c r="F64" s="267">
        <v>4000</v>
      </c>
      <c r="G64" s="256">
        <v>35</v>
      </c>
      <c r="H64" s="268">
        <f t="shared" si="0"/>
        <v>140000</v>
      </c>
      <c r="I64" s="256">
        <v>21.6</v>
      </c>
      <c r="J64" s="269">
        <f t="shared" si="1"/>
        <v>86400</v>
      </c>
      <c r="K64" s="268">
        <f t="shared" si="2"/>
        <v>226400</v>
      </c>
    </row>
    <row r="65" spans="1:11" ht="14.1" customHeight="1">
      <c r="A65" s="182">
        <v>31</v>
      </c>
      <c r="B65" s="375" t="s">
        <v>762</v>
      </c>
      <c r="C65" s="281" t="s">
        <v>763</v>
      </c>
      <c r="D65" s="265" t="s">
        <v>764</v>
      </c>
      <c r="E65" s="266" t="s">
        <v>110</v>
      </c>
      <c r="F65" s="267">
        <v>8000</v>
      </c>
      <c r="G65" s="256">
        <v>5</v>
      </c>
      <c r="H65" s="268">
        <f t="shared" si="0"/>
        <v>40000</v>
      </c>
      <c r="I65" s="256">
        <v>2.6</v>
      </c>
      <c r="J65" s="269">
        <f t="shared" si="1"/>
        <v>20800</v>
      </c>
      <c r="K65" s="268">
        <f t="shared" si="2"/>
        <v>60800</v>
      </c>
    </row>
    <row r="66" spans="1:11" ht="14.1" customHeight="1">
      <c r="A66" s="182">
        <v>32</v>
      </c>
      <c r="B66" s="375" t="s">
        <v>765</v>
      </c>
      <c r="C66" s="264" t="s">
        <v>766</v>
      </c>
      <c r="D66" s="265" t="s">
        <v>767</v>
      </c>
      <c r="E66" s="266" t="s">
        <v>110</v>
      </c>
      <c r="F66" s="267">
        <v>8000</v>
      </c>
      <c r="G66" s="256">
        <v>5</v>
      </c>
      <c r="H66" s="268">
        <f t="shared" si="0"/>
        <v>40000</v>
      </c>
      <c r="I66" s="256">
        <v>14.88</v>
      </c>
      <c r="J66" s="269">
        <f t="shared" si="1"/>
        <v>119040</v>
      </c>
      <c r="K66" s="268">
        <f t="shared" si="2"/>
        <v>159040</v>
      </c>
    </row>
    <row r="67" spans="1:11" ht="14.1" customHeight="1">
      <c r="A67" s="182">
        <v>33</v>
      </c>
      <c r="B67" s="375" t="s">
        <v>768</v>
      </c>
      <c r="C67" s="264" t="s">
        <v>769</v>
      </c>
      <c r="D67" s="265" t="s">
        <v>770</v>
      </c>
      <c r="E67" s="266" t="s">
        <v>110</v>
      </c>
      <c r="F67" s="267">
        <v>8000</v>
      </c>
      <c r="G67" s="256">
        <v>5</v>
      </c>
      <c r="H67" s="268">
        <f t="shared" si="0"/>
        <v>40000</v>
      </c>
      <c r="I67" s="256">
        <v>1.82</v>
      </c>
      <c r="J67" s="269">
        <f t="shared" si="1"/>
        <v>14560</v>
      </c>
      <c r="K67" s="268">
        <f t="shared" si="2"/>
        <v>54560</v>
      </c>
    </row>
    <row r="68" spans="1:11" ht="14.1" customHeight="1">
      <c r="A68" s="182">
        <v>34</v>
      </c>
      <c r="B68" s="375" t="s">
        <v>771</v>
      </c>
      <c r="C68" s="270" t="s">
        <v>772</v>
      </c>
      <c r="D68" s="277" t="s">
        <v>773</v>
      </c>
      <c r="E68" s="272" t="s">
        <v>110</v>
      </c>
      <c r="F68" s="201">
        <v>100</v>
      </c>
      <c r="G68" s="256">
        <v>800</v>
      </c>
      <c r="H68" s="64">
        <f t="shared" si="0"/>
        <v>80000</v>
      </c>
      <c r="I68" s="256">
        <v>1063.97</v>
      </c>
      <c r="J68" s="268">
        <f t="shared" si="1"/>
        <v>106397</v>
      </c>
      <c r="K68" s="268">
        <f t="shared" si="2"/>
        <v>186397</v>
      </c>
    </row>
    <row r="69" spans="1:11" ht="14.1" customHeight="1">
      <c r="A69" s="182">
        <v>35</v>
      </c>
      <c r="B69" s="375" t="s">
        <v>774</v>
      </c>
      <c r="C69" s="281" t="s">
        <v>775</v>
      </c>
      <c r="D69" s="372" t="s">
        <v>776</v>
      </c>
      <c r="E69" s="266" t="s">
        <v>123</v>
      </c>
      <c r="F69" s="267">
        <v>3500</v>
      </c>
      <c r="G69" s="256">
        <v>124</v>
      </c>
      <c r="H69" s="268">
        <f t="shared" si="0"/>
        <v>434000</v>
      </c>
      <c r="I69" s="344">
        <v>46.5</v>
      </c>
      <c r="J69" s="269">
        <f>F69*I69</f>
        <v>162750</v>
      </c>
      <c r="K69" s="268">
        <f t="shared" si="2"/>
        <v>596750</v>
      </c>
    </row>
    <row r="70" spans="1:11" ht="14.1" customHeight="1">
      <c r="A70" s="182">
        <v>36</v>
      </c>
      <c r="B70" s="375" t="s">
        <v>777</v>
      </c>
      <c r="C70" s="281" t="s">
        <v>775</v>
      </c>
      <c r="D70" s="372" t="s">
        <v>778</v>
      </c>
      <c r="E70" s="266" t="s">
        <v>123</v>
      </c>
      <c r="F70" s="267">
        <v>2500</v>
      </c>
      <c r="G70" s="256">
        <v>124</v>
      </c>
      <c r="H70" s="268">
        <f t="shared" si="0"/>
        <v>310000</v>
      </c>
      <c r="I70" s="344">
        <v>96.92</v>
      </c>
      <c r="J70" s="269">
        <f>F70*I70</f>
        <v>242300</v>
      </c>
      <c r="K70" s="268">
        <f t="shared" si="2"/>
        <v>552300</v>
      </c>
    </row>
    <row r="71" spans="1:11" ht="14.1" customHeight="1">
      <c r="A71" s="182">
        <v>37</v>
      </c>
      <c r="B71" s="375" t="s">
        <v>779</v>
      </c>
      <c r="C71" s="281" t="s">
        <v>775</v>
      </c>
      <c r="D71" s="372" t="s">
        <v>780</v>
      </c>
      <c r="E71" s="266" t="s">
        <v>123</v>
      </c>
      <c r="F71" s="267">
        <v>250</v>
      </c>
      <c r="G71" s="256">
        <v>124</v>
      </c>
      <c r="H71" s="268">
        <f t="shared" si="0"/>
        <v>31000</v>
      </c>
      <c r="I71" s="344">
        <v>165.12</v>
      </c>
      <c r="J71" s="269">
        <f t="shared" ref="J71:J73" si="3">F71*I71</f>
        <v>41280</v>
      </c>
      <c r="K71" s="268">
        <f t="shared" si="2"/>
        <v>72280</v>
      </c>
    </row>
    <row r="72" spans="1:11" ht="14.1" customHeight="1">
      <c r="A72" s="182">
        <v>38</v>
      </c>
      <c r="B72" s="375" t="s">
        <v>781</v>
      </c>
      <c r="C72" s="281" t="s">
        <v>775</v>
      </c>
      <c r="D72" s="372" t="s">
        <v>782</v>
      </c>
      <c r="E72" s="266" t="s">
        <v>123</v>
      </c>
      <c r="F72" s="267">
        <v>500</v>
      </c>
      <c r="G72" s="256">
        <v>124</v>
      </c>
      <c r="H72" s="268">
        <f t="shared" si="0"/>
        <v>62000</v>
      </c>
      <c r="I72" s="344">
        <v>132.53</v>
      </c>
      <c r="J72" s="269">
        <f t="shared" si="3"/>
        <v>66265</v>
      </c>
      <c r="K72" s="268">
        <f t="shared" si="2"/>
        <v>128265</v>
      </c>
    </row>
    <row r="73" spans="1:11" ht="14.1" customHeight="1">
      <c r="A73" s="182">
        <v>39</v>
      </c>
      <c r="B73" s="375" t="s">
        <v>783</v>
      </c>
      <c r="C73" s="281" t="s">
        <v>784</v>
      </c>
      <c r="D73" s="372" t="s">
        <v>785</v>
      </c>
      <c r="E73" s="266" t="s">
        <v>123</v>
      </c>
      <c r="F73" s="267">
        <v>1100</v>
      </c>
      <c r="G73" s="256">
        <v>124</v>
      </c>
      <c r="H73" s="268">
        <f>F73*G73</f>
        <v>136400</v>
      </c>
      <c r="I73" s="344">
        <v>128.4</v>
      </c>
      <c r="J73" s="269">
        <f t="shared" si="3"/>
        <v>141240</v>
      </c>
      <c r="K73" s="268">
        <f t="shared" ref="K73" si="4">H73+J73</f>
        <v>277640</v>
      </c>
    </row>
    <row r="74" spans="1:11" ht="14.1" customHeight="1">
      <c r="A74" s="182">
        <v>40</v>
      </c>
      <c r="B74" s="377"/>
      <c r="C74" s="250" t="s">
        <v>313</v>
      </c>
      <c r="D74" s="250"/>
      <c r="E74" s="252"/>
      <c r="F74" s="253"/>
      <c r="G74" s="252"/>
      <c r="H74" s="252"/>
      <c r="I74" s="252"/>
      <c r="J74" s="252"/>
      <c r="K74" s="374"/>
    </row>
    <row r="75" spans="1:11" ht="14.1" customHeight="1">
      <c r="A75" s="182">
        <v>41</v>
      </c>
      <c r="B75" s="375" t="s">
        <v>792</v>
      </c>
      <c r="C75" s="264" t="s">
        <v>638</v>
      </c>
      <c r="D75" s="187" t="s">
        <v>644</v>
      </c>
      <c r="E75" s="261" t="s">
        <v>110</v>
      </c>
      <c r="F75" s="261">
        <v>2</v>
      </c>
      <c r="G75" s="256">
        <v>3000</v>
      </c>
      <c r="H75" s="64">
        <f t="shared" ref="H75:H82" si="5">F75*G75</f>
        <v>6000</v>
      </c>
      <c r="I75" s="256">
        <v>7929.6</v>
      </c>
      <c r="J75" s="64">
        <f t="shared" ref="J75:J82" si="6">I75*F75</f>
        <v>15859.2</v>
      </c>
      <c r="K75" s="64">
        <f>H75+J75</f>
        <v>21859.200000000001</v>
      </c>
    </row>
    <row r="76" spans="1:11" ht="14.1" customHeight="1">
      <c r="A76" s="182">
        <v>42</v>
      </c>
      <c r="B76" s="375" t="s">
        <v>793</v>
      </c>
      <c r="C76" s="270" t="s">
        <v>794</v>
      </c>
      <c r="D76" s="271"/>
      <c r="E76" s="266" t="s">
        <v>110</v>
      </c>
      <c r="F76" s="68">
        <v>2</v>
      </c>
      <c r="G76" s="256">
        <v>400</v>
      </c>
      <c r="H76" s="268">
        <f t="shared" si="5"/>
        <v>800</v>
      </c>
      <c r="I76" s="256">
        <v>5668</v>
      </c>
      <c r="J76" s="276">
        <f t="shared" si="6"/>
        <v>11336</v>
      </c>
      <c r="K76" s="274">
        <f>H76+J76</f>
        <v>12136</v>
      </c>
    </row>
    <row r="77" spans="1:11" ht="14.1" customHeight="1">
      <c r="A77" s="182">
        <v>43</v>
      </c>
      <c r="B77" s="375" t="s">
        <v>795</v>
      </c>
      <c r="C77" s="281" t="s">
        <v>796</v>
      </c>
      <c r="D77" s="372" t="s">
        <v>785</v>
      </c>
      <c r="E77" s="266" t="s">
        <v>123</v>
      </c>
      <c r="F77" s="267">
        <v>80</v>
      </c>
      <c r="G77" s="256">
        <v>124</v>
      </c>
      <c r="H77" s="268">
        <f t="shared" si="5"/>
        <v>9920</v>
      </c>
      <c r="I77" s="256">
        <v>272.52</v>
      </c>
      <c r="J77" s="276">
        <f t="shared" si="6"/>
        <v>21801.599999999999</v>
      </c>
      <c r="K77" s="268">
        <f t="shared" ref="K77:K82" si="7">H77+J77</f>
        <v>31721.599999999999</v>
      </c>
    </row>
    <row r="78" spans="1:11" ht="14.1" customHeight="1">
      <c r="A78" s="182">
        <v>44</v>
      </c>
      <c r="B78" s="375" t="s">
        <v>797</v>
      </c>
      <c r="C78" s="281" t="s">
        <v>775</v>
      </c>
      <c r="D78" s="372" t="s">
        <v>780</v>
      </c>
      <c r="E78" s="266" t="s">
        <v>123</v>
      </c>
      <c r="F78" s="267">
        <v>200</v>
      </c>
      <c r="G78" s="256">
        <v>124</v>
      </c>
      <c r="H78" s="268">
        <f t="shared" si="5"/>
        <v>24800</v>
      </c>
      <c r="I78" s="344">
        <v>116.85</v>
      </c>
      <c r="J78" s="269">
        <f>F78*I78</f>
        <v>23370</v>
      </c>
      <c r="K78" s="268">
        <f t="shared" si="7"/>
        <v>48170</v>
      </c>
    </row>
    <row r="79" spans="1:11" ht="14.1" customHeight="1">
      <c r="A79" s="182">
        <v>45</v>
      </c>
      <c r="B79" s="375" t="s">
        <v>798</v>
      </c>
      <c r="C79" s="281" t="s">
        <v>775</v>
      </c>
      <c r="D79" s="372" t="s">
        <v>776</v>
      </c>
      <c r="E79" s="266" t="s">
        <v>123</v>
      </c>
      <c r="F79" s="267">
        <v>210</v>
      </c>
      <c r="G79" s="256">
        <v>124</v>
      </c>
      <c r="H79" s="268">
        <f t="shared" si="5"/>
        <v>26040</v>
      </c>
      <c r="I79" s="256">
        <v>95.76</v>
      </c>
      <c r="J79" s="269">
        <f>F79*I79</f>
        <v>20109.600000000002</v>
      </c>
      <c r="K79" s="268">
        <f t="shared" si="7"/>
        <v>46149.600000000006</v>
      </c>
    </row>
    <row r="80" spans="1:11" ht="14.1" customHeight="1">
      <c r="A80" s="182">
        <v>46</v>
      </c>
      <c r="B80" s="375" t="s">
        <v>332</v>
      </c>
      <c r="C80" s="281" t="s">
        <v>333</v>
      </c>
      <c r="D80" s="265">
        <v>53800</v>
      </c>
      <c r="E80" s="279" t="s">
        <v>110</v>
      </c>
      <c r="F80" s="280">
        <v>6</v>
      </c>
      <c r="G80" s="256">
        <v>500</v>
      </c>
      <c r="H80" s="64">
        <f t="shared" si="5"/>
        <v>3000</v>
      </c>
      <c r="I80" s="256">
        <v>109.68</v>
      </c>
      <c r="J80" s="64">
        <f t="shared" si="6"/>
        <v>658.08</v>
      </c>
      <c r="K80" s="64">
        <f t="shared" si="7"/>
        <v>3658.08</v>
      </c>
    </row>
    <row r="81" spans="1:11" ht="14.1" customHeight="1">
      <c r="A81" s="182">
        <v>47</v>
      </c>
      <c r="B81" s="375" t="s">
        <v>799</v>
      </c>
      <c r="C81" s="264" t="s">
        <v>761</v>
      </c>
      <c r="D81" s="187">
        <v>91920</v>
      </c>
      <c r="E81" s="261" t="s">
        <v>123</v>
      </c>
      <c r="F81" s="261">
        <v>300</v>
      </c>
      <c r="G81" s="256">
        <v>35</v>
      </c>
      <c r="H81" s="64">
        <f t="shared" si="5"/>
        <v>10500</v>
      </c>
      <c r="I81" s="256">
        <v>21.6</v>
      </c>
      <c r="J81" s="64">
        <f t="shared" si="6"/>
        <v>6480</v>
      </c>
      <c r="K81" s="64">
        <f t="shared" si="7"/>
        <v>16980</v>
      </c>
    </row>
    <row r="82" spans="1:11" ht="14.1" customHeight="1">
      <c r="A82" s="182">
        <v>48</v>
      </c>
      <c r="B82" s="375" t="s">
        <v>800</v>
      </c>
      <c r="C82" s="264" t="s">
        <v>388</v>
      </c>
      <c r="D82" s="187"/>
      <c r="E82" s="261" t="s">
        <v>117</v>
      </c>
      <c r="F82" s="261">
        <v>1</v>
      </c>
      <c r="G82" s="256">
        <v>0</v>
      </c>
      <c r="H82" s="64">
        <f t="shared" si="5"/>
        <v>0</v>
      </c>
      <c r="I82" s="256">
        <v>5280</v>
      </c>
      <c r="J82" s="64">
        <f t="shared" si="6"/>
        <v>5280</v>
      </c>
      <c r="K82" s="64">
        <f t="shared" si="7"/>
        <v>5280</v>
      </c>
    </row>
    <row r="83" spans="1:11" ht="14.1" customHeight="1">
      <c r="A83" s="182">
        <v>49</v>
      </c>
      <c r="B83" s="378">
        <v>3</v>
      </c>
      <c r="C83" s="250" t="s">
        <v>113</v>
      </c>
      <c r="D83" s="251"/>
      <c r="E83" s="252"/>
      <c r="F83" s="253"/>
      <c r="G83" s="252"/>
      <c r="H83" s="252"/>
      <c r="I83" s="252"/>
      <c r="J83" s="252"/>
      <c r="K83" s="374"/>
    </row>
    <row r="84" spans="1:11" ht="14.1" customHeight="1">
      <c r="A84" s="182">
        <v>50</v>
      </c>
      <c r="B84" s="66" t="s">
        <v>336</v>
      </c>
      <c r="C84" s="367" t="s">
        <v>337</v>
      </c>
      <c r="D84" s="265" t="s">
        <v>338</v>
      </c>
      <c r="E84" s="279" t="s">
        <v>123</v>
      </c>
      <c r="F84" s="255">
        <v>1850</v>
      </c>
      <c r="G84" s="256">
        <v>112</v>
      </c>
      <c r="H84" s="64">
        <f t="shared" ref="H84" si="8">F84*G84</f>
        <v>207200</v>
      </c>
      <c r="I84" s="344">
        <v>89.12</v>
      </c>
      <c r="J84" s="269">
        <f>F84*I84</f>
        <v>164872</v>
      </c>
      <c r="K84" s="64">
        <f t="shared" ref="K84" si="9">H84+J84</f>
        <v>372072</v>
      </c>
    </row>
    <row r="85" spans="1:11" ht="14.1" customHeight="1">
      <c r="A85" s="182">
        <v>51</v>
      </c>
      <c r="B85" s="378">
        <v>4</v>
      </c>
      <c r="C85" s="250" t="s">
        <v>339</v>
      </c>
      <c r="D85" s="251"/>
      <c r="E85" s="252"/>
      <c r="F85" s="253"/>
      <c r="G85" s="252"/>
      <c r="H85" s="252"/>
      <c r="I85" s="252"/>
      <c r="J85" s="252"/>
      <c r="K85" s="374"/>
    </row>
    <row r="86" spans="1:11" ht="14.1" customHeight="1">
      <c r="A86" s="182">
        <v>52</v>
      </c>
      <c r="B86" s="66" t="s">
        <v>351</v>
      </c>
      <c r="C86" s="366" t="s">
        <v>352</v>
      </c>
      <c r="D86" s="61" t="s">
        <v>353</v>
      </c>
      <c r="E86" s="67" t="s">
        <v>110</v>
      </c>
      <c r="F86" s="68">
        <v>1</v>
      </c>
      <c r="G86" s="256">
        <v>2400</v>
      </c>
      <c r="H86" s="64">
        <f t="shared" ref="H86:H93" si="10">F86*G86</f>
        <v>2400</v>
      </c>
      <c r="I86" s="256">
        <v>42816.480000000003</v>
      </c>
      <c r="J86" s="269">
        <f t="shared" ref="J86:J93" si="11">F86*I86</f>
        <v>42816.480000000003</v>
      </c>
      <c r="K86" s="64">
        <f t="shared" ref="K86:K93" si="12">H86+J86</f>
        <v>45216.480000000003</v>
      </c>
    </row>
    <row r="87" spans="1:11" ht="14.1" customHeight="1">
      <c r="A87" s="182">
        <v>53</v>
      </c>
      <c r="B87" s="375" t="s">
        <v>944</v>
      </c>
      <c r="C87" s="281" t="s">
        <v>945</v>
      </c>
      <c r="D87" s="265" t="s">
        <v>946</v>
      </c>
      <c r="E87" s="266" t="s">
        <v>110</v>
      </c>
      <c r="F87" s="267">
        <v>4</v>
      </c>
      <c r="G87" s="256">
        <v>50</v>
      </c>
      <c r="H87" s="268">
        <f t="shared" si="10"/>
        <v>200</v>
      </c>
      <c r="I87" s="256">
        <v>362</v>
      </c>
      <c r="J87" s="269">
        <f t="shared" si="11"/>
        <v>1448</v>
      </c>
      <c r="K87" s="268">
        <f t="shared" si="12"/>
        <v>1648</v>
      </c>
    </row>
    <row r="88" spans="1:11" ht="14.1" customHeight="1">
      <c r="A88" s="182">
        <v>54</v>
      </c>
      <c r="B88" s="66" t="s">
        <v>947</v>
      </c>
      <c r="C88" s="366" t="s">
        <v>862</v>
      </c>
      <c r="D88" s="61" t="s">
        <v>863</v>
      </c>
      <c r="E88" s="67" t="s">
        <v>110</v>
      </c>
      <c r="F88" s="68">
        <v>34</v>
      </c>
      <c r="G88" s="256">
        <v>50</v>
      </c>
      <c r="H88" s="64">
        <f t="shared" si="10"/>
        <v>1700</v>
      </c>
      <c r="I88" s="256">
        <v>285</v>
      </c>
      <c r="J88" s="269">
        <f t="shared" si="11"/>
        <v>9690</v>
      </c>
      <c r="K88" s="64">
        <f t="shared" si="12"/>
        <v>11390</v>
      </c>
    </row>
    <row r="89" spans="1:11" ht="14.1" customHeight="1">
      <c r="A89" s="182">
        <v>55</v>
      </c>
      <c r="B89" s="66" t="s">
        <v>951</v>
      </c>
      <c r="C89" s="366" t="s">
        <v>952</v>
      </c>
      <c r="D89" s="61" t="s">
        <v>953</v>
      </c>
      <c r="E89" s="67" t="s">
        <v>110</v>
      </c>
      <c r="F89" s="68">
        <v>34</v>
      </c>
      <c r="G89" s="256">
        <v>25</v>
      </c>
      <c r="H89" s="64">
        <f t="shared" si="10"/>
        <v>850</v>
      </c>
      <c r="I89" s="256">
        <v>32</v>
      </c>
      <c r="J89" s="269">
        <f t="shared" si="11"/>
        <v>1088</v>
      </c>
      <c r="K89" s="64">
        <f t="shared" si="12"/>
        <v>1938</v>
      </c>
    </row>
    <row r="90" spans="1:11" ht="14.1" customHeight="1">
      <c r="A90" s="182">
        <v>56</v>
      </c>
      <c r="B90" s="66" t="s">
        <v>954</v>
      </c>
      <c r="C90" s="366" t="s">
        <v>955</v>
      </c>
      <c r="D90" s="61" t="s">
        <v>338</v>
      </c>
      <c r="E90" s="67" t="s">
        <v>123</v>
      </c>
      <c r="F90" s="389">
        <v>1509.7</v>
      </c>
      <c r="G90" s="256">
        <v>124</v>
      </c>
      <c r="H90" s="64">
        <f t="shared" si="10"/>
        <v>187202.80000000002</v>
      </c>
      <c r="I90" s="256">
        <v>72.599999999999994</v>
      </c>
      <c r="J90" s="269">
        <f t="shared" si="11"/>
        <v>109604.22</v>
      </c>
      <c r="K90" s="64">
        <f t="shared" si="12"/>
        <v>296807.02</v>
      </c>
    </row>
    <row r="91" spans="1:11" ht="14.1" customHeight="1">
      <c r="A91" s="182">
        <v>57</v>
      </c>
      <c r="B91" s="66" t="s">
        <v>956</v>
      </c>
      <c r="C91" s="366" t="s">
        <v>934</v>
      </c>
      <c r="D91" s="61" t="s">
        <v>935</v>
      </c>
      <c r="E91" s="67" t="s">
        <v>110</v>
      </c>
      <c r="F91" s="68">
        <v>2</v>
      </c>
      <c r="G91" s="256">
        <v>960</v>
      </c>
      <c r="H91" s="64">
        <f t="shared" si="10"/>
        <v>1920</v>
      </c>
      <c r="I91" s="256">
        <v>6342</v>
      </c>
      <c r="J91" s="269">
        <f t="shared" si="11"/>
        <v>12684</v>
      </c>
      <c r="K91" s="64">
        <f t="shared" si="12"/>
        <v>14604</v>
      </c>
    </row>
    <row r="92" spans="1:11" ht="14.1" customHeight="1">
      <c r="A92" s="182">
        <v>58</v>
      </c>
      <c r="B92" s="375" t="s">
        <v>957</v>
      </c>
      <c r="C92" s="281" t="s">
        <v>958</v>
      </c>
      <c r="D92" s="265" t="s">
        <v>959</v>
      </c>
      <c r="E92" s="266" t="s">
        <v>110</v>
      </c>
      <c r="F92" s="267">
        <v>100</v>
      </c>
      <c r="G92" s="256">
        <v>0</v>
      </c>
      <c r="H92" s="268">
        <f t="shared" si="10"/>
        <v>0</v>
      </c>
      <c r="I92" s="256">
        <v>5.84</v>
      </c>
      <c r="J92" s="269">
        <f t="shared" si="11"/>
        <v>584</v>
      </c>
      <c r="K92" s="268">
        <f t="shared" si="12"/>
        <v>584</v>
      </c>
    </row>
    <row r="93" spans="1:11" ht="14.1" customHeight="1">
      <c r="A93" s="182">
        <v>59</v>
      </c>
      <c r="B93" s="66" t="s">
        <v>960</v>
      </c>
      <c r="C93" s="366" t="s">
        <v>961</v>
      </c>
      <c r="D93" s="61" t="s">
        <v>938</v>
      </c>
      <c r="E93" s="67" t="s">
        <v>110</v>
      </c>
      <c r="F93" s="61">
        <v>2</v>
      </c>
      <c r="G93" s="256">
        <v>0</v>
      </c>
      <c r="H93" s="64">
        <f t="shared" si="10"/>
        <v>0</v>
      </c>
      <c r="I93" s="256">
        <v>1268.02</v>
      </c>
      <c r="J93" s="269">
        <f t="shared" si="11"/>
        <v>2536.04</v>
      </c>
      <c r="K93" s="64">
        <f t="shared" si="12"/>
        <v>2536.04</v>
      </c>
    </row>
    <row r="94" spans="1:11" ht="14.1" customHeight="1">
      <c r="A94" s="182">
        <v>60</v>
      </c>
      <c r="B94" s="378">
        <v>7</v>
      </c>
      <c r="C94" s="250" t="s">
        <v>1078</v>
      </c>
      <c r="D94" s="251"/>
      <c r="E94" s="252"/>
      <c r="F94" s="253"/>
      <c r="G94" s="252"/>
      <c r="H94" s="252"/>
      <c r="I94" s="252"/>
      <c r="J94" s="252"/>
      <c r="K94" s="374"/>
    </row>
    <row r="95" spans="1:11" ht="14.1" customHeight="1">
      <c r="A95" s="182">
        <v>61</v>
      </c>
      <c r="B95" s="66" t="s">
        <v>1079</v>
      </c>
      <c r="C95" s="281" t="s">
        <v>1080</v>
      </c>
      <c r="D95" s="265" t="s">
        <v>1081</v>
      </c>
      <c r="E95" s="279" t="s">
        <v>110</v>
      </c>
      <c r="F95" s="280">
        <v>1</v>
      </c>
      <c r="G95" s="256">
        <v>5000</v>
      </c>
      <c r="H95" s="64">
        <f t="shared" ref="H95:H100" si="13">F95*G95</f>
        <v>5000</v>
      </c>
      <c r="I95" s="256">
        <v>37189.699999999997</v>
      </c>
      <c r="J95" s="64">
        <f t="shared" ref="J95:J100" si="14">I95*F95</f>
        <v>37189.699999999997</v>
      </c>
      <c r="K95" s="64">
        <f t="shared" ref="K95:K98" si="15">H95+J95</f>
        <v>42189.7</v>
      </c>
    </row>
    <row r="96" spans="1:11" ht="14.1" customHeight="1">
      <c r="A96" s="182">
        <v>62</v>
      </c>
      <c r="B96" s="375" t="s">
        <v>1082</v>
      </c>
      <c r="C96" s="281" t="s">
        <v>1018</v>
      </c>
      <c r="D96" s="265" t="s">
        <v>1083</v>
      </c>
      <c r="E96" s="266" t="s">
        <v>123</v>
      </c>
      <c r="F96" s="267">
        <v>10</v>
      </c>
      <c r="G96" s="256">
        <v>142</v>
      </c>
      <c r="H96" s="268">
        <f t="shared" si="13"/>
        <v>1420</v>
      </c>
      <c r="I96" s="256">
        <v>1392</v>
      </c>
      <c r="J96" s="269">
        <f t="shared" si="14"/>
        <v>13920</v>
      </c>
      <c r="K96" s="268">
        <f t="shared" si="15"/>
        <v>15340</v>
      </c>
    </row>
    <row r="97" spans="1:11" ht="14.1" customHeight="1">
      <c r="A97" s="182">
        <v>63</v>
      </c>
      <c r="B97" s="375" t="s">
        <v>1084</v>
      </c>
      <c r="C97" s="281" t="s">
        <v>1018</v>
      </c>
      <c r="D97" s="265" t="s">
        <v>1085</v>
      </c>
      <c r="E97" s="266" t="s">
        <v>123</v>
      </c>
      <c r="F97" s="267">
        <v>15</v>
      </c>
      <c r="G97" s="256">
        <v>124</v>
      </c>
      <c r="H97" s="268">
        <f t="shared" si="13"/>
        <v>1860</v>
      </c>
      <c r="I97" s="256">
        <v>248</v>
      </c>
      <c r="J97" s="269">
        <f t="shared" si="14"/>
        <v>3720</v>
      </c>
      <c r="K97" s="268">
        <f t="shared" si="15"/>
        <v>5580</v>
      </c>
    </row>
    <row r="98" spans="1:11" ht="14.1" customHeight="1">
      <c r="A98" s="182">
        <v>64</v>
      </c>
      <c r="B98" s="375" t="s">
        <v>1086</v>
      </c>
      <c r="C98" s="281" t="s">
        <v>796</v>
      </c>
      <c r="D98" s="265" t="s">
        <v>1087</v>
      </c>
      <c r="E98" s="266" t="s">
        <v>123</v>
      </c>
      <c r="F98" s="267">
        <v>30</v>
      </c>
      <c r="G98" s="256">
        <v>124</v>
      </c>
      <c r="H98" s="268">
        <f t="shared" si="13"/>
        <v>3720</v>
      </c>
      <c r="I98" s="256">
        <v>334</v>
      </c>
      <c r="J98" s="269">
        <f t="shared" si="14"/>
        <v>10020</v>
      </c>
      <c r="K98" s="268">
        <f t="shared" si="15"/>
        <v>13740</v>
      </c>
    </row>
    <row r="99" spans="1:11" ht="14.1" customHeight="1">
      <c r="A99" s="182">
        <v>65</v>
      </c>
      <c r="B99" s="375" t="s">
        <v>1111</v>
      </c>
      <c r="C99" s="281" t="s">
        <v>1112</v>
      </c>
      <c r="D99" s="265" t="s">
        <v>1113</v>
      </c>
      <c r="E99" s="266" t="s">
        <v>110</v>
      </c>
      <c r="F99" s="267">
        <v>100</v>
      </c>
      <c r="G99" s="256">
        <v>0</v>
      </c>
      <c r="H99" s="268">
        <f t="shared" si="13"/>
        <v>0</v>
      </c>
      <c r="I99" s="256">
        <v>28.32</v>
      </c>
      <c r="J99" s="269">
        <f t="shared" si="14"/>
        <v>2832</v>
      </c>
      <c r="K99" s="268">
        <f t="shared" ref="K99:K100" si="16">H99+J99</f>
        <v>2832</v>
      </c>
    </row>
    <row r="100" spans="1:11" ht="14.1" customHeight="1">
      <c r="A100" s="182">
        <v>66</v>
      </c>
      <c r="B100" s="66" t="s">
        <v>1120</v>
      </c>
      <c r="C100" s="367" t="s">
        <v>388</v>
      </c>
      <c r="D100" s="61"/>
      <c r="E100" s="67" t="s">
        <v>117</v>
      </c>
      <c r="F100" s="68">
        <v>1</v>
      </c>
      <c r="G100" s="256">
        <v>0</v>
      </c>
      <c r="H100" s="64">
        <f t="shared" si="13"/>
        <v>0</v>
      </c>
      <c r="I100" s="256">
        <v>9840</v>
      </c>
      <c r="J100" s="269">
        <f t="shared" si="14"/>
        <v>9840</v>
      </c>
      <c r="K100" s="64">
        <f t="shared" si="16"/>
        <v>9840</v>
      </c>
    </row>
    <row r="101" spans="1:11" ht="14.1" customHeight="1">
      <c r="A101" s="182">
        <v>67</v>
      </c>
      <c r="B101" s="378">
        <v>8</v>
      </c>
      <c r="C101" s="250" t="s">
        <v>109</v>
      </c>
      <c r="D101" s="251"/>
      <c r="E101" s="252"/>
      <c r="F101" s="253"/>
      <c r="G101" s="252"/>
      <c r="H101" s="252"/>
      <c r="I101" s="252"/>
      <c r="J101" s="252"/>
      <c r="K101" s="374"/>
    </row>
    <row r="102" spans="1:11" ht="14.1" customHeight="1">
      <c r="A102" s="182">
        <v>68</v>
      </c>
      <c r="B102" s="66" t="s">
        <v>1166</v>
      </c>
      <c r="C102" s="367" t="s">
        <v>796</v>
      </c>
      <c r="D102" s="61" t="s">
        <v>1167</v>
      </c>
      <c r="E102" s="67" t="s">
        <v>123</v>
      </c>
      <c r="F102" s="267">
        <v>240</v>
      </c>
      <c r="G102" s="256">
        <v>240</v>
      </c>
      <c r="H102" s="64">
        <f t="shared" ref="H102:H119" si="17">F102*G102</f>
        <v>57600</v>
      </c>
      <c r="I102" s="256">
        <v>1615.01</v>
      </c>
      <c r="J102" s="64">
        <f>I102*F102</f>
        <v>387602.4</v>
      </c>
      <c r="K102" s="64">
        <f t="shared" ref="K102:K119" si="18">H102+J102</f>
        <v>445202.4</v>
      </c>
    </row>
    <row r="103" spans="1:11" ht="14.1" customHeight="1">
      <c r="A103" s="182">
        <v>69</v>
      </c>
      <c r="B103" s="66" t="s">
        <v>1168</v>
      </c>
      <c r="C103" s="367" t="s">
        <v>796</v>
      </c>
      <c r="D103" s="61" t="s">
        <v>1169</v>
      </c>
      <c r="E103" s="67" t="s">
        <v>123</v>
      </c>
      <c r="F103" s="267">
        <v>30</v>
      </c>
      <c r="G103" s="256">
        <v>240</v>
      </c>
      <c r="H103" s="64">
        <f t="shared" si="17"/>
        <v>7200</v>
      </c>
      <c r="I103" s="256">
        <v>4959.3599999999997</v>
      </c>
      <c r="J103" s="64">
        <f t="shared" ref="J103:J119" si="19">I103*F103</f>
        <v>148780.79999999999</v>
      </c>
      <c r="K103" s="64">
        <f t="shared" si="18"/>
        <v>155980.79999999999</v>
      </c>
    </row>
    <row r="104" spans="1:11" ht="14.1" customHeight="1">
      <c r="A104" s="182">
        <v>70</v>
      </c>
      <c r="B104" s="66" t="s">
        <v>1172</v>
      </c>
      <c r="C104" s="367" t="s">
        <v>796</v>
      </c>
      <c r="D104" s="61" t="s">
        <v>1173</v>
      </c>
      <c r="E104" s="67" t="s">
        <v>123</v>
      </c>
      <c r="F104" s="267">
        <v>1000</v>
      </c>
      <c r="G104" s="256">
        <v>240</v>
      </c>
      <c r="H104" s="64">
        <f t="shared" si="17"/>
        <v>240000</v>
      </c>
      <c r="I104" s="256">
        <v>462.12</v>
      </c>
      <c r="J104" s="64">
        <f t="shared" si="19"/>
        <v>462120</v>
      </c>
      <c r="K104" s="64">
        <f t="shared" si="18"/>
        <v>702120</v>
      </c>
    </row>
    <row r="105" spans="1:11" ht="14.1" customHeight="1">
      <c r="A105" s="182">
        <v>71</v>
      </c>
      <c r="B105" s="66" t="s">
        <v>1174</v>
      </c>
      <c r="C105" s="367" t="s">
        <v>796</v>
      </c>
      <c r="D105" s="61" t="s">
        <v>1175</v>
      </c>
      <c r="E105" s="67" t="s">
        <v>123</v>
      </c>
      <c r="F105" s="267">
        <v>1300</v>
      </c>
      <c r="G105" s="256">
        <v>142</v>
      </c>
      <c r="H105" s="64">
        <f t="shared" si="17"/>
        <v>184600</v>
      </c>
      <c r="I105" s="256">
        <v>1392</v>
      </c>
      <c r="J105" s="64">
        <f t="shared" si="19"/>
        <v>1809600</v>
      </c>
      <c r="K105" s="64">
        <f t="shared" si="18"/>
        <v>1994200</v>
      </c>
    </row>
    <row r="106" spans="1:11" ht="14.1" customHeight="1">
      <c r="A106" s="182">
        <v>72</v>
      </c>
      <c r="B106" s="66" t="s">
        <v>1176</v>
      </c>
      <c r="C106" s="367" t="s">
        <v>796</v>
      </c>
      <c r="D106" s="61" t="s">
        <v>1177</v>
      </c>
      <c r="E106" s="67" t="s">
        <v>123</v>
      </c>
      <c r="F106" s="267">
        <v>300</v>
      </c>
      <c r="G106" s="256">
        <v>124</v>
      </c>
      <c r="H106" s="64">
        <f t="shared" si="17"/>
        <v>37200</v>
      </c>
      <c r="I106" s="256">
        <v>912</v>
      </c>
      <c r="J106" s="64">
        <f t="shared" si="19"/>
        <v>273600</v>
      </c>
      <c r="K106" s="64">
        <f t="shared" si="18"/>
        <v>310800</v>
      </c>
    </row>
    <row r="107" spans="1:11" ht="14.1" customHeight="1">
      <c r="A107" s="182">
        <v>73</v>
      </c>
      <c r="B107" s="66" t="s">
        <v>1178</v>
      </c>
      <c r="C107" s="367" t="s">
        <v>796</v>
      </c>
      <c r="D107" s="61" t="s">
        <v>1019</v>
      </c>
      <c r="E107" s="67" t="s">
        <v>123</v>
      </c>
      <c r="F107" s="267">
        <v>50</v>
      </c>
      <c r="G107" s="256">
        <v>124</v>
      </c>
      <c r="H107" s="64">
        <f t="shared" si="17"/>
        <v>6200</v>
      </c>
      <c r="I107" s="256">
        <v>470</v>
      </c>
      <c r="J107" s="64">
        <f t="shared" si="19"/>
        <v>23500</v>
      </c>
      <c r="K107" s="64">
        <f t="shared" si="18"/>
        <v>29700</v>
      </c>
    </row>
    <row r="108" spans="1:11" ht="14.1" customHeight="1">
      <c r="A108" s="182">
        <v>74</v>
      </c>
      <c r="B108" s="66" t="s">
        <v>1179</v>
      </c>
      <c r="C108" s="367" t="s">
        <v>796</v>
      </c>
      <c r="D108" s="61" t="s">
        <v>1180</v>
      </c>
      <c r="E108" s="67" t="s">
        <v>123</v>
      </c>
      <c r="F108" s="267">
        <v>70</v>
      </c>
      <c r="G108" s="256">
        <v>124</v>
      </c>
      <c r="H108" s="64">
        <f t="shared" si="17"/>
        <v>8680</v>
      </c>
      <c r="I108" s="256">
        <v>382</v>
      </c>
      <c r="J108" s="64">
        <f t="shared" si="19"/>
        <v>26740</v>
      </c>
      <c r="K108" s="64">
        <f t="shared" si="18"/>
        <v>35420</v>
      </c>
    </row>
    <row r="109" spans="1:11" ht="14.1" customHeight="1">
      <c r="A109" s="182">
        <v>75</v>
      </c>
      <c r="B109" s="66" t="s">
        <v>1182</v>
      </c>
      <c r="C109" s="367" t="s">
        <v>796</v>
      </c>
      <c r="D109" s="61" t="s">
        <v>1087</v>
      </c>
      <c r="E109" s="67" t="s">
        <v>123</v>
      </c>
      <c r="F109" s="267">
        <v>350</v>
      </c>
      <c r="G109" s="256">
        <v>124</v>
      </c>
      <c r="H109" s="64">
        <f t="shared" si="17"/>
        <v>43400</v>
      </c>
      <c r="I109" s="256">
        <v>328.01</v>
      </c>
      <c r="J109" s="64">
        <f t="shared" si="19"/>
        <v>114803.5</v>
      </c>
      <c r="K109" s="64">
        <f t="shared" si="18"/>
        <v>158203.5</v>
      </c>
    </row>
    <row r="110" spans="1:11" ht="14.1" customHeight="1">
      <c r="A110" s="182">
        <v>76</v>
      </c>
      <c r="B110" s="66" t="s">
        <v>1184</v>
      </c>
      <c r="C110" s="367" t="s">
        <v>796</v>
      </c>
      <c r="D110" s="61" t="s">
        <v>1023</v>
      </c>
      <c r="E110" s="67" t="s">
        <v>123</v>
      </c>
      <c r="F110" s="267">
        <v>250</v>
      </c>
      <c r="G110" s="256">
        <v>124</v>
      </c>
      <c r="H110" s="64">
        <f t="shared" si="17"/>
        <v>31000</v>
      </c>
      <c r="I110" s="256">
        <v>92.52</v>
      </c>
      <c r="J110" s="64">
        <f t="shared" si="19"/>
        <v>23130</v>
      </c>
      <c r="K110" s="64">
        <f t="shared" si="18"/>
        <v>54130</v>
      </c>
    </row>
    <row r="111" spans="1:11" ht="14.1" customHeight="1">
      <c r="A111" s="182">
        <v>77</v>
      </c>
      <c r="B111" s="66" t="s">
        <v>1185</v>
      </c>
      <c r="C111" s="367" t="s">
        <v>1186</v>
      </c>
      <c r="D111" s="61" t="s">
        <v>1187</v>
      </c>
      <c r="E111" s="67" t="s">
        <v>123</v>
      </c>
      <c r="F111" s="267">
        <v>5</v>
      </c>
      <c r="G111" s="256">
        <v>240</v>
      </c>
      <c r="H111" s="64">
        <f t="shared" si="17"/>
        <v>1200</v>
      </c>
      <c r="I111" s="256">
        <v>1238.57</v>
      </c>
      <c r="J111" s="64">
        <f t="shared" si="19"/>
        <v>6192.8499999999995</v>
      </c>
      <c r="K111" s="64">
        <f t="shared" si="18"/>
        <v>7392.8499999999995</v>
      </c>
    </row>
    <row r="112" spans="1:11" ht="14.1" customHeight="1">
      <c r="A112" s="182">
        <v>78</v>
      </c>
      <c r="B112" s="66" t="s">
        <v>1188</v>
      </c>
      <c r="C112" s="367" t="s">
        <v>1189</v>
      </c>
      <c r="D112" s="61" t="s">
        <v>1190</v>
      </c>
      <c r="E112" s="67" t="s">
        <v>123</v>
      </c>
      <c r="F112" s="267">
        <v>90</v>
      </c>
      <c r="G112" s="256">
        <v>240</v>
      </c>
      <c r="H112" s="64">
        <f t="shared" si="17"/>
        <v>21600</v>
      </c>
      <c r="I112" s="256">
        <v>310.08</v>
      </c>
      <c r="J112" s="64">
        <f t="shared" si="19"/>
        <v>27907.199999999997</v>
      </c>
      <c r="K112" s="64">
        <f t="shared" si="18"/>
        <v>49507.199999999997</v>
      </c>
    </row>
    <row r="113" spans="1:11" ht="14.1" customHeight="1">
      <c r="A113" s="182">
        <v>79</v>
      </c>
      <c r="B113" s="66" t="s">
        <v>1191</v>
      </c>
      <c r="C113" s="367" t="s">
        <v>1192</v>
      </c>
      <c r="D113" s="61" t="s">
        <v>1193</v>
      </c>
      <c r="E113" s="67" t="s">
        <v>123</v>
      </c>
      <c r="F113" s="267">
        <v>1000</v>
      </c>
      <c r="G113" s="256">
        <v>124</v>
      </c>
      <c r="H113" s="64">
        <f t="shared" si="17"/>
        <v>124000</v>
      </c>
      <c r="I113" s="256">
        <v>86.52</v>
      </c>
      <c r="J113" s="64">
        <f t="shared" si="19"/>
        <v>86520</v>
      </c>
      <c r="K113" s="64">
        <f t="shared" si="18"/>
        <v>210520</v>
      </c>
    </row>
    <row r="114" spans="1:11" ht="14.1" customHeight="1">
      <c r="A114" s="182">
        <v>80</v>
      </c>
      <c r="B114" s="66" t="s">
        <v>1194</v>
      </c>
      <c r="C114" s="367" t="s">
        <v>1195</v>
      </c>
      <c r="D114" s="61" t="s">
        <v>1196</v>
      </c>
      <c r="E114" s="67" t="s">
        <v>110</v>
      </c>
      <c r="F114" s="267">
        <v>16</v>
      </c>
      <c r="G114" s="256">
        <v>100.8</v>
      </c>
      <c r="H114" s="64">
        <f t="shared" si="17"/>
        <v>1612.8</v>
      </c>
      <c r="I114" s="256">
        <v>404.16</v>
      </c>
      <c r="J114" s="64">
        <f t="shared" si="19"/>
        <v>6466.56</v>
      </c>
      <c r="K114" s="64">
        <f t="shared" si="18"/>
        <v>8079.3600000000006</v>
      </c>
    </row>
    <row r="115" spans="1:11" ht="14.1" customHeight="1">
      <c r="A115" s="182">
        <v>81</v>
      </c>
      <c r="B115" s="66" t="s">
        <v>1199</v>
      </c>
      <c r="C115" s="367" t="s">
        <v>1195</v>
      </c>
      <c r="D115" s="61" t="s">
        <v>1200</v>
      </c>
      <c r="E115" s="67" t="s">
        <v>110</v>
      </c>
      <c r="F115" s="267">
        <v>40</v>
      </c>
      <c r="G115" s="256">
        <v>100.8</v>
      </c>
      <c r="H115" s="64">
        <f t="shared" si="17"/>
        <v>4032</v>
      </c>
      <c r="I115" s="256">
        <v>93.84</v>
      </c>
      <c r="J115" s="64">
        <f t="shared" si="19"/>
        <v>3753.6000000000004</v>
      </c>
      <c r="K115" s="64">
        <f t="shared" si="18"/>
        <v>7785.6</v>
      </c>
    </row>
    <row r="116" spans="1:11" ht="14.1" customHeight="1">
      <c r="A116" s="182">
        <v>82</v>
      </c>
      <c r="B116" s="66" t="s">
        <v>1204</v>
      </c>
      <c r="C116" s="367" t="s">
        <v>1195</v>
      </c>
      <c r="D116" s="61" t="s">
        <v>1205</v>
      </c>
      <c r="E116" s="67" t="s">
        <v>110</v>
      </c>
      <c r="F116" s="267">
        <v>20</v>
      </c>
      <c r="G116" s="256">
        <v>100.8</v>
      </c>
      <c r="H116" s="64">
        <f t="shared" si="17"/>
        <v>2016</v>
      </c>
      <c r="I116" s="256">
        <v>50.02</v>
      </c>
      <c r="J116" s="64">
        <f t="shared" si="19"/>
        <v>1000.4000000000001</v>
      </c>
      <c r="K116" s="64">
        <f t="shared" si="18"/>
        <v>3016.4</v>
      </c>
    </row>
    <row r="117" spans="1:11" ht="14.1" customHeight="1">
      <c r="A117" s="182">
        <v>83</v>
      </c>
      <c r="B117" s="66" t="s">
        <v>1209</v>
      </c>
      <c r="C117" s="367" t="s">
        <v>1210</v>
      </c>
      <c r="D117" s="265" t="s">
        <v>1211</v>
      </c>
      <c r="E117" s="279" t="s">
        <v>110</v>
      </c>
      <c r="F117" s="267">
        <v>19</v>
      </c>
      <c r="G117" s="256">
        <v>2000</v>
      </c>
      <c r="H117" s="64">
        <f t="shared" si="17"/>
        <v>38000</v>
      </c>
      <c r="I117" s="256">
        <v>0</v>
      </c>
      <c r="J117" s="64">
        <f t="shared" si="19"/>
        <v>0</v>
      </c>
      <c r="K117" s="64">
        <f t="shared" si="18"/>
        <v>38000</v>
      </c>
    </row>
    <row r="118" spans="1:11" ht="14.1" customHeight="1">
      <c r="A118" s="182">
        <v>84</v>
      </c>
      <c r="B118" s="66" t="s">
        <v>378</v>
      </c>
      <c r="C118" s="367" t="s">
        <v>379</v>
      </c>
      <c r="D118" s="265"/>
      <c r="E118" s="279" t="s">
        <v>110</v>
      </c>
      <c r="F118" s="267">
        <v>3</v>
      </c>
      <c r="G118" s="256">
        <v>1440</v>
      </c>
      <c r="H118" s="64">
        <f t="shared" si="17"/>
        <v>4320</v>
      </c>
      <c r="I118" s="256">
        <v>0</v>
      </c>
      <c r="J118" s="64">
        <f t="shared" si="19"/>
        <v>0</v>
      </c>
      <c r="K118" s="64">
        <f t="shared" si="18"/>
        <v>4320</v>
      </c>
    </row>
    <row r="119" spans="1:11" ht="14.1" customHeight="1">
      <c r="A119" s="182">
        <v>85</v>
      </c>
      <c r="B119" s="66" t="s">
        <v>1216</v>
      </c>
      <c r="C119" s="367" t="s">
        <v>998</v>
      </c>
      <c r="D119" s="265" t="s">
        <v>999</v>
      </c>
      <c r="E119" s="279" t="s">
        <v>110</v>
      </c>
      <c r="F119" s="267">
        <v>10</v>
      </c>
      <c r="G119" s="256">
        <v>300</v>
      </c>
      <c r="H119" s="64">
        <f t="shared" si="17"/>
        <v>3000</v>
      </c>
      <c r="I119" s="256">
        <v>170.52</v>
      </c>
      <c r="J119" s="64">
        <f t="shared" si="19"/>
        <v>1705.2</v>
      </c>
      <c r="K119" s="64">
        <f t="shared" si="18"/>
        <v>4705.2</v>
      </c>
    </row>
    <row r="120" spans="1:11" ht="14.1" customHeight="1">
      <c r="A120" s="182">
        <v>86</v>
      </c>
      <c r="B120" s="66" t="s">
        <v>126</v>
      </c>
      <c r="C120" s="367" t="s">
        <v>121</v>
      </c>
      <c r="D120" s="265" t="s">
        <v>122</v>
      </c>
      <c r="E120" s="279" t="s">
        <v>123</v>
      </c>
      <c r="F120" s="267">
        <v>200</v>
      </c>
      <c r="G120" s="256">
        <v>350</v>
      </c>
      <c r="H120" s="64">
        <f t="shared" ref="H120:H130" si="20">F120*G120</f>
        <v>70000</v>
      </c>
      <c r="I120" s="256">
        <v>284</v>
      </c>
      <c r="J120" s="64">
        <f t="shared" ref="J120:J132" si="21">I120*F120</f>
        <v>56800</v>
      </c>
      <c r="K120" s="64">
        <f t="shared" ref="K120:K132" si="22">H120+J120</f>
        <v>126800</v>
      </c>
    </row>
    <row r="121" spans="1:11" ht="14.1" customHeight="1">
      <c r="A121" s="182">
        <v>87</v>
      </c>
      <c r="B121" s="66" t="s">
        <v>1285</v>
      </c>
      <c r="C121" s="367" t="s">
        <v>1286</v>
      </c>
      <c r="D121" s="61" t="s">
        <v>1287</v>
      </c>
      <c r="E121" s="67" t="s">
        <v>110</v>
      </c>
      <c r="F121" s="267">
        <v>20</v>
      </c>
      <c r="G121" s="256">
        <v>1080</v>
      </c>
      <c r="H121" s="64">
        <f t="shared" si="20"/>
        <v>21600</v>
      </c>
      <c r="I121" s="256">
        <v>1750.01</v>
      </c>
      <c r="J121" s="64">
        <f t="shared" si="21"/>
        <v>35000.199999999997</v>
      </c>
      <c r="K121" s="64">
        <f t="shared" si="22"/>
        <v>56600.2</v>
      </c>
    </row>
    <row r="122" spans="1:11" ht="14.1" customHeight="1">
      <c r="A122" s="182">
        <v>88</v>
      </c>
      <c r="B122" s="66" t="s">
        <v>1288</v>
      </c>
      <c r="C122" s="367" t="s">
        <v>1289</v>
      </c>
      <c r="D122" s="61" t="s">
        <v>1290</v>
      </c>
      <c r="E122" s="67" t="s">
        <v>110</v>
      </c>
      <c r="F122" s="267">
        <v>10</v>
      </c>
      <c r="G122" s="256">
        <v>360</v>
      </c>
      <c r="H122" s="64">
        <f t="shared" si="20"/>
        <v>3600</v>
      </c>
      <c r="I122" s="256">
        <v>650.02</v>
      </c>
      <c r="J122" s="64">
        <f t="shared" si="21"/>
        <v>6500.2</v>
      </c>
      <c r="K122" s="64">
        <f t="shared" si="22"/>
        <v>10100.200000000001</v>
      </c>
    </row>
    <row r="123" spans="1:11" ht="14.1" customHeight="1">
      <c r="A123" s="182">
        <v>89</v>
      </c>
      <c r="B123" s="66" t="s">
        <v>1291</v>
      </c>
      <c r="C123" s="367" t="s">
        <v>1292</v>
      </c>
      <c r="D123" s="61" t="s">
        <v>1293</v>
      </c>
      <c r="E123" s="67" t="s">
        <v>110</v>
      </c>
      <c r="F123" s="267">
        <v>10</v>
      </c>
      <c r="G123" s="256">
        <v>360</v>
      </c>
      <c r="H123" s="64">
        <f t="shared" si="20"/>
        <v>3600</v>
      </c>
      <c r="I123" s="256">
        <v>320.06</v>
      </c>
      <c r="J123" s="64">
        <f t="shared" si="21"/>
        <v>3200.6</v>
      </c>
      <c r="K123" s="64">
        <f t="shared" si="22"/>
        <v>6800.6</v>
      </c>
    </row>
    <row r="124" spans="1:11" ht="14.1" customHeight="1">
      <c r="A124" s="182">
        <v>90</v>
      </c>
      <c r="B124" s="66" t="s">
        <v>1294</v>
      </c>
      <c r="C124" s="367" t="s">
        <v>1295</v>
      </c>
      <c r="D124" s="61" t="s">
        <v>1296</v>
      </c>
      <c r="E124" s="67" t="s">
        <v>110</v>
      </c>
      <c r="F124" s="267">
        <v>10</v>
      </c>
      <c r="G124" s="256">
        <v>720</v>
      </c>
      <c r="H124" s="64">
        <f t="shared" si="20"/>
        <v>7200</v>
      </c>
      <c r="I124" s="256">
        <v>680.21</v>
      </c>
      <c r="J124" s="64">
        <f t="shared" si="21"/>
        <v>6802.1</v>
      </c>
      <c r="K124" s="64">
        <f t="shared" si="22"/>
        <v>14002.1</v>
      </c>
    </row>
    <row r="125" spans="1:11" ht="14.1" customHeight="1">
      <c r="A125" s="182">
        <v>91</v>
      </c>
      <c r="B125" s="66" t="s">
        <v>1297</v>
      </c>
      <c r="C125" s="367" t="s">
        <v>1298</v>
      </c>
      <c r="D125" s="61" t="s">
        <v>1299</v>
      </c>
      <c r="E125" s="67" t="s">
        <v>110</v>
      </c>
      <c r="F125" s="267">
        <v>5</v>
      </c>
      <c r="G125" s="256">
        <v>480</v>
      </c>
      <c r="H125" s="64">
        <f t="shared" si="20"/>
        <v>2400</v>
      </c>
      <c r="I125" s="256">
        <v>230.18</v>
      </c>
      <c r="J125" s="64">
        <f t="shared" si="21"/>
        <v>1150.9000000000001</v>
      </c>
      <c r="K125" s="64">
        <f t="shared" si="22"/>
        <v>3550.9</v>
      </c>
    </row>
    <row r="126" spans="1:11" ht="14.1" customHeight="1">
      <c r="A126" s="182">
        <v>92</v>
      </c>
      <c r="B126" s="66" t="s">
        <v>1300</v>
      </c>
      <c r="C126" s="367" t="s">
        <v>1301</v>
      </c>
      <c r="D126" s="61" t="s">
        <v>1302</v>
      </c>
      <c r="E126" s="67" t="s">
        <v>110</v>
      </c>
      <c r="F126" s="267">
        <v>4</v>
      </c>
      <c r="G126" s="256">
        <v>960</v>
      </c>
      <c r="H126" s="64">
        <f t="shared" si="20"/>
        <v>3840</v>
      </c>
      <c r="I126" s="256">
        <v>1700.02</v>
      </c>
      <c r="J126" s="64">
        <f t="shared" si="21"/>
        <v>6800.08</v>
      </c>
      <c r="K126" s="64">
        <f t="shared" si="22"/>
        <v>10640.08</v>
      </c>
    </row>
    <row r="127" spans="1:11" ht="14.1" customHeight="1">
      <c r="A127" s="182">
        <v>93</v>
      </c>
      <c r="B127" s="66" t="s">
        <v>1303</v>
      </c>
      <c r="C127" s="367" t="s">
        <v>1304</v>
      </c>
      <c r="D127" s="61" t="s">
        <v>1305</v>
      </c>
      <c r="E127" s="67" t="s">
        <v>110</v>
      </c>
      <c r="F127" s="267">
        <v>4</v>
      </c>
      <c r="G127" s="256">
        <v>240</v>
      </c>
      <c r="H127" s="64">
        <f t="shared" si="20"/>
        <v>960</v>
      </c>
      <c r="I127" s="256">
        <v>230.04</v>
      </c>
      <c r="J127" s="64">
        <f t="shared" si="21"/>
        <v>920.16</v>
      </c>
      <c r="K127" s="64">
        <f>H127+J127</f>
        <v>1880.1599999999999</v>
      </c>
    </row>
    <row r="128" spans="1:11" ht="14.1" customHeight="1">
      <c r="A128" s="182">
        <v>94</v>
      </c>
      <c r="B128" s="66" t="s">
        <v>1312</v>
      </c>
      <c r="C128" s="366" t="s">
        <v>1313</v>
      </c>
      <c r="D128" s="61"/>
      <c r="E128" s="67" t="s">
        <v>140</v>
      </c>
      <c r="F128" s="267">
        <v>18</v>
      </c>
      <c r="G128" s="256">
        <v>954</v>
      </c>
      <c r="H128" s="64">
        <f t="shared" si="20"/>
        <v>17172</v>
      </c>
      <c r="I128" s="256">
        <v>0</v>
      </c>
      <c r="J128" s="64">
        <f t="shared" si="21"/>
        <v>0</v>
      </c>
      <c r="K128" s="64">
        <f t="shared" si="22"/>
        <v>17172</v>
      </c>
    </row>
    <row r="129" spans="1:11" ht="14.1" customHeight="1">
      <c r="A129" s="182">
        <v>95</v>
      </c>
      <c r="B129" s="66" t="s">
        <v>1315</v>
      </c>
      <c r="C129" s="366" t="s">
        <v>1316</v>
      </c>
      <c r="D129" s="61"/>
      <c r="E129" s="67" t="s">
        <v>140</v>
      </c>
      <c r="F129" s="267">
        <v>14</v>
      </c>
      <c r="G129" s="256">
        <v>954</v>
      </c>
      <c r="H129" s="64">
        <f t="shared" si="20"/>
        <v>13356</v>
      </c>
      <c r="I129" s="256">
        <v>0</v>
      </c>
      <c r="J129" s="64">
        <f t="shared" si="21"/>
        <v>0</v>
      </c>
      <c r="K129" s="64">
        <f t="shared" si="22"/>
        <v>13356</v>
      </c>
    </row>
    <row r="130" spans="1:11" ht="14.1" customHeight="1">
      <c r="A130" s="182">
        <v>96</v>
      </c>
      <c r="B130" s="66" t="s">
        <v>1319</v>
      </c>
      <c r="C130" s="367" t="s">
        <v>388</v>
      </c>
      <c r="D130" s="61"/>
      <c r="E130" s="67" t="s">
        <v>117</v>
      </c>
      <c r="F130" s="267">
        <v>1</v>
      </c>
      <c r="G130" s="256">
        <v>0</v>
      </c>
      <c r="H130" s="64">
        <f t="shared" si="20"/>
        <v>0</v>
      </c>
      <c r="I130" s="256">
        <v>14880</v>
      </c>
      <c r="J130" s="64">
        <f t="shared" si="21"/>
        <v>14880</v>
      </c>
      <c r="K130" s="64">
        <f t="shared" si="22"/>
        <v>14880</v>
      </c>
    </row>
    <row r="131" spans="1:11" ht="14.1" customHeight="1">
      <c r="A131" s="182">
        <v>97</v>
      </c>
      <c r="B131" s="66" t="s">
        <v>1320</v>
      </c>
      <c r="C131" s="367" t="s">
        <v>788</v>
      </c>
      <c r="D131" s="61"/>
      <c r="E131" s="67" t="s">
        <v>117</v>
      </c>
      <c r="F131" s="267">
        <v>1</v>
      </c>
      <c r="G131" s="256">
        <v>76800</v>
      </c>
      <c r="H131" s="64">
        <f>F131*G131</f>
        <v>76800</v>
      </c>
      <c r="I131" s="256">
        <v>0</v>
      </c>
      <c r="J131" s="64">
        <f t="shared" si="21"/>
        <v>0</v>
      </c>
      <c r="K131" s="64">
        <f t="shared" si="22"/>
        <v>76800</v>
      </c>
    </row>
    <row r="132" spans="1:11" ht="14.1" customHeight="1">
      <c r="A132" s="182">
        <v>98</v>
      </c>
      <c r="B132" s="66" t="s">
        <v>1321</v>
      </c>
      <c r="C132" s="367" t="s">
        <v>1322</v>
      </c>
      <c r="D132" s="61"/>
      <c r="E132" s="67" t="s">
        <v>117</v>
      </c>
      <c r="F132" s="267">
        <v>1</v>
      </c>
      <c r="G132" s="256">
        <v>81600</v>
      </c>
      <c r="H132" s="64">
        <f>F132*G132</f>
        <v>81600</v>
      </c>
      <c r="I132" s="256">
        <v>0</v>
      </c>
      <c r="J132" s="64">
        <f t="shared" si="21"/>
        <v>0</v>
      </c>
      <c r="K132" s="64">
        <f t="shared" si="22"/>
        <v>81600</v>
      </c>
    </row>
    <row r="133" spans="1:11" ht="14.1" customHeight="1">
      <c r="A133" s="182">
        <v>99</v>
      </c>
      <c r="B133" s="378">
        <v>9</v>
      </c>
      <c r="C133" s="250" t="s">
        <v>1323</v>
      </c>
      <c r="D133" s="251"/>
      <c r="E133" s="252"/>
      <c r="F133" s="253"/>
      <c r="G133" s="252"/>
      <c r="H133" s="252"/>
      <c r="I133" s="252"/>
      <c r="J133" s="252"/>
      <c r="K133" s="374"/>
    </row>
    <row r="134" spans="1:11" ht="14.1" customHeight="1">
      <c r="A134" s="182">
        <v>100</v>
      </c>
      <c r="B134" s="66" t="s">
        <v>1324</v>
      </c>
      <c r="C134" s="367" t="s">
        <v>1015</v>
      </c>
      <c r="D134" s="61" t="s">
        <v>1325</v>
      </c>
      <c r="E134" s="67" t="s">
        <v>110</v>
      </c>
      <c r="F134" s="68">
        <v>1</v>
      </c>
      <c r="G134" s="256">
        <v>4200</v>
      </c>
      <c r="H134" s="64">
        <f t="shared" ref="H134:H136" si="23">F134*G134</f>
        <v>4200</v>
      </c>
      <c r="I134" s="256">
        <v>49519.34</v>
      </c>
      <c r="J134" s="64">
        <f t="shared" ref="J134:J136" si="24">I134*F134</f>
        <v>49519.34</v>
      </c>
      <c r="K134" s="64">
        <f t="shared" ref="K134:K136" si="25">H134+J134</f>
        <v>53719.34</v>
      </c>
    </row>
    <row r="135" spans="1:11" ht="14.1" customHeight="1">
      <c r="A135" s="182">
        <v>101</v>
      </c>
      <c r="B135" s="66" t="s">
        <v>1326</v>
      </c>
      <c r="C135" s="367" t="s">
        <v>1327</v>
      </c>
      <c r="D135" s="61" t="s">
        <v>1328</v>
      </c>
      <c r="E135" s="67" t="s">
        <v>123</v>
      </c>
      <c r="F135" s="68">
        <v>70</v>
      </c>
      <c r="G135" s="256">
        <v>240</v>
      </c>
      <c r="H135" s="64">
        <f t="shared" si="23"/>
        <v>16800</v>
      </c>
      <c r="I135" s="256">
        <v>1938</v>
      </c>
      <c r="J135" s="64">
        <f t="shared" si="24"/>
        <v>135660</v>
      </c>
      <c r="K135" s="64">
        <f t="shared" si="25"/>
        <v>152460</v>
      </c>
    </row>
    <row r="136" spans="1:11" ht="14.1" customHeight="1">
      <c r="A136" s="182">
        <v>102</v>
      </c>
      <c r="B136" s="66" t="s">
        <v>1354</v>
      </c>
      <c r="C136" s="367" t="s">
        <v>388</v>
      </c>
      <c r="D136" s="61"/>
      <c r="E136" s="67" t="s">
        <v>117</v>
      </c>
      <c r="F136" s="68">
        <v>1</v>
      </c>
      <c r="G136" s="256">
        <v>0</v>
      </c>
      <c r="H136" s="64">
        <f t="shared" si="23"/>
        <v>0</v>
      </c>
      <c r="I136" s="256">
        <v>12000</v>
      </c>
      <c r="J136" s="64">
        <f t="shared" si="24"/>
        <v>12000</v>
      </c>
      <c r="K136" s="64">
        <f t="shared" si="25"/>
        <v>12000</v>
      </c>
    </row>
    <row r="137" spans="1:11" ht="14.1" customHeight="1">
      <c r="A137" s="182">
        <v>103</v>
      </c>
      <c r="B137" s="378">
        <v>10</v>
      </c>
      <c r="C137" s="250" t="s">
        <v>380</v>
      </c>
      <c r="D137" s="251"/>
      <c r="E137" s="252"/>
      <c r="F137" s="253"/>
      <c r="G137" s="252"/>
      <c r="H137" s="252"/>
      <c r="I137" s="252"/>
      <c r="J137" s="252"/>
      <c r="K137" s="374"/>
    </row>
    <row r="138" spans="1:11" ht="14.1" customHeight="1">
      <c r="A138" s="182">
        <v>104</v>
      </c>
      <c r="B138" s="66" t="s">
        <v>1356</v>
      </c>
      <c r="C138" s="367" t="s">
        <v>1018</v>
      </c>
      <c r="D138" s="61" t="s">
        <v>1085</v>
      </c>
      <c r="E138" s="67" t="s">
        <v>123</v>
      </c>
      <c r="F138" s="267">
        <v>280</v>
      </c>
      <c r="G138" s="256">
        <v>124</v>
      </c>
      <c r="H138" s="64">
        <f t="shared" ref="H138:H144" si="26">F138*G138</f>
        <v>34720</v>
      </c>
      <c r="I138" s="256">
        <v>277.52</v>
      </c>
      <c r="J138" s="64">
        <f t="shared" ref="J138:J144" si="27">I138*F138</f>
        <v>77705.599999999991</v>
      </c>
      <c r="K138" s="64">
        <f t="shared" ref="K138:K144" si="28">H138+J138</f>
        <v>112425.59999999999</v>
      </c>
    </row>
    <row r="139" spans="1:11" ht="14.1" customHeight="1">
      <c r="A139" s="182">
        <v>105</v>
      </c>
      <c r="B139" s="66" t="s">
        <v>1357</v>
      </c>
      <c r="C139" s="367" t="s">
        <v>1018</v>
      </c>
      <c r="D139" s="61" t="s">
        <v>1023</v>
      </c>
      <c r="E139" s="67" t="s">
        <v>123</v>
      </c>
      <c r="F139" s="267">
        <v>136</v>
      </c>
      <c r="G139" s="256">
        <v>124</v>
      </c>
      <c r="H139" s="64">
        <f t="shared" si="26"/>
        <v>16864</v>
      </c>
      <c r="I139" s="256">
        <v>92.52</v>
      </c>
      <c r="J139" s="64">
        <f t="shared" si="27"/>
        <v>12582.72</v>
      </c>
      <c r="K139" s="64">
        <f t="shared" si="28"/>
        <v>29446.720000000001</v>
      </c>
    </row>
    <row r="140" spans="1:11" ht="14.1" customHeight="1">
      <c r="A140" s="182">
        <v>106</v>
      </c>
      <c r="B140" s="66" t="s">
        <v>1362</v>
      </c>
      <c r="C140" s="367" t="s">
        <v>1363</v>
      </c>
      <c r="D140" s="61" t="s">
        <v>1364</v>
      </c>
      <c r="E140" s="67" t="s">
        <v>110</v>
      </c>
      <c r="F140" s="267">
        <v>120</v>
      </c>
      <c r="G140" s="256">
        <v>0</v>
      </c>
      <c r="H140" s="64">
        <f t="shared" si="26"/>
        <v>0</v>
      </c>
      <c r="I140" s="256">
        <v>11.04</v>
      </c>
      <c r="J140" s="64">
        <f t="shared" si="27"/>
        <v>1324.8</v>
      </c>
      <c r="K140" s="64">
        <f>H140+J140</f>
        <v>1324.8</v>
      </c>
    </row>
    <row r="141" spans="1:11" ht="14.1" customHeight="1">
      <c r="A141" s="182">
        <v>107</v>
      </c>
      <c r="B141" s="66" t="s">
        <v>1365</v>
      </c>
      <c r="C141" s="367" t="s">
        <v>1366</v>
      </c>
      <c r="D141" s="61" t="s">
        <v>1367</v>
      </c>
      <c r="E141" s="67" t="s">
        <v>110</v>
      </c>
      <c r="F141" s="267">
        <v>46</v>
      </c>
      <c r="G141" s="256">
        <v>50</v>
      </c>
      <c r="H141" s="64">
        <f t="shared" si="26"/>
        <v>2300</v>
      </c>
      <c r="I141" s="256">
        <v>94.08</v>
      </c>
      <c r="J141" s="64">
        <f t="shared" si="27"/>
        <v>4327.68</v>
      </c>
      <c r="K141" s="64">
        <f t="shared" si="28"/>
        <v>6627.68</v>
      </c>
    </row>
    <row r="142" spans="1:11" ht="14.1" customHeight="1">
      <c r="A142" s="182">
        <v>108</v>
      </c>
      <c r="B142" s="66" t="s">
        <v>1371</v>
      </c>
      <c r="C142" s="264" t="s">
        <v>1372</v>
      </c>
      <c r="D142" s="265" t="s">
        <v>1373</v>
      </c>
      <c r="E142" s="266" t="s">
        <v>110</v>
      </c>
      <c r="F142" s="267">
        <v>272</v>
      </c>
      <c r="G142" s="256">
        <v>25</v>
      </c>
      <c r="H142" s="268">
        <f t="shared" si="26"/>
        <v>6800</v>
      </c>
      <c r="I142" s="256">
        <v>12</v>
      </c>
      <c r="J142" s="269">
        <f t="shared" si="27"/>
        <v>3264</v>
      </c>
      <c r="K142" s="268">
        <f t="shared" si="28"/>
        <v>10064</v>
      </c>
    </row>
    <row r="143" spans="1:11" ht="14.1" customHeight="1">
      <c r="A143" s="182">
        <v>109</v>
      </c>
      <c r="B143" s="66" t="s">
        <v>387</v>
      </c>
      <c r="C143" s="367" t="s">
        <v>388</v>
      </c>
      <c r="D143" s="61"/>
      <c r="E143" s="67" t="s">
        <v>117</v>
      </c>
      <c r="F143" s="266">
        <v>0.2</v>
      </c>
      <c r="G143" s="256">
        <v>0</v>
      </c>
      <c r="H143" s="64">
        <f t="shared" si="26"/>
        <v>0</v>
      </c>
      <c r="I143" s="256">
        <v>12480</v>
      </c>
      <c r="J143" s="269">
        <f t="shared" si="27"/>
        <v>2496</v>
      </c>
      <c r="K143" s="64">
        <f t="shared" si="28"/>
        <v>2496</v>
      </c>
    </row>
    <row r="144" spans="1:11" ht="14.1" customHeight="1">
      <c r="A144" s="182">
        <v>110</v>
      </c>
      <c r="B144" s="66" t="s">
        <v>1374</v>
      </c>
      <c r="C144" s="367" t="s">
        <v>788</v>
      </c>
      <c r="D144" s="61"/>
      <c r="E144" s="67" t="s">
        <v>117</v>
      </c>
      <c r="F144" s="267">
        <v>1</v>
      </c>
      <c r="G144" s="256">
        <v>40800</v>
      </c>
      <c r="H144" s="64">
        <f t="shared" si="26"/>
        <v>40800</v>
      </c>
      <c r="I144" s="256">
        <v>0</v>
      </c>
      <c r="J144" s="269">
        <f t="shared" si="27"/>
        <v>0</v>
      </c>
      <c r="K144" s="64">
        <f t="shared" si="28"/>
        <v>40800</v>
      </c>
    </row>
    <row r="145" spans="1:12" ht="14.1" customHeight="1">
      <c r="A145" s="155"/>
      <c r="B145" s="155"/>
      <c r="C145" s="156" t="s">
        <v>78</v>
      </c>
      <c r="D145" s="155"/>
      <c r="E145" s="157"/>
      <c r="F145" s="158"/>
      <c r="G145" s="158"/>
      <c r="H145" s="159"/>
      <c r="I145" s="159"/>
      <c r="J145" s="159"/>
      <c r="K145" s="159">
        <f>SUM(K37:K144)</f>
        <v>10433454.169999996</v>
      </c>
      <c r="L145" s="373">
        <f>K145/1.2</f>
        <v>8694545.1416666638</v>
      </c>
    </row>
    <row r="146" spans="1:12" ht="14.1" customHeight="1">
      <c r="A146" s="206"/>
      <c r="B146" s="70"/>
      <c r="C146" s="71" t="s">
        <v>1376</v>
      </c>
      <c r="D146" s="207"/>
      <c r="E146" s="208"/>
      <c r="F146" s="209"/>
      <c r="G146" s="210"/>
      <c r="H146" s="211"/>
      <c r="I146" s="211"/>
      <c r="J146" s="211"/>
      <c r="K146" s="211">
        <f>K145-K145/1.2</f>
        <v>1738909.0283333324</v>
      </c>
    </row>
    <row r="148" spans="1:12">
      <c r="A148" s="77"/>
      <c r="B148" s="77"/>
      <c r="C148" s="78"/>
      <c r="D148" s="79"/>
      <c r="E148" s="77"/>
      <c r="F148" s="77"/>
      <c r="G148" s="77"/>
      <c r="H148" s="77"/>
    </row>
    <row r="149" spans="1:12">
      <c r="B149" s="80" t="s">
        <v>23</v>
      </c>
      <c r="C149" s="81" t="s">
        <v>1</v>
      </c>
      <c r="D149" s="82"/>
      <c r="F149" s="83" t="s">
        <v>24</v>
      </c>
      <c r="G149" s="77"/>
      <c r="H149" s="82" t="s">
        <v>54</v>
      </c>
    </row>
    <row r="150" spans="1:12" s="84" customFormat="1">
      <c r="C150" s="85" t="s">
        <v>25</v>
      </c>
      <c r="D150" s="86"/>
      <c r="F150" s="86" t="s">
        <v>60</v>
      </c>
      <c r="G150" s="87"/>
      <c r="H150" s="87" t="s">
        <v>26</v>
      </c>
    </row>
    <row r="152" spans="1:12">
      <c r="B152" s="77"/>
      <c r="C152" s="78"/>
      <c r="D152" s="79"/>
      <c r="F152" s="77"/>
      <c r="G152" s="77"/>
      <c r="H152" s="77"/>
    </row>
    <row r="155" spans="1:12">
      <c r="B155" s="80" t="s">
        <v>27</v>
      </c>
      <c r="C155" s="81" t="s">
        <v>1</v>
      </c>
      <c r="D155" s="82"/>
      <c r="F155" s="83" t="s">
        <v>24</v>
      </c>
      <c r="G155" s="77"/>
      <c r="H155" s="82" t="s">
        <v>86</v>
      </c>
    </row>
    <row r="156" spans="1:12" s="84" customFormat="1">
      <c r="C156" s="85" t="s">
        <v>25</v>
      </c>
      <c r="D156" s="86"/>
      <c r="F156" s="86" t="s">
        <v>60</v>
      </c>
      <c r="G156" s="87"/>
      <c r="H156" s="87" t="s">
        <v>26</v>
      </c>
    </row>
    <row r="159" spans="1:12">
      <c r="F159" s="388">
        <f>SUM(F37:F144)</f>
        <v>48572.899999999994</v>
      </c>
    </row>
  </sheetData>
  <mergeCells count="28"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191A2-677A-4865-8737-F2BDD91FABE9}">
  <sheetPr>
    <tabColor theme="0" tint="-0.14999847407452621"/>
  </sheetPr>
  <dimension ref="A1:L64"/>
  <sheetViews>
    <sheetView topLeftCell="A31" zoomScale="90" zoomScaleNormal="90" workbookViewId="0">
      <selection activeCell="O49" sqref="O49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hidden="1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14.28515625" style="1" customWidth="1"/>
    <col min="13" max="205" width="8.7109375" style="1"/>
    <col min="206" max="206" width="8.5703125" style="1" customWidth="1"/>
    <col min="207" max="207" width="9.5703125" style="1" customWidth="1"/>
    <col min="208" max="208" width="36.28515625" style="1" customWidth="1"/>
    <col min="209" max="209" width="86.42578125" style="1" customWidth="1"/>
    <col min="210" max="210" width="18.7109375" style="1" customWidth="1"/>
    <col min="211" max="211" width="9" style="1" customWidth="1"/>
    <col min="212" max="212" width="8.42578125" style="1" customWidth="1"/>
    <col min="213" max="213" width="12.5703125" style="1" customWidth="1"/>
    <col min="214" max="214" width="11.5703125" style="1" customWidth="1"/>
    <col min="215" max="215" width="11.42578125" style="1" customWidth="1"/>
    <col min="216" max="216" width="13.7109375" style="1" customWidth="1"/>
    <col min="217" max="217" width="14.7109375" style="1" customWidth="1"/>
    <col min="218" max="218" width="13.42578125" style="1" customWidth="1"/>
    <col min="219" max="461" width="8.7109375" style="1"/>
    <col min="462" max="462" width="8.5703125" style="1" customWidth="1"/>
    <col min="463" max="463" width="9.5703125" style="1" customWidth="1"/>
    <col min="464" max="464" width="36.28515625" style="1" customWidth="1"/>
    <col min="465" max="465" width="86.42578125" style="1" customWidth="1"/>
    <col min="466" max="466" width="18.7109375" style="1" customWidth="1"/>
    <col min="467" max="467" width="9" style="1" customWidth="1"/>
    <col min="468" max="468" width="8.42578125" style="1" customWidth="1"/>
    <col min="469" max="469" width="12.5703125" style="1" customWidth="1"/>
    <col min="470" max="470" width="11.5703125" style="1" customWidth="1"/>
    <col min="471" max="471" width="11.42578125" style="1" customWidth="1"/>
    <col min="472" max="472" width="13.7109375" style="1" customWidth="1"/>
    <col min="473" max="473" width="14.7109375" style="1" customWidth="1"/>
    <col min="474" max="474" width="13.42578125" style="1" customWidth="1"/>
    <col min="475" max="717" width="8.7109375" style="1"/>
    <col min="718" max="718" width="8.5703125" style="1" customWidth="1"/>
    <col min="719" max="719" width="9.5703125" style="1" customWidth="1"/>
    <col min="720" max="720" width="36.28515625" style="1" customWidth="1"/>
    <col min="721" max="721" width="86.42578125" style="1" customWidth="1"/>
    <col min="722" max="722" width="18.7109375" style="1" customWidth="1"/>
    <col min="723" max="723" width="9" style="1" customWidth="1"/>
    <col min="724" max="724" width="8.42578125" style="1" customWidth="1"/>
    <col min="725" max="725" width="12.5703125" style="1" customWidth="1"/>
    <col min="726" max="726" width="11.5703125" style="1" customWidth="1"/>
    <col min="727" max="727" width="11.42578125" style="1" customWidth="1"/>
    <col min="728" max="728" width="13.7109375" style="1" customWidth="1"/>
    <col min="729" max="729" width="14.7109375" style="1" customWidth="1"/>
    <col min="730" max="730" width="13.42578125" style="1" customWidth="1"/>
    <col min="731" max="973" width="8.7109375" style="1"/>
    <col min="974" max="974" width="8.5703125" style="1" customWidth="1"/>
    <col min="975" max="975" width="9.5703125" style="1" customWidth="1"/>
    <col min="976" max="976" width="36.28515625" style="1" customWidth="1"/>
    <col min="977" max="977" width="86.42578125" style="1" customWidth="1"/>
    <col min="978" max="978" width="18.7109375" style="1" customWidth="1"/>
    <col min="979" max="979" width="9" style="1" customWidth="1"/>
    <col min="980" max="980" width="8.42578125" style="1" customWidth="1"/>
    <col min="981" max="981" width="12.5703125" style="1" customWidth="1"/>
    <col min="982" max="982" width="11.5703125" style="1" customWidth="1"/>
    <col min="983" max="983" width="11.42578125" style="1" customWidth="1"/>
    <col min="984" max="984" width="13.7109375" style="1" customWidth="1"/>
    <col min="985" max="985" width="14.7109375" style="1" customWidth="1"/>
    <col min="986" max="986" width="13.42578125" style="1" customWidth="1"/>
    <col min="987" max="1229" width="8.7109375" style="1"/>
    <col min="1230" max="1230" width="8.5703125" style="1" customWidth="1"/>
    <col min="1231" max="1231" width="9.5703125" style="1" customWidth="1"/>
    <col min="1232" max="1232" width="36.28515625" style="1" customWidth="1"/>
    <col min="1233" max="1233" width="86.42578125" style="1" customWidth="1"/>
    <col min="1234" max="1234" width="18.7109375" style="1" customWidth="1"/>
    <col min="1235" max="1235" width="9" style="1" customWidth="1"/>
    <col min="1236" max="1236" width="8.42578125" style="1" customWidth="1"/>
    <col min="1237" max="1237" width="12.5703125" style="1" customWidth="1"/>
    <col min="1238" max="1238" width="11.5703125" style="1" customWidth="1"/>
    <col min="1239" max="1239" width="11.42578125" style="1" customWidth="1"/>
    <col min="1240" max="1240" width="13.7109375" style="1" customWidth="1"/>
    <col min="1241" max="1241" width="14.7109375" style="1" customWidth="1"/>
    <col min="1242" max="1242" width="13.42578125" style="1" customWidth="1"/>
    <col min="1243" max="1485" width="8.7109375" style="1"/>
    <col min="1486" max="1486" width="8.5703125" style="1" customWidth="1"/>
    <col min="1487" max="1487" width="9.5703125" style="1" customWidth="1"/>
    <col min="1488" max="1488" width="36.28515625" style="1" customWidth="1"/>
    <col min="1489" max="1489" width="86.42578125" style="1" customWidth="1"/>
    <col min="1490" max="1490" width="18.7109375" style="1" customWidth="1"/>
    <col min="1491" max="1491" width="9" style="1" customWidth="1"/>
    <col min="1492" max="1492" width="8.42578125" style="1" customWidth="1"/>
    <col min="1493" max="1493" width="12.5703125" style="1" customWidth="1"/>
    <col min="1494" max="1494" width="11.5703125" style="1" customWidth="1"/>
    <col min="1495" max="1495" width="11.42578125" style="1" customWidth="1"/>
    <col min="1496" max="1496" width="13.7109375" style="1" customWidth="1"/>
    <col min="1497" max="1497" width="14.7109375" style="1" customWidth="1"/>
    <col min="1498" max="1498" width="13.42578125" style="1" customWidth="1"/>
    <col min="1499" max="1741" width="8.7109375" style="1"/>
    <col min="1742" max="1742" width="8.5703125" style="1" customWidth="1"/>
    <col min="1743" max="1743" width="9.5703125" style="1" customWidth="1"/>
    <col min="1744" max="1744" width="36.28515625" style="1" customWidth="1"/>
    <col min="1745" max="1745" width="86.42578125" style="1" customWidth="1"/>
    <col min="1746" max="1746" width="18.7109375" style="1" customWidth="1"/>
    <col min="1747" max="1747" width="9" style="1" customWidth="1"/>
    <col min="1748" max="1748" width="8.42578125" style="1" customWidth="1"/>
    <col min="1749" max="1749" width="12.5703125" style="1" customWidth="1"/>
    <col min="1750" max="1750" width="11.5703125" style="1" customWidth="1"/>
    <col min="1751" max="1751" width="11.42578125" style="1" customWidth="1"/>
    <col min="1752" max="1752" width="13.7109375" style="1" customWidth="1"/>
    <col min="1753" max="1753" width="14.7109375" style="1" customWidth="1"/>
    <col min="1754" max="1754" width="13.42578125" style="1" customWidth="1"/>
    <col min="1755" max="1997" width="8.7109375" style="1"/>
    <col min="1998" max="1998" width="8.5703125" style="1" customWidth="1"/>
    <col min="1999" max="1999" width="9.5703125" style="1" customWidth="1"/>
    <col min="2000" max="2000" width="36.28515625" style="1" customWidth="1"/>
    <col min="2001" max="2001" width="86.42578125" style="1" customWidth="1"/>
    <col min="2002" max="2002" width="18.7109375" style="1" customWidth="1"/>
    <col min="2003" max="2003" width="9" style="1" customWidth="1"/>
    <col min="2004" max="2004" width="8.42578125" style="1" customWidth="1"/>
    <col min="2005" max="2005" width="12.5703125" style="1" customWidth="1"/>
    <col min="2006" max="2006" width="11.5703125" style="1" customWidth="1"/>
    <col min="2007" max="2007" width="11.42578125" style="1" customWidth="1"/>
    <col min="2008" max="2008" width="13.7109375" style="1" customWidth="1"/>
    <col min="2009" max="2009" width="14.7109375" style="1" customWidth="1"/>
    <col min="2010" max="2010" width="13.42578125" style="1" customWidth="1"/>
    <col min="2011" max="2253" width="8.7109375" style="1"/>
    <col min="2254" max="2254" width="8.5703125" style="1" customWidth="1"/>
    <col min="2255" max="2255" width="9.5703125" style="1" customWidth="1"/>
    <col min="2256" max="2256" width="36.28515625" style="1" customWidth="1"/>
    <col min="2257" max="2257" width="86.42578125" style="1" customWidth="1"/>
    <col min="2258" max="2258" width="18.7109375" style="1" customWidth="1"/>
    <col min="2259" max="2259" width="9" style="1" customWidth="1"/>
    <col min="2260" max="2260" width="8.42578125" style="1" customWidth="1"/>
    <col min="2261" max="2261" width="12.5703125" style="1" customWidth="1"/>
    <col min="2262" max="2262" width="11.5703125" style="1" customWidth="1"/>
    <col min="2263" max="2263" width="11.42578125" style="1" customWidth="1"/>
    <col min="2264" max="2264" width="13.7109375" style="1" customWidth="1"/>
    <col min="2265" max="2265" width="14.7109375" style="1" customWidth="1"/>
    <col min="2266" max="2266" width="13.42578125" style="1" customWidth="1"/>
    <col min="2267" max="2509" width="8.7109375" style="1"/>
    <col min="2510" max="2510" width="8.5703125" style="1" customWidth="1"/>
    <col min="2511" max="2511" width="9.5703125" style="1" customWidth="1"/>
    <col min="2512" max="2512" width="36.28515625" style="1" customWidth="1"/>
    <col min="2513" max="2513" width="86.42578125" style="1" customWidth="1"/>
    <col min="2514" max="2514" width="18.7109375" style="1" customWidth="1"/>
    <col min="2515" max="2515" width="9" style="1" customWidth="1"/>
    <col min="2516" max="2516" width="8.42578125" style="1" customWidth="1"/>
    <col min="2517" max="2517" width="12.5703125" style="1" customWidth="1"/>
    <col min="2518" max="2518" width="11.5703125" style="1" customWidth="1"/>
    <col min="2519" max="2519" width="11.42578125" style="1" customWidth="1"/>
    <col min="2520" max="2520" width="13.7109375" style="1" customWidth="1"/>
    <col min="2521" max="2521" width="14.7109375" style="1" customWidth="1"/>
    <col min="2522" max="2522" width="13.42578125" style="1" customWidth="1"/>
    <col min="2523" max="2765" width="8.7109375" style="1"/>
    <col min="2766" max="2766" width="8.5703125" style="1" customWidth="1"/>
    <col min="2767" max="2767" width="9.5703125" style="1" customWidth="1"/>
    <col min="2768" max="2768" width="36.28515625" style="1" customWidth="1"/>
    <col min="2769" max="2769" width="86.42578125" style="1" customWidth="1"/>
    <col min="2770" max="2770" width="18.7109375" style="1" customWidth="1"/>
    <col min="2771" max="2771" width="9" style="1" customWidth="1"/>
    <col min="2772" max="2772" width="8.42578125" style="1" customWidth="1"/>
    <col min="2773" max="2773" width="12.5703125" style="1" customWidth="1"/>
    <col min="2774" max="2774" width="11.5703125" style="1" customWidth="1"/>
    <col min="2775" max="2775" width="11.42578125" style="1" customWidth="1"/>
    <col min="2776" max="2776" width="13.7109375" style="1" customWidth="1"/>
    <col min="2777" max="2777" width="14.7109375" style="1" customWidth="1"/>
    <col min="2778" max="2778" width="13.42578125" style="1" customWidth="1"/>
    <col min="2779" max="3021" width="8.7109375" style="1"/>
    <col min="3022" max="3022" width="8.5703125" style="1" customWidth="1"/>
    <col min="3023" max="3023" width="9.5703125" style="1" customWidth="1"/>
    <col min="3024" max="3024" width="36.28515625" style="1" customWidth="1"/>
    <col min="3025" max="3025" width="86.42578125" style="1" customWidth="1"/>
    <col min="3026" max="3026" width="18.7109375" style="1" customWidth="1"/>
    <col min="3027" max="3027" width="9" style="1" customWidth="1"/>
    <col min="3028" max="3028" width="8.42578125" style="1" customWidth="1"/>
    <col min="3029" max="3029" width="12.5703125" style="1" customWidth="1"/>
    <col min="3030" max="3030" width="11.5703125" style="1" customWidth="1"/>
    <col min="3031" max="3031" width="11.42578125" style="1" customWidth="1"/>
    <col min="3032" max="3032" width="13.7109375" style="1" customWidth="1"/>
    <col min="3033" max="3033" width="14.7109375" style="1" customWidth="1"/>
    <col min="3034" max="3034" width="13.42578125" style="1" customWidth="1"/>
    <col min="3035" max="3277" width="8.7109375" style="1"/>
    <col min="3278" max="3278" width="8.5703125" style="1" customWidth="1"/>
    <col min="3279" max="3279" width="9.5703125" style="1" customWidth="1"/>
    <col min="3280" max="3280" width="36.28515625" style="1" customWidth="1"/>
    <col min="3281" max="3281" width="86.42578125" style="1" customWidth="1"/>
    <col min="3282" max="3282" width="18.7109375" style="1" customWidth="1"/>
    <col min="3283" max="3283" width="9" style="1" customWidth="1"/>
    <col min="3284" max="3284" width="8.42578125" style="1" customWidth="1"/>
    <col min="3285" max="3285" width="12.5703125" style="1" customWidth="1"/>
    <col min="3286" max="3286" width="11.5703125" style="1" customWidth="1"/>
    <col min="3287" max="3287" width="11.42578125" style="1" customWidth="1"/>
    <col min="3288" max="3288" width="13.7109375" style="1" customWidth="1"/>
    <col min="3289" max="3289" width="14.7109375" style="1" customWidth="1"/>
    <col min="3290" max="3290" width="13.42578125" style="1" customWidth="1"/>
    <col min="3291" max="3533" width="8.7109375" style="1"/>
    <col min="3534" max="3534" width="8.5703125" style="1" customWidth="1"/>
    <col min="3535" max="3535" width="9.5703125" style="1" customWidth="1"/>
    <col min="3536" max="3536" width="36.28515625" style="1" customWidth="1"/>
    <col min="3537" max="3537" width="86.42578125" style="1" customWidth="1"/>
    <col min="3538" max="3538" width="18.7109375" style="1" customWidth="1"/>
    <col min="3539" max="3539" width="9" style="1" customWidth="1"/>
    <col min="3540" max="3540" width="8.42578125" style="1" customWidth="1"/>
    <col min="3541" max="3541" width="12.5703125" style="1" customWidth="1"/>
    <col min="3542" max="3542" width="11.5703125" style="1" customWidth="1"/>
    <col min="3543" max="3543" width="11.42578125" style="1" customWidth="1"/>
    <col min="3544" max="3544" width="13.7109375" style="1" customWidth="1"/>
    <col min="3545" max="3545" width="14.7109375" style="1" customWidth="1"/>
    <col min="3546" max="3546" width="13.42578125" style="1" customWidth="1"/>
    <col min="3547" max="3789" width="8.7109375" style="1"/>
    <col min="3790" max="3790" width="8.5703125" style="1" customWidth="1"/>
    <col min="3791" max="3791" width="9.5703125" style="1" customWidth="1"/>
    <col min="3792" max="3792" width="36.28515625" style="1" customWidth="1"/>
    <col min="3793" max="3793" width="86.42578125" style="1" customWidth="1"/>
    <col min="3794" max="3794" width="18.7109375" style="1" customWidth="1"/>
    <col min="3795" max="3795" width="9" style="1" customWidth="1"/>
    <col min="3796" max="3796" width="8.42578125" style="1" customWidth="1"/>
    <col min="3797" max="3797" width="12.5703125" style="1" customWidth="1"/>
    <col min="3798" max="3798" width="11.5703125" style="1" customWidth="1"/>
    <col min="3799" max="3799" width="11.42578125" style="1" customWidth="1"/>
    <col min="3800" max="3800" width="13.7109375" style="1" customWidth="1"/>
    <col min="3801" max="3801" width="14.7109375" style="1" customWidth="1"/>
    <col min="3802" max="3802" width="13.42578125" style="1" customWidth="1"/>
    <col min="3803" max="4045" width="8.7109375" style="1"/>
    <col min="4046" max="4046" width="8.5703125" style="1" customWidth="1"/>
    <col min="4047" max="4047" width="9.5703125" style="1" customWidth="1"/>
    <col min="4048" max="4048" width="36.28515625" style="1" customWidth="1"/>
    <col min="4049" max="4049" width="86.42578125" style="1" customWidth="1"/>
    <col min="4050" max="4050" width="18.7109375" style="1" customWidth="1"/>
    <col min="4051" max="4051" width="9" style="1" customWidth="1"/>
    <col min="4052" max="4052" width="8.42578125" style="1" customWidth="1"/>
    <col min="4053" max="4053" width="12.5703125" style="1" customWidth="1"/>
    <col min="4054" max="4054" width="11.5703125" style="1" customWidth="1"/>
    <col min="4055" max="4055" width="11.42578125" style="1" customWidth="1"/>
    <col min="4056" max="4056" width="13.7109375" style="1" customWidth="1"/>
    <col min="4057" max="4057" width="14.7109375" style="1" customWidth="1"/>
    <col min="4058" max="4058" width="13.42578125" style="1" customWidth="1"/>
    <col min="4059" max="4301" width="8.7109375" style="1"/>
    <col min="4302" max="4302" width="8.5703125" style="1" customWidth="1"/>
    <col min="4303" max="4303" width="9.5703125" style="1" customWidth="1"/>
    <col min="4304" max="4304" width="36.28515625" style="1" customWidth="1"/>
    <col min="4305" max="4305" width="86.42578125" style="1" customWidth="1"/>
    <col min="4306" max="4306" width="18.7109375" style="1" customWidth="1"/>
    <col min="4307" max="4307" width="9" style="1" customWidth="1"/>
    <col min="4308" max="4308" width="8.42578125" style="1" customWidth="1"/>
    <col min="4309" max="4309" width="12.5703125" style="1" customWidth="1"/>
    <col min="4310" max="4310" width="11.5703125" style="1" customWidth="1"/>
    <col min="4311" max="4311" width="11.42578125" style="1" customWidth="1"/>
    <col min="4312" max="4312" width="13.7109375" style="1" customWidth="1"/>
    <col min="4313" max="4313" width="14.7109375" style="1" customWidth="1"/>
    <col min="4314" max="4314" width="13.42578125" style="1" customWidth="1"/>
    <col min="4315" max="4557" width="8.7109375" style="1"/>
    <col min="4558" max="4558" width="8.5703125" style="1" customWidth="1"/>
    <col min="4559" max="4559" width="9.5703125" style="1" customWidth="1"/>
    <col min="4560" max="4560" width="36.28515625" style="1" customWidth="1"/>
    <col min="4561" max="4561" width="86.42578125" style="1" customWidth="1"/>
    <col min="4562" max="4562" width="18.7109375" style="1" customWidth="1"/>
    <col min="4563" max="4563" width="9" style="1" customWidth="1"/>
    <col min="4564" max="4564" width="8.42578125" style="1" customWidth="1"/>
    <col min="4565" max="4565" width="12.5703125" style="1" customWidth="1"/>
    <col min="4566" max="4566" width="11.5703125" style="1" customWidth="1"/>
    <col min="4567" max="4567" width="11.42578125" style="1" customWidth="1"/>
    <col min="4568" max="4568" width="13.7109375" style="1" customWidth="1"/>
    <col min="4569" max="4569" width="14.7109375" style="1" customWidth="1"/>
    <col min="4570" max="4570" width="13.42578125" style="1" customWidth="1"/>
    <col min="4571" max="4813" width="8.7109375" style="1"/>
    <col min="4814" max="4814" width="8.5703125" style="1" customWidth="1"/>
    <col min="4815" max="4815" width="9.5703125" style="1" customWidth="1"/>
    <col min="4816" max="4816" width="36.28515625" style="1" customWidth="1"/>
    <col min="4817" max="4817" width="86.42578125" style="1" customWidth="1"/>
    <col min="4818" max="4818" width="18.7109375" style="1" customWidth="1"/>
    <col min="4819" max="4819" width="9" style="1" customWidth="1"/>
    <col min="4820" max="4820" width="8.42578125" style="1" customWidth="1"/>
    <col min="4821" max="4821" width="12.5703125" style="1" customWidth="1"/>
    <col min="4822" max="4822" width="11.5703125" style="1" customWidth="1"/>
    <col min="4823" max="4823" width="11.42578125" style="1" customWidth="1"/>
    <col min="4824" max="4824" width="13.7109375" style="1" customWidth="1"/>
    <col min="4825" max="4825" width="14.7109375" style="1" customWidth="1"/>
    <col min="4826" max="4826" width="13.42578125" style="1" customWidth="1"/>
    <col min="4827" max="5069" width="8.7109375" style="1"/>
    <col min="5070" max="5070" width="8.5703125" style="1" customWidth="1"/>
    <col min="5071" max="5071" width="9.5703125" style="1" customWidth="1"/>
    <col min="5072" max="5072" width="36.28515625" style="1" customWidth="1"/>
    <col min="5073" max="5073" width="86.42578125" style="1" customWidth="1"/>
    <col min="5074" max="5074" width="18.7109375" style="1" customWidth="1"/>
    <col min="5075" max="5075" width="9" style="1" customWidth="1"/>
    <col min="5076" max="5076" width="8.42578125" style="1" customWidth="1"/>
    <col min="5077" max="5077" width="12.5703125" style="1" customWidth="1"/>
    <col min="5078" max="5078" width="11.5703125" style="1" customWidth="1"/>
    <col min="5079" max="5079" width="11.42578125" style="1" customWidth="1"/>
    <col min="5080" max="5080" width="13.7109375" style="1" customWidth="1"/>
    <col min="5081" max="5081" width="14.7109375" style="1" customWidth="1"/>
    <col min="5082" max="5082" width="13.42578125" style="1" customWidth="1"/>
    <col min="5083" max="5325" width="8.7109375" style="1"/>
    <col min="5326" max="5326" width="8.5703125" style="1" customWidth="1"/>
    <col min="5327" max="5327" width="9.5703125" style="1" customWidth="1"/>
    <col min="5328" max="5328" width="36.28515625" style="1" customWidth="1"/>
    <col min="5329" max="5329" width="86.42578125" style="1" customWidth="1"/>
    <col min="5330" max="5330" width="18.7109375" style="1" customWidth="1"/>
    <col min="5331" max="5331" width="9" style="1" customWidth="1"/>
    <col min="5332" max="5332" width="8.42578125" style="1" customWidth="1"/>
    <col min="5333" max="5333" width="12.5703125" style="1" customWidth="1"/>
    <col min="5334" max="5334" width="11.5703125" style="1" customWidth="1"/>
    <col min="5335" max="5335" width="11.42578125" style="1" customWidth="1"/>
    <col min="5336" max="5336" width="13.7109375" style="1" customWidth="1"/>
    <col min="5337" max="5337" width="14.7109375" style="1" customWidth="1"/>
    <col min="5338" max="5338" width="13.42578125" style="1" customWidth="1"/>
    <col min="5339" max="5581" width="8.7109375" style="1"/>
    <col min="5582" max="5582" width="8.5703125" style="1" customWidth="1"/>
    <col min="5583" max="5583" width="9.5703125" style="1" customWidth="1"/>
    <col min="5584" max="5584" width="36.28515625" style="1" customWidth="1"/>
    <col min="5585" max="5585" width="86.42578125" style="1" customWidth="1"/>
    <col min="5586" max="5586" width="18.7109375" style="1" customWidth="1"/>
    <col min="5587" max="5587" width="9" style="1" customWidth="1"/>
    <col min="5588" max="5588" width="8.42578125" style="1" customWidth="1"/>
    <col min="5589" max="5589" width="12.5703125" style="1" customWidth="1"/>
    <col min="5590" max="5590" width="11.5703125" style="1" customWidth="1"/>
    <col min="5591" max="5591" width="11.42578125" style="1" customWidth="1"/>
    <col min="5592" max="5592" width="13.7109375" style="1" customWidth="1"/>
    <col min="5593" max="5593" width="14.7109375" style="1" customWidth="1"/>
    <col min="5594" max="5594" width="13.42578125" style="1" customWidth="1"/>
    <col min="5595" max="5837" width="8.7109375" style="1"/>
    <col min="5838" max="5838" width="8.5703125" style="1" customWidth="1"/>
    <col min="5839" max="5839" width="9.5703125" style="1" customWidth="1"/>
    <col min="5840" max="5840" width="36.28515625" style="1" customWidth="1"/>
    <col min="5841" max="5841" width="86.42578125" style="1" customWidth="1"/>
    <col min="5842" max="5842" width="18.7109375" style="1" customWidth="1"/>
    <col min="5843" max="5843" width="9" style="1" customWidth="1"/>
    <col min="5844" max="5844" width="8.42578125" style="1" customWidth="1"/>
    <col min="5845" max="5845" width="12.5703125" style="1" customWidth="1"/>
    <col min="5846" max="5846" width="11.5703125" style="1" customWidth="1"/>
    <col min="5847" max="5847" width="11.42578125" style="1" customWidth="1"/>
    <col min="5848" max="5848" width="13.7109375" style="1" customWidth="1"/>
    <col min="5849" max="5849" width="14.7109375" style="1" customWidth="1"/>
    <col min="5850" max="5850" width="13.42578125" style="1" customWidth="1"/>
    <col min="5851" max="6093" width="8.7109375" style="1"/>
    <col min="6094" max="6094" width="8.5703125" style="1" customWidth="1"/>
    <col min="6095" max="6095" width="9.5703125" style="1" customWidth="1"/>
    <col min="6096" max="6096" width="36.28515625" style="1" customWidth="1"/>
    <col min="6097" max="6097" width="86.42578125" style="1" customWidth="1"/>
    <col min="6098" max="6098" width="18.7109375" style="1" customWidth="1"/>
    <col min="6099" max="6099" width="9" style="1" customWidth="1"/>
    <col min="6100" max="6100" width="8.42578125" style="1" customWidth="1"/>
    <col min="6101" max="6101" width="12.5703125" style="1" customWidth="1"/>
    <col min="6102" max="6102" width="11.5703125" style="1" customWidth="1"/>
    <col min="6103" max="6103" width="11.42578125" style="1" customWidth="1"/>
    <col min="6104" max="6104" width="13.7109375" style="1" customWidth="1"/>
    <col min="6105" max="6105" width="14.7109375" style="1" customWidth="1"/>
    <col min="6106" max="6106" width="13.42578125" style="1" customWidth="1"/>
    <col min="6107" max="6349" width="8.7109375" style="1"/>
    <col min="6350" max="6350" width="8.5703125" style="1" customWidth="1"/>
    <col min="6351" max="6351" width="9.5703125" style="1" customWidth="1"/>
    <col min="6352" max="6352" width="36.28515625" style="1" customWidth="1"/>
    <col min="6353" max="6353" width="86.42578125" style="1" customWidth="1"/>
    <col min="6354" max="6354" width="18.7109375" style="1" customWidth="1"/>
    <col min="6355" max="6355" width="9" style="1" customWidth="1"/>
    <col min="6356" max="6356" width="8.42578125" style="1" customWidth="1"/>
    <col min="6357" max="6357" width="12.5703125" style="1" customWidth="1"/>
    <col min="6358" max="6358" width="11.5703125" style="1" customWidth="1"/>
    <col min="6359" max="6359" width="11.42578125" style="1" customWidth="1"/>
    <col min="6360" max="6360" width="13.7109375" style="1" customWidth="1"/>
    <col min="6361" max="6361" width="14.7109375" style="1" customWidth="1"/>
    <col min="6362" max="6362" width="13.42578125" style="1" customWidth="1"/>
    <col min="6363" max="6605" width="8.7109375" style="1"/>
    <col min="6606" max="6606" width="8.5703125" style="1" customWidth="1"/>
    <col min="6607" max="6607" width="9.5703125" style="1" customWidth="1"/>
    <col min="6608" max="6608" width="36.28515625" style="1" customWidth="1"/>
    <col min="6609" max="6609" width="86.42578125" style="1" customWidth="1"/>
    <col min="6610" max="6610" width="18.7109375" style="1" customWidth="1"/>
    <col min="6611" max="6611" width="9" style="1" customWidth="1"/>
    <col min="6612" max="6612" width="8.42578125" style="1" customWidth="1"/>
    <col min="6613" max="6613" width="12.5703125" style="1" customWidth="1"/>
    <col min="6614" max="6614" width="11.5703125" style="1" customWidth="1"/>
    <col min="6615" max="6615" width="11.42578125" style="1" customWidth="1"/>
    <col min="6616" max="6616" width="13.7109375" style="1" customWidth="1"/>
    <col min="6617" max="6617" width="14.7109375" style="1" customWidth="1"/>
    <col min="6618" max="6618" width="13.42578125" style="1" customWidth="1"/>
    <col min="6619" max="6861" width="8.7109375" style="1"/>
    <col min="6862" max="6862" width="8.5703125" style="1" customWidth="1"/>
    <col min="6863" max="6863" width="9.5703125" style="1" customWidth="1"/>
    <col min="6864" max="6864" width="36.28515625" style="1" customWidth="1"/>
    <col min="6865" max="6865" width="86.42578125" style="1" customWidth="1"/>
    <col min="6866" max="6866" width="18.7109375" style="1" customWidth="1"/>
    <col min="6867" max="6867" width="9" style="1" customWidth="1"/>
    <col min="6868" max="6868" width="8.42578125" style="1" customWidth="1"/>
    <col min="6869" max="6869" width="12.5703125" style="1" customWidth="1"/>
    <col min="6870" max="6870" width="11.5703125" style="1" customWidth="1"/>
    <col min="6871" max="6871" width="11.42578125" style="1" customWidth="1"/>
    <col min="6872" max="6872" width="13.7109375" style="1" customWidth="1"/>
    <col min="6873" max="6873" width="14.7109375" style="1" customWidth="1"/>
    <col min="6874" max="6874" width="13.42578125" style="1" customWidth="1"/>
    <col min="6875" max="7117" width="8.7109375" style="1"/>
    <col min="7118" max="7118" width="8.5703125" style="1" customWidth="1"/>
    <col min="7119" max="7119" width="9.5703125" style="1" customWidth="1"/>
    <col min="7120" max="7120" width="36.28515625" style="1" customWidth="1"/>
    <col min="7121" max="7121" width="86.42578125" style="1" customWidth="1"/>
    <col min="7122" max="7122" width="18.7109375" style="1" customWidth="1"/>
    <col min="7123" max="7123" width="9" style="1" customWidth="1"/>
    <col min="7124" max="7124" width="8.42578125" style="1" customWidth="1"/>
    <col min="7125" max="7125" width="12.5703125" style="1" customWidth="1"/>
    <col min="7126" max="7126" width="11.5703125" style="1" customWidth="1"/>
    <col min="7127" max="7127" width="11.42578125" style="1" customWidth="1"/>
    <col min="7128" max="7128" width="13.7109375" style="1" customWidth="1"/>
    <col min="7129" max="7129" width="14.7109375" style="1" customWidth="1"/>
    <col min="7130" max="7130" width="13.42578125" style="1" customWidth="1"/>
    <col min="7131" max="7373" width="8.7109375" style="1"/>
    <col min="7374" max="7374" width="8.5703125" style="1" customWidth="1"/>
    <col min="7375" max="7375" width="9.5703125" style="1" customWidth="1"/>
    <col min="7376" max="7376" width="36.28515625" style="1" customWidth="1"/>
    <col min="7377" max="7377" width="86.42578125" style="1" customWidth="1"/>
    <col min="7378" max="7378" width="18.7109375" style="1" customWidth="1"/>
    <col min="7379" max="7379" width="9" style="1" customWidth="1"/>
    <col min="7380" max="7380" width="8.42578125" style="1" customWidth="1"/>
    <col min="7381" max="7381" width="12.5703125" style="1" customWidth="1"/>
    <col min="7382" max="7382" width="11.5703125" style="1" customWidth="1"/>
    <col min="7383" max="7383" width="11.42578125" style="1" customWidth="1"/>
    <col min="7384" max="7384" width="13.7109375" style="1" customWidth="1"/>
    <col min="7385" max="7385" width="14.7109375" style="1" customWidth="1"/>
    <col min="7386" max="7386" width="13.42578125" style="1" customWidth="1"/>
    <col min="7387" max="7629" width="8.7109375" style="1"/>
    <col min="7630" max="7630" width="8.5703125" style="1" customWidth="1"/>
    <col min="7631" max="7631" width="9.5703125" style="1" customWidth="1"/>
    <col min="7632" max="7632" width="36.28515625" style="1" customWidth="1"/>
    <col min="7633" max="7633" width="86.42578125" style="1" customWidth="1"/>
    <col min="7634" max="7634" width="18.7109375" style="1" customWidth="1"/>
    <col min="7635" max="7635" width="9" style="1" customWidth="1"/>
    <col min="7636" max="7636" width="8.42578125" style="1" customWidth="1"/>
    <col min="7637" max="7637" width="12.5703125" style="1" customWidth="1"/>
    <col min="7638" max="7638" width="11.5703125" style="1" customWidth="1"/>
    <col min="7639" max="7639" width="11.42578125" style="1" customWidth="1"/>
    <col min="7640" max="7640" width="13.7109375" style="1" customWidth="1"/>
    <col min="7641" max="7641" width="14.7109375" style="1" customWidth="1"/>
    <col min="7642" max="7642" width="13.42578125" style="1" customWidth="1"/>
    <col min="7643" max="7885" width="8.7109375" style="1"/>
    <col min="7886" max="7886" width="8.5703125" style="1" customWidth="1"/>
    <col min="7887" max="7887" width="9.5703125" style="1" customWidth="1"/>
    <col min="7888" max="7888" width="36.28515625" style="1" customWidth="1"/>
    <col min="7889" max="7889" width="86.42578125" style="1" customWidth="1"/>
    <col min="7890" max="7890" width="18.7109375" style="1" customWidth="1"/>
    <col min="7891" max="7891" width="9" style="1" customWidth="1"/>
    <col min="7892" max="7892" width="8.42578125" style="1" customWidth="1"/>
    <col min="7893" max="7893" width="12.5703125" style="1" customWidth="1"/>
    <col min="7894" max="7894" width="11.5703125" style="1" customWidth="1"/>
    <col min="7895" max="7895" width="11.42578125" style="1" customWidth="1"/>
    <col min="7896" max="7896" width="13.7109375" style="1" customWidth="1"/>
    <col min="7897" max="7897" width="14.7109375" style="1" customWidth="1"/>
    <col min="7898" max="7898" width="13.42578125" style="1" customWidth="1"/>
    <col min="7899" max="8141" width="8.7109375" style="1"/>
    <col min="8142" max="8142" width="8.5703125" style="1" customWidth="1"/>
    <col min="8143" max="8143" width="9.5703125" style="1" customWidth="1"/>
    <col min="8144" max="8144" width="36.28515625" style="1" customWidth="1"/>
    <col min="8145" max="8145" width="86.42578125" style="1" customWidth="1"/>
    <col min="8146" max="8146" width="18.7109375" style="1" customWidth="1"/>
    <col min="8147" max="8147" width="9" style="1" customWidth="1"/>
    <col min="8148" max="8148" width="8.42578125" style="1" customWidth="1"/>
    <col min="8149" max="8149" width="12.5703125" style="1" customWidth="1"/>
    <col min="8150" max="8150" width="11.5703125" style="1" customWidth="1"/>
    <col min="8151" max="8151" width="11.42578125" style="1" customWidth="1"/>
    <col min="8152" max="8152" width="13.7109375" style="1" customWidth="1"/>
    <col min="8153" max="8153" width="14.7109375" style="1" customWidth="1"/>
    <col min="8154" max="8154" width="13.42578125" style="1" customWidth="1"/>
    <col min="8155" max="8397" width="8.7109375" style="1"/>
    <col min="8398" max="8398" width="8.5703125" style="1" customWidth="1"/>
    <col min="8399" max="8399" width="9.5703125" style="1" customWidth="1"/>
    <col min="8400" max="8400" width="36.28515625" style="1" customWidth="1"/>
    <col min="8401" max="8401" width="86.42578125" style="1" customWidth="1"/>
    <col min="8402" max="8402" width="18.7109375" style="1" customWidth="1"/>
    <col min="8403" max="8403" width="9" style="1" customWidth="1"/>
    <col min="8404" max="8404" width="8.42578125" style="1" customWidth="1"/>
    <col min="8405" max="8405" width="12.5703125" style="1" customWidth="1"/>
    <col min="8406" max="8406" width="11.5703125" style="1" customWidth="1"/>
    <col min="8407" max="8407" width="11.42578125" style="1" customWidth="1"/>
    <col min="8408" max="8408" width="13.7109375" style="1" customWidth="1"/>
    <col min="8409" max="8409" width="14.7109375" style="1" customWidth="1"/>
    <col min="8410" max="8410" width="13.42578125" style="1" customWidth="1"/>
    <col min="8411" max="8653" width="8.7109375" style="1"/>
    <col min="8654" max="8654" width="8.5703125" style="1" customWidth="1"/>
    <col min="8655" max="8655" width="9.5703125" style="1" customWidth="1"/>
    <col min="8656" max="8656" width="36.28515625" style="1" customWidth="1"/>
    <col min="8657" max="8657" width="86.42578125" style="1" customWidth="1"/>
    <col min="8658" max="8658" width="18.7109375" style="1" customWidth="1"/>
    <col min="8659" max="8659" width="9" style="1" customWidth="1"/>
    <col min="8660" max="8660" width="8.42578125" style="1" customWidth="1"/>
    <col min="8661" max="8661" width="12.5703125" style="1" customWidth="1"/>
    <col min="8662" max="8662" width="11.5703125" style="1" customWidth="1"/>
    <col min="8663" max="8663" width="11.42578125" style="1" customWidth="1"/>
    <col min="8664" max="8664" width="13.7109375" style="1" customWidth="1"/>
    <col min="8665" max="8665" width="14.7109375" style="1" customWidth="1"/>
    <col min="8666" max="8666" width="13.42578125" style="1" customWidth="1"/>
    <col min="8667" max="8909" width="8.7109375" style="1"/>
    <col min="8910" max="8910" width="8.5703125" style="1" customWidth="1"/>
    <col min="8911" max="8911" width="9.5703125" style="1" customWidth="1"/>
    <col min="8912" max="8912" width="36.28515625" style="1" customWidth="1"/>
    <col min="8913" max="8913" width="86.42578125" style="1" customWidth="1"/>
    <col min="8914" max="8914" width="18.7109375" style="1" customWidth="1"/>
    <col min="8915" max="8915" width="9" style="1" customWidth="1"/>
    <col min="8916" max="8916" width="8.42578125" style="1" customWidth="1"/>
    <col min="8917" max="8917" width="12.5703125" style="1" customWidth="1"/>
    <col min="8918" max="8918" width="11.5703125" style="1" customWidth="1"/>
    <col min="8919" max="8919" width="11.42578125" style="1" customWidth="1"/>
    <col min="8920" max="8920" width="13.7109375" style="1" customWidth="1"/>
    <col min="8921" max="8921" width="14.7109375" style="1" customWidth="1"/>
    <col min="8922" max="8922" width="13.42578125" style="1" customWidth="1"/>
    <col min="8923" max="9165" width="8.7109375" style="1"/>
    <col min="9166" max="9166" width="8.5703125" style="1" customWidth="1"/>
    <col min="9167" max="9167" width="9.5703125" style="1" customWidth="1"/>
    <col min="9168" max="9168" width="36.28515625" style="1" customWidth="1"/>
    <col min="9169" max="9169" width="86.42578125" style="1" customWidth="1"/>
    <col min="9170" max="9170" width="18.7109375" style="1" customWidth="1"/>
    <col min="9171" max="9171" width="9" style="1" customWidth="1"/>
    <col min="9172" max="9172" width="8.42578125" style="1" customWidth="1"/>
    <col min="9173" max="9173" width="12.5703125" style="1" customWidth="1"/>
    <col min="9174" max="9174" width="11.5703125" style="1" customWidth="1"/>
    <col min="9175" max="9175" width="11.42578125" style="1" customWidth="1"/>
    <col min="9176" max="9176" width="13.7109375" style="1" customWidth="1"/>
    <col min="9177" max="9177" width="14.7109375" style="1" customWidth="1"/>
    <col min="9178" max="9178" width="13.42578125" style="1" customWidth="1"/>
    <col min="9179" max="9421" width="8.7109375" style="1"/>
    <col min="9422" max="9422" width="8.5703125" style="1" customWidth="1"/>
    <col min="9423" max="9423" width="9.5703125" style="1" customWidth="1"/>
    <col min="9424" max="9424" width="36.28515625" style="1" customWidth="1"/>
    <col min="9425" max="9425" width="86.42578125" style="1" customWidth="1"/>
    <col min="9426" max="9426" width="18.7109375" style="1" customWidth="1"/>
    <col min="9427" max="9427" width="9" style="1" customWidth="1"/>
    <col min="9428" max="9428" width="8.42578125" style="1" customWidth="1"/>
    <col min="9429" max="9429" width="12.5703125" style="1" customWidth="1"/>
    <col min="9430" max="9430" width="11.5703125" style="1" customWidth="1"/>
    <col min="9431" max="9431" width="11.42578125" style="1" customWidth="1"/>
    <col min="9432" max="9432" width="13.7109375" style="1" customWidth="1"/>
    <col min="9433" max="9433" width="14.7109375" style="1" customWidth="1"/>
    <col min="9434" max="9434" width="13.42578125" style="1" customWidth="1"/>
    <col min="9435" max="9677" width="8.7109375" style="1"/>
    <col min="9678" max="9678" width="8.5703125" style="1" customWidth="1"/>
    <col min="9679" max="9679" width="9.5703125" style="1" customWidth="1"/>
    <col min="9680" max="9680" width="36.28515625" style="1" customWidth="1"/>
    <col min="9681" max="9681" width="86.42578125" style="1" customWidth="1"/>
    <col min="9682" max="9682" width="18.7109375" style="1" customWidth="1"/>
    <col min="9683" max="9683" width="9" style="1" customWidth="1"/>
    <col min="9684" max="9684" width="8.42578125" style="1" customWidth="1"/>
    <col min="9685" max="9685" width="12.5703125" style="1" customWidth="1"/>
    <col min="9686" max="9686" width="11.5703125" style="1" customWidth="1"/>
    <col min="9687" max="9687" width="11.42578125" style="1" customWidth="1"/>
    <col min="9688" max="9688" width="13.7109375" style="1" customWidth="1"/>
    <col min="9689" max="9689" width="14.7109375" style="1" customWidth="1"/>
    <col min="9690" max="9690" width="13.42578125" style="1" customWidth="1"/>
    <col min="9691" max="9933" width="8.7109375" style="1"/>
    <col min="9934" max="9934" width="8.5703125" style="1" customWidth="1"/>
    <col min="9935" max="9935" width="9.5703125" style="1" customWidth="1"/>
    <col min="9936" max="9936" width="36.28515625" style="1" customWidth="1"/>
    <col min="9937" max="9937" width="86.42578125" style="1" customWidth="1"/>
    <col min="9938" max="9938" width="18.7109375" style="1" customWidth="1"/>
    <col min="9939" max="9939" width="9" style="1" customWidth="1"/>
    <col min="9940" max="9940" width="8.42578125" style="1" customWidth="1"/>
    <col min="9941" max="9941" width="12.5703125" style="1" customWidth="1"/>
    <col min="9942" max="9942" width="11.5703125" style="1" customWidth="1"/>
    <col min="9943" max="9943" width="11.42578125" style="1" customWidth="1"/>
    <col min="9944" max="9944" width="13.7109375" style="1" customWidth="1"/>
    <col min="9945" max="9945" width="14.7109375" style="1" customWidth="1"/>
    <col min="9946" max="9946" width="13.42578125" style="1" customWidth="1"/>
    <col min="9947" max="10189" width="8.7109375" style="1"/>
    <col min="10190" max="10190" width="8.5703125" style="1" customWidth="1"/>
    <col min="10191" max="10191" width="9.5703125" style="1" customWidth="1"/>
    <col min="10192" max="10192" width="36.28515625" style="1" customWidth="1"/>
    <col min="10193" max="10193" width="86.42578125" style="1" customWidth="1"/>
    <col min="10194" max="10194" width="18.7109375" style="1" customWidth="1"/>
    <col min="10195" max="10195" width="9" style="1" customWidth="1"/>
    <col min="10196" max="10196" width="8.42578125" style="1" customWidth="1"/>
    <col min="10197" max="10197" width="12.5703125" style="1" customWidth="1"/>
    <col min="10198" max="10198" width="11.5703125" style="1" customWidth="1"/>
    <col min="10199" max="10199" width="11.42578125" style="1" customWidth="1"/>
    <col min="10200" max="10200" width="13.7109375" style="1" customWidth="1"/>
    <col min="10201" max="10201" width="14.7109375" style="1" customWidth="1"/>
    <col min="10202" max="10202" width="13.42578125" style="1" customWidth="1"/>
    <col min="10203" max="10445" width="8.7109375" style="1"/>
    <col min="10446" max="10446" width="8.5703125" style="1" customWidth="1"/>
    <col min="10447" max="10447" width="9.5703125" style="1" customWidth="1"/>
    <col min="10448" max="10448" width="36.28515625" style="1" customWidth="1"/>
    <col min="10449" max="10449" width="86.42578125" style="1" customWidth="1"/>
    <col min="10450" max="10450" width="18.7109375" style="1" customWidth="1"/>
    <col min="10451" max="10451" width="9" style="1" customWidth="1"/>
    <col min="10452" max="10452" width="8.42578125" style="1" customWidth="1"/>
    <col min="10453" max="10453" width="12.5703125" style="1" customWidth="1"/>
    <col min="10454" max="10454" width="11.5703125" style="1" customWidth="1"/>
    <col min="10455" max="10455" width="11.42578125" style="1" customWidth="1"/>
    <col min="10456" max="10456" width="13.7109375" style="1" customWidth="1"/>
    <col min="10457" max="10457" width="14.7109375" style="1" customWidth="1"/>
    <col min="10458" max="10458" width="13.42578125" style="1" customWidth="1"/>
    <col min="10459" max="10701" width="8.7109375" style="1"/>
    <col min="10702" max="10702" width="8.5703125" style="1" customWidth="1"/>
    <col min="10703" max="10703" width="9.5703125" style="1" customWidth="1"/>
    <col min="10704" max="10704" width="36.28515625" style="1" customWidth="1"/>
    <col min="10705" max="10705" width="86.42578125" style="1" customWidth="1"/>
    <col min="10706" max="10706" width="18.7109375" style="1" customWidth="1"/>
    <col min="10707" max="10707" width="9" style="1" customWidth="1"/>
    <col min="10708" max="10708" width="8.42578125" style="1" customWidth="1"/>
    <col min="10709" max="10709" width="12.5703125" style="1" customWidth="1"/>
    <col min="10710" max="10710" width="11.5703125" style="1" customWidth="1"/>
    <col min="10711" max="10711" width="11.42578125" style="1" customWidth="1"/>
    <col min="10712" max="10712" width="13.7109375" style="1" customWidth="1"/>
    <col min="10713" max="10713" width="14.7109375" style="1" customWidth="1"/>
    <col min="10714" max="10714" width="13.42578125" style="1" customWidth="1"/>
    <col min="10715" max="10957" width="8.7109375" style="1"/>
    <col min="10958" max="10958" width="8.5703125" style="1" customWidth="1"/>
    <col min="10959" max="10959" width="9.5703125" style="1" customWidth="1"/>
    <col min="10960" max="10960" width="36.28515625" style="1" customWidth="1"/>
    <col min="10961" max="10961" width="86.42578125" style="1" customWidth="1"/>
    <col min="10962" max="10962" width="18.7109375" style="1" customWidth="1"/>
    <col min="10963" max="10963" width="9" style="1" customWidth="1"/>
    <col min="10964" max="10964" width="8.42578125" style="1" customWidth="1"/>
    <col min="10965" max="10965" width="12.5703125" style="1" customWidth="1"/>
    <col min="10966" max="10966" width="11.5703125" style="1" customWidth="1"/>
    <col min="10967" max="10967" width="11.42578125" style="1" customWidth="1"/>
    <col min="10968" max="10968" width="13.7109375" style="1" customWidth="1"/>
    <col min="10969" max="10969" width="14.7109375" style="1" customWidth="1"/>
    <col min="10970" max="10970" width="13.42578125" style="1" customWidth="1"/>
    <col min="10971" max="11213" width="8.7109375" style="1"/>
    <col min="11214" max="11214" width="8.5703125" style="1" customWidth="1"/>
    <col min="11215" max="11215" width="9.5703125" style="1" customWidth="1"/>
    <col min="11216" max="11216" width="36.28515625" style="1" customWidth="1"/>
    <col min="11217" max="11217" width="86.42578125" style="1" customWidth="1"/>
    <col min="11218" max="11218" width="18.7109375" style="1" customWidth="1"/>
    <col min="11219" max="11219" width="9" style="1" customWidth="1"/>
    <col min="11220" max="11220" width="8.42578125" style="1" customWidth="1"/>
    <col min="11221" max="11221" width="12.5703125" style="1" customWidth="1"/>
    <col min="11222" max="11222" width="11.5703125" style="1" customWidth="1"/>
    <col min="11223" max="11223" width="11.42578125" style="1" customWidth="1"/>
    <col min="11224" max="11224" width="13.7109375" style="1" customWidth="1"/>
    <col min="11225" max="11225" width="14.7109375" style="1" customWidth="1"/>
    <col min="11226" max="11226" width="13.42578125" style="1" customWidth="1"/>
    <col min="11227" max="11469" width="8.7109375" style="1"/>
    <col min="11470" max="11470" width="8.5703125" style="1" customWidth="1"/>
    <col min="11471" max="11471" width="9.5703125" style="1" customWidth="1"/>
    <col min="11472" max="11472" width="36.28515625" style="1" customWidth="1"/>
    <col min="11473" max="11473" width="86.42578125" style="1" customWidth="1"/>
    <col min="11474" max="11474" width="18.7109375" style="1" customWidth="1"/>
    <col min="11475" max="11475" width="9" style="1" customWidth="1"/>
    <col min="11476" max="11476" width="8.42578125" style="1" customWidth="1"/>
    <col min="11477" max="11477" width="12.5703125" style="1" customWidth="1"/>
    <col min="11478" max="11478" width="11.5703125" style="1" customWidth="1"/>
    <col min="11479" max="11479" width="11.42578125" style="1" customWidth="1"/>
    <col min="11480" max="11480" width="13.7109375" style="1" customWidth="1"/>
    <col min="11481" max="11481" width="14.7109375" style="1" customWidth="1"/>
    <col min="11482" max="11482" width="13.42578125" style="1" customWidth="1"/>
    <col min="11483" max="11725" width="8.7109375" style="1"/>
    <col min="11726" max="11726" width="8.5703125" style="1" customWidth="1"/>
    <col min="11727" max="11727" width="9.5703125" style="1" customWidth="1"/>
    <col min="11728" max="11728" width="36.28515625" style="1" customWidth="1"/>
    <col min="11729" max="11729" width="86.42578125" style="1" customWidth="1"/>
    <col min="11730" max="11730" width="18.7109375" style="1" customWidth="1"/>
    <col min="11731" max="11731" width="9" style="1" customWidth="1"/>
    <col min="11732" max="11732" width="8.42578125" style="1" customWidth="1"/>
    <col min="11733" max="11733" width="12.5703125" style="1" customWidth="1"/>
    <col min="11734" max="11734" width="11.5703125" style="1" customWidth="1"/>
    <col min="11735" max="11735" width="11.42578125" style="1" customWidth="1"/>
    <col min="11736" max="11736" width="13.7109375" style="1" customWidth="1"/>
    <col min="11737" max="11737" width="14.7109375" style="1" customWidth="1"/>
    <col min="11738" max="11738" width="13.42578125" style="1" customWidth="1"/>
    <col min="11739" max="11981" width="8.7109375" style="1"/>
    <col min="11982" max="11982" width="8.5703125" style="1" customWidth="1"/>
    <col min="11983" max="11983" width="9.5703125" style="1" customWidth="1"/>
    <col min="11984" max="11984" width="36.28515625" style="1" customWidth="1"/>
    <col min="11985" max="11985" width="86.42578125" style="1" customWidth="1"/>
    <col min="11986" max="11986" width="18.7109375" style="1" customWidth="1"/>
    <col min="11987" max="11987" width="9" style="1" customWidth="1"/>
    <col min="11988" max="11988" width="8.42578125" style="1" customWidth="1"/>
    <col min="11989" max="11989" width="12.5703125" style="1" customWidth="1"/>
    <col min="11990" max="11990" width="11.5703125" style="1" customWidth="1"/>
    <col min="11991" max="11991" width="11.42578125" style="1" customWidth="1"/>
    <col min="11992" max="11992" width="13.7109375" style="1" customWidth="1"/>
    <col min="11993" max="11993" width="14.7109375" style="1" customWidth="1"/>
    <col min="11994" max="11994" width="13.42578125" style="1" customWidth="1"/>
    <col min="11995" max="12237" width="8.7109375" style="1"/>
    <col min="12238" max="12238" width="8.5703125" style="1" customWidth="1"/>
    <col min="12239" max="12239" width="9.5703125" style="1" customWidth="1"/>
    <col min="12240" max="12240" width="36.28515625" style="1" customWidth="1"/>
    <col min="12241" max="12241" width="86.42578125" style="1" customWidth="1"/>
    <col min="12242" max="12242" width="18.7109375" style="1" customWidth="1"/>
    <col min="12243" max="12243" width="9" style="1" customWidth="1"/>
    <col min="12244" max="12244" width="8.42578125" style="1" customWidth="1"/>
    <col min="12245" max="12245" width="12.5703125" style="1" customWidth="1"/>
    <col min="12246" max="12246" width="11.5703125" style="1" customWidth="1"/>
    <col min="12247" max="12247" width="11.42578125" style="1" customWidth="1"/>
    <col min="12248" max="12248" width="13.7109375" style="1" customWidth="1"/>
    <col min="12249" max="12249" width="14.7109375" style="1" customWidth="1"/>
    <col min="12250" max="12250" width="13.42578125" style="1" customWidth="1"/>
    <col min="12251" max="12493" width="8.7109375" style="1"/>
    <col min="12494" max="12494" width="8.5703125" style="1" customWidth="1"/>
    <col min="12495" max="12495" width="9.5703125" style="1" customWidth="1"/>
    <col min="12496" max="12496" width="36.28515625" style="1" customWidth="1"/>
    <col min="12497" max="12497" width="86.42578125" style="1" customWidth="1"/>
    <col min="12498" max="12498" width="18.7109375" style="1" customWidth="1"/>
    <col min="12499" max="12499" width="9" style="1" customWidth="1"/>
    <col min="12500" max="12500" width="8.42578125" style="1" customWidth="1"/>
    <col min="12501" max="12501" width="12.5703125" style="1" customWidth="1"/>
    <col min="12502" max="12502" width="11.5703125" style="1" customWidth="1"/>
    <col min="12503" max="12503" width="11.42578125" style="1" customWidth="1"/>
    <col min="12504" max="12504" width="13.7109375" style="1" customWidth="1"/>
    <col min="12505" max="12505" width="14.7109375" style="1" customWidth="1"/>
    <col min="12506" max="12506" width="13.42578125" style="1" customWidth="1"/>
    <col min="12507" max="12749" width="8.7109375" style="1"/>
    <col min="12750" max="12750" width="8.5703125" style="1" customWidth="1"/>
    <col min="12751" max="12751" width="9.5703125" style="1" customWidth="1"/>
    <col min="12752" max="12752" width="36.28515625" style="1" customWidth="1"/>
    <col min="12753" max="12753" width="86.42578125" style="1" customWidth="1"/>
    <col min="12754" max="12754" width="18.7109375" style="1" customWidth="1"/>
    <col min="12755" max="12755" width="9" style="1" customWidth="1"/>
    <col min="12756" max="12756" width="8.42578125" style="1" customWidth="1"/>
    <col min="12757" max="12757" width="12.5703125" style="1" customWidth="1"/>
    <col min="12758" max="12758" width="11.5703125" style="1" customWidth="1"/>
    <col min="12759" max="12759" width="11.42578125" style="1" customWidth="1"/>
    <col min="12760" max="12760" width="13.7109375" style="1" customWidth="1"/>
    <col min="12761" max="12761" width="14.7109375" style="1" customWidth="1"/>
    <col min="12762" max="12762" width="13.42578125" style="1" customWidth="1"/>
    <col min="12763" max="13005" width="8.7109375" style="1"/>
    <col min="13006" max="13006" width="8.5703125" style="1" customWidth="1"/>
    <col min="13007" max="13007" width="9.5703125" style="1" customWidth="1"/>
    <col min="13008" max="13008" width="36.28515625" style="1" customWidth="1"/>
    <col min="13009" max="13009" width="86.42578125" style="1" customWidth="1"/>
    <col min="13010" max="13010" width="18.7109375" style="1" customWidth="1"/>
    <col min="13011" max="13011" width="9" style="1" customWidth="1"/>
    <col min="13012" max="13012" width="8.42578125" style="1" customWidth="1"/>
    <col min="13013" max="13013" width="12.5703125" style="1" customWidth="1"/>
    <col min="13014" max="13014" width="11.5703125" style="1" customWidth="1"/>
    <col min="13015" max="13015" width="11.42578125" style="1" customWidth="1"/>
    <col min="13016" max="13016" width="13.7109375" style="1" customWidth="1"/>
    <col min="13017" max="13017" width="14.7109375" style="1" customWidth="1"/>
    <col min="13018" max="13018" width="13.42578125" style="1" customWidth="1"/>
    <col min="13019" max="13261" width="8.7109375" style="1"/>
    <col min="13262" max="13262" width="8.5703125" style="1" customWidth="1"/>
    <col min="13263" max="13263" width="9.5703125" style="1" customWidth="1"/>
    <col min="13264" max="13264" width="36.28515625" style="1" customWidth="1"/>
    <col min="13265" max="13265" width="86.42578125" style="1" customWidth="1"/>
    <col min="13266" max="13266" width="18.7109375" style="1" customWidth="1"/>
    <col min="13267" max="13267" width="9" style="1" customWidth="1"/>
    <col min="13268" max="13268" width="8.42578125" style="1" customWidth="1"/>
    <col min="13269" max="13269" width="12.5703125" style="1" customWidth="1"/>
    <col min="13270" max="13270" width="11.5703125" style="1" customWidth="1"/>
    <col min="13271" max="13271" width="11.42578125" style="1" customWidth="1"/>
    <col min="13272" max="13272" width="13.7109375" style="1" customWidth="1"/>
    <col min="13273" max="13273" width="14.7109375" style="1" customWidth="1"/>
    <col min="13274" max="13274" width="13.42578125" style="1" customWidth="1"/>
    <col min="13275" max="13517" width="8.7109375" style="1"/>
    <col min="13518" max="13518" width="8.5703125" style="1" customWidth="1"/>
    <col min="13519" max="13519" width="9.5703125" style="1" customWidth="1"/>
    <col min="13520" max="13520" width="36.28515625" style="1" customWidth="1"/>
    <col min="13521" max="13521" width="86.42578125" style="1" customWidth="1"/>
    <col min="13522" max="13522" width="18.7109375" style="1" customWidth="1"/>
    <col min="13523" max="13523" width="9" style="1" customWidth="1"/>
    <col min="13524" max="13524" width="8.42578125" style="1" customWidth="1"/>
    <col min="13525" max="13525" width="12.5703125" style="1" customWidth="1"/>
    <col min="13526" max="13526" width="11.5703125" style="1" customWidth="1"/>
    <col min="13527" max="13527" width="11.42578125" style="1" customWidth="1"/>
    <col min="13528" max="13528" width="13.7109375" style="1" customWidth="1"/>
    <col min="13529" max="13529" width="14.7109375" style="1" customWidth="1"/>
    <col min="13530" max="13530" width="13.42578125" style="1" customWidth="1"/>
    <col min="13531" max="13773" width="8.7109375" style="1"/>
    <col min="13774" max="13774" width="8.5703125" style="1" customWidth="1"/>
    <col min="13775" max="13775" width="9.5703125" style="1" customWidth="1"/>
    <col min="13776" max="13776" width="36.28515625" style="1" customWidth="1"/>
    <col min="13777" max="13777" width="86.42578125" style="1" customWidth="1"/>
    <col min="13778" max="13778" width="18.7109375" style="1" customWidth="1"/>
    <col min="13779" max="13779" width="9" style="1" customWidth="1"/>
    <col min="13780" max="13780" width="8.42578125" style="1" customWidth="1"/>
    <col min="13781" max="13781" width="12.5703125" style="1" customWidth="1"/>
    <col min="13782" max="13782" width="11.5703125" style="1" customWidth="1"/>
    <col min="13783" max="13783" width="11.42578125" style="1" customWidth="1"/>
    <col min="13784" max="13784" width="13.7109375" style="1" customWidth="1"/>
    <col min="13785" max="13785" width="14.7109375" style="1" customWidth="1"/>
    <col min="13786" max="13786" width="13.42578125" style="1" customWidth="1"/>
    <col min="13787" max="14029" width="8.7109375" style="1"/>
    <col min="14030" max="14030" width="8.5703125" style="1" customWidth="1"/>
    <col min="14031" max="14031" width="9.5703125" style="1" customWidth="1"/>
    <col min="14032" max="14032" width="36.28515625" style="1" customWidth="1"/>
    <col min="14033" max="14033" width="86.42578125" style="1" customWidth="1"/>
    <col min="14034" max="14034" width="18.7109375" style="1" customWidth="1"/>
    <col min="14035" max="14035" width="9" style="1" customWidth="1"/>
    <col min="14036" max="14036" width="8.42578125" style="1" customWidth="1"/>
    <col min="14037" max="14037" width="12.5703125" style="1" customWidth="1"/>
    <col min="14038" max="14038" width="11.5703125" style="1" customWidth="1"/>
    <col min="14039" max="14039" width="11.42578125" style="1" customWidth="1"/>
    <col min="14040" max="14040" width="13.7109375" style="1" customWidth="1"/>
    <col min="14041" max="14041" width="14.7109375" style="1" customWidth="1"/>
    <col min="14042" max="14042" width="13.42578125" style="1" customWidth="1"/>
    <col min="14043" max="14285" width="8.7109375" style="1"/>
    <col min="14286" max="14286" width="8.5703125" style="1" customWidth="1"/>
    <col min="14287" max="14287" width="9.5703125" style="1" customWidth="1"/>
    <col min="14288" max="14288" width="36.28515625" style="1" customWidth="1"/>
    <col min="14289" max="14289" width="86.42578125" style="1" customWidth="1"/>
    <col min="14290" max="14290" width="18.7109375" style="1" customWidth="1"/>
    <col min="14291" max="14291" width="9" style="1" customWidth="1"/>
    <col min="14292" max="14292" width="8.42578125" style="1" customWidth="1"/>
    <col min="14293" max="14293" width="12.5703125" style="1" customWidth="1"/>
    <col min="14294" max="14294" width="11.5703125" style="1" customWidth="1"/>
    <col min="14295" max="14295" width="11.42578125" style="1" customWidth="1"/>
    <col min="14296" max="14296" width="13.7109375" style="1" customWidth="1"/>
    <col min="14297" max="14297" width="14.7109375" style="1" customWidth="1"/>
    <col min="14298" max="14298" width="13.42578125" style="1" customWidth="1"/>
    <col min="14299" max="14541" width="8.7109375" style="1"/>
    <col min="14542" max="14542" width="8.5703125" style="1" customWidth="1"/>
    <col min="14543" max="14543" width="9.5703125" style="1" customWidth="1"/>
    <col min="14544" max="14544" width="36.28515625" style="1" customWidth="1"/>
    <col min="14545" max="14545" width="86.42578125" style="1" customWidth="1"/>
    <col min="14546" max="14546" width="18.7109375" style="1" customWidth="1"/>
    <col min="14547" max="14547" width="9" style="1" customWidth="1"/>
    <col min="14548" max="14548" width="8.42578125" style="1" customWidth="1"/>
    <col min="14549" max="14549" width="12.5703125" style="1" customWidth="1"/>
    <col min="14550" max="14550" width="11.5703125" style="1" customWidth="1"/>
    <col min="14551" max="14551" width="11.42578125" style="1" customWidth="1"/>
    <col min="14552" max="14552" width="13.7109375" style="1" customWidth="1"/>
    <col min="14553" max="14553" width="14.7109375" style="1" customWidth="1"/>
    <col min="14554" max="14554" width="13.42578125" style="1" customWidth="1"/>
    <col min="14555" max="14797" width="8.7109375" style="1"/>
    <col min="14798" max="14798" width="8.5703125" style="1" customWidth="1"/>
    <col min="14799" max="14799" width="9.5703125" style="1" customWidth="1"/>
    <col min="14800" max="14800" width="36.28515625" style="1" customWidth="1"/>
    <col min="14801" max="14801" width="86.42578125" style="1" customWidth="1"/>
    <col min="14802" max="14802" width="18.7109375" style="1" customWidth="1"/>
    <col min="14803" max="14803" width="9" style="1" customWidth="1"/>
    <col min="14804" max="14804" width="8.42578125" style="1" customWidth="1"/>
    <col min="14805" max="14805" width="12.5703125" style="1" customWidth="1"/>
    <col min="14806" max="14806" width="11.5703125" style="1" customWidth="1"/>
    <col min="14807" max="14807" width="11.42578125" style="1" customWidth="1"/>
    <col min="14808" max="14808" width="13.7109375" style="1" customWidth="1"/>
    <col min="14809" max="14809" width="14.7109375" style="1" customWidth="1"/>
    <col min="14810" max="14810" width="13.42578125" style="1" customWidth="1"/>
    <col min="14811" max="15053" width="8.7109375" style="1"/>
    <col min="15054" max="15054" width="8.5703125" style="1" customWidth="1"/>
    <col min="15055" max="15055" width="9.5703125" style="1" customWidth="1"/>
    <col min="15056" max="15056" width="36.28515625" style="1" customWidth="1"/>
    <col min="15057" max="15057" width="86.42578125" style="1" customWidth="1"/>
    <col min="15058" max="15058" width="18.7109375" style="1" customWidth="1"/>
    <col min="15059" max="15059" width="9" style="1" customWidth="1"/>
    <col min="15060" max="15060" width="8.42578125" style="1" customWidth="1"/>
    <col min="15061" max="15061" width="12.5703125" style="1" customWidth="1"/>
    <col min="15062" max="15062" width="11.5703125" style="1" customWidth="1"/>
    <col min="15063" max="15063" width="11.42578125" style="1" customWidth="1"/>
    <col min="15064" max="15064" width="13.7109375" style="1" customWidth="1"/>
    <col min="15065" max="15065" width="14.7109375" style="1" customWidth="1"/>
    <col min="15066" max="15066" width="13.42578125" style="1" customWidth="1"/>
    <col min="15067" max="15309" width="8.7109375" style="1"/>
    <col min="15310" max="15310" width="8.5703125" style="1" customWidth="1"/>
    <col min="15311" max="15311" width="9.5703125" style="1" customWidth="1"/>
    <col min="15312" max="15312" width="36.28515625" style="1" customWidth="1"/>
    <col min="15313" max="15313" width="86.42578125" style="1" customWidth="1"/>
    <col min="15314" max="15314" width="18.7109375" style="1" customWidth="1"/>
    <col min="15315" max="15315" width="9" style="1" customWidth="1"/>
    <col min="15316" max="15316" width="8.42578125" style="1" customWidth="1"/>
    <col min="15317" max="15317" width="12.5703125" style="1" customWidth="1"/>
    <col min="15318" max="15318" width="11.5703125" style="1" customWidth="1"/>
    <col min="15319" max="15319" width="11.42578125" style="1" customWidth="1"/>
    <col min="15320" max="15320" width="13.7109375" style="1" customWidth="1"/>
    <col min="15321" max="15321" width="14.7109375" style="1" customWidth="1"/>
    <col min="15322" max="15322" width="13.42578125" style="1" customWidth="1"/>
    <col min="15323" max="15565" width="8.7109375" style="1"/>
    <col min="15566" max="15566" width="8.5703125" style="1" customWidth="1"/>
    <col min="15567" max="15567" width="9.5703125" style="1" customWidth="1"/>
    <col min="15568" max="15568" width="36.28515625" style="1" customWidth="1"/>
    <col min="15569" max="15569" width="86.42578125" style="1" customWidth="1"/>
    <col min="15570" max="15570" width="18.7109375" style="1" customWidth="1"/>
    <col min="15571" max="15571" width="9" style="1" customWidth="1"/>
    <col min="15572" max="15572" width="8.42578125" style="1" customWidth="1"/>
    <col min="15573" max="15573" width="12.5703125" style="1" customWidth="1"/>
    <col min="15574" max="15574" width="11.5703125" style="1" customWidth="1"/>
    <col min="15575" max="15575" width="11.42578125" style="1" customWidth="1"/>
    <col min="15576" max="15576" width="13.7109375" style="1" customWidth="1"/>
    <col min="15577" max="15577" width="14.7109375" style="1" customWidth="1"/>
    <col min="15578" max="15578" width="13.42578125" style="1" customWidth="1"/>
    <col min="15579" max="15821" width="8.7109375" style="1"/>
    <col min="15822" max="15822" width="8.5703125" style="1" customWidth="1"/>
    <col min="15823" max="15823" width="9.5703125" style="1" customWidth="1"/>
    <col min="15824" max="15824" width="36.28515625" style="1" customWidth="1"/>
    <col min="15825" max="15825" width="86.42578125" style="1" customWidth="1"/>
    <col min="15826" max="15826" width="18.7109375" style="1" customWidth="1"/>
    <col min="15827" max="15827" width="9" style="1" customWidth="1"/>
    <col min="15828" max="15828" width="8.42578125" style="1" customWidth="1"/>
    <col min="15829" max="15829" width="12.5703125" style="1" customWidth="1"/>
    <col min="15830" max="15830" width="11.5703125" style="1" customWidth="1"/>
    <col min="15831" max="15831" width="11.42578125" style="1" customWidth="1"/>
    <col min="15832" max="15832" width="13.7109375" style="1" customWidth="1"/>
    <col min="15833" max="15833" width="14.7109375" style="1" customWidth="1"/>
    <col min="15834" max="15834" width="13.42578125" style="1" customWidth="1"/>
    <col min="15835" max="16077" width="8.7109375" style="1"/>
    <col min="16078" max="16078" width="8.5703125" style="1" customWidth="1"/>
    <col min="16079" max="16079" width="9.5703125" style="1" customWidth="1"/>
    <col min="16080" max="16080" width="36.28515625" style="1" customWidth="1"/>
    <col min="16081" max="16081" width="86.42578125" style="1" customWidth="1"/>
    <col min="16082" max="16082" width="18.7109375" style="1" customWidth="1"/>
    <col min="16083" max="16083" width="9" style="1" customWidth="1"/>
    <col min="16084" max="16084" width="8.42578125" style="1" customWidth="1"/>
    <col min="16085" max="16085" width="12.5703125" style="1" customWidth="1"/>
    <col min="16086" max="16086" width="11.5703125" style="1" customWidth="1"/>
    <col min="16087" max="16087" width="11.42578125" style="1" customWidth="1"/>
    <col min="16088" max="16088" width="13.7109375" style="1" customWidth="1"/>
    <col min="16089" max="16089" width="14.7109375" style="1" customWidth="1"/>
    <col min="16090" max="16090" width="13.42578125" style="1" customWidth="1"/>
    <col min="16091" max="16341" width="8.7109375" style="1"/>
    <col min="16342" max="16384" width="9.285156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999" t="s">
        <v>7</v>
      </c>
      <c r="B7" s="999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999" t="s">
        <v>9</v>
      </c>
      <c r="B9" s="999"/>
      <c r="C9" s="1000" t="s">
        <v>84</v>
      </c>
      <c r="D9" s="1000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999" t="s">
        <v>96</v>
      </c>
      <c r="B11" s="999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999" t="s">
        <v>10</v>
      </c>
      <c r="B13" s="999"/>
      <c r="C13" s="1000" t="s">
        <v>97</v>
      </c>
      <c r="D13" s="1000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999" t="s">
        <v>0</v>
      </c>
      <c r="B15" s="999"/>
      <c r="C15" s="999" t="s">
        <v>98</v>
      </c>
      <c r="D15" s="999"/>
      <c r="F15" s="12"/>
      <c r="G15" s="12"/>
      <c r="J15" s="23" t="s">
        <v>11</v>
      </c>
      <c r="K15" s="178"/>
    </row>
    <row r="16" spans="1:11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40" t="s">
        <v>161</v>
      </c>
    </row>
    <row r="19" spans="1:11" s="8" customFormat="1" ht="13.5">
      <c r="A19" s="6"/>
      <c r="B19" s="25"/>
      <c r="C19" s="29"/>
      <c r="D19" s="7"/>
      <c r="F19" s="12"/>
      <c r="I19" s="12"/>
      <c r="J19" s="33" t="s">
        <v>13</v>
      </c>
      <c r="K19" s="341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991" t="s">
        <v>16</v>
      </c>
      <c r="K22" s="992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6</v>
      </c>
      <c r="I24" s="45" t="s">
        <v>1402</v>
      </c>
      <c r="J24" s="180">
        <v>45469</v>
      </c>
      <c r="K24" s="45" t="s">
        <v>1402</v>
      </c>
    </row>
    <row r="25" spans="1:11" s="49" customFormat="1" ht="18.75">
      <c r="A25" s="993" t="s">
        <v>76</v>
      </c>
      <c r="B25" s="993"/>
      <c r="C25" s="993"/>
      <c r="D25" s="993"/>
      <c r="E25" s="993"/>
      <c r="F25" s="993"/>
      <c r="G25" s="993"/>
      <c r="H25" s="993"/>
      <c r="I25" s="993"/>
      <c r="J25" s="993"/>
      <c r="K25" s="993"/>
    </row>
    <row r="26" spans="1:11" s="49" customFormat="1" ht="18.75">
      <c r="A26" s="993" t="s">
        <v>17</v>
      </c>
      <c r="B26" s="993"/>
      <c r="C26" s="993"/>
      <c r="D26" s="993"/>
      <c r="E26" s="993"/>
      <c r="F26" s="993"/>
      <c r="G26" s="993"/>
      <c r="H26" s="993"/>
      <c r="I26" s="993"/>
      <c r="J26" s="993"/>
      <c r="K26" s="993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6.5">
      <c r="A28" s="994" t="s">
        <v>63</v>
      </c>
      <c r="B28" s="994"/>
      <c r="C28" s="994"/>
      <c r="D28" s="994"/>
      <c r="E28" s="994"/>
      <c r="F28" s="995">
        <v>70145581.823799998</v>
      </c>
      <c r="G28" s="995"/>
      <c r="H28" s="50" t="s">
        <v>22</v>
      </c>
      <c r="I28" s="50"/>
      <c r="J28" s="4" t="s">
        <v>64</v>
      </c>
      <c r="K28" s="51">
        <f>F28-F28/1.2</f>
        <v>11690930.303966664</v>
      </c>
    </row>
    <row r="29" spans="1:11" s="49" customFormat="1" ht="10.5" customHeight="1">
      <c r="A29" s="996"/>
      <c r="B29" s="996"/>
      <c r="C29" s="996"/>
      <c r="D29" s="996"/>
      <c r="E29" s="996"/>
      <c r="F29" s="996"/>
      <c r="G29" s="996"/>
      <c r="H29" s="996"/>
      <c r="I29" s="996"/>
      <c r="J29" s="996"/>
      <c r="K29" s="996"/>
    </row>
    <row r="30" spans="1:11" s="49" customFormat="1" ht="14.1" customHeight="1">
      <c r="A30" s="997" t="s">
        <v>14</v>
      </c>
      <c r="B30" s="997"/>
      <c r="C30" s="997" t="s">
        <v>65</v>
      </c>
      <c r="D30" s="998" t="s">
        <v>66</v>
      </c>
      <c r="E30" s="998" t="s">
        <v>67</v>
      </c>
      <c r="F30" s="998" t="s">
        <v>68</v>
      </c>
      <c r="G30" s="998" t="s">
        <v>69</v>
      </c>
      <c r="H30" s="998"/>
      <c r="I30" s="998" t="s">
        <v>70</v>
      </c>
      <c r="J30" s="998"/>
      <c r="K30" s="998" t="s">
        <v>71</v>
      </c>
    </row>
    <row r="31" spans="1:11" s="49" customFormat="1" ht="14.1" customHeight="1">
      <c r="A31" s="997" t="s">
        <v>72</v>
      </c>
      <c r="B31" s="997" t="s">
        <v>73</v>
      </c>
      <c r="C31" s="997"/>
      <c r="D31" s="998"/>
      <c r="E31" s="998"/>
      <c r="F31" s="998"/>
      <c r="G31" s="998"/>
      <c r="H31" s="998"/>
      <c r="I31" s="998"/>
      <c r="J31" s="998"/>
      <c r="K31" s="998"/>
    </row>
    <row r="32" spans="1:11" s="49" customFormat="1" ht="14.1" customHeight="1">
      <c r="A32" s="997"/>
      <c r="B32" s="997"/>
      <c r="C32" s="997"/>
      <c r="D32" s="998"/>
      <c r="E32" s="998"/>
      <c r="F32" s="998"/>
      <c r="G32" s="998" t="s">
        <v>74</v>
      </c>
      <c r="H32" s="998" t="s">
        <v>75</v>
      </c>
      <c r="I32" s="998" t="s">
        <v>74</v>
      </c>
      <c r="J32" s="998" t="s">
        <v>75</v>
      </c>
      <c r="K32" s="998"/>
    </row>
    <row r="33" spans="1:12" s="49" customFormat="1" ht="14.1" customHeight="1">
      <c r="A33" s="997"/>
      <c r="B33" s="997"/>
      <c r="C33" s="997"/>
      <c r="D33" s="998"/>
      <c r="E33" s="998"/>
      <c r="F33" s="998"/>
      <c r="G33" s="998"/>
      <c r="H33" s="998"/>
      <c r="I33" s="998"/>
      <c r="J33" s="998"/>
      <c r="K33" s="998"/>
    </row>
    <row r="34" spans="1:12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2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2" ht="14.1" customHeight="1">
      <c r="A36" s="182">
        <v>1</v>
      </c>
      <c r="B36" s="301">
        <v>1</v>
      </c>
      <c r="C36" s="288" t="s">
        <v>108</v>
      </c>
      <c r="D36" s="289"/>
      <c r="E36" s="290"/>
      <c r="F36" s="291"/>
      <c r="G36" s="292"/>
      <c r="H36" s="292"/>
      <c r="I36" s="292"/>
      <c r="J36" s="292"/>
      <c r="K36" s="302"/>
    </row>
    <row r="37" spans="1:12" ht="14.1" customHeight="1">
      <c r="A37" s="384"/>
      <c r="B37" s="173" t="s">
        <v>182</v>
      </c>
      <c r="C37" s="185" t="s">
        <v>183</v>
      </c>
      <c r="D37" s="61"/>
      <c r="E37" s="162"/>
      <c r="F37" s="162"/>
      <c r="G37" s="163"/>
      <c r="H37" s="64"/>
      <c r="I37" s="163"/>
      <c r="J37" s="64"/>
      <c r="K37" s="304"/>
    </row>
    <row r="38" spans="1:12" ht="14.1" customHeight="1">
      <c r="A38" s="384"/>
      <c r="B38" s="173" t="s">
        <v>184</v>
      </c>
      <c r="C38" s="171" t="s">
        <v>185</v>
      </c>
      <c r="D38" s="61"/>
      <c r="E38" s="162" t="s">
        <v>90</v>
      </c>
      <c r="F38" s="162">
        <v>336.87</v>
      </c>
      <c r="G38" s="163">
        <v>1640.1</v>
      </c>
      <c r="H38" s="64">
        <f t="shared" ref="H38:H44" si="0">F38*G38</f>
        <v>552500.48699999996</v>
      </c>
      <c r="I38" s="163">
        <v>3023.79</v>
      </c>
      <c r="J38" s="64">
        <f t="shared" ref="J38:J43" si="1">F38*I38</f>
        <v>1018624.1372999999</v>
      </c>
      <c r="K38" s="304">
        <f t="shared" ref="K38:K49" si="2">H38+J38</f>
        <v>1571124.6242999998</v>
      </c>
    </row>
    <row r="39" spans="1:12" ht="14.1" customHeight="1">
      <c r="A39" s="384"/>
      <c r="B39" s="173" t="s">
        <v>190</v>
      </c>
      <c r="C39" s="171" t="s">
        <v>191</v>
      </c>
      <c r="D39" s="61"/>
      <c r="E39" s="162" t="s">
        <v>90</v>
      </c>
      <c r="F39" s="162">
        <v>0.64</v>
      </c>
      <c r="G39" s="163">
        <v>981.75</v>
      </c>
      <c r="H39" s="64">
        <f t="shared" si="0"/>
        <v>628.32000000000005</v>
      </c>
      <c r="I39" s="163">
        <v>1869.25</v>
      </c>
      <c r="J39" s="64">
        <f t="shared" si="1"/>
        <v>1196.32</v>
      </c>
      <c r="K39" s="304">
        <f t="shared" si="2"/>
        <v>1824.6399999999999</v>
      </c>
    </row>
    <row r="40" spans="1:12" ht="14.1" customHeight="1">
      <c r="A40" s="384"/>
      <c r="B40" s="173" t="s">
        <v>458</v>
      </c>
      <c r="C40" s="71" t="s">
        <v>459</v>
      </c>
      <c r="D40" s="61"/>
      <c r="E40" s="162" t="s">
        <v>90</v>
      </c>
      <c r="F40" s="162">
        <v>0.31</v>
      </c>
      <c r="G40" s="163">
        <v>1328.25</v>
      </c>
      <c r="H40" s="64">
        <f t="shared" si="0"/>
        <v>411.75749999999999</v>
      </c>
      <c r="I40" s="163">
        <v>3714.94</v>
      </c>
      <c r="J40" s="64">
        <f t="shared" si="1"/>
        <v>1151.6314</v>
      </c>
      <c r="K40" s="304">
        <f t="shared" si="2"/>
        <v>1563.3888999999999</v>
      </c>
    </row>
    <row r="41" spans="1:12" ht="14.1" customHeight="1">
      <c r="A41" s="384"/>
      <c r="B41" s="220" t="s">
        <v>192</v>
      </c>
      <c r="C41" s="185" t="s">
        <v>193</v>
      </c>
      <c r="D41" s="221"/>
      <c r="E41" s="222" t="s">
        <v>90</v>
      </c>
      <c r="F41" s="382">
        <v>30.88</v>
      </c>
      <c r="G41" s="223"/>
      <c r="H41" s="64"/>
      <c r="I41" s="223"/>
      <c r="J41" s="64"/>
      <c r="K41" s="306"/>
    </row>
    <row r="42" spans="1:12" ht="14.1" customHeight="1">
      <c r="A42" s="384"/>
      <c r="B42" s="173" t="s">
        <v>204</v>
      </c>
      <c r="C42" s="171" t="s">
        <v>205</v>
      </c>
      <c r="D42" s="61"/>
      <c r="E42" s="162" t="s">
        <v>90</v>
      </c>
      <c r="F42" s="385">
        <v>0.09</v>
      </c>
      <c r="G42" s="163">
        <v>323.39999999999998</v>
      </c>
      <c r="H42" s="64">
        <f t="shared" si="0"/>
        <v>29.105999999999998</v>
      </c>
      <c r="I42" s="163">
        <v>342.21</v>
      </c>
      <c r="J42" s="64">
        <f t="shared" si="1"/>
        <v>30.798899999999996</v>
      </c>
      <c r="K42" s="304">
        <f t="shared" si="2"/>
        <v>59.904899999999998</v>
      </c>
    </row>
    <row r="43" spans="1:12">
      <c r="A43" s="384"/>
      <c r="B43" s="173" t="s">
        <v>510</v>
      </c>
      <c r="C43" s="192" t="s">
        <v>511</v>
      </c>
      <c r="D43" s="61"/>
      <c r="E43" s="162" t="s">
        <v>142</v>
      </c>
      <c r="F43" s="577">
        <v>1</v>
      </c>
      <c r="G43" s="163">
        <v>19640</v>
      </c>
      <c r="H43" s="64">
        <f t="shared" si="0"/>
        <v>19640</v>
      </c>
      <c r="I43" s="163">
        <v>654</v>
      </c>
      <c r="J43" s="64">
        <f t="shared" si="1"/>
        <v>654</v>
      </c>
      <c r="K43" s="304">
        <f t="shared" si="2"/>
        <v>20294</v>
      </c>
      <c r="L43" s="1" t="s">
        <v>1410</v>
      </c>
    </row>
    <row r="44" spans="1:12">
      <c r="A44" s="384"/>
      <c r="B44" s="386" t="s">
        <v>587</v>
      </c>
      <c r="C44" s="387" t="s">
        <v>588</v>
      </c>
      <c r="D44" s="61"/>
      <c r="E44" s="385" t="s">
        <v>90</v>
      </c>
      <c r="F44" s="576">
        <v>20.87</v>
      </c>
      <c r="G44" s="163">
        <v>1640</v>
      </c>
      <c r="H44" s="64">
        <f t="shared" si="0"/>
        <v>34226.800000000003</v>
      </c>
      <c r="I44" s="163">
        <v>2469.6</v>
      </c>
      <c r="J44" s="64">
        <f>F44*I44</f>
        <v>51540.552000000003</v>
      </c>
      <c r="K44" s="304">
        <f t="shared" si="2"/>
        <v>85767.352000000014</v>
      </c>
      <c r="L44" s="1" t="s">
        <v>1410</v>
      </c>
    </row>
    <row r="45" spans="1:12">
      <c r="A45" s="384"/>
      <c r="B45" s="386" t="s">
        <v>595</v>
      </c>
      <c r="C45" s="387" t="s">
        <v>596</v>
      </c>
      <c r="D45" s="61"/>
      <c r="E45" s="385"/>
      <c r="F45" s="385"/>
      <c r="G45" s="163">
        <v>0</v>
      </c>
      <c r="H45" s="64"/>
      <c r="I45" s="163">
        <v>0</v>
      </c>
      <c r="J45" s="64"/>
      <c r="K45" s="304"/>
    </row>
    <row r="46" spans="1:12">
      <c r="A46" s="384"/>
      <c r="B46" s="386" t="s">
        <v>597</v>
      </c>
      <c r="C46" s="387" t="s">
        <v>598</v>
      </c>
      <c r="D46" s="61"/>
      <c r="E46" s="385" t="s">
        <v>143</v>
      </c>
      <c r="F46" s="385">
        <v>3.1</v>
      </c>
      <c r="G46" s="163">
        <v>458</v>
      </c>
      <c r="H46" s="64">
        <f>F46*G46</f>
        <v>1419.8</v>
      </c>
      <c r="I46" s="163">
        <v>1035.5999999999999</v>
      </c>
      <c r="J46" s="64">
        <f>F46*I46</f>
        <v>3210.3599999999997</v>
      </c>
      <c r="K46" s="304">
        <f t="shared" si="2"/>
        <v>4630.16</v>
      </c>
    </row>
    <row r="47" spans="1:12">
      <c r="A47" s="384"/>
      <c r="B47" s="386" t="s">
        <v>599</v>
      </c>
      <c r="C47" s="387" t="s">
        <v>600</v>
      </c>
      <c r="D47" s="61"/>
      <c r="E47" s="385" t="s">
        <v>143</v>
      </c>
      <c r="F47" s="385">
        <v>6.16</v>
      </c>
      <c r="G47" s="163">
        <v>458</v>
      </c>
      <c r="H47" s="64">
        <f>F47*G47</f>
        <v>2821.28</v>
      </c>
      <c r="I47" s="163">
        <v>522</v>
      </c>
      <c r="J47" s="64">
        <f>F47*I47</f>
        <v>3215.52</v>
      </c>
      <c r="K47" s="304">
        <f t="shared" si="2"/>
        <v>6036.8</v>
      </c>
    </row>
    <row r="48" spans="1:12">
      <c r="A48" s="384"/>
      <c r="B48" s="386" t="s">
        <v>601</v>
      </c>
      <c r="C48" s="387" t="s">
        <v>602</v>
      </c>
      <c r="D48" s="61"/>
      <c r="E48" s="385" t="s">
        <v>143</v>
      </c>
      <c r="F48" s="385">
        <v>25.71</v>
      </c>
      <c r="G48" s="163">
        <v>458</v>
      </c>
      <c r="H48" s="64">
        <f>F48*G48</f>
        <v>11775.18</v>
      </c>
      <c r="I48" s="163">
        <v>391.2</v>
      </c>
      <c r="J48" s="64">
        <f>F48*I48</f>
        <v>10057.752</v>
      </c>
      <c r="K48" s="304">
        <f t="shared" si="2"/>
        <v>21832.932000000001</v>
      </c>
    </row>
    <row r="49" spans="1:12">
      <c r="A49" s="384"/>
      <c r="B49" s="386" t="s">
        <v>603</v>
      </c>
      <c r="C49" s="387" t="s">
        <v>604</v>
      </c>
      <c r="D49" s="61"/>
      <c r="E49" s="385" t="s">
        <v>143</v>
      </c>
      <c r="F49" s="385">
        <v>25.71</v>
      </c>
      <c r="G49" s="163">
        <v>458</v>
      </c>
      <c r="H49" s="64">
        <f>F49*G49</f>
        <v>11775.18</v>
      </c>
      <c r="I49" s="163">
        <v>378</v>
      </c>
      <c r="J49" s="64">
        <f>F49*I49</f>
        <v>9718.380000000001</v>
      </c>
      <c r="K49" s="304">
        <f t="shared" si="2"/>
        <v>21493.56</v>
      </c>
    </row>
    <row r="50" spans="1:12" ht="15">
      <c r="A50" s="504"/>
      <c r="B50" s="505"/>
      <c r="C50" s="506" t="s">
        <v>586</v>
      </c>
      <c r="D50" s="394"/>
      <c r="E50" s="507"/>
      <c r="F50" s="507"/>
      <c r="G50" s="508"/>
      <c r="H50" s="396"/>
      <c r="I50" s="509"/>
      <c r="J50" s="396"/>
      <c r="K50" s="396"/>
      <c r="L50" s="510"/>
    </row>
    <row r="51" spans="1:12" s="191" customFormat="1">
      <c r="A51" s="511"/>
      <c r="B51" s="512" t="s">
        <v>1405</v>
      </c>
      <c r="C51" s="513" t="s">
        <v>1403</v>
      </c>
      <c r="D51" s="514"/>
      <c r="E51" s="515" t="s">
        <v>110</v>
      </c>
      <c r="F51" s="515">
        <v>27</v>
      </c>
      <c r="G51" s="929">
        <v>6236.4</v>
      </c>
      <c r="H51" s="929">
        <f t="shared" ref="H51" si="3">F51*G51</f>
        <v>168382.8</v>
      </c>
      <c r="I51" s="929">
        <v>30480</v>
      </c>
      <c r="J51" s="929">
        <f t="shared" ref="J51" si="4">ROUND(F51*I51,2)</f>
        <v>822960</v>
      </c>
      <c r="K51" s="929">
        <f t="shared" ref="K51" si="5">ROUND(H51+J51,2)</f>
        <v>991342.8</v>
      </c>
      <c r="L51" s="518" t="s">
        <v>1409</v>
      </c>
    </row>
    <row r="52" spans="1:12" s="191" customFormat="1">
      <c r="A52" s="511"/>
      <c r="B52" s="512" t="s">
        <v>1406</v>
      </c>
      <c r="C52" s="514" t="s">
        <v>1404</v>
      </c>
      <c r="D52" s="514"/>
      <c r="E52" s="515" t="s">
        <v>90</v>
      </c>
      <c r="F52" s="515">
        <v>35.200000000000003</v>
      </c>
      <c r="G52" s="516">
        <v>1620</v>
      </c>
      <c r="H52" s="517">
        <f t="shared" ref="H52" si="6">F52*G52</f>
        <v>57024.000000000007</v>
      </c>
      <c r="I52" s="517">
        <v>0</v>
      </c>
      <c r="J52" s="517">
        <f t="shared" ref="J52" si="7">F52*I52</f>
        <v>0</v>
      </c>
      <c r="K52" s="517">
        <f t="shared" ref="K52" si="8">H52+J52</f>
        <v>57024.000000000007</v>
      </c>
      <c r="L52" s="518"/>
    </row>
    <row r="53" spans="1:12" ht="14.1" customHeight="1">
      <c r="A53" s="155"/>
      <c r="B53" s="155"/>
      <c r="C53" s="156" t="s">
        <v>78</v>
      </c>
      <c r="D53" s="155"/>
      <c r="E53" s="157"/>
      <c r="F53" s="158"/>
      <c r="G53" s="158"/>
      <c r="H53" s="159"/>
      <c r="I53" s="159"/>
      <c r="J53" s="159"/>
      <c r="K53" s="159">
        <f>SUM(K38:K52)</f>
        <v>2782994.1620999994</v>
      </c>
      <c r="L53" s="373"/>
    </row>
    <row r="54" spans="1:12" ht="14.1" customHeight="1">
      <c r="A54" s="206"/>
      <c r="B54" s="70"/>
      <c r="C54" s="71" t="s">
        <v>1376</v>
      </c>
      <c r="D54" s="207"/>
      <c r="E54" s="208"/>
      <c r="F54" s="209"/>
      <c r="G54" s="210"/>
      <c r="H54" s="211"/>
      <c r="I54" s="211"/>
      <c r="J54" s="211"/>
      <c r="K54" s="211">
        <f>K53-K53/1.2</f>
        <v>463832.36034999974</v>
      </c>
    </row>
    <row r="56" spans="1:12">
      <c r="A56" s="77"/>
      <c r="B56" s="77"/>
      <c r="C56" s="78"/>
      <c r="D56" s="79"/>
      <c r="E56" s="77"/>
      <c r="F56" s="77"/>
      <c r="G56" s="77"/>
      <c r="H56" s="77"/>
    </row>
    <row r="57" spans="1:12">
      <c r="B57" s="80" t="s">
        <v>23</v>
      </c>
      <c r="C57" s="81" t="s">
        <v>1</v>
      </c>
      <c r="D57" s="82"/>
      <c r="F57" s="83" t="s">
        <v>24</v>
      </c>
      <c r="G57" s="77"/>
      <c r="H57" s="82" t="s">
        <v>54</v>
      </c>
    </row>
    <row r="58" spans="1:12" s="84" customFormat="1">
      <c r="C58" s="85" t="s">
        <v>25</v>
      </c>
      <c r="D58" s="86"/>
      <c r="F58" s="86" t="s">
        <v>60</v>
      </c>
      <c r="G58" s="87"/>
      <c r="H58" s="87" t="s">
        <v>26</v>
      </c>
    </row>
    <row r="60" spans="1:12">
      <c r="B60" s="77"/>
      <c r="C60" s="78"/>
      <c r="D60" s="79"/>
      <c r="F60" s="77"/>
      <c r="G60" s="77"/>
      <c r="H60" s="77"/>
    </row>
    <row r="63" spans="1:12">
      <c r="B63" s="80" t="s">
        <v>27</v>
      </c>
      <c r="C63" s="81" t="s">
        <v>1</v>
      </c>
      <c r="D63" s="82"/>
      <c r="F63" s="83" t="s">
        <v>24</v>
      </c>
      <c r="G63" s="77"/>
      <c r="H63" s="82" t="s">
        <v>86</v>
      </c>
    </row>
    <row r="64" spans="1:12" s="84" customFormat="1">
      <c r="C64" s="85" t="s">
        <v>25</v>
      </c>
      <c r="D64" s="86"/>
      <c r="F64" s="86" t="s">
        <v>60</v>
      </c>
      <c r="G64" s="87"/>
      <c r="H64" s="87" t="s">
        <v>26</v>
      </c>
    </row>
  </sheetData>
  <mergeCells count="28"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14</vt:i4>
      </vt:variant>
    </vt:vector>
  </HeadingPairs>
  <TitlesOfParts>
    <vt:vector size="26" baseType="lpstr">
      <vt:lpstr>КС-3 №2</vt:lpstr>
      <vt:lpstr>КС-2 №2</vt:lpstr>
      <vt:lpstr>КС-3 №3</vt:lpstr>
      <vt:lpstr>КС-2 №3</vt:lpstr>
      <vt:lpstr>КС-3 №4</vt:lpstr>
      <vt:lpstr>КС-2 №4</vt:lpstr>
      <vt:lpstr>КС-3 №5</vt:lpstr>
      <vt:lpstr>КС-2 №5</vt:lpstr>
      <vt:lpstr>КС-2 №6</vt:lpstr>
      <vt:lpstr>кс-6а на 17.10</vt:lpstr>
      <vt:lpstr>нов. ДС</vt:lpstr>
      <vt:lpstr>объем с заказчиком</vt:lpstr>
      <vt:lpstr>'КС-2 №2'!Заголовки_для_печати</vt:lpstr>
      <vt:lpstr>'КС-2 №3'!Заголовки_для_печати</vt:lpstr>
      <vt:lpstr>'КС-2 №4'!Заголовки_для_печати</vt:lpstr>
      <vt:lpstr>'КС-2 №5'!Заголовки_для_печати</vt:lpstr>
      <vt:lpstr>'кс-6а на 17.10'!Заголовки_для_печати</vt:lpstr>
      <vt:lpstr>'КС-2 №2'!Область_печати</vt:lpstr>
      <vt:lpstr>'КС-2 №3'!Область_печати</vt:lpstr>
      <vt:lpstr>'КС-2 №4'!Область_печати</vt:lpstr>
      <vt:lpstr>'КС-2 №5'!Область_печати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  <vt:lpstr>'кс-6а на 17.10'!Область_печати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alsorokin@azimuthotels.com</dc:creator>
  <cp:lastModifiedBy>Анастасия</cp:lastModifiedBy>
  <cp:lastPrinted>2024-10-15T13:04:48Z</cp:lastPrinted>
  <dcterms:created xsi:type="dcterms:W3CDTF">1996-10-14T23:33:28Z</dcterms:created>
  <dcterms:modified xsi:type="dcterms:W3CDTF">2024-10-17T06:29:12Z</dcterms:modified>
</cp:coreProperties>
</file>