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Сопоставление КП\АБК VKT vs Инжсолюшн\"/>
    </mc:Choice>
  </mc:AlternateContent>
  <xr:revisionPtr revIDLastSave="0" documentId="13_ncr:1_{17B5E18B-5540-4488-86ED-E8D492A1D727}" xr6:coauthVersionLast="47" xr6:coauthVersionMax="47" xr10:uidLastSave="{00000000-0000-0000-0000-000000000000}"/>
  <bookViews>
    <workbookView xWindow="-120" yWindow="-120" windowWidth="29040" windowHeight="15840" xr2:uid="{2E35E641-FFC6-4193-925A-2B1DD6234A74}"/>
  </bookViews>
  <sheets>
    <sheet name="КП по форме" sheetId="1" r:id="rId1"/>
  </sheets>
  <definedNames>
    <definedName name="_FilterDatabase" localSheetId="0" hidden="1">'КП по форме'!$B$1:$B$603</definedName>
    <definedName name="Print_Area" localSheetId="0">'КП по форме'!$A$1:$J$603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93" i="1" l="1"/>
  <c r="L201" i="1"/>
  <c r="L200" i="1"/>
  <c r="K593" i="1" l="1"/>
  <c r="K586" i="1"/>
  <c r="K211" i="1"/>
  <c r="K206" i="1"/>
  <c r="K210" i="1"/>
  <c r="K205" i="1"/>
  <c r="J207" i="1"/>
  <c r="J202" i="1"/>
  <c r="J197" i="1"/>
  <c r="J193" i="1"/>
  <c r="J189" i="1"/>
  <c r="J439" i="1"/>
  <c r="J436" i="1"/>
  <c r="J425" i="1"/>
  <c r="J420" i="1"/>
  <c r="J417" i="1"/>
  <c r="J414" i="1"/>
  <c r="J410" i="1"/>
  <c r="J407" i="1"/>
  <c r="J406" i="1"/>
  <c r="J403" i="1"/>
  <c r="J402" i="1"/>
  <c r="J401" i="1"/>
  <c r="J398" i="1"/>
  <c r="J393" i="1"/>
  <c r="J389" i="1"/>
  <c r="J386" i="1"/>
  <c r="J383" i="1"/>
  <c r="J382" i="1"/>
  <c r="J381" i="1"/>
  <c r="J378" i="1"/>
  <c r="J373" i="1"/>
  <c r="J369" i="1"/>
  <c r="J366" i="1"/>
  <c r="J365" i="1"/>
  <c r="J364" i="1"/>
  <c r="J363" i="1"/>
  <c r="J360" i="1"/>
  <c r="J356" i="1"/>
  <c r="J353" i="1"/>
  <c r="J352" i="1"/>
  <c r="J351" i="1"/>
  <c r="J350" i="1"/>
  <c r="J347" i="1"/>
  <c r="J342" i="1"/>
  <c r="J339" i="1"/>
  <c r="J336" i="1"/>
  <c r="J335" i="1"/>
  <c r="J334" i="1"/>
  <c r="J331" i="1"/>
  <c r="J324" i="1"/>
  <c r="J316" i="1"/>
  <c r="J313" i="1"/>
  <c r="J312" i="1"/>
  <c r="J311" i="1"/>
  <c r="J306" i="1"/>
  <c r="J301" i="1"/>
  <c r="J298" i="1"/>
  <c r="J295" i="1"/>
  <c r="J294" i="1"/>
  <c r="J293" i="1"/>
  <c r="J292" i="1"/>
  <c r="J287" i="1"/>
  <c r="J282" i="1"/>
  <c r="J279" i="1"/>
  <c r="J276" i="1"/>
  <c r="J275" i="1"/>
  <c r="J274" i="1"/>
  <c r="J273" i="1"/>
  <c r="J272" i="1"/>
  <c r="J269" i="1"/>
  <c r="I97" i="1" l="1"/>
  <c r="J97" i="1" s="1"/>
  <c r="I288" i="1"/>
  <c r="J288" i="1" s="1"/>
  <c r="I208" i="1"/>
  <c r="J208" i="1" s="1"/>
  <c r="I190" i="1"/>
  <c r="J190" i="1" s="1"/>
  <c r="I174" i="1"/>
  <c r="J174" i="1" s="1"/>
  <c r="I63" i="1"/>
  <c r="J63" i="1" s="1"/>
  <c r="I65" i="1"/>
  <c r="J65" i="1" s="1"/>
  <c r="I66" i="1"/>
  <c r="J66" i="1" s="1"/>
  <c r="I68" i="1"/>
  <c r="J68" i="1" s="1"/>
  <c r="I187" i="1" l="1"/>
  <c r="J187" i="1" s="1"/>
  <c r="I196" i="1"/>
  <c r="J196" i="1" s="1"/>
  <c r="I98" i="1"/>
  <c r="J98" i="1" s="1"/>
  <c r="I201" i="1"/>
  <c r="J201" i="1" s="1"/>
  <c r="I307" i="1"/>
  <c r="J307" i="1" s="1"/>
  <c r="I479" i="1"/>
  <c r="I441" i="1"/>
  <c r="J441" i="1" s="1"/>
  <c r="I239" i="1"/>
  <c r="J239" i="1" s="1"/>
  <c r="I494" i="1"/>
  <c r="J494" i="1" s="1"/>
  <c r="I484" i="1"/>
  <c r="J484" i="1" s="1"/>
  <c r="I480" i="1"/>
  <c r="J480" i="1" s="1"/>
  <c r="I325" i="1"/>
  <c r="J325" i="1" s="1"/>
  <c r="I192" i="1"/>
  <c r="J192" i="1" s="1"/>
  <c r="I191" i="1"/>
  <c r="J191" i="1" s="1"/>
  <c r="I182" i="1"/>
  <c r="J182" i="1" s="1"/>
  <c r="I198" i="1"/>
  <c r="J198" i="1" s="1"/>
  <c r="I137" i="1"/>
  <c r="J137" i="1" s="1"/>
  <c r="I127" i="1"/>
  <c r="J127" i="1" s="1"/>
  <c r="I64" i="1"/>
  <c r="J64" i="1" s="1"/>
  <c r="I205" i="1"/>
  <c r="J205" i="1" s="1"/>
  <c r="I175" i="1"/>
  <c r="J175" i="1" s="1"/>
  <c r="I200" i="1"/>
  <c r="J200" i="1" s="1"/>
  <c r="I206" i="1"/>
  <c r="J206" i="1" s="1"/>
  <c r="I139" i="1"/>
  <c r="J139" i="1" s="1"/>
  <c r="I209" i="1"/>
  <c r="J209" i="1" s="1"/>
  <c r="I240" i="1"/>
  <c r="J240" i="1" s="1"/>
  <c r="I440" i="1"/>
  <c r="J440" i="1" s="1"/>
  <c r="I481" i="1"/>
  <c r="J481" i="1" s="1"/>
  <c r="I179" i="1"/>
  <c r="J179" i="1" s="1"/>
  <c r="I183" i="1"/>
  <c r="J183" i="1" s="1"/>
  <c r="I502" i="1"/>
  <c r="J502" i="1" s="1"/>
  <c r="I483" i="1"/>
  <c r="J483" i="1" s="1"/>
  <c r="I482" i="1"/>
  <c r="J482" i="1" s="1"/>
  <c r="I263" i="1"/>
  <c r="J263" i="1" s="1"/>
  <c r="I216" i="1"/>
  <c r="J216" i="1" s="1"/>
  <c r="I215" i="1"/>
  <c r="J215" i="1" s="1"/>
  <c r="I211" i="1"/>
  <c r="J211" i="1" s="1"/>
  <c r="I210" i="1"/>
  <c r="J210" i="1" s="1"/>
  <c r="I204" i="1"/>
  <c r="J204" i="1" s="1"/>
  <c r="I203" i="1"/>
  <c r="J203" i="1" s="1"/>
  <c r="I199" i="1"/>
  <c r="J199" i="1" s="1"/>
  <c r="I195" i="1"/>
  <c r="J195" i="1" s="1"/>
  <c r="I194" i="1"/>
  <c r="J194" i="1" s="1"/>
  <c r="I188" i="1"/>
  <c r="J188" i="1" s="1"/>
  <c r="I186" i="1"/>
  <c r="J186" i="1" s="1"/>
  <c r="I181" i="1"/>
  <c r="J181" i="1" s="1"/>
  <c r="I178" i="1"/>
  <c r="J178" i="1" s="1"/>
  <c r="I177" i="1"/>
  <c r="J177" i="1" s="1"/>
  <c r="I173" i="1"/>
  <c r="J173" i="1" s="1"/>
  <c r="I138" i="1"/>
  <c r="J138" i="1" s="1"/>
  <c r="I126" i="1"/>
  <c r="J126" i="1" s="1"/>
  <c r="I125" i="1"/>
  <c r="J125" i="1" s="1"/>
  <c r="I117" i="1"/>
  <c r="J117" i="1" s="1"/>
  <c r="I116" i="1"/>
  <c r="J116" i="1" s="1"/>
  <c r="I108" i="1"/>
  <c r="J108" i="1" s="1"/>
  <c r="I107" i="1"/>
  <c r="J107" i="1" s="1"/>
  <c r="I89" i="1"/>
  <c r="J89" i="1" s="1"/>
  <c r="I88" i="1"/>
  <c r="J88" i="1" s="1"/>
  <c r="I80" i="1"/>
  <c r="J80" i="1" s="1"/>
  <c r="I79" i="1"/>
  <c r="J79" i="1" s="1"/>
  <c r="I67" i="1"/>
  <c r="J67" i="1" s="1"/>
  <c r="I573" i="1" l="1"/>
  <c r="G573" i="1"/>
  <c r="I569" i="1"/>
  <c r="F569" i="1"/>
  <c r="G569" i="1" s="1"/>
  <c r="I572" i="1"/>
  <c r="G572" i="1"/>
  <c r="I571" i="1"/>
  <c r="G571" i="1"/>
  <c r="I570" i="1"/>
  <c r="F570" i="1"/>
  <c r="G570" i="1" s="1"/>
  <c r="I568" i="1"/>
  <c r="F568" i="1"/>
  <c r="G568" i="1" s="1"/>
  <c r="I567" i="1"/>
  <c r="F567" i="1"/>
  <c r="G567" i="1" s="1"/>
  <c r="I564" i="1"/>
  <c r="G564" i="1"/>
  <c r="I563" i="1"/>
  <c r="G563" i="1"/>
  <c r="I561" i="1"/>
  <c r="G561" i="1"/>
  <c r="I560" i="1"/>
  <c r="G560" i="1"/>
  <c r="I559" i="1"/>
  <c r="G559" i="1"/>
  <c r="I558" i="1"/>
  <c r="F558" i="1"/>
  <c r="G558" i="1" s="1"/>
  <c r="I557" i="1"/>
  <c r="F557" i="1"/>
  <c r="G557" i="1" s="1"/>
  <c r="I556" i="1"/>
  <c r="F556" i="1"/>
  <c r="G556" i="1" s="1"/>
  <c r="I553" i="1"/>
  <c r="G553" i="1"/>
  <c r="I552" i="1"/>
  <c r="G552" i="1"/>
  <c r="I551" i="1"/>
  <c r="G551" i="1"/>
  <c r="I549" i="1"/>
  <c r="G549" i="1"/>
  <c r="I546" i="1"/>
  <c r="F546" i="1"/>
  <c r="G546" i="1" s="1"/>
  <c r="I540" i="1"/>
  <c r="G540" i="1"/>
  <c r="I548" i="1"/>
  <c r="G548" i="1"/>
  <c r="J548" i="1" s="1"/>
  <c r="I547" i="1"/>
  <c r="G547" i="1"/>
  <c r="I545" i="1"/>
  <c r="F545" i="1"/>
  <c r="G545" i="1" s="1"/>
  <c r="I544" i="1"/>
  <c r="F544" i="1"/>
  <c r="G544" i="1" s="1"/>
  <c r="I541" i="1"/>
  <c r="G541" i="1"/>
  <c r="I539" i="1"/>
  <c r="G539" i="1"/>
  <c r="I538" i="1"/>
  <c r="G538" i="1"/>
  <c r="I536" i="1"/>
  <c r="G536" i="1"/>
  <c r="I535" i="1"/>
  <c r="G535" i="1"/>
  <c r="I534" i="1"/>
  <c r="G534" i="1"/>
  <c r="I533" i="1"/>
  <c r="G533" i="1"/>
  <c r="I532" i="1"/>
  <c r="F532" i="1"/>
  <c r="G532" i="1" s="1"/>
  <c r="I531" i="1"/>
  <c r="F531" i="1"/>
  <c r="G531" i="1" s="1"/>
  <c r="I530" i="1"/>
  <c r="F530" i="1"/>
  <c r="G530" i="1" s="1"/>
  <c r="I527" i="1"/>
  <c r="G527" i="1"/>
  <c r="I526" i="1"/>
  <c r="G526" i="1"/>
  <c r="I525" i="1"/>
  <c r="G525" i="1"/>
  <c r="I523" i="1"/>
  <c r="G523" i="1"/>
  <c r="I522" i="1"/>
  <c r="G522" i="1"/>
  <c r="I521" i="1"/>
  <c r="G521" i="1"/>
  <c r="I520" i="1"/>
  <c r="F520" i="1"/>
  <c r="G520" i="1" s="1"/>
  <c r="I519" i="1"/>
  <c r="F519" i="1"/>
  <c r="G519" i="1" s="1"/>
  <c r="I518" i="1"/>
  <c r="F518" i="1"/>
  <c r="G518" i="1" s="1"/>
  <c r="I517" i="1"/>
  <c r="F517" i="1"/>
  <c r="G517" i="1" s="1"/>
  <c r="I514" i="1"/>
  <c r="G514" i="1"/>
  <c r="I513" i="1"/>
  <c r="G513" i="1"/>
  <c r="I512" i="1"/>
  <c r="G512" i="1"/>
  <c r="I160" i="1"/>
  <c r="G160" i="1"/>
  <c r="F158" i="1"/>
  <c r="F157" i="1"/>
  <c r="F156" i="1"/>
  <c r="F155" i="1"/>
  <c r="J547" i="1" l="1"/>
  <c r="J556" i="1"/>
  <c r="J551" i="1"/>
  <c r="J557" i="1"/>
  <c r="J160" i="1"/>
  <c r="J517" i="1"/>
  <c r="J521" i="1"/>
  <c r="J544" i="1"/>
  <c r="J561" i="1"/>
  <c r="J560" i="1"/>
  <c r="J567" i="1"/>
  <c r="J532" i="1"/>
  <c r="J572" i="1"/>
  <c r="J570" i="1"/>
  <c r="J526" i="1"/>
  <c r="J540" i="1"/>
  <c r="J573" i="1"/>
  <c r="J512" i="1"/>
  <c r="J518" i="1"/>
  <c r="J533" i="1"/>
  <c r="J545" i="1"/>
  <c r="J546" i="1"/>
  <c r="J553" i="1"/>
  <c r="J559" i="1"/>
  <c r="J564" i="1"/>
  <c r="J569" i="1"/>
  <c r="J552" i="1"/>
  <c r="J568" i="1"/>
  <c r="J571" i="1"/>
  <c r="J563" i="1"/>
  <c r="J558" i="1"/>
  <c r="J549" i="1"/>
  <c r="J514" i="1"/>
  <c r="J525" i="1"/>
  <c r="J535" i="1"/>
  <c r="J541" i="1"/>
  <c r="J536" i="1"/>
  <c r="J538" i="1"/>
  <c r="J527" i="1"/>
  <c r="J513" i="1"/>
  <c r="J519" i="1"/>
  <c r="J523" i="1"/>
  <c r="J530" i="1"/>
  <c r="J534" i="1"/>
  <c r="J539" i="1"/>
  <c r="J522" i="1"/>
  <c r="J520" i="1"/>
  <c r="J531" i="1"/>
  <c r="I158" i="1" l="1"/>
  <c r="G158" i="1"/>
  <c r="I157" i="1"/>
  <c r="G157" i="1"/>
  <c r="I156" i="1"/>
  <c r="G156" i="1"/>
  <c r="I151" i="1"/>
  <c r="G151" i="1"/>
  <c r="E507" i="1"/>
  <c r="I507" i="1" s="1"/>
  <c r="I506" i="1"/>
  <c r="G506" i="1"/>
  <c r="I505" i="1"/>
  <c r="G505" i="1"/>
  <c r="G502" i="1"/>
  <c r="E499" i="1"/>
  <c r="I499" i="1" s="1"/>
  <c r="I498" i="1"/>
  <c r="G498" i="1"/>
  <c r="I496" i="1"/>
  <c r="G496" i="1"/>
  <c r="G494" i="1"/>
  <c r="J157" i="1" l="1"/>
  <c r="J151" i="1"/>
  <c r="J158" i="1"/>
  <c r="J156" i="1"/>
  <c r="J506" i="1"/>
  <c r="G507" i="1"/>
  <c r="J507" i="1" s="1"/>
  <c r="J505" i="1"/>
  <c r="J496" i="1"/>
  <c r="J498" i="1"/>
  <c r="G499" i="1"/>
  <c r="J499" i="1" s="1"/>
  <c r="I123" i="1"/>
  <c r="G123" i="1"/>
  <c r="I122" i="1"/>
  <c r="G122" i="1"/>
  <c r="I121" i="1"/>
  <c r="G121" i="1"/>
  <c r="I120" i="1"/>
  <c r="G120" i="1"/>
  <c r="I119" i="1"/>
  <c r="G119" i="1"/>
  <c r="I118" i="1"/>
  <c r="G118" i="1"/>
  <c r="G117" i="1"/>
  <c r="G116" i="1"/>
  <c r="I114" i="1"/>
  <c r="G114" i="1"/>
  <c r="I113" i="1"/>
  <c r="G113" i="1"/>
  <c r="I112" i="1"/>
  <c r="G112" i="1"/>
  <c r="I111" i="1"/>
  <c r="G111" i="1"/>
  <c r="I109" i="1"/>
  <c r="G109" i="1"/>
  <c r="G108" i="1"/>
  <c r="G107" i="1"/>
  <c r="I104" i="1"/>
  <c r="G104" i="1"/>
  <c r="I103" i="1"/>
  <c r="G103" i="1"/>
  <c r="I102" i="1"/>
  <c r="G102" i="1"/>
  <c r="I101" i="1"/>
  <c r="G101" i="1"/>
  <c r="I100" i="1"/>
  <c r="G100" i="1"/>
  <c r="I99" i="1"/>
  <c r="G99" i="1"/>
  <c r="G98" i="1"/>
  <c r="G97" i="1"/>
  <c r="I94" i="1"/>
  <c r="G94" i="1"/>
  <c r="I93" i="1"/>
  <c r="G93" i="1"/>
  <c r="I92" i="1"/>
  <c r="G92" i="1"/>
  <c r="I91" i="1"/>
  <c r="G91" i="1"/>
  <c r="G89" i="1"/>
  <c r="G88" i="1"/>
  <c r="I85" i="1"/>
  <c r="G85" i="1"/>
  <c r="I84" i="1"/>
  <c r="G84" i="1"/>
  <c r="I83" i="1"/>
  <c r="G83" i="1"/>
  <c r="I81" i="1"/>
  <c r="G81" i="1"/>
  <c r="G80" i="1"/>
  <c r="G79" i="1"/>
  <c r="F64" i="1"/>
  <c r="I48" i="1"/>
  <c r="G48" i="1"/>
  <c r="E24" i="1"/>
  <c r="J81" i="1" l="1"/>
  <c r="J103" i="1"/>
  <c r="J93" i="1"/>
  <c r="J112" i="1"/>
  <c r="J104" i="1"/>
  <c r="J113" i="1"/>
  <c r="J120" i="1"/>
  <c r="J114" i="1"/>
  <c r="J123" i="1"/>
  <c r="J122" i="1"/>
  <c r="J84" i="1"/>
  <c r="J91" i="1"/>
  <c r="J101" i="1"/>
  <c r="J109" i="1"/>
  <c r="J121" i="1"/>
  <c r="J119" i="1"/>
  <c r="J111" i="1"/>
  <c r="J118" i="1"/>
  <c r="J100" i="1"/>
  <c r="J102" i="1"/>
  <c r="J94" i="1"/>
  <c r="J85" i="1"/>
  <c r="J92" i="1"/>
  <c r="J48" i="1"/>
  <c r="J99" i="1"/>
  <c r="J83" i="1"/>
  <c r="I487" i="1" l="1"/>
  <c r="I508" i="1"/>
  <c r="G479" i="1"/>
  <c r="J479" i="1" s="1"/>
  <c r="G487" i="1"/>
  <c r="G495" i="1"/>
  <c r="G508" i="1"/>
  <c r="I576" i="1"/>
  <c r="G484" i="1"/>
  <c r="G492" i="1"/>
  <c r="G581" i="1"/>
  <c r="G473" i="1"/>
  <c r="G474" i="1"/>
  <c r="G476" i="1"/>
  <c r="G472" i="1"/>
  <c r="I472" i="1"/>
  <c r="I473" i="1"/>
  <c r="I474" i="1"/>
  <c r="G475" i="1"/>
  <c r="I475" i="1"/>
  <c r="I476" i="1"/>
  <c r="G477" i="1"/>
  <c r="I477" i="1"/>
  <c r="G478" i="1"/>
  <c r="I478" i="1"/>
  <c r="G480" i="1"/>
  <c r="G481" i="1"/>
  <c r="G482" i="1"/>
  <c r="G483" i="1"/>
  <c r="G485" i="1"/>
  <c r="I485" i="1"/>
  <c r="G486" i="1"/>
  <c r="I486" i="1"/>
  <c r="G488" i="1"/>
  <c r="I488" i="1"/>
  <c r="G489" i="1"/>
  <c r="I489" i="1"/>
  <c r="I492" i="1"/>
  <c r="G493" i="1"/>
  <c r="I493" i="1"/>
  <c r="I495" i="1"/>
  <c r="G497" i="1"/>
  <c r="I497" i="1"/>
  <c r="G500" i="1"/>
  <c r="I500" i="1"/>
  <c r="G501" i="1"/>
  <c r="I501" i="1"/>
  <c r="G503" i="1"/>
  <c r="I503" i="1"/>
  <c r="G504" i="1"/>
  <c r="I504" i="1"/>
  <c r="G575" i="1"/>
  <c r="I575" i="1"/>
  <c r="G576" i="1"/>
  <c r="G577" i="1"/>
  <c r="I577" i="1"/>
  <c r="G578" i="1"/>
  <c r="I578" i="1"/>
  <c r="I581" i="1"/>
  <c r="G582" i="1"/>
  <c r="I582" i="1"/>
  <c r="I471" i="1"/>
  <c r="E579" i="1"/>
  <c r="G579" i="1" s="1"/>
  <c r="E491" i="1"/>
  <c r="G491" i="1" s="1"/>
  <c r="E490" i="1"/>
  <c r="G490" i="1" s="1"/>
  <c r="G240" i="1"/>
  <c r="G216" i="1"/>
  <c r="I16" i="1"/>
  <c r="G16" i="1"/>
  <c r="I15" i="1"/>
  <c r="G15" i="1"/>
  <c r="I466" i="1"/>
  <c r="G466" i="1"/>
  <c r="I465" i="1"/>
  <c r="G465" i="1"/>
  <c r="I464" i="1"/>
  <c r="G464" i="1"/>
  <c r="I463" i="1"/>
  <c r="G463" i="1"/>
  <c r="I462" i="1"/>
  <c r="G462" i="1"/>
  <c r="I461" i="1"/>
  <c r="G461" i="1"/>
  <c r="I460" i="1"/>
  <c r="G460" i="1"/>
  <c r="I459" i="1"/>
  <c r="G459" i="1"/>
  <c r="I458" i="1"/>
  <c r="G458" i="1"/>
  <c r="I457" i="1"/>
  <c r="G457" i="1"/>
  <c r="I456" i="1"/>
  <c r="G456" i="1"/>
  <c r="I455" i="1"/>
  <c r="G455" i="1"/>
  <c r="I454" i="1"/>
  <c r="G454" i="1"/>
  <c r="I452" i="1"/>
  <c r="G452" i="1"/>
  <c r="I451" i="1"/>
  <c r="G451" i="1"/>
  <c r="I450" i="1"/>
  <c r="G450" i="1"/>
  <c r="I449" i="1"/>
  <c r="G449" i="1"/>
  <c r="I448" i="1"/>
  <c r="G448" i="1"/>
  <c r="I447" i="1"/>
  <c r="G447" i="1"/>
  <c r="I446" i="1"/>
  <c r="G446" i="1"/>
  <c r="I445" i="1"/>
  <c r="G445" i="1"/>
  <c r="I444" i="1"/>
  <c r="G444" i="1"/>
  <c r="G441" i="1"/>
  <c r="G440" i="1"/>
  <c r="I438" i="1"/>
  <c r="J438" i="1" s="1"/>
  <c r="G438" i="1"/>
  <c r="I437" i="1"/>
  <c r="J437" i="1" s="1"/>
  <c r="G437" i="1"/>
  <c r="I435" i="1"/>
  <c r="J435" i="1" s="1"/>
  <c r="G435" i="1"/>
  <c r="I434" i="1"/>
  <c r="J434" i="1" s="1"/>
  <c r="G434" i="1"/>
  <c r="I433" i="1"/>
  <c r="J433" i="1" s="1"/>
  <c r="G433" i="1"/>
  <c r="I432" i="1"/>
  <c r="J432" i="1" s="1"/>
  <c r="G432" i="1"/>
  <c r="I431" i="1"/>
  <c r="J431" i="1" s="1"/>
  <c r="G431" i="1"/>
  <c r="I430" i="1"/>
  <c r="J430" i="1" s="1"/>
  <c r="G430" i="1"/>
  <c r="I429" i="1"/>
  <c r="J429" i="1" s="1"/>
  <c r="G429" i="1"/>
  <c r="I428" i="1"/>
  <c r="J428" i="1" s="1"/>
  <c r="G428" i="1"/>
  <c r="I427" i="1"/>
  <c r="J427" i="1" s="1"/>
  <c r="G427" i="1"/>
  <c r="I426" i="1"/>
  <c r="J426" i="1" s="1"/>
  <c r="G426" i="1"/>
  <c r="I424" i="1"/>
  <c r="J424" i="1" s="1"/>
  <c r="G424" i="1"/>
  <c r="I423" i="1"/>
  <c r="J423" i="1" s="1"/>
  <c r="G423" i="1"/>
  <c r="I422" i="1"/>
  <c r="J422" i="1" s="1"/>
  <c r="G422" i="1"/>
  <c r="I421" i="1"/>
  <c r="J421" i="1" s="1"/>
  <c r="G421" i="1"/>
  <c r="I419" i="1"/>
  <c r="J419" i="1" s="1"/>
  <c r="G419" i="1"/>
  <c r="I418" i="1"/>
  <c r="J418" i="1" s="1"/>
  <c r="G418" i="1"/>
  <c r="I416" i="1"/>
  <c r="J416" i="1" s="1"/>
  <c r="G416" i="1"/>
  <c r="I415" i="1"/>
  <c r="J415" i="1" s="1"/>
  <c r="G415" i="1"/>
  <c r="I413" i="1"/>
  <c r="J413" i="1" s="1"/>
  <c r="G413" i="1"/>
  <c r="I412" i="1"/>
  <c r="J412" i="1" s="1"/>
  <c r="G412" i="1"/>
  <c r="I411" i="1"/>
  <c r="J411" i="1" s="1"/>
  <c r="G411" i="1"/>
  <c r="I409" i="1"/>
  <c r="J409" i="1" s="1"/>
  <c r="G409" i="1"/>
  <c r="I408" i="1"/>
  <c r="J408" i="1" s="1"/>
  <c r="G408" i="1"/>
  <c r="I405" i="1"/>
  <c r="J405" i="1" s="1"/>
  <c r="G405" i="1"/>
  <c r="I404" i="1"/>
  <c r="J404" i="1" s="1"/>
  <c r="G404" i="1"/>
  <c r="I400" i="1"/>
  <c r="J400" i="1" s="1"/>
  <c r="G400" i="1"/>
  <c r="I399" i="1"/>
  <c r="J399" i="1" s="1"/>
  <c r="G399" i="1"/>
  <c r="I397" i="1"/>
  <c r="J397" i="1" s="1"/>
  <c r="G397" i="1"/>
  <c r="I396" i="1"/>
  <c r="J396" i="1" s="1"/>
  <c r="G396" i="1"/>
  <c r="I395" i="1"/>
  <c r="J395" i="1" s="1"/>
  <c r="G395" i="1"/>
  <c r="I394" i="1"/>
  <c r="J394" i="1" s="1"/>
  <c r="G394" i="1"/>
  <c r="I392" i="1"/>
  <c r="J392" i="1" s="1"/>
  <c r="G392" i="1"/>
  <c r="I391" i="1"/>
  <c r="J391" i="1" s="1"/>
  <c r="G391" i="1"/>
  <c r="I390" i="1"/>
  <c r="J390" i="1" s="1"/>
  <c r="G390" i="1"/>
  <c r="I388" i="1"/>
  <c r="J388" i="1" s="1"/>
  <c r="G388" i="1"/>
  <c r="I387" i="1"/>
  <c r="J387" i="1" s="1"/>
  <c r="G387" i="1"/>
  <c r="I385" i="1"/>
  <c r="J385" i="1" s="1"/>
  <c r="G385" i="1"/>
  <c r="I384" i="1"/>
  <c r="J384" i="1" s="1"/>
  <c r="G384" i="1"/>
  <c r="I380" i="1"/>
  <c r="J380" i="1" s="1"/>
  <c r="G380" i="1"/>
  <c r="I379" i="1"/>
  <c r="J379" i="1" s="1"/>
  <c r="G379" i="1"/>
  <c r="I377" i="1"/>
  <c r="J377" i="1" s="1"/>
  <c r="G377" i="1"/>
  <c r="I376" i="1"/>
  <c r="J376" i="1" s="1"/>
  <c r="G376" i="1"/>
  <c r="I375" i="1"/>
  <c r="J375" i="1" s="1"/>
  <c r="G375" i="1"/>
  <c r="I374" i="1"/>
  <c r="J374" i="1" s="1"/>
  <c r="G374" i="1"/>
  <c r="I372" i="1"/>
  <c r="J372" i="1" s="1"/>
  <c r="G372" i="1"/>
  <c r="I371" i="1"/>
  <c r="J371" i="1" s="1"/>
  <c r="G371" i="1"/>
  <c r="I370" i="1"/>
  <c r="J370" i="1" s="1"/>
  <c r="G370" i="1"/>
  <c r="I368" i="1"/>
  <c r="J368" i="1" s="1"/>
  <c r="G368" i="1"/>
  <c r="I367" i="1"/>
  <c r="J367" i="1" s="1"/>
  <c r="G367" i="1"/>
  <c r="I362" i="1"/>
  <c r="J362" i="1" s="1"/>
  <c r="G362" i="1"/>
  <c r="I361" i="1"/>
  <c r="J361" i="1" s="1"/>
  <c r="G361" i="1"/>
  <c r="I359" i="1"/>
  <c r="J359" i="1" s="1"/>
  <c r="G359" i="1"/>
  <c r="I358" i="1"/>
  <c r="J358" i="1" s="1"/>
  <c r="G358" i="1"/>
  <c r="I357" i="1"/>
  <c r="J357" i="1" s="1"/>
  <c r="G357" i="1"/>
  <c r="I355" i="1"/>
  <c r="J355" i="1" s="1"/>
  <c r="G355" i="1"/>
  <c r="I354" i="1"/>
  <c r="J354" i="1" s="1"/>
  <c r="G354" i="1"/>
  <c r="I349" i="1"/>
  <c r="J349" i="1" s="1"/>
  <c r="G349" i="1"/>
  <c r="I348" i="1"/>
  <c r="J348" i="1" s="1"/>
  <c r="G348" i="1"/>
  <c r="I346" i="1"/>
  <c r="J346" i="1" s="1"/>
  <c r="G346" i="1"/>
  <c r="I345" i="1"/>
  <c r="J345" i="1" s="1"/>
  <c r="G345" i="1"/>
  <c r="I344" i="1"/>
  <c r="J344" i="1" s="1"/>
  <c r="G344" i="1"/>
  <c r="I343" i="1"/>
  <c r="J343" i="1" s="1"/>
  <c r="G343" i="1"/>
  <c r="I341" i="1"/>
  <c r="J341" i="1" s="1"/>
  <c r="G341" i="1"/>
  <c r="I340" i="1"/>
  <c r="J340" i="1" s="1"/>
  <c r="G340" i="1"/>
  <c r="I338" i="1"/>
  <c r="J338" i="1" s="1"/>
  <c r="G338" i="1"/>
  <c r="I337" i="1"/>
  <c r="J337" i="1" s="1"/>
  <c r="G337" i="1"/>
  <c r="I333" i="1"/>
  <c r="J333" i="1" s="1"/>
  <c r="G333" i="1"/>
  <c r="I332" i="1"/>
  <c r="J332" i="1" s="1"/>
  <c r="G332" i="1"/>
  <c r="I330" i="1"/>
  <c r="J330" i="1" s="1"/>
  <c r="G330" i="1"/>
  <c r="I329" i="1"/>
  <c r="J329" i="1" s="1"/>
  <c r="G329" i="1"/>
  <c r="I328" i="1"/>
  <c r="J328" i="1" s="1"/>
  <c r="G328" i="1"/>
  <c r="I327" i="1"/>
  <c r="J327" i="1" s="1"/>
  <c r="G327" i="1"/>
  <c r="I326" i="1"/>
  <c r="J326" i="1" s="1"/>
  <c r="G326" i="1"/>
  <c r="G325" i="1"/>
  <c r="I323" i="1"/>
  <c r="J323" i="1" s="1"/>
  <c r="G323" i="1"/>
  <c r="I322" i="1"/>
  <c r="J322" i="1" s="1"/>
  <c r="G322" i="1"/>
  <c r="I321" i="1"/>
  <c r="J321" i="1" s="1"/>
  <c r="G321" i="1"/>
  <c r="I320" i="1"/>
  <c r="J320" i="1" s="1"/>
  <c r="G320" i="1"/>
  <c r="I319" i="1"/>
  <c r="J319" i="1" s="1"/>
  <c r="G319" i="1"/>
  <c r="I318" i="1"/>
  <c r="J318" i="1" s="1"/>
  <c r="G318" i="1"/>
  <c r="I317" i="1"/>
  <c r="J317" i="1" s="1"/>
  <c r="G317" i="1"/>
  <c r="I315" i="1"/>
  <c r="J315" i="1" s="1"/>
  <c r="G315" i="1"/>
  <c r="I314" i="1"/>
  <c r="J314" i="1" s="1"/>
  <c r="G314" i="1"/>
  <c r="I310" i="1"/>
  <c r="J310" i="1" s="1"/>
  <c r="G310" i="1"/>
  <c r="I309" i="1"/>
  <c r="J309" i="1" s="1"/>
  <c r="G309" i="1"/>
  <c r="I308" i="1"/>
  <c r="J308" i="1" s="1"/>
  <c r="G308" i="1"/>
  <c r="G307" i="1"/>
  <c r="I305" i="1"/>
  <c r="J305" i="1" s="1"/>
  <c r="G305" i="1"/>
  <c r="I304" i="1"/>
  <c r="J304" i="1" s="1"/>
  <c r="G304" i="1"/>
  <c r="I303" i="1"/>
  <c r="J303" i="1" s="1"/>
  <c r="G303" i="1"/>
  <c r="I302" i="1"/>
  <c r="J302" i="1" s="1"/>
  <c r="G302" i="1"/>
  <c r="I300" i="1"/>
  <c r="J300" i="1" s="1"/>
  <c r="G300" i="1"/>
  <c r="I299" i="1"/>
  <c r="J299" i="1" s="1"/>
  <c r="G299" i="1"/>
  <c r="I297" i="1"/>
  <c r="J297" i="1" s="1"/>
  <c r="G297" i="1"/>
  <c r="I296" i="1"/>
  <c r="J296" i="1" s="1"/>
  <c r="G296" i="1"/>
  <c r="I291" i="1"/>
  <c r="J291" i="1" s="1"/>
  <c r="G291" i="1"/>
  <c r="I290" i="1"/>
  <c r="J290" i="1" s="1"/>
  <c r="G290" i="1"/>
  <c r="I289" i="1"/>
  <c r="J289" i="1" s="1"/>
  <c r="G289" i="1"/>
  <c r="G288" i="1"/>
  <c r="I286" i="1"/>
  <c r="J286" i="1" s="1"/>
  <c r="G286" i="1"/>
  <c r="I285" i="1"/>
  <c r="J285" i="1" s="1"/>
  <c r="G285" i="1"/>
  <c r="I284" i="1"/>
  <c r="J284" i="1" s="1"/>
  <c r="G284" i="1"/>
  <c r="I283" i="1"/>
  <c r="J283" i="1" s="1"/>
  <c r="G283" i="1"/>
  <c r="I281" i="1"/>
  <c r="J281" i="1" s="1"/>
  <c r="G281" i="1"/>
  <c r="I280" i="1"/>
  <c r="J280" i="1" s="1"/>
  <c r="G280" i="1"/>
  <c r="I278" i="1"/>
  <c r="J278" i="1" s="1"/>
  <c r="G278" i="1"/>
  <c r="I277" i="1"/>
  <c r="J277" i="1" s="1"/>
  <c r="G277" i="1"/>
  <c r="I271" i="1"/>
  <c r="J271" i="1" s="1"/>
  <c r="G271" i="1"/>
  <c r="I270" i="1"/>
  <c r="J270" i="1" s="1"/>
  <c r="G270" i="1"/>
  <c r="I268" i="1"/>
  <c r="J268" i="1" s="1"/>
  <c r="G268" i="1"/>
  <c r="I267" i="1"/>
  <c r="J267" i="1" s="1"/>
  <c r="G267" i="1"/>
  <c r="I266" i="1"/>
  <c r="J266" i="1" s="1"/>
  <c r="G266" i="1"/>
  <c r="I265" i="1"/>
  <c r="J265" i="1" s="1"/>
  <c r="G265" i="1"/>
  <c r="I264" i="1"/>
  <c r="J264" i="1" s="1"/>
  <c r="G264" i="1"/>
  <c r="G263" i="1"/>
  <c r="I261" i="1"/>
  <c r="G261" i="1"/>
  <c r="I260" i="1"/>
  <c r="G260" i="1"/>
  <c r="I259" i="1"/>
  <c r="G259" i="1"/>
  <c r="I258" i="1"/>
  <c r="G258" i="1"/>
  <c r="I256" i="1"/>
  <c r="G256" i="1"/>
  <c r="I255" i="1"/>
  <c r="G255" i="1"/>
  <c r="I253" i="1"/>
  <c r="G253" i="1"/>
  <c r="I252" i="1"/>
  <c r="G252" i="1"/>
  <c r="I248" i="1"/>
  <c r="G248" i="1"/>
  <c r="I247" i="1"/>
  <c r="G247" i="1"/>
  <c r="I244" i="1"/>
  <c r="G244" i="1"/>
  <c r="I243" i="1"/>
  <c r="G243" i="1"/>
  <c r="I242" i="1"/>
  <c r="G242" i="1"/>
  <c r="I241" i="1"/>
  <c r="G241" i="1"/>
  <c r="G239" i="1"/>
  <c r="I237" i="1"/>
  <c r="G237" i="1"/>
  <c r="I236" i="1"/>
  <c r="G236" i="1"/>
  <c r="I235" i="1"/>
  <c r="G235" i="1"/>
  <c r="I234" i="1"/>
  <c r="G234" i="1"/>
  <c r="I232" i="1"/>
  <c r="G232" i="1"/>
  <c r="I231" i="1"/>
  <c r="G231" i="1"/>
  <c r="I229" i="1"/>
  <c r="G229" i="1"/>
  <c r="I228" i="1"/>
  <c r="G228" i="1"/>
  <c r="I224" i="1"/>
  <c r="G224" i="1"/>
  <c r="I223" i="1"/>
  <c r="G223" i="1"/>
  <c r="I220" i="1"/>
  <c r="G220" i="1"/>
  <c r="I219" i="1"/>
  <c r="G219" i="1"/>
  <c r="I218" i="1"/>
  <c r="G218" i="1"/>
  <c r="I217" i="1"/>
  <c r="G217" i="1"/>
  <c r="G215" i="1"/>
  <c r="G211" i="1"/>
  <c r="G210" i="1"/>
  <c r="G209" i="1"/>
  <c r="G208" i="1"/>
  <c r="G206" i="1"/>
  <c r="G205" i="1"/>
  <c r="G204" i="1"/>
  <c r="G203" i="1"/>
  <c r="G201" i="1"/>
  <c r="G200" i="1"/>
  <c r="G199" i="1"/>
  <c r="G198" i="1"/>
  <c r="G196" i="1"/>
  <c r="G195" i="1"/>
  <c r="G194" i="1"/>
  <c r="G192" i="1"/>
  <c r="G191" i="1"/>
  <c r="G190" i="1"/>
  <c r="G188" i="1"/>
  <c r="G187" i="1"/>
  <c r="G186" i="1"/>
  <c r="G183" i="1"/>
  <c r="G182" i="1"/>
  <c r="G181" i="1"/>
  <c r="G179" i="1"/>
  <c r="G178" i="1"/>
  <c r="G177" i="1"/>
  <c r="G175" i="1"/>
  <c r="G174" i="1"/>
  <c r="G173" i="1"/>
  <c r="I165" i="1"/>
  <c r="G165" i="1"/>
  <c r="I164" i="1"/>
  <c r="G164" i="1"/>
  <c r="I162" i="1"/>
  <c r="G162" i="1"/>
  <c r="I161" i="1"/>
  <c r="G161" i="1"/>
  <c r="I159" i="1"/>
  <c r="G159" i="1"/>
  <c r="I155" i="1"/>
  <c r="G155" i="1"/>
  <c r="I152" i="1"/>
  <c r="G152" i="1"/>
  <c r="I150" i="1"/>
  <c r="G150" i="1"/>
  <c r="I146" i="1"/>
  <c r="G146" i="1"/>
  <c r="I145" i="1"/>
  <c r="G145" i="1"/>
  <c r="I144" i="1"/>
  <c r="G144" i="1"/>
  <c r="I143" i="1"/>
  <c r="G143" i="1"/>
  <c r="I142" i="1"/>
  <c r="G142" i="1"/>
  <c r="I141" i="1"/>
  <c r="G141" i="1"/>
  <c r="I140" i="1"/>
  <c r="G140" i="1"/>
  <c r="G139" i="1"/>
  <c r="G138" i="1"/>
  <c r="G137" i="1"/>
  <c r="I135" i="1"/>
  <c r="G135" i="1"/>
  <c r="I134" i="1"/>
  <c r="G134" i="1"/>
  <c r="I133" i="1"/>
  <c r="G133" i="1"/>
  <c r="I132" i="1"/>
  <c r="G132" i="1"/>
  <c r="I131" i="1"/>
  <c r="G131" i="1"/>
  <c r="I130" i="1"/>
  <c r="G130" i="1"/>
  <c r="I129" i="1"/>
  <c r="G129" i="1"/>
  <c r="I128" i="1"/>
  <c r="G128" i="1"/>
  <c r="G127" i="1"/>
  <c r="G126" i="1"/>
  <c r="G125" i="1"/>
  <c r="I110" i="1"/>
  <c r="G110" i="1"/>
  <c r="I105" i="1"/>
  <c r="G105" i="1"/>
  <c r="I95" i="1"/>
  <c r="G95" i="1"/>
  <c r="I90" i="1"/>
  <c r="G90" i="1"/>
  <c r="I86" i="1"/>
  <c r="G86" i="1"/>
  <c r="I82" i="1"/>
  <c r="G82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G68" i="1"/>
  <c r="G67" i="1"/>
  <c r="G66" i="1"/>
  <c r="G65" i="1"/>
  <c r="G64" i="1"/>
  <c r="G63" i="1"/>
  <c r="I62" i="1"/>
  <c r="J62" i="1" s="1"/>
  <c r="G62" i="1"/>
  <c r="I59" i="1"/>
  <c r="G59" i="1"/>
  <c r="I58" i="1"/>
  <c r="G58" i="1"/>
  <c r="I57" i="1"/>
  <c r="G57" i="1"/>
  <c r="I56" i="1"/>
  <c r="G56" i="1"/>
  <c r="I55" i="1"/>
  <c r="G55" i="1"/>
  <c r="I54" i="1"/>
  <c r="G54" i="1"/>
  <c r="I52" i="1"/>
  <c r="G52" i="1"/>
  <c r="I51" i="1"/>
  <c r="G51" i="1"/>
  <c r="I50" i="1"/>
  <c r="G50" i="1"/>
  <c r="I49" i="1"/>
  <c r="G49" i="1"/>
  <c r="I47" i="1"/>
  <c r="G47" i="1"/>
  <c r="I46" i="1"/>
  <c r="G46" i="1"/>
  <c r="I45" i="1"/>
  <c r="G45" i="1"/>
  <c r="I43" i="1"/>
  <c r="G43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I21" i="1"/>
  <c r="G21" i="1"/>
  <c r="I20" i="1"/>
  <c r="G20" i="1"/>
  <c r="I19" i="1"/>
  <c r="G19" i="1"/>
  <c r="I18" i="1"/>
  <c r="G18" i="1"/>
  <c r="J593" i="1" l="1"/>
  <c r="J463" i="1"/>
  <c r="J165" i="1"/>
  <c r="I490" i="1"/>
  <c r="J490" i="1" s="1"/>
  <c r="J259" i="1"/>
  <c r="J260" i="1"/>
  <c r="J458" i="1"/>
  <c r="J26" i="1"/>
  <c r="J34" i="1"/>
  <c r="J38" i="1"/>
  <c r="J42" i="1"/>
  <c r="J444" i="1"/>
  <c r="J448" i="1"/>
  <c r="J449" i="1"/>
  <c r="J47" i="1"/>
  <c r="J452" i="1"/>
  <c r="J457" i="1"/>
  <c r="J461" i="1"/>
  <c r="J465" i="1"/>
  <c r="J234" i="1"/>
  <c r="J489" i="1"/>
  <c r="I579" i="1"/>
  <c r="J579" i="1" s="1"/>
  <c r="J248" i="1"/>
  <c r="J446" i="1"/>
  <c r="J456" i="1"/>
  <c r="J447" i="1"/>
  <c r="I491" i="1"/>
  <c r="J491" i="1" s="1"/>
  <c r="J493" i="1"/>
  <c r="J488" i="1"/>
  <c r="J497" i="1"/>
  <c r="J582" i="1"/>
  <c r="J575" i="1"/>
  <c r="J495" i="1"/>
  <c r="J486" i="1"/>
  <c r="J472" i="1"/>
  <c r="J508" i="1"/>
  <c r="J485" i="1"/>
  <c r="J576" i="1"/>
  <c r="J578" i="1"/>
  <c r="J577" i="1"/>
  <c r="J500" i="1"/>
  <c r="J487" i="1"/>
  <c r="J473" i="1"/>
  <c r="J475" i="1"/>
  <c r="J504" i="1"/>
  <c r="J476" i="1"/>
  <c r="J454" i="1"/>
  <c r="J581" i="1"/>
  <c r="J503" i="1"/>
  <c r="J478" i="1"/>
  <c r="J474" i="1"/>
  <c r="J141" i="1"/>
  <c r="J236" i="1"/>
  <c r="J455" i="1"/>
  <c r="J477" i="1"/>
  <c r="J451" i="1"/>
  <c r="J466" i="1"/>
  <c r="J492" i="1"/>
  <c r="J501" i="1"/>
  <c r="J252" i="1"/>
  <c r="J258" i="1"/>
  <c r="J460" i="1"/>
  <c r="J218" i="1"/>
  <c r="J232" i="1"/>
  <c r="J50" i="1"/>
  <c r="J55" i="1"/>
  <c r="J59" i="1"/>
  <c r="J70" i="1"/>
  <c r="J219" i="1"/>
  <c r="J228" i="1"/>
  <c r="J261" i="1"/>
  <c r="J462" i="1"/>
  <c r="J25" i="1"/>
  <c r="J241" i="1"/>
  <c r="J247" i="1"/>
  <c r="J253" i="1"/>
  <c r="J242" i="1"/>
  <c r="J255" i="1"/>
  <c r="J445" i="1"/>
  <c r="J450" i="1"/>
  <c r="J256" i="1"/>
  <c r="J244" i="1"/>
  <c r="J231" i="1"/>
  <c r="J229" i="1"/>
  <c r="J223" i="1"/>
  <c r="J220" i="1"/>
  <c r="J224" i="1"/>
  <c r="J86" i="1"/>
  <c r="J235" i="1"/>
  <c r="J243" i="1"/>
  <c r="G467" i="1"/>
  <c r="J164" i="1"/>
  <c r="J237" i="1"/>
  <c r="J146" i="1"/>
  <c r="J217" i="1"/>
  <c r="J49" i="1"/>
  <c r="J73" i="1"/>
  <c r="J82" i="1"/>
  <c r="J110" i="1"/>
  <c r="J134" i="1"/>
  <c r="J150" i="1"/>
  <c r="J159" i="1"/>
  <c r="J131" i="1"/>
  <c r="J135" i="1"/>
  <c r="J140" i="1"/>
  <c r="J41" i="1"/>
  <c r="J128" i="1"/>
  <c r="J132" i="1"/>
  <c r="J162" i="1"/>
  <c r="J57" i="1"/>
  <c r="J72" i="1"/>
  <c r="J155" i="1"/>
  <c r="J74" i="1"/>
  <c r="J95" i="1"/>
  <c r="J133" i="1"/>
  <c r="J161" i="1"/>
  <c r="J142" i="1"/>
  <c r="J130" i="1"/>
  <c r="J18" i="1"/>
  <c r="J76" i="1"/>
  <c r="J24" i="1"/>
  <c r="J28" i="1"/>
  <c r="J40" i="1"/>
  <c r="J45" i="1"/>
  <c r="J77" i="1"/>
  <c r="J105" i="1"/>
  <c r="J145" i="1"/>
  <c r="J152" i="1"/>
  <c r="J22" i="1"/>
  <c r="J52" i="1"/>
  <c r="J30" i="1"/>
  <c r="J54" i="1"/>
  <c r="J58" i="1"/>
  <c r="J75" i="1"/>
  <c r="J43" i="1"/>
  <c r="J143" i="1"/>
  <c r="J29" i="1"/>
  <c r="J71" i="1"/>
  <c r="J19" i="1"/>
  <c r="J27" i="1"/>
  <c r="J46" i="1"/>
  <c r="J69" i="1"/>
  <c r="J129" i="1"/>
  <c r="J35" i="1"/>
  <c r="J90" i="1"/>
  <c r="J33" i="1"/>
  <c r="J37" i="1"/>
  <c r="J21" i="1"/>
  <c r="J32" i="1"/>
  <c r="J36" i="1"/>
  <c r="J51" i="1"/>
  <c r="J56" i="1"/>
  <c r="J144" i="1"/>
  <c r="J39" i="1"/>
  <c r="J31" i="1"/>
  <c r="I166" i="1"/>
  <c r="J23" i="1"/>
  <c r="J20" i="1"/>
  <c r="G166" i="1"/>
  <c r="J16" i="1"/>
  <c r="J15" i="1"/>
  <c r="I584" i="1" l="1"/>
  <c r="I467" i="1"/>
  <c r="J467" i="1"/>
  <c r="J166" i="1"/>
  <c r="G471" i="1" l="1"/>
  <c r="J471" i="1" l="1"/>
  <c r="J584" i="1" s="1"/>
  <c r="G584" i="1"/>
  <c r="G593" i="1" s="1"/>
</calcChain>
</file>

<file path=xl/sharedStrings.xml><?xml version="1.0" encoding="utf-8"?>
<sst xmlns="http://schemas.openxmlformats.org/spreadsheetml/2006/main" count="1272" uniqueCount="372">
  <si>
    <t xml:space="preserve"> Объект:  Цех №8 с АБК, расположенный по адресу:  Московская область, г.о. Мытищи, ул. Колонцова, 4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</si>
  <si>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</si>
  <si>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</si>
  <si>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</si>
  <si>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</si>
  <si>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</si>
  <si>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</si>
  <si>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</si>
  <si>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</si>
  <si>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</si>
  <si>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</si>
  <si>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п/п</t>
  </si>
  <si>
    <t>Н А И М Е Н О В А Н И Е</t>
  </si>
  <si>
    <t>изм.</t>
  </si>
  <si>
    <t>во</t>
  </si>
  <si>
    <t xml:space="preserve"> ( 4*6 )</t>
  </si>
  <si>
    <t xml:space="preserve"> ( 8+9 )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</si>
  <si>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</si>
  <si>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</si>
  <si>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</si>
  <si>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</si>
  <si>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</si>
  <si>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</si>
  <si>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</si>
  <si>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</si>
  <si>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</si>
  <si>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</si>
  <si>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</si>
  <si>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</si>
  <si>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</si>
  <si>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</si>
  <si>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</si>
  <si>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</si>
  <si>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</si>
  <si>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</si>
  <si>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</si>
  <si>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</si>
  <si>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</si>
  <si>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</si>
  <si>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</si>
  <si>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</si>
  <si>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</si>
  <si>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</si>
  <si>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</si>
  <si>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</si>
  <si>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</si>
  <si>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</si>
  <si>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</si>
  <si>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</si>
  <si>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</si>
  <si>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</si>
  <si>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</si>
  <si>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</si>
  <si>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</si>
  <si>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</si>
  <si>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</si>
  <si>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</si>
  <si>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</si>
  <si>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</si>
  <si>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</si>
  <si>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</si>
  <si>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</si>
  <si>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</si>
  <si>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</si>
  <si>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</si>
  <si>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</si>
  <si>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</si>
  <si>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</si>
  <si>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</si>
  <si>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</si>
  <si>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</si>
  <si>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</si>
  <si>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</si>
  <si>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</si>
  <si>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</si>
  <si>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</si>
  <si>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</si>
  <si>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</si>
  <si>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</si>
  <si>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</si>
  <si>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</si>
  <si>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</si>
  <si>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Клапан обратный ф160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</si>
  <si>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</si>
  <si>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</si>
  <si>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</si>
  <si>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</si>
  <si>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</si>
  <si>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</si>
  <si>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</si>
  <si>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</si>
  <si>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</si>
  <si>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</si>
  <si>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</si>
  <si>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</si>
  <si>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</si>
  <si>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</si>
  <si>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</si>
  <si>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Фасонные детали воздуховодов из черной стали  Ø500, 600х400</t>
  </si>
  <si>
    <t>Воздуховод из черной стали б=1,2 мм Ø500, 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</si>
  <si>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</si>
  <si>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</si>
  <si>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</si>
  <si>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</si>
  <si>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</si>
  <si>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</si>
  <si>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800х600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</si>
  <si>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</si>
  <si>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</si>
  <si>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</si>
  <si>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</si>
  <si>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</si>
  <si>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</si>
  <si>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</si>
  <si>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</si>
  <si>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</si>
  <si>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</si>
  <si>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</si>
  <si>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</si>
  <si>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</si>
  <si>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</si>
  <si>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</si>
  <si>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</si>
  <si>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 xml:space="preserve">Пуско-наладочные работы </t>
  </si>
  <si>
    <t>Исполнительная документация</t>
  </si>
  <si>
    <t>ИТОГО по разделу 130-23-ОВ1 "Отопление, вентиляция и кондиционирование . АБК", в том числе НДС 20%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</si>
  <si>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</si>
  <si>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</si>
  <si>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</si>
  <si>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</si>
  <si>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</si>
  <si>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</si>
  <si>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</si>
  <si>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</si>
  <si>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</si>
  <si>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</si>
  <si>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</si>
  <si>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</si>
  <si>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</si>
  <si>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</si>
  <si>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</si>
  <si>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</si>
  <si>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</si>
  <si>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</si>
  <si>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</si>
  <si>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</si>
  <si>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</si>
  <si>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</si>
  <si>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</si>
  <si>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</si>
  <si>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</si>
  <si>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</si>
  <si>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</si>
  <si>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</si>
  <si>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</si>
  <si>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</si>
  <si>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</si>
  <si>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</si>
  <si>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</si>
  <si>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</si>
  <si>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</si>
  <si>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</si>
  <si>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</si>
  <si>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</si>
  <si>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</si>
  <si>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</si>
  <si>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</si>
  <si>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</si>
  <si>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</si>
  <si>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</si>
  <si>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</si>
  <si>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</si>
  <si>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</si>
  <si>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</si>
  <si>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</si>
  <si>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</si>
  <si>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</si>
  <si>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</si>
  <si>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</si>
  <si>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</si>
  <si>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</si>
  <si>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</si>
  <si>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</si>
  <si>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</si>
  <si>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</si>
  <si>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</si>
  <si>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</si>
  <si>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</si>
  <si>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</si>
  <si>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</si>
  <si>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</si>
  <si>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</si>
  <si>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</si>
  <si>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</si>
  <si>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</si>
  <si>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</si>
  <si>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</si>
  <si>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</si>
  <si>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</si>
  <si>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</si>
  <si>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</si>
  <si>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</si>
  <si>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</si>
  <si>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</si>
  <si>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</si>
  <si>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</si>
  <si>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</si>
  <si>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</si>
  <si>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</si>
  <si>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MDV-10L-D20-WP</t>
  </si>
  <si>
    <t>Вентилятор радиальный в шумопоглощающем кожухе</t>
  </si>
  <si>
    <t>SIF-2000/LI</t>
  </si>
  <si>
    <t>Блок фильтра предварительной очистки MDV</t>
  </si>
  <si>
    <t>BPF-MDV-1</t>
  </si>
  <si>
    <t>Решетка напорная</t>
  </si>
  <si>
    <t>BG-1300</t>
  </si>
  <si>
    <t>Решетка вытяжная</t>
  </si>
  <si>
    <t>SG-1300</t>
  </si>
  <si>
    <t>Средство для предварительного запыления ПолиПреко (5кг)</t>
  </si>
  <si>
    <t>Соединительный патрубок 0 град. Ф500</t>
  </si>
  <si>
    <t>DC-MDV-0-500</t>
  </si>
  <si>
    <t>DC-MDV-90-500</t>
  </si>
  <si>
    <t>Шумоглушитель ф500 L=900мм</t>
  </si>
  <si>
    <t>Теплоснабжение</t>
  </si>
  <si>
    <t>Завеса воздушная У5-У8</t>
  </si>
  <si>
    <t>Завеса воздушная У1-У4,У9-У16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</si>
  <si>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</si>
  <si>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</si>
  <si>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</si>
  <si>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</si>
  <si>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</si>
  <si>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</si>
  <si>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</si>
  <si>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</si>
  <si>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</si>
  <si>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</si>
  <si>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</si>
  <si>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</si>
  <si>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</si>
  <si>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</si>
  <si>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ИТОГО ПО ПРЕДЛОЖЕНИЮ В РУБЛЯХ,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</si>
  <si>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</si>
  <si>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</si>
  <si>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</si>
  <si>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</si>
  <si>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</si>
  <si>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</si>
  <si>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</si>
  <si>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</si>
  <si>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</si>
  <si>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</si>
  <si>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</si>
  <si>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</si>
  <si>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</si>
  <si>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</si>
  <si>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</si>
  <si>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</si>
  <si>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</si>
  <si>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</si>
  <si>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</si>
  <si>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</si>
  <si>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</si>
  <si>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 xml:space="preserve">Приложение № 1.1
к Договору строительного субподряда 
№ МВМ/19-07-СП____  от «_____» ______ 202_г.
</t>
  </si>
  <si>
    <t>Ведомость и стоимость строительно-монтажных работ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</si>
  <si>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</si>
  <si>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</si>
  <si>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800х600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</si>
  <si>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</si>
  <si>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</si>
  <si>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</si>
  <si>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</si>
  <si>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</si>
  <si>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</si>
  <si>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</si>
  <si>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</si>
  <si>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</si>
  <si>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</si>
  <si>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</si>
  <si>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</si>
  <si>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</si>
  <si>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</si>
  <si>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</si>
  <si>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</si>
  <si>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</si>
  <si>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</si>
  <si>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</si>
  <si>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</si>
  <si>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</si>
  <si>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</si>
  <si>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</si>
  <si>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</si>
  <si>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</si>
  <si>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</si>
  <si>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</si>
  <si>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</si>
  <si>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</si>
  <si>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</si>
  <si>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</si>
  <si>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</si>
  <si>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</si>
  <si>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</si>
  <si>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</si>
  <si>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</si>
  <si>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</si>
  <si>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</si>
  <si>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</si>
  <si>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</si>
  <si>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</si>
  <si>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</si>
  <si>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</si>
  <si>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</si>
  <si>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</si>
  <si>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</si>
  <si>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</si>
  <si>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</si>
  <si>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</si>
  <si>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</si>
  <si>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</si>
  <si>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</si>
  <si>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</si>
  <si>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</si>
  <si>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</si>
  <si>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</si>
  <si>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</si>
  <si>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</si>
  <si>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</si>
  <si>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</si>
  <si>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</si>
  <si>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КПС-1м(60)-НЗ-MBE(220)-800x600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</si>
  <si>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</si>
  <si>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</si>
  <si>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</si>
  <si>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</si>
  <si>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</si>
  <si>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</si>
  <si>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</si>
  <si>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</si>
  <si>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</si>
  <si>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</si>
  <si>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</si>
  <si>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</si>
  <si>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</si>
  <si>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</si>
  <si>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</si>
  <si>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VAK-Sh (5,5 КВт)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</si>
  <si>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</si>
  <si>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</si>
  <si>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</si>
  <si>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</si>
  <si>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</si>
  <si>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</si>
  <si>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</si>
  <si>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</si>
  <si>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</si>
  <si>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</si>
  <si>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</si>
  <si>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</si>
  <si>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</si>
  <si>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WallStar SAC 90-50/W4.0</t>
  </si>
  <si>
    <t>WallStar SAC 100-50/W4.5</t>
  </si>
  <si>
    <t>Оборудование Веза</t>
  </si>
  <si>
    <t>У ВЕЗЫ 7.5кВт</t>
  </si>
  <si>
    <t>Согласно ВОР в разделах УА нет ВЕЗЫ</t>
  </si>
  <si>
    <t>Шкаф автоматики ШСАУ-ВЕРСА 220-Ф200-А3Р00063-А1Н00010-ХХХХХХХХ-Д2-М</t>
  </si>
  <si>
    <t>Шкаф автоматики ШСАУ-ВЕРСА 220-Ф200-А3Р00140-А1Н00010-ХХХХХХХХ-Д2-М</t>
  </si>
  <si>
    <t>Шкаф автоматики ШСАУ-ВЕРСА 120-Ф103-А3Р00063-Д2-М</t>
  </si>
  <si>
    <t>Шкаф автоматики ШСАУ-ВЕРСА 120-Ф103-А3Р00100-Д2-М</t>
  </si>
  <si>
    <t>Комплект автоматики по бланк-заказу КА237804245-ЧХВ</t>
  </si>
  <si>
    <t>Не указано к чему относятся</t>
  </si>
  <si>
    <t>Шкаф автоматики ШСАУ-ВЕРСА 120-Ф133-А3Н00160-Д1-М</t>
  </si>
  <si>
    <t>Оборудование от ВК инжиниринг</t>
  </si>
  <si>
    <t>Приточный в комплекте у ВК инжиниринг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</si>
</sst>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₽&quot;"/>
  </numFmts>
  <fonts count="27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</font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4" fillId="0" borderId="0"/>
    <xf numFmtId="0" fontId="25" fillId="0" borderId="0"/>
    <xf numFmtId="0" fontId="26" fillId="0" borderId="0"/>
  </cellStyleXfs>
  <cellXfs count="191">
    <xf numFmtId="0" fontId="0" fillId="0" borderId="0" xfId="0"/>
    <xf numFmtId="0" fontId="0" fillId="0" borderId="6" xfId="0" applyFill="1" applyBorder="1" applyAlignment="1">
      <alignment horizontal="center" vertical="center"/>
    </xf>
    <xf numFmtId="0" fontId="12" fillId="0" borderId="7" xfId="0" quotePrefix="1" applyFont="1" applyFill="1" applyBorder="1" applyAlignment="1">
      <alignment horizontal="left" wrapText="1"/>
    </xf>
    <xf numFmtId="0" fontId="20" fillId="0" borderId="7" xfId="0" applyFont="1" applyFill="1" applyBorder="1" applyAlignment="1">
      <alignment horizontal="center" wrapText="1"/>
    </xf>
    <xf numFmtId="1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 applyAlignment="1">
      <alignment horizontal="right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/>
    <xf numFmtId="0" fontId="13" fillId="0" borderId="7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7" xfId="0" quotePrefix="1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 vertical="center"/>
    </xf>
    <xf numFmtId="0" fontId="12" fillId="0" borderId="7" xfId="0" quotePrefix="1" applyFont="1" applyFill="1" applyBorder="1" applyAlignment="1">
      <alignment horizontal="center"/>
    </xf>
    <xf numFmtId="0" fontId="16" fillId="0" borderId="7" xfId="0" applyFont="1" applyFill="1" applyBorder="1"/>
    <xf numFmtId="0" fontId="17" fillId="0" borderId="7" xfId="0" quotePrefix="1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9" fillId="0" borderId="7" xfId="0" quotePrefix="1" applyFont="1" applyFill="1" applyBorder="1" applyAlignment="1">
      <alignment horizontal="center" wrapText="1"/>
    </xf>
    <xf numFmtId="0" fontId="12" fillId="0" borderId="7" xfId="0" quotePrefix="1" applyFont="1" applyFill="1" applyBorder="1" applyAlignment="1">
      <alignment horizontal="center" wrapText="1"/>
    </xf>
    <xf numFmtId="0" fontId="0" fillId="0" borderId="7" xfId="0" applyFill="1" applyBorder="1" applyAlignment="1">
      <alignment horizontal="left" wrapText="1"/>
    </xf>
    <xf numFmtId="0" fontId="0" fillId="0" borderId="7" xfId="0" applyFill="1" applyBorder="1" applyAlignment="1">
      <alignment horizontal="right" wrapText="1"/>
    </xf>
    <xf numFmtId="0" fontId="20" fillId="0" borderId="7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0" fillId="0" borderId="9" xfId="0" applyNumberForma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0" fontId="6" fillId="0" borderId="1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2" fontId="0" fillId="0" borderId="11" xfId="0" applyNumberForma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0" fontId="22" fillId="0" borderId="7" xfId="0" applyFont="1" applyFill="1" applyBorder="1" applyAlignment="1">
      <alignment horizontal="center"/>
    </xf>
    <xf numFmtId="164" fontId="20" fillId="0" borderId="7" xfId="0" applyNumberFormat="1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 wrapText="1"/>
    </xf>
    <xf numFmtId="0" fontId="21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2" fontId="0" fillId="0" borderId="14" xfId="0" applyNumberForma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 wrapText="1"/>
    </xf>
    <xf numFmtId="0" fontId="21" fillId="0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0" fontId="0" fillId="0" borderId="13" xfId="0" applyFill="1" applyBorder="1" applyAlignment="1">
      <alignment horizontal="left" wrapText="1"/>
    </xf>
    <xf numFmtId="3" fontId="0" fillId="0" borderId="13" xfId="0" applyNumberFormat="1" applyFill="1" applyBorder="1" applyAlignment="1">
      <alignment horizontal="right"/>
    </xf>
    <xf numFmtId="0" fontId="0" fillId="0" borderId="18" xfId="0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 wrapText="1"/>
    </xf>
    <xf numFmtId="0" fontId="21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2" fontId="0" fillId="0" borderId="19" xfId="0" applyNumberFormat="1" applyFill="1" applyBorder="1" applyAlignment="1">
      <alignment horizontal="right"/>
    </xf>
    <xf numFmtId="3" fontId="6" fillId="0" borderId="19" xfId="0" applyNumberFormat="1" applyFont="1" applyFill="1" applyBorder="1" applyAlignment="1">
      <alignment horizontal="right"/>
    </xf>
    <xf numFmtId="0" fontId="6" fillId="0" borderId="16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 wrapText="1"/>
    </xf>
    <xf numFmtId="0" fontId="21" fillId="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0" fontId="0" fillId="0" borderId="19" xfId="0" applyFill="1" applyBorder="1" applyAlignment="1">
      <alignment horizontal="left" wrapText="1"/>
    </xf>
    <xf numFmtId="0" fontId="20" fillId="0" borderId="19" xfId="0" applyFont="1" applyFill="1" applyBorder="1" applyAlignment="1">
      <alignment horizontal="right" wrapText="1"/>
    </xf>
    <xf numFmtId="0" fontId="20" fillId="0" borderId="19" xfId="0" applyFont="1" applyFill="1" applyBorder="1" applyAlignment="1">
      <alignment horizontal="center" wrapText="1"/>
    </xf>
    <xf numFmtId="3" fontId="0" fillId="0" borderId="19" xfId="0" applyNumberFormat="1" applyFill="1" applyBorder="1" applyAlignment="1">
      <alignment horizontal="right"/>
    </xf>
    <xf numFmtId="0" fontId="0" fillId="0" borderId="21" xfId="0" applyFill="1" applyBorder="1" applyAlignment="1">
      <alignment horizontal="center"/>
    </xf>
    <xf numFmtId="0" fontId="6" fillId="0" borderId="22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 wrapText="1"/>
    </xf>
    <xf numFmtId="0" fontId="21" fillId="0" borderId="22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2" fontId="0" fillId="0" borderId="22" xfId="0" applyNumberFormat="1" applyFill="1" applyBorder="1" applyAlignment="1">
      <alignment horizontal="right"/>
    </xf>
    <xf numFmtId="3" fontId="6" fillId="0" borderId="23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center" vertical="center"/>
    </xf>
    <xf numFmtId="0" fontId="19" fillId="0" borderId="0" xfId="0" quotePrefix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7" xfId="0" applyFill="1" applyBorder="1" applyAlignment="1">
      <alignment horizont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left" wrapText="1"/>
    </xf>
    <xf numFmtId="0" fontId="20" fillId="2" borderId="7" xfId="0" applyFont="1" applyFill="1" applyBorder="1" applyAlignment="1">
      <alignment horizontal="center" wrapText="1"/>
    </xf>
    <xf numFmtId="3" fontId="0" fillId="2" borderId="7" xfId="0" applyNumberFormat="1" applyFill="1" applyBorder="1" applyAlignment="1">
      <alignment horizontal="right"/>
    </xf>
    <xf numFmtId="0" fontId="0" fillId="2" borderId="0" xfId="0" applyFill="1"/>
    <xf numFmtId="0" fontId="0" fillId="2" borderId="7" xfId="0" applyFill="1" applyBorder="1" applyAlignment="1">
      <alignment horizontal="right" wrapText="1"/>
    </xf>
    <xf numFmtId="1" fontId="0" fillId="2" borderId="7" xfId="0" applyNumberFormat="1" applyFill="1" applyBorder="1" applyAlignment="1">
      <alignment horizontal="right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left" wrapText="1"/>
    </xf>
    <xf numFmtId="0" fontId="20" fillId="3" borderId="7" xfId="0" applyFont="1" applyFill="1" applyBorder="1" applyAlignment="1">
      <alignment horizontal="center" wrapText="1"/>
    </xf>
    <xf numFmtId="3" fontId="0" fillId="3" borderId="7" xfId="0" applyNumberFormat="1" applyFill="1" applyBorder="1" applyAlignment="1">
      <alignment horizontal="right"/>
    </xf>
    <xf numFmtId="0" fontId="0" fillId="3" borderId="0" xfId="0" applyFill="1"/>
    <xf numFmtId="0" fontId="22" fillId="3" borderId="7" xfId="0" applyFont="1" applyFill="1" applyBorder="1" applyAlignment="1">
      <alignment horizontal="center"/>
    </xf>
    <xf numFmtId="0" fontId="20" fillId="3" borderId="7" xfId="0" applyFont="1" applyFill="1" applyBorder="1" applyAlignment="1">
      <alignment horizontal="right" wrapText="1"/>
    </xf>
    <xf numFmtId="0" fontId="0" fillId="3" borderId="0" xfId="0" applyFill="1" applyAlignment="1">
      <alignment horizontal="center"/>
    </xf>
    <xf numFmtId="0" fontId="6" fillId="3" borderId="7" xfId="0" applyFont="1" applyFill="1" applyBorder="1" applyAlignment="1">
      <alignment horizontal="center" wrapText="1"/>
    </xf>
    <xf numFmtId="0" fontId="0" fillId="3" borderId="0" xfId="0" applyFill="1"/>
    <xf numFmtId="165" fontId="0" fillId="0" borderId="0" xfId="0" applyNumberFormat="1" applyFill="1"/>
    <xf numFmtId="165" fontId="12" fillId="0" borderId="5" xfId="0" applyNumberFormat="1" applyFont="1" applyFill="1" applyBorder="1" applyAlignment="1">
      <alignment horizontal="center" vertical="center" wrapText="1"/>
    </xf>
    <xf numFmtId="165" fontId="14" fillId="0" borderId="8" xfId="0" applyNumberFormat="1" applyFont="1" applyFill="1" applyBorder="1"/>
    <xf numFmtId="165" fontId="17" fillId="0" borderId="8" xfId="0" quotePrefix="1" applyNumberFormat="1" applyFont="1" applyFill="1" applyBorder="1" applyAlignment="1">
      <alignment horizontal="center"/>
    </xf>
    <xf numFmtId="165" fontId="15" fillId="0" borderId="8" xfId="0" applyNumberFormat="1" applyFont="1" applyFill="1" applyBorder="1" applyAlignment="1">
      <alignment horizontal="center" vertical="center"/>
    </xf>
    <xf numFmtId="165" fontId="0" fillId="0" borderId="8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165" fontId="0" fillId="3" borderId="8" xfId="0" applyNumberForma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0" fillId="3" borderId="0" xfId="0" applyNumberFormat="1" applyFill="1"/>
    <xf numFmtId="165" fontId="6" fillId="0" borderId="15" xfId="0" applyNumberFormat="1" applyFont="1" applyFill="1" applyBorder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165" fontId="0" fillId="0" borderId="7" xfId="0" applyNumberFormat="1" applyFill="1" applyBorder="1" applyAlignment="1">
      <alignment horizontal="right"/>
    </xf>
    <xf numFmtId="165" fontId="0" fillId="0" borderId="13" xfId="0" applyNumberFormat="1" applyFill="1" applyBorder="1" applyAlignment="1">
      <alignment horizontal="right"/>
    </xf>
    <xf numFmtId="165" fontId="6" fillId="0" borderId="20" xfId="0" applyNumberFormat="1" applyFont="1" applyFill="1" applyBorder="1" applyAlignment="1">
      <alignment horizontal="right"/>
    </xf>
    <xf numFmtId="165" fontId="6" fillId="0" borderId="17" xfId="0" applyNumberFormat="1" applyFont="1" applyFill="1" applyBorder="1" applyAlignment="1">
      <alignment horizontal="right"/>
    </xf>
    <xf numFmtId="165" fontId="6" fillId="0" borderId="23" xfId="0" applyNumberFormat="1" applyFont="1" applyFill="1" applyBorder="1" applyAlignment="1">
      <alignment horizontal="right"/>
    </xf>
    <xf numFmtId="165" fontId="0" fillId="0" borderId="0" xfId="0" applyNumberFormat="1" applyFill="1" applyAlignment="1">
      <alignment horizontal="centerContinuous" vertical="center"/>
    </xf>
    <xf numFmtId="165" fontId="15" fillId="0" borderId="0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left" wrapText="1"/>
    </xf>
    <xf numFmtId="0" fontId="20" fillId="4" borderId="7" xfId="0" applyFont="1" applyFill="1" applyBorder="1" applyAlignment="1">
      <alignment horizontal="center" wrapText="1"/>
    </xf>
    <xf numFmtId="3" fontId="0" fillId="4" borderId="7" xfId="0" applyNumberFormat="1" applyFill="1" applyBorder="1" applyAlignment="1">
      <alignment horizontal="right"/>
    </xf>
    <xf numFmtId="165" fontId="0" fillId="4" borderId="8" xfId="0" applyNumberFormat="1" applyFill="1" applyBorder="1" applyAlignment="1">
      <alignment horizontal="right"/>
    </xf>
    <xf numFmtId="0" fontId="22" fillId="4" borderId="7" xfId="0" applyFont="1" applyFill="1" applyBorder="1" applyAlignment="1">
      <alignment horizontal="center"/>
    </xf>
    <xf numFmtId="0" fontId="20" fillId="4" borderId="7" xfId="0" applyFont="1" applyFill="1" applyBorder="1" applyAlignment="1">
      <alignment horizontal="right" wrapText="1"/>
    </xf>
    <xf numFmtId="0" fontId="0" fillId="4" borderId="7" xfId="0" applyFill="1" applyBorder="1" applyAlignment="1">
      <alignment horizontal="left" vertical="top" wrapText="1"/>
    </xf>
    <xf numFmtId="165" fontId="0" fillId="0" borderId="0" xfId="0" applyNumberFormat="1" applyFill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165" fontId="0" fillId="0" borderId="7" xfId="0" applyNumberFormat="1" applyFill="1" applyBorder="1" applyAlignment="1">
      <alignment horizontal="center" vertical="center" wrapText="1"/>
    </xf>
    <xf numFmtId="165" fontId="0" fillId="2" borderId="7" xfId="0" applyNumberFormat="1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165" fontId="0" fillId="3" borderId="24" xfId="0" applyNumberFormat="1" applyFill="1" applyBorder="1" applyAlignment="1">
      <alignment horizontal="center" vertical="center" wrapText="1"/>
    </xf>
    <xf numFmtId="165" fontId="0" fillId="3" borderId="26" xfId="0" applyNumberFormat="1" applyFill="1" applyBorder="1" applyAlignment="1">
      <alignment horizontal="center" vertical="center" wrapText="1"/>
    </xf>
    <xf numFmtId="165" fontId="0" fillId="3" borderId="24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165" fontId="0" fillId="3" borderId="7" xfId="0" applyNumberFormat="1" applyFill="1" applyBorder="1" applyAlignment="1">
      <alignment horizontal="center" vertical="center" wrapText="1"/>
    </xf>
    <xf numFmtId="165" fontId="0" fillId="3" borderId="0" xfId="0" applyNumberFormat="1" applyFill="1" applyBorder="1" applyAlignment="1">
      <alignment vertical="center" wrapText="1"/>
    </xf>
    <xf numFmtId="165" fontId="0" fillId="3" borderId="25" xfId="0" applyNumberFormat="1" applyFill="1" applyBorder="1" applyAlignment="1">
      <alignment vertical="center" wrapText="1"/>
    </xf>
    <xf numFmtId="0" fontId="0" fillId="0" borderId="28" xfId="0" applyFill="1" applyBorder="1" applyAlignment="1">
      <alignment horizontal="center" vertical="center"/>
    </xf>
    <xf numFmtId="0" fontId="5" fillId="0" borderId="27" xfId="0" applyFont="1" applyFill="1" applyBorder="1" applyAlignment="1">
      <alignment horizontal="left" wrapText="1"/>
    </xf>
    <xf numFmtId="0" fontId="21" fillId="0" borderId="27" xfId="0" applyFon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2" fontId="0" fillId="0" borderId="27" xfId="0" applyNumberFormat="1" applyFill="1" applyBorder="1" applyAlignment="1">
      <alignment horizontal="right"/>
    </xf>
    <xf numFmtId="3" fontId="6" fillId="0" borderId="27" xfId="0" applyNumberFormat="1" applyFont="1" applyFill="1" applyBorder="1" applyAlignment="1">
      <alignment horizontal="right"/>
    </xf>
    <xf numFmtId="0" fontId="0" fillId="0" borderId="27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3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right" vertical="center"/>
    </xf>
    <xf numFmtId="0" fontId="23" fillId="0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5" fontId="0" fillId="2" borderId="24" xfId="0" applyNumberFormat="1" applyFill="1" applyBorder="1" applyAlignment="1">
      <alignment horizontal="center" vertical="center"/>
    </xf>
    <xf numFmtId="165" fontId="0" fillId="3" borderId="26" xfId="0" applyNumberFormat="1" applyFill="1" applyBorder="1" applyAlignment="1">
      <alignment vertical="center" wrapText="1"/>
    </xf>
    <xf numFmtId="165" fontId="6" fillId="0" borderId="31" xfId="0" applyNumberFormat="1" applyFont="1" applyFill="1" applyBorder="1" applyAlignment="1">
      <alignment horizontal="right"/>
    </xf>
    <xf numFmtId="165" fontId="0" fillId="0" borderId="24" xfId="0" applyNumberFormat="1" applyFill="1" applyBorder="1" applyAlignment="1">
      <alignment horizontal="center" vertical="center" wrapText="1"/>
    </xf>
    <xf numFmtId="165" fontId="0" fillId="0" borderId="24" xfId="0" applyNumberFormat="1" applyFill="1" applyBorder="1" applyAlignment="1">
      <alignment horizontal="center" vertical="center"/>
    </xf>
    <xf numFmtId="165" fontId="0" fillId="0" borderId="7" xfId="0" applyNumberFormat="1" applyFill="1" applyBorder="1" applyAlignment="1">
      <alignment horizontal="center" vertical="center"/>
    </xf>
    <xf numFmtId="165" fontId="0" fillId="3" borderId="32" xfId="0" applyNumberFormat="1" applyFill="1" applyBorder="1" applyAlignment="1">
      <alignment horizontal="center" vertical="center" wrapText="1"/>
    </xf>
    <xf numFmtId="165" fontId="0" fillId="3" borderId="33" xfId="0" applyNumberFormat="1" applyFill="1" applyBorder="1" applyAlignment="1">
      <alignment horizontal="center" vertical="center" wrapText="1"/>
    </xf>
    <xf numFmtId="165" fontId="0" fillId="3" borderId="34" xfId="0" applyNumberFormat="1" applyFill="1" applyBorder="1" applyAlignment="1">
      <alignment horizontal="center" vertical="center" wrapText="1"/>
    </xf>
    <xf numFmtId="165" fontId="0" fillId="3" borderId="26" xfId="0" applyNumberFormat="1" applyFill="1" applyBorder="1" applyAlignment="1">
      <alignment horizontal="center" vertical="center" wrapText="1"/>
    </xf>
    <xf numFmtId="165" fontId="0" fillId="0" borderId="26" xfId="0" applyNumberFormat="1" applyFill="1" applyBorder="1" applyAlignment="1">
      <alignment horizontal="center" vertical="center" wrapText="1"/>
    </xf>
    <xf numFmtId="165" fontId="0" fillId="0" borderId="26" xfId="0" applyNumberFormat="1" applyFill="1" applyBorder="1" applyAlignment="1">
      <alignment horizontal="center" vertical="center"/>
    </xf>
    <xf numFmtId="165" fontId="0" fillId="2" borderId="26" xfId="0" applyNumberFormat="1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right"/>
    </xf>
    <xf numFmtId="165" fontId="0" fillId="0" borderId="7" xfId="0" applyNumberFormat="1" applyFill="1" applyBorder="1" applyAlignment="1">
      <alignment horizontal="center" vertical="center" wrapText="1"/>
    </xf>
    <xf numFmtId="0" fontId="0" fillId="0" borderId="7" xfId="0" applyFill="1" applyBorder="1"/>
    <xf numFmtId="165" fontId="6" fillId="0" borderId="29" xfId="0" applyNumberFormat="1" applyFont="1" applyFill="1" applyBorder="1" applyAlignment="1">
      <alignment horizontal="right"/>
    </xf>
    <xf numFmtId="165" fontId="0" fillId="0" borderId="30" xfId="0" applyNumberFormat="1" applyFill="1" applyBorder="1" applyAlignment="1">
      <alignment horizontal="right"/>
    </xf>
  </cellXfs>
  <cellStyles count="4">
    <cellStyle name="Обычный" xfId="0" builtinId="0"/>
    <cellStyle name="Обычный 2" xfId="1" xr:uid="{45F1575F-637D-4682-8F8F-69E1501FD778}"/>
    <cellStyle name="Обычный 2 2" xfId="3" xr:uid="{DF88F100-0E3A-4F98-99A6-537F1DD23C5B}"/>
    <cellStyle name="Обычный 3" xfId="2" xr:uid="{69AE680D-1F80-4E99-9DD5-58D2DB8515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55A9-0CA6-4028-A344-A7FC66977B20}">
  <dimension ref="A1:N607"/>
  <sheetViews>
    <sheetView tabSelected="1" topLeftCell="A325" zoomScaleNormal="100" zoomScaleSheetLayoutView="85" workbookViewId="0">
      <selection activeCell="N599" sqref="N599"/>
    </sheetView>
  </sheetViews>
  <sheetFormatPr defaultColWidth="9.140625" defaultRowHeight="12.75" x14ac:dyDescent="0.2"/>
  <cols>
    <col min="1" max="1" width="4.140625" style="16" customWidth="1"/>
    <col min="2" max="2" width="62" style="6" customWidth="1"/>
    <col min="3" max="3" width="14" style="97" customWidth="1"/>
    <col min="4" max="4" width="7.7109375" style="6" customWidth="1"/>
    <col min="5" max="5" width="7.140625" style="6" customWidth="1"/>
    <col min="6" max="6" width="9.42578125" style="6" hidden="1" customWidth="1"/>
    <col min="7" max="7" width="11" style="6" hidden="1" customWidth="1"/>
    <col min="8" max="8" width="14" style="6" customWidth="1"/>
    <col min="9" max="9" width="13.5703125" style="6" customWidth="1"/>
    <col min="10" max="10" width="18.42578125" style="116" customWidth="1"/>
    <col min="11" max="12" width="27.5703125" style="144" customWidth="1"/>
    <col min="13" max="13" width="15.85546875" style="6" customWidth="1"/>
    <col min="14" max="16384" width="9.140625" style="6"/>
  </cols>
  <sheetData>
    <row r="1" spans="1:12" ht="20.25" customHeight="1" x14ac:dyDescent="0.2">
      <c r="A1" s="7"/>
      <c r="B1" s="8"/>
      <c r="C1" s="8"/>
      <c r="D1" s="8"/>
      <c r="E1" s="8"/>
      <c r="F1" s="8"/>
      <c r="G1" s="8"/>
      <c r="H1" s="8"/>
      <c r="I1" s="168" t="s">
        <v>262</v>
      </c>
      <c r="J1" s="169"/>
    </row>
    <row r="2" spans="1:12" ht="20.25" x14ac:dyDescent="0.2">
      <c r="A2" s="7"/>
      <c r="B2" s="8"/>
      <c r="C2" s="8"/>
      <c r="D2" s="8"/>
      <c r="E2" s="8"/>
      <c r="F2" s="8"/>
      <c r="G2" s="8"/>
      <c r="H2" s="8"/>
      <c r="I2" s="169"/>
      <c r="J2" s="169"/>
    </row>
    <row r="3" spans="1:12" ht="38.25" customHeight="1" x14ac:dyDescent="0.2">
      <c r="A3" s="9"/>
      <c r="B3" s="10"/>
      <c r="C3" s="8"/>
      <c r="D3" s="8"/>
      <c r="E3" s="8"/>
      <c r="F3" s="8"/>
      <c r="G3" s="8"/>
      <c r="H3" s="8"/>
      <c r="I3" s="169"/>
      <c r="J3" s="169"/>
    </row>
    <row r="4" spans="1:12" s="13" customFormat="1" ht="38.25" customHeight="1" collapsed="1" x14ac:dyDescent="0.2">
      <c r="A4" s="11" t="s">
        <v>263</v>
      </c>
      <c r="B4" s="11"/>
      <c r="C4" s="11"/>
      <c r="D4" s="12"/>
      <c r="E4" s="12"/>
      <c r="F4" s="12"/>
      <c r="G4" s="12"/>
      <c r="H4" s="12"/>
      <c r="I4" s="12"/>
      <c r="J4" s="134"/>
      <c r="K4" s="144"/>
      <c r="L4" s="144"/>
    </row>
    <row r="5" spans="1:12" s="14" customFormat="1" ht="19.5" customHeight="1" x14ac:dyDescent="0.2">
      <c r="A5" s="164" t="s">
        <v>0</v>
      </c>
      <c r="B5" s="165"/>
      <c r="C5" s="165"/>
      <c r="D5" s="165"/>
      <c r="E5" s="165"/>
      <c r="F5" s="165"/>
      <c r="G5" s="165"/>
      <c r="H5" s="165"/>
      <c r="I5" s="165"/>
      <c r="J5" s="165"/>
      <c r="K5" s="145"/>
      <c r="L5" s="145"/>
    </row>
    <row r="6" spans="1:12" s="13" customFormat="1" ht="13.5" thickBot="1" x14ac:dyDescent="0.25">
      <c r="A6" s="15"/>
      <c r="B6" s="12"/>
      <c r="C6" s="16"/>
      <c r="D6" s="12"/>
      <c r="E6" s="12"/>
      <c r="F6" s="12"/>
      <c r="G6" s="12"/>
      <c r="H6" s="12"/>
      <c r="I6" s="12"/>
      <c r="J6" s="134"/>
      <c r="K6" s="144"/>
      <c r="L6" s="144"/>
    </row>
    <row r="7" spans="1:12" ht="28.15" customHeight="1" x14ac:dyDescent="0.25">
      <c r="A7" s="17" t="s">
        <v>1</v>
      </c>
      <c r="B7" s="18" t="s">
        <v>1</v>
      </c>
      <c r="C7" s="18"/>
      <c r="D7" s="19"/>
      <c r="E7" s="19"/>
      <c r="F7" s="166" t="s">
        <v>2</v>
      </c>
      <c r="G7" s="167"/>
      <c r="H7" s="166" t="s">
        <v>3</v>
      </c>
      <c r="I7" s="167"/>
      <c r="J7" s="117" t="s">
        <v>4</v>
      </c>
      <c r="K7" s="175" t="s">
        <v>360</v>
      </c>
      <c r="L7" s="146" t="s">
        <v>370</v>
      </c>
    </row>
    <row r="8" spans="1:12" ht="13.5" x14ac:dyDescent="0.25">
      <c r="A8" s="20" t="s">
        <v>5</v>
      </c>
      <c r="B8" s="21" t="s">
        <v>1</v>
      </c>
      <c r="C8" s="22"/>
      <c r="D8" s="23" t="s">
        <v>6</v>
      </c>
      <c r="E8" s="23" t="s">
        <v>7</v>
      </c>
      <c r="F8" s="24" t="s">
        <v>8</v>
      </c>
      <c r="G8" s="24" t="s">
        <v>9</v>
      </c>
      <c r="H8" s="25" t="s">
        <v>10</v>
      </c>
      <c r="I8" s="24" t="s">
        <v>9</v>
      </c>
      <c r="J8" s="118"/>
      <c r="K8" s="176"/>
      <c r="L8" s="177"/>
    </row>
    <row r="9" spans="1:12" ht="13.5" x14ac:dyDescent="0.25">
      <c r="A9" s="26" t="s">
        <v>11</v>
      </c>
      <c r="B9" s="27" t="s">
        <v>12</v>
      </c>
      <c r="C9" s="27"/>
      <c r="D9" s="23" t="s">
        <v>13</v>
      </c>
      <c r="E9" s="23" t="s">
        <v>14</v>
      </c>
      <c r="F9" s="28"/>
      <c r="G9" s="29" t="s">
        <v>15</v>
      </c>
      <c r="H9" s="28"/>
      <c r="I9" s="29" t="s">
        <v>15</v>
      </c>
      <c r="J9" s="119" t="s">
        <v>16</v>
      </c>
      <c r="K9" s="176"/>
      <c r="L9" s="177"/>
    </row>
    <row r="10" spans="1:12" x14ac:dyDescent="0.2">
      <c r="A10" s="26">
        <v>1</v>
      </c>
      <c r="B10" s="30">
        <v>2</v>
      </c>
      <c r="C10" s="30"/>
      <c r="D10" s="31">
        <v>3</v>
      </c>
      <c r="E10" s="31">
        <v>4</v>
      </c>
      <c r="F10" s="31">
        <v>5</v>
      </c>
      <c r="G10" s="31">
        <v>6</v>
      </c>
      <c r="H10" s="31">
        <v>7</v>
      </c>
      <c r="I10" s="31">
        <v>8</v>
      </c>
      <c r="J10" s="120">
        <v>9</v>
      </c>
      <c r="K10" s="176"/>
      <c r="L10" s="177"/>
    </row>
    <row r="11" spans="1:12" x14ac:dyDescent="0.2">
      <c r="A11" s="26"/>
      <c r="B11" s="30"/>
      <c r="C11" s="30"/>
      <c r="D11" s="31"/>
      <c r="E11" s="31"/>
      <c r="F11" s="31"/>
      <c r="G11" s="31"/>
      <c r="H11" s="31"/>
      <c r="I11" s="31"/>
      <c r="J11" s="120"/>
      <c r="K11" s="176"/>
      <c r="L11" s="177"/>
    </row>
    <row r="12" spans="1:12" ht="13.5" hidden="1" x14ac:dyDescent="0.25">
      <c r="A12" s="26"/>
      <c r="B12" s="32" t="s">
        <v>17</v>
      </c>
      <c r="C12" s="30"/>
      <c r="D12" s="31"/>
      <c r="E12" s="31"/>
      <c r="F12" s="31"/>
      <c r="G12" s="31"/>
      <c r="H12" s="31"/>
      <c r="I12" s="31"/>
      <c r="J12" s="120"/>
      <c r="K12" s="176"/>
      <c r="L12" s="177"/>
    </row>
    <row r="13" spans="1:12" ht="13.5" hidden="1" x14ac:dyDescent="0.25">
      <c r="A13" s="1"/>
      <c r="B13" s="33" t="s">
        <v>18</v>
      </c>
      <c r="C13" s="3"/>
      <c r="D13" s="3"/>
      <c r="E13" s="3"/>
      <c r="F13" s="4"/>
      <c r="G13" s="5"/>
      <c r="H13" s="5"/>
      <c r="I13" s="5"/>
      <c r="J13" s="121"/>
      <c r="K13" s="176"/>
      <c r="L13" s="177"/>
    </row>
    <row r="14" spans="1:12" ht="13.5" hidden="1" x14ac:dyDescent="0.25">
      <c r="A14" s="1"/>
      <c r="B14" s="2" t="s">
        <v>19</v>
      </c>
      <c r="C14" s="3"/>
      <c r="D14" s="3"/>
      <c r="E14" s="3"/>
      <c r="F14" s="4"/>
      <c r="G14" s="5"/>
      <c r="H14" s="5"/>
      <c r="I14" s="5"/>
      <c r="J14" s="121"/>
      <c r="K14" s="176"/>
      <c r="L14" s="177"/>
    </row>
    <row r="15" spans="1:12" ht="25.5" hidden="1" x14ac:dyDescent="0.2">
      <c r="A15" s="1">
        <v>1</v>
      </c>
      <c r="B15" s="34" t="s">
        <v>241</v>
      </c>
      <c r="C15" s="3" t="s">
        <v>242</v>
      </c>
      <c r="D15" s="3" t="s">
        <v>23</v>
      </c>
      <c r="E15" s="3">
        <v>1</v>
      </c>
      <c r="F15" s="5">
        <v>29840</v>
      </c>
      <c r="G15" s="5">
        <f>E15*F15</f>
        <v>29840</v>
      </c>
      <c r="H15" s="5">
        <v>157054</v>
      </c>
      <c r="I15" s="5">
        <f>E15*H15</f>
        <v>157054</v>
      </c>
      <c r="J15" s="121">
        <f>G15+I15</f>
        <v>186894</v>
      </c>
      <c r="K15" s="176"/>
      <c r="L15" s="177"/>
    </row>
    <row r="16" spans="1:12" hidden="1" x14ac:dyDescent="0.2">
      <c r="A16" s="1">
        <v>2</v>
      </c>
      <c r="B16" s="34" t="s">
        <v>243</v>
      </c>
      <c r="C16" s="3" t="s">
        <v>244</v>
      </c>
      <c r="D16" s="3" t="s">
        <v>23</v>
      </c>
      <c r="E16" s="3">
        <v>1</v>
      </c>
      <c r="F16" s="5">
        <v>2500</v>
      </c>
      <c r="G16" s="5">
        <f>E16*F16</f>
        <v>2500</v>
      </c>
      <c r="H16" s="5">
        <v>11167</v>
      </c>
      <c r="I16" s="5">
        <f>E16*H16</f>
        <v>11167</v>
      </c>
      <c r="J16" s="121">
        <f>G16+I16</f>
        <v>13667</v>
      </c>
      <c r="K16" s="176"/>
      <c r="L16" s="177"/>
    </row>
    <row r="17" spans="1:12" s="103" customFormat="1" ht="26.25" hidden="1" customHeight="1" x14ac:dyDescent="0.2">
      <c r="A17" s="99">
        <v>3</v>
      </c>
      <c r="B17" s="100" t="s">
        <v>307</v>
      </c>
      <c r="C17" s="101" t="s">
        <v>20</v>
      </c>
      <c r="D17" s="101" t="s">
        <v>21</v>
      </c>
      <c r="E17" s="101">
        <v>58</v>
      </c>
      <c r="F17" s="102"/>
      <c r="G17" s="102"/>
      <c r="H17" s="102"/>
      <c r="I17" s="102"/>
      <c r="J17" s="122"/>
      <c r="K17" s="172"/>
      <c r="L17" s="147"/>
    </row>
    <row r="18" spans="1:12" s="103" customFormat="1" ht="12.75" hidden="1" customHeight="1" x14ac:dyDescent="0.2">
      <c r="A18" s="99">
        <v>4</v>
      </c>
      <c r="B18" s="104" t="s">
        <v>22</v>
      </c>
      <c r="C18" s="101"/>
      <c r="D18" s="101" t="s">
        <v>23</v>
      </c>
      <c r="E18" s="101">
        <v>7</v>
      </c>
      <c r="F18" s="102">
        <v>3500</v>
      </c>
      <c r="G18" s="102">
        <f>E18*F18</f>
        <v>24500</v>
      </c>
      <c r="H18" s="102">
        <v>12534</v>
      </c>
      <c r="I18" s="102">
        <f>E18*H18</f>
        <v>87738</v>
      </c>
      <c r="J18" s="122">
        <f>G18+I18</f>
        <v>112238</v>
      </c>
      <c r="K18" s="172"/>
      <c r="L18" s="147"/>
    </row>
    <row r="19" spans="1:12" s="103" customFormat="1" ht="12.75" hidden="1" customHeight="1" x14ac:dyDescent="0.2">
      <c r="A19" s="99">
        <v>5</v>
      </c>
      <c r="B19" s="104" t="s">
        <v>24</v>
      </c>
      <c r="C19" s="101"/>
      <c r="D19" s="101" t="s">
        <v>23</v>
      </c>
      <c r="E19" s="101">
        <v>9</v>
      </c>
      <c r="F19" s="102">
        <v>3500</v>
      </c>
      <c r="G19" s="102">
        <f t="shared" ref="G19:G59" si="0">E19*F19</f>
        <v>31500</v>
      </c>
      <c r="H19" s="102">
        <v>10744</v>
      </c>
      <c r="I19" s="102">
        <f t="shared" ref="I19:I59" si="1">E19*H19</f>
        <v>96696</v>
      </c>
      <c r="J19" s="122">
        <f t="shared" ref="J19:J59" si="2">G19+I19</f>
        <v>128196</v>
      </c>
      <c r="K19" s="172"/>
      <c r="L19" s="147"/>
    </row>
    <row r="20" spans="1:12" s="103" customFormat="1" ht="12.75" hidden="1" customHeight="1" x14ac:dyDescent="0.2">
      <c r="A20" s="99">
        <v>6</v>
      </c>
      <c r="B20" s="104" t="s">
        <v>25</v>
      </c>
      <c r="C20" s="101"/>
      <c r="D20" s="101" t="s">
        <v>23</v>
      </c>
      <c r="E20" s="101">
        <v>27</v>
      </c>
      <c r="F20" s="102">
        <v>3500</v>
      </c>
      <c r="G20" s="102">
        <f t="shared" si="0"/>
        <v>94500</v>
      </c>
      <c r="H20" s="102">
        <v>8953</v>
      </c>
      <c r="I20" s="102">
        <f t="shared" si="1"/>
        <v>241731</v>
      </c>
      <c r="J20" s="122">
        <f t="shared" si="2"/>
        <v>336231</v>
      </c>
      <c r="K20" s="172"/>
      <c r="L20" s="147"/>
    </row>
    <row r="21" spans="1:12" s="103" customFormat="1" ht="12.75" hidden="1" customHeight="1" x14ac:dyDescent="0.2">
      <c r="A21" s="99">
        <v>7</v>
      </c>
      <c r="B21" s="104" t="s">
        <v>26</v>
      </c>
      <c r="C21" s="101"/>
      <c r="D21" s="101" t="s">
        <v>23</v>
      </c>
      <c r="E21" s="101">
        <v>15</v>
      </c>
      <c r="F21" s="102">
        <v>3500</v>
      </c>
      <c r="G21" s="102">
        <f t="shared" si="0"/>
        <v>52500</v>
      </c>
      <c r="H21" s="102">
        <v>7162</v>
      </c>
      <c r="I21" s="102">
        <f t="shared" si="1"/>
        <v>107430</v>
      </c>
      <c r="J21" s="122">
        <f t="shared" si="2"/>
        <v>159930</v>
      </c>
      <c r="K21" s="172"/>
      <c r="L21" s="147"/>
    </row>
    <row r="22" spans="1:12" s="103" customFormat="1" ht="14.25" hidden="1" customHeight="1" x14ac:dyDescent="0.2">
      <c r="A22" s="99">
        <v>8</v>
      </c>
      <c r="B22" s="100" t="s">
        <v>27</v>
      </c>
      <c r="C22" s="101"/>
      <c r="D22" s="101" t="s">
        <v>21</v>
      </c>
      <c r="E22" s="101">
        <v>58</v>
      </c>
      <c r="F22" s="102">
        <v>0</v>
      </c>
      <c r="G22" s="102">
        <f t="shared" si="0"/>
        <v>0</v>
      </c>
      <c r="H22" s="102">
        <v>316</v>
      </c>
      <c r="I22" s="102">
        <f t="shared" si="1"/>
        <v>18328</v>
      </c>
      <c r="J22" s="122">
        <f t="shared" si="2"/>
        <v>18328</v>
      </c>
      <c r="K22" s="172"/>
      <c r="L22" s="147"/>
    </row>
    <row r="23" spans="1:12" s="103" customFormat="1" ht="39" hidden="1" customHeight="1" x14ac:dyDescent="0.2">
      <c r="A23" s="99">
        <v>9</v>
      </c>
      <c r="B23" s="100" t="s">
        <v>28</v>
      </c>
      <c r="C23" s="101" t="s">
        <v>29</v>
      </c>
      <c r="D23" s="101" t="s">
        <v>30</v>
      </c>
      <c r="E23" s="101">
        <v>58</v>
      </c>
      <c r="F23" s="102">
        <v>2000</v>
      </c>
      <c r="G23" s="102">
        <f t="shared" si="0"/>
        <v>116000</v>
      </c>
      <c r="H23" s="102">
        <v>3793</v>
      </c>
      <c r="I23" s="102">
        <f t="shared" si="1"/>
        <v>219994</v>
      </c>
      <c r="J23" s="122">
        <f t="shared" si="2"/>
        <v>335994</v>
      </c>
      <c r="K23" s="172"/>
      <c r="L23" s="147"/>
    </row>
    <row r="24" spans="1:12" s="103" customFormat="1" ht="14.25" hidden="1" customHeight="1" x14ac:dyDescent="0.2">
      <c r="A24" s="99">
        <v>10</v>
      </c>
      <c r="B24" s="100" t="s">
        <v>31</v>
      </c>
      <c r="C24" s="101"/>
      <c r="D24" s="101" t="s">
        <v>23</v>
      </c>
      <c r="E24" s="101">
        <f>26+16</f>
        <v>42</v>
      </c>
      <c r="F24" s="102">
        <v>600</v>
      </c>
      <c r="G24" s="102">
        <f t="shared" si="0"/>
        <v>25200</v>
      </c>
      <c r="H24" s="102">
        <v>335</v>
      </c>
      <c r="I24" s="102">
        <f t="shared" si="1"/>
        <v>14070</v>
      </c>
      <c r="J24" s="122">
        <f t="shared" si="2"/>
        <v>39270</v>
      </c>
      <c r="K24" s="172"/>
      <c r="L24" s="147"/>
    </row>
    <row r="25" spans="1:12" s="103" customFormat="1" ht="14.25" hidden="1" customHeight="1" x14ac:dyDescent="0.2">
      <c r="A25" s="99">
        <v>11</v>
      </c>
      <c r="B25" s="100" t="s">
        <v>32</v>
      </c>
      <c r="C25" s="101"/>
      <c r="D25" s="101" t="s">
        <v>23</v>
      </c>
      <c r="E25" s="101">
        <v>12</v>
      </c>
      <c r="F25" s="102">
        <v>600</v>
      </c>
      <c r="G25" s="102">
        <f t="shared" si="0"/>
        <v>7200</v>
      </c>
      <c r="H25" s="102">
        <v>534</v>
      </c>
      <c r="I25" s="102">
        <f t="shared" si="1"/>
        <v>6408</v>
      </c>
      <c r="J25" s="122">
        <f t="shared" si="2"/>
        <v>13608</v>
      </c>
      <c r="K25" s="172"/>
      <c r="L25" s="147"/>
    </row>
    <row r="26" spans="1:12" s="103" customFormat="1" ht="14.25" hidden="1" customHeight="1" x14ac:dyDescent="0.2">
      <c r="A26" s="99">
        <v>12</v>
      </c>
      <c r="B26" s="100" t="s">
        <v>33</v>
      </c>
      <c r="C26" s="101"/>
      <c r="D26" s="101" t="s">
        <v>23</v>
      </c>
      <c r="E26" s="101">
        <v>8</v>
      </c>
      <c r="F26" s="102">
        <v>600</v>
      </c>
      <c r="G26" s="102">
        <f t="shared" si="0"/>
        <v>4800</v>
      </c>
      <c r="H26" s="102">
        <v>1026</v>
      </c>
      <c r="I26" s="102">
        <f t="shared" si="1"/>
        <v>8208</v>
      </c>
      <c r="J26" s="122">
        <f t="shared" si="2"/>
        <v>13008</v>
      </c>
      <c r="K26" s="172"/>
      <c r="L26" s="147"/>
    </row>
    <row r="27" spans="1:12" s="103" customFormat="1" ht="14.25" hidden="1" customHeight="1" x14ac:dyDescent="0.2">
      <c r="A27" s="99">
        <v>13</v>
      </c>
      <c r="B27" s="100" t="s">
        <v>34</v>
      </c>
      <c r="C27" s="101"/>
      <c r="D27" s="101" t="s">
        <v>23</v>
      </c>
      <c r="E27" s="101">
        <v>4</v>
      </c>
      <c r="F27" s="105">
        <v>1409</v>
      </c>
      <c r="G27" s="102">
        <f t="shared" si="0"/>
        <v>5636</v>
      </c>
      <c r="H27" s="102">
        <v>7047</v>
      </c>
      <c r="I27" s="102">
        <f t="shared" si="1"/>
        <v>28188</v>
      </c>
      <c r="J27" s="122">
        <f t="shared" si="2"/>
        <v>33824</v>
      </c>
      <c r="K27" s="172"/>
      <c r="L27" s="147"/>
    </row>
    <row r="28" spans="1:12" ht="12.75" hidden="1" customHeight="1" x14ac:dyDescent="0.2">
      <c r="A28" s="1">
        <v>14</v>
      </c>
      <c r="B28" s="34" t="s">
        <v>35</v>
      </c>
      <c r="C28" s="3" t="s">
        <v>305</v>
      </c>
      <c r="D28" s="3" t="s">
        <v>23</v>
      </c>
      <c r="E28" s="3">
        <v>2</v>
      </c>
      <c r="F28" s="5">
        <v>600</v>
      </c>
      <c r="G28" s="5">
        <f t="shared" si="0"/>
        <v>1200</v>
      </c>
      <c r="H28" s="5">
        <v>928</v>
      </c>
      <c r="I28" s="5">
        <f t="shared" si="1"/>
        <v>1856</v>
      </c>
      <c r="J28" s="121">
        <f t="shared" si="2"/>
        <v>3056</v>
      </c>
      <c r="K28" s="176"/>
      <c r="L28" s="177"/>
    </row>
    <row r="29" spans="1:12" ht="15" hidden="1" customHeight="1" x14ac:dyDescent="0.2">
      <c r="A29" s="1">
        <v>15</v>
      </c>
      <c r="B29" s="34" t="s">
        <v>36</v>
      </c>
      <c r="C29" s="3"/>
      <c r="D29" s="3" t="s">
        <v>37</v>
      </c>
      <c r="E29" s="3">
        <v>344</v>
      </c>
      <c r="F29" s="5">
        <v>1150</v>
      </c>
      <c r="G29" s="5">
        <f t="shared" si="0"/>
        <v>395600</v>
      </c>
      <c r="H29" s="5">
        <v>755</v>
      </c>
      <c r="I29" s="5">
        <f t="shared" si="1"/>
        <v>259720</v>
      </c>
      <c r="J29" s="121">
        <f t="shared" si="2"/>
        <v>655320</v>
      </c>
      <c r="K29" s="176"/>
      <c r="L29" s="177"/>
    </row>
    <row r="30" spans="1:12" ht="15" hidden="1" customHeight="1" x14ac:dyDescent="0.2">
      <c r="A30" s="1">
        <v>16</v>
      </c>
      <c r="B30" s="34" t="s">
        <v>38</v>
      </c>
      <c r="C30" s="3"/>
      <c r="D30" s="3" t="s">
        <v>37</v>
      </c>
      <c r="E30" s="3">
        <v>40</v>
      </c>
      <c r="F30" s="5">
        <v>1000</v>
      </c>
      <c r="G30" s="5">
        <f t="shared" si="0"/>
        <v>40000</v>
      </c>
      <c r="H30" s="5">
        <v>504</v>
      </c>
      <c r="I30" s="5">
        <f t="shared" si="1"/>
        <v>20160</v>
      </c>
      <c r="J30" s="121">
        <f t="shared" si="2"/>
        <v>60160</v>
      </c>
      <c r="K30" s="176"/>
      <c r="L30" s="177"/>
    </row>
    <row r="31" spans="1:12" ht="15" hidden="1" customHeight="1" x14ac:dyDescent="0.2">
      <c r="A31" s="1">
        <v>17</v>
      </c>
      <c r="B31" s="34" t="s">
        <v>39</v>
      </c>
      <c r="C31" s="3"/>
      <c r="D31" s="3" t="s">
        <v>37</v>
      </c>
      <c r="E31" s="3">
        <v>8</v>
      </c>
      <c r="F31" s="5">
        <v>700</v>
      </c>
      <c r="G31" s="5">
        <f t="shared" si="0"/>
        <v>5600</v>
      </c>
      <c r="H31" s="5">
        <v>421</v>
      </c>
      <c r="I31" s="5">
        <f t="shared" si="1"/>
        <v>3368</v>
      </c>
      <c r="J31" s="121">
        <f t="shared" si="2"/>
        <v>8968</v>
      </c>
      <c r="K31" s="176"/>
      <c r="L31" s="177"/>
    </row>
    <row r="32" spans="1:12" ht="15" hidden="1" customHeight="1" x14ac:dyDescent="0.2">
      <c r="A32" s="1">
        <v>18</v>
      </c>
      <c r="B32" s="34" t="s">
        <v>40</v>
      </c>
      <c r="C32" s="3"/>
      <c r="D32" s="3" t="s">
        <v>37</v>
      </c>
      <c r="E32" s="3">
        <v>14</v>
      </c>
      <c r="F32" s="5">
        <v>700</v>
      </c>
      <c r="G32" s="5">
        <f t="shared" si="0"/>
        <v>9800</v>
      </c>
      <c r="H32" s="5">
        <v>332</v>
      </c>
      <c r="I32" s="5">
        <f t="shared" si="1"/>
        <v>4648</v>
      </c>
      <c r="J32" s="121">
        <f t="shared" si="2"/>
        <v>14448</v>
      </c>
      <c r="K32" s="176"/>
      <c r="L32" s="177"/>
    </row>
    <row r="33" spans="1:12" ht="15" hidden="1" customHeight="1" x14ac:dyDescent="0.2">
      <c r="A33" s="1">
        <v>19</v>
      </c>
      <c r="B33" s="34" t="s">
        <v>41</v>
      </c>
      <c r="C33" s="3"/>
      <c r="D33" s="3" t="s">
        <v>37</v>
      </c>
      <c r="E33" s="3">
        <v>6</v>
      </c>
      <c r="F33" s="5">
        <v>650</v>
      </c>
      <c r="G33" s="5">
        <f t="shared" si="0"/>
        <v>3900</v>
      </c>
      <c r="H33" s="5">
        <v>237</v>
      </c>
      <c r="I33" s="5">
        <f t="shared" si="1"/>
        <v>1422</v>
      </c>
      <c r="J33" s="121">
        <f t="shared" si="2"/>
        <v>5322</v>
      </c>
      <c r="K33" s="176"/>
      <c r="L33" s="177"/>
    </row>
    <row r="34" spans="1:12" ht="15" hidden="1" customHeight="1" x14ac:dyDescent="0.2">
      <c r="A34" s="1">
        <v>20</v>
      </c>
      <c r="B34" s="34" t="s">
        <v>42</v>
      </c>
      <c r="C34" s="3"/>
      <c r="D34" s="3" t="s">
        <v>37</v>
      </c>
      <c r="E34" s="3">
        <v>14</v>
      </c>
      <c r="F34" s="5">
        <v>650</v>
      </c>
      <c r="G34" s="5">
        <f t="shared" si="0"/>
        <v>9100</v>
      </c>
      <c r="H34" s="5">
        <v>199</v>
      </c>
      <c r="I34" s="5">
        <f t="shared" si="1"/>
        <v>2786</v>
      </c>
      <c r="J34" s="121">
        <f t="shared" si="2"/>
        <v>11886</v>
      </c>
      <c r="K34" s="176"/>
      <c r="L34" s="177"/>
    </row>
    <row r="35" spans="1:12" ht="15" hidden="1" customHeight="1" x14ac:dyDescent="0.2">
      <c r="A35" s="1">
        <v>21</v>
      </c>
      <c r="B35" s="34" t="s">
        <v>43</v>
      </c>
      <c r="C35" s="3"/>
      <c r="D35" s="3" t="s">
        <v>37</v>
      </c>
      <c r="E35" s="3">
        <v>6</v>
      </c>
      <c r="F35" s="5">
        <v>650</v>
      </c>
      <c r="G35" s="5">
        <f t="shared" si="0"/>
        <v>3900</v>
      </c>
      <c r="H35" s="5">
        <v>153</v>
      </c>
      <c r="I35" s="5">
        <f t="shared" si="1"/>
        <v>918</v>
      </c>
      <c r="J35" s="121">
        <f t="shared" si="2"/>
        <v>4818</v>
      </c>
      <c r="K35" s="176"/>
      <c r="L35" s="177"/>
    </row>
    <row r="36" spans="1:12" ht="15.75" hidden="1" customHeight="1" x14ac:dyDescent="0.2">
      <c r="A36" s="1">
        <v>22</v>
      </c>
      <c r="B36" s="34" t="s">
        <v>271</v>
      </c>
      <c r="C36" s="3" t="s">
        <v>44</v>
      </c>
      <c r="D36" s="3" t="s">
        <v>37</v>
      </c>
      <c r="E36" s="3">
        <v>40</v>
      </c>
      <c r="F36" s="5">
        <v>500</v>
      </c>
      <c r="G36" s="5">
        <f t="shared" si="0"/>
        <v>20000</v>
      </c>
      <c r="H36" s="5">
        <v>149</v>
      </c>
      <c r="I36" s="5">
        <f t="shared" si="1"/>
        <v>5960</v>
      </c>
      <c r="J36" s="121">
        <f t="shared" si="2"/>
        <v>25960</v>
      </c>
      <c r="K36" s="176"/>
      <c r="L36" s="177"/>
    </row>
    <row r="37" spans="1:12" ht="15.75" hidden="1" customHeight="1" x14ac:dyDescent="0.2">
      <c r="A37" s="1">
        <v>23</v>
      </c>
      <c r="B37" s="34" t="s">
        <v>271</v>
      </c>
      <c r="C37" s="3" t="s">
        <v>45</v>
      </c>
      <c r="D37" s="3" t="s">
        <v>37</v>
      </c>
      <c r="E37" s="3">
        <v>80</v>
      </c>
      <c r="F37" s="5">
        <v>500</v>
      </c>
      <c r="G37" s="5">
        <f t="shared" si="0"/>
        <v>40000</v>
      </c>
      <c r="H37" s="5">
        <v>88</v>
      </c>
      <c r="I37" s="5">
        <f t="shared" si="1"/>
        <v>7040</v>
      </c>
      <c r="J37" s="121">
        <f t="shared" si="2"/>
        <v>47040</v>
      </c>
      <c r="K37" s="176"/>
      <c r="L37" s="177"/>
    </row>
    <row r="38" spans="1:12" ht="15.75" hidden="1" customHeight="1" x14ac:dyDescent="0.2">
      <c r="A38" s="1">
        <v>24</v>
      </c>
      <c r="B38" s="34" t="s">
        <v>271</v>
      </c>
      <c r="C38" s="3" t="s">
        <v>46</v>
      </c>
      <c r="D38" s="3" t="s">
        <v>37</v>
      </c>
      <c r="E38" s="3">
        <v>381</v>
      </c>
      <c r="F38" s="5">
        <v>500</v>
      </c>
      <c r="G38" s="5">
        <f t="shared" si="0"/>
        <v>190500</v>
      </c>
      <c r="H38" s="5">
        <v>60</v>
      </c>
      <c r="I38" s="5">
        <f t="shared" si="1"/>
        <v>22860</v>
      </c>
      <c r="J38" s="121">
        <f t="shared" si="2"/>
        <v>213360</v>
      </c>
      <c r="K38" s="176"/>
      <c r="L38" s="177"/>
    </row>
    <row r="39" spans="1:12" ht="12.6" hidden="1" customHeight="1" x14ac:dyDescent="0.2">
      <c r="A39" s="1">
        <v>25</v>
      </c>
      <c r="B39" s="34" t="s">
        <v>47</v>
      </c>
      <c r="C39" s="36"/>
      <c r="D39" s="3" t="s">
        <v>48</v>
      </c>
      <c r="E39" s="3">
        <v>1</v>
      </c>
      <c r="F39" s="5">
        <v>143680</v>
      </c>
      <c r="G39" s="5">
        <f t="shared" si="0"/>
        <v>143680</v>
      </c>
      <c r="H39" s="5">
        <v>65776</v>
      </c>
      <c r="I39" s="5">
        <f t="shared" si="1"/>
        <v>65776</v>
      </c>
      <c r="J39" s="121">
        <f t="shared" si="2"/>
        <v>209456</v>
      </c>
      <c r="K39" s="176"/>
      <c r="L39" s="177"/>
    </row>
    <row r="40" spans="1:12" ht="12.6" hidden="1" customHeight="1" x14ac:dyDescent="0.2">
      <c r="A40" s="1">
        <v>26</v>
      </c>
      <c r="B40" s="34" t="s">
        <v>49</v>
      </c>
      <c r="C40" s="3" t="s">
        <v>50</v>
      </c>
      <c r="D40" s="3" t="s">
        <v>51</v>
      </c>
      <c r="E40" s="3">
        <v>2</v>
      </c>
      <c r="F40" s="5">
        <v>0</v>
      </c>
      <c r="G40" s="5">
        <f t="shared" si="0"/>
        <v>0</v>
      </c>
      <c r="H40" s="5">
        <v>844</v>
      </c>
      <c r="I40" s="5">
        <f t="shared" si="1"/>
        <v>1688</v>
      </c>
      <c r="J40" s="121">
        <f t="shared" si="2"/>
        <v>1688</v>
      </c>
      <c r="K40" s="176"/>
      <c r="L40" s="177"/>
    </row>
    <row r="41" spans="1:12" ht="12.6" hidden="1" customHeight="1" x14ac:dyDescent="0.2">
      <c r="A41" s="1">
        <v>27</v>
      </c>
      <c r="B41" s="34" t="s">
        <v>49</v>
      </c>
      <c r="C41" s="3" t="s">
        <v>52</v>
      </c>
      <c r="D41" s="3" t="s">
        <v>51</v>
      </c>
      <c r="E41" s="3">
        <v>2</v>
      </c>
      <c r="F41" s="5">
        <v>0</v>
      </c>
      <c r="G41" s="5">
        <f t="shared" si="0"/>
        <v>0</v>
      </c>
      <c r="H41" s="5">
        <v>471</v>
      </c>
      <c r="I41" s="5">
        <f t="shared" si="1"/>
        <v>942</v>
      </c>
      <c r="J41" s="121">
        <f t="shared" si="2"/>
        <v>942</v>
      </c>
      <c r="K41" s="176"/>
      <c r="L41" s="177"/>
    </row>
    <row r="42" spans="1:12" ht="12.6" hidden="1" customHeight="1" x14ac:dyDescent="0.2">
      <c r="A42" s="1">
        <v>28</v>
      </c>
      <c r="B42" s="34" t="s">
        <v>49</v>
      </c>
      <c r="C42" s="3" t="s">
        <v>53</v>
      </c>
      <c r="D42" s="3" t="s">
        <v>51</v>
      </c>
      <c r="E42" s="3">
        <v>3</v>
      </c>
      <c r="F42" s="5">
        <v>0</v>
      </c>
      <c r="G42" s="5">
        <f t="shared" si="0"/>
        <v>0</v>
      </c>
      <c r="H42" s="5">
        <v>305</v>
      </c>
      <c r="I42" s="5">
        <f t="shared" si="1"/>
        <v>915</v>
      </c>
      <c r="J42" s="121">
        <f t="shared" si="2"/>
        <v>915</v>
      </c>
      <c r="K42" s="176"/>
      <c r="L42" s="177"/>
    </row>
    <row r="43" spans="1:12" ht="12.6" hidden="1" customHeight="1" x14ac:dyDescent="0.2">
      <c r="A43" s="1">
        <v>29</v>
      </c>
      <c r="B43" s="34" t="s">
        <v>49</v>
      </c>
      <c r="C43" s="3" t="s">
        <v>54</v>
      </c>
      <c r="D43" s="3" t="s">
        <v>51</v>
      </c>
      <c r="E43" s="3">
        <v>8</v>
      </c>
      <c r="F43" s="5">
        <v>0</v>
      </c>
      <c r="G43" s="5">
        <f t="shared" si="0"/>
        <v>0</v>
      </c>
      <c r="H43" s="5">
        <v>237</v>
      </c>
      <c r="I43" s="5">
        <f t="shared" si="1"/>
        <v>1896</v>
      </c>
      <c r="J43" s="121">
        <f t="shared" si="2"/>
        <v>1896</v>
      </c>
      <c r="K43" s="176"/>
      <c r="L43" s="177"/>
    </row>
    <row r="44" spans="1:12" ht="12.6" hidden="1" customHeight="1" x14ac:dyDescent="0.2">
      <c r="A44" s="1">
        <v>30</v>
      </c>
      <c r="B44" s="34" t="s">
        <v>299</v>
      </c>
      <c r="C44" s="3"/>
      <c r="D44" s="3"/>
      <c r="E44" s="3"/>
      <c r="F44" s="5"/>
      <c r="G44" s="5"/>
      <c r="H44" s="5"/>
      <c r="I44" s="5"/>
      <c r="J44" s="121"/>
      <c r="K44" s="176"/>
      <c r="L44" s="177"/>
    </row>
    <row r="45" spans="1:12" ht="12.6" hidden="1" customHeight="1" x14ac:dyDescent="0.2">
      <c r="A45" s="1">
        <v>31</v>
      </c>
      <c r="B45" s="35" t="s">
        <v>55</v>
      </c>
      <c r="C45" s="3"/>
      <c r="D45" s="3" t="s">
        <v>37</v>
      </c>
      <c r="E45" s="3">
        <v>344</v>
      </c>
      <c r="F45" s="5">
        <v>290</v>
      </c>
      <c r="G45" s="5">
        <f t="shared" si="0"/>
        <v>99760</v>
      </c>
      <c r="H45" s="5">
        <v>115</v>
      </c>
      <c r="I45" s="5">
        <f t="shared" si="1"/>
        <v>39560</v>
      </c>
      <c r="J45" s="121">
        <f t="shared" si="2"/>
        <v>139320</v>
      </c>
      <c r="K45" s="176"/>
      <c r="L45" s="177"/>
    </row>
    <row r="46" spans="1:12" ht="12.6" hidden="1" customHeight="1" x14ac:dyDescent="0.2">
      <c r="A46" s="1">
        <v>32</v>
      </c>
      <c r="B46" s="35" t="s">
        <v>298</v>
      </c>
      <c r="C46" s="3"/>
      <c r="D46" s="3" t="s">
        <v>37</v>
      </c>
      <c r="E46" s="3">
        <v>40</v>
      </c>
      <c r="F46" s="5">
        <v>290</v>
      </c>
      <c r="G46" s="5">
        <f t="shared" si="0"/>
        <v>11600</v>
      </c>
      <c r="H46" s="5">
        <v>89</v>
      </c>
      <c r="I46" s="5">
        <f t="shared" si="1"/>
        <v>3560</v>
      </c>
      <c r="J46" s="121">
        <f t="shared" si="2"/>
        <v>15160</v>
      </c>
      <c r="K46" s="176"/>
      <c r="L46" s="177"/>
    </row>
    <row r="47" spans="1:12" ht="12.6" hidden="1" customHeight="1" x14ac:dyDescent="0.2">
      <c r="A47" s="1">
        <v>33</v>
      </c>
      <c r="B47" s="35" t="s">
        <v>300</v>
      </c>
      <c r="C47" s="3"/>
      <c r="D47" s="3" t="s">
        <v>37</v>
      </c>
      <c r="E47" s="3">
        <v>8</v>
      </c>
      <c r="F47" s="5">
        <v>290</v>
      </c>
      <c r="G47" s="5">
        <f t="shared" si="0"/>
        <v>2320</v>
      </c>
      <c r="H47" s="5">
        <v>70</v>
      </c>
      <c r="I47" s="5">
        <f t="shared" si="1"/>
        <v>560</v>
      </c>
      <c r="J47" s="121">
        <f t="shared" si="2"/>
        <v>2880</v>
      </c>
      <c r="K47" s="176"/>
      <c r="L47" s="177"/>
    </row>
    <row r="48" spans="1:12" hidden="1" x14ac:dyDescent="0.2">
      <c r="A48" s="1">
        <v>34</v>
      </c>
      <c r="B48" s="35" t="s">
        <v>301</v>
      </c>
      <c r="C48" s="3"/>
      <c r="D48" s="3" t="s">
        <v>37</v>
      </c>
      <c r="E48" s="3">
        <v>14</v>
      </c>
      <c r="F48" s="5">
        <v>290</v>
      </c>
      <c r="G48" s="5">
        <f t="shared" ref="G48" si="3">E48*F48</f>
        <v>4060</v>
      </c>
      <c r="H48" s="5">
        <v>59</v>
      </c>
      <c r="I48" s="5">
        <f t="shared" ref="I48" si="4">E48*H48</f>
        <v>826</v>
      </c>
      <c r="J48" s="121">
        <f t="shared" ref="J48" si="5">G48+I48</f>
        <v>4886</v>
      </c>
      <c r="K48" s="176"/>
      <c r="L48" s="177"/>
    </row>
    <row r="49" spans="1:14" hidden="1" x14ac:dyDescent="0.2">
      <c r="A49" s="1">
        <v>35</v>
      </c>
      <c r="B49" s="35" t="s">
        <v>302</v>
      </c>
      <c r="C49" s="3"/>
      <c r="D49" s="3" t="s">
        <v>37</v>
      </c>
      <c r="E49" s="3">
        <v>6</v>
      </c>
      <c r="F49" s="5">
        <v>290</v>
      </c>
      <c r="G49" s="5">
        <f t="shared" si="0"/>
        <v>1740</v>
      </c>
      <c r="H49" s="5">
        <v>59</v>
      </c>
      <c r="I49" s="5">
        <f t="shared" si="1"/>
        <v>354</v>
      </c>
      <c r="J49" s="121">
        <f t="shared" si="2"/>
        <v>2094</v>
      </c>
      <c r="K49" s="176"/>
      <c r="L49" s="177"/>
    </row>
    <row r="50" spans="1:14" hidden="1" x14ac:dyDescent="0.2">
      <c r="A50" s="1">
        <v>36</v>
      </c>
      <c r="B50" s="35" t="s">
        <v>303</v>
      </c>
      <c r="C50" s="3"/>
      <c r="D50" s="3" t="s">
        <v>37</v>
      </c>
      <c r="E50" s="3">
        <v>14</v>
      </c>
      <c r="F50" s="5">
        <v>290</v>
      </c>
      <c r="G50" s="5">
        <f t="shared" si="0"/>
        <v>4060</v>
      </c>
      <c r="H50" s="5">
        <v>45</v>
      </c>
      <c r="I50" s="5">
        <f t="shared" si="1"/>
        <v>630</v>
      </c>
      <c r="J50" s="121">
        <f t="shared" si="2"/>
        <v>4690</v>
      </c>
      <c r="K50" s="176"/>
      <c r="L50" s="177"/>
    </row>
    <row r="51" spans="1:14" hidden="1" x14ac:dyDescent="0.2">
      <c r="A51" s="1">
        <v>37</v>
      </c>
      <c r="B51" s="35" t="s">
        <v>304</v>
      </c>
      <c r="C51" s="3"/>
      <c r="D51" s="3" t="s">
        <v>37</v>
      </c>
      <c r="E51" s="3">
        <v>6</v>
      </c>
      <c r="F51" s="5">
        <v>290</v>
      </c>
      <c r="G51" s="5">
        <f t="shared" si="0"/>
        <v>1740</v>
      </c>
      <c r="H51" s="5">
        <v>37</v>
      </c>
      <c r="I51" s="5">
        <f t="shared" si="1"/>
        <v>222</v>
      </c>
      <c r="J51" s="121">
        <f t="shared" si="2"/>
        <v>1962</v>
      </c>
      <c r="K51" s="176"/>
      <c r="L51" s="177"/>
    </row>
    <row r="52" spans="1:14" hidden="1" x14ac:dyDescent="0.2">
      <c r="A52" s="1">
        <v>38</v>
      </c>
      <c r="B52" s="34" t="s">
        <v>56</v>
      </c>
      <c r="C52" s="36"/>
      <c r="D52" s="3" t="s">
        <v>57</v>
      </c>
      <c r="E52" s="3">
        <v>1</v>
      </c>
      <c r="F52" s="5">
        <v>0</v>
      </c>
      <c r="G52" s="5">
        <f t="shared" si="0"/>
        <v>0</v>
      </c>
      <c r="H52" s="5">
        <v>66809</v>
      </c>
      <c r="I52" s="5">
        <f t="shared" si="1"/>
        <v>66809</v>
      </c>
      <c r="J52" s="121">
        <f t="shared" si="2"/>
        <v>66809</v>
      </c>
      <c r="K52" s="176"/>
      <c r="L52" s="177"/>
    </row>
    <row r="53" spans="1:14" ht="12" hidden="1" customHeight="1" x14ac:dyDescent="0.2">
      <c r="A53" s="1">
        <v>39</v>
      </c>
      <c r="B53" s="37" t="s">
        <v>58</v>
      </c>
      <c r="C53" s="3"/>
      <c r="D53" s="3"/>
      <c r="E53" s="3"/>
      <c r="F53" s="5"/>
      <c r="G53" s="5"/>
      <c r="H53" s="5"/>
      <c r="I53" s="5"/>
      <c r="J53" s="121"/>
      <c r="K53" s="176"/>
      <c r="L53" s="177"/>
    </row>
    <row r="54" spans="1:14" ht="12" hidden="1" customHeight="1" x14ac:dyDescent="0.2">
      <c r="A54" s="1">
        <v>40</v>
      </c>
      <c r="B54" s="34" t="s">
        <v>35</v>
      </c>
      <c r="C54" s="3" t="s">
        <v>305</v>
      </c>
      <c r="D54" s="3" t="s">
        <v>30</v>
      </c>
      <c r="E54" s="3">
        <v>2</v>
      </c>
      <c r="F54" s="5">
        <v>600</v>
      </c>
      <c r="G54" s="5">
        <f t="shared" si="0"/>
        <v>1200</v>
      </c>
      <c r="H54" s="5">
        <v>928</v>
      </c>
      <c r="I54" s="5">
        <f t="shared" si="1"/>
        <v>1856</v>
      </c>
      <c r="J54" s="121">
        <f t="shared" si="2"/>
        <v>3056</v>
      </c>
      <c r="K54" s="176"/>
      <c r="L54" s="177"/>
    </row>
    <row r="55" spans="1:14" s="103" customFormat="1" ht="13.5" hidden="1" customHeight="1" x14ac:dyDescent="0.2">
      <c r="A55" s="99">
        <v>41</v>
      </c>
      <c r="B55" s="100" t="s">
        <v>33</v>
      </c>
      <c r="C55" s="101"/>
      <c r="D55" s="101" t="s">
        <v>30</v>
      </c>
      <c r="E55" s="101">
        <v>2</v>
      </c>
      <c r="F55" s="102">
        <v>600</v>
      </c>
      <c r="G55" s="102">
        <f t="shared" si="0"/>
        <v>1200</v>
      </c>
      <c r="H55" s="102">
        <v>1026</v>
      </c>
      <c r="I55" s="102">
        <f t="shared" si="1"/>
        <v>2052</v>
      </c>
      <c r="J55" s="122">
        <f t="shared" si="2"/>
        <v>3252</v>
      </c>
      <c r="K55" s="172"/>
      <c r="L55" s="147"/>
    </row>
    <row r="56" spans="1:14" ht="12" hidden="1" customHeight="1" x14ac:dyDescent="0.2">
      <c r="A56" s="1">
        <v>42</v>
      </c>
      <c r="B56" s="34" t="s">
        <v>59</v>
      </c>
      <c r="C56" s="3"/>
      <c r="D56" s="3" t="s">
        <v>37</v>
      </c>
      <c r="E56" s="3">
        <v>390</v>
      </c>
      <c r="F56" s="5">
        <v>650</v>
      </c>
      <c r="G56" s="5">
        <f t="shared" si="0"/>
        <v>253500</v>
      </c>
      <c r="H56" s="5">
        <v>237</v>
      </c>
      <c r="I56" s="5">
        <f t="shared" si="1"/>
        <v>92430</v>
      </c>
      <c r="J56" s="121">
        <f t="shared" si="2"/>
        <v>345930</v>
      </c>
      <c r="K56" s="176"/>
      <c r="L56" s="177"/>
    </row>
    <row r="57" spans="1:14" ht="12" hidden="1" customHeight="1" x14ac:dyDescent="0.2">
      <c r="A57" s="1">
        <v>43</v>
      </c>
      <c r="B57" s="34" t="s">
        <v>306</v>
      </c>
      <c r="C57" s="98"/>
      <c r="D57" s="3" t="s">
        <v>37</v>
      </c>
      <c r="E57" s="3">
        <v>390</v>
      </c>
      <c r="F57" s="5">
        <v>290</v>
      </c>
      <c r="G57" s="5">
        <f t="shared" si="0"/>
        <v>113100</v>
      </c>
      <c r="H57" s="5">
        <v>45</v>
      </c>
      <c r="I57" s="5">
        <f t="shared" si="1"/>
        <v>17550</v>
      </c>
      <c r="J57" s="121">
        <f t="shared" si="2"/>
        <v>130650</v>
      </c>
      <c r="K57" s="176"/>
      <c r="L57" s="177"/>
    </row>
    <row r="58" spans="1:14" ht="12.6" hidden="1" customHeight="1" x14ac:dyDescent="0.2">
      <c r="A58" s="1">
        <v>44</v>
      </c>
      <c r="B58" s="34" t="s">
        <v>47</v>
      </c>
      <c r="C58" s="36"/>
      <c r="D58" s="3" t="s">
        <v>48</v>
      </c>
      <c r="E58" s="3">
        <v>1</v>
      </c>
      <c r="F58" s="5">
        <v>0</v>
      </c>
      <c r="G58" s="5">
        <f t="shared" si="0"/>
        <v>0</v>
      </c>
      <c r="H58" s="5">
        <v>18486</v>
      </c>
      <c r="I58" s="5">
        <f t="shared" si="1"/>
        <v>18486</v>
      </c>
      <c r="J58" s="121">
        <f t="shared" si="2"/>
        <v>18486</v>
      </c>
      <c r="K58" s="176"/>
      <c r="L58" s="177"/>
    </row>
    <row r="59" spans="1:14" hidden="1" x14ac:dyDescent="0.2">
      <c r="A59" s="1">
        <v>45</v>
      </c>
      <c r="B59" s="34" t="s">
        <v>56</v>
      </c>
      <c r="C59" s="36"/>
      <c r="D59" s="3" t="s">
        <v>57</v>
      </c>
      <c r="E59" s="3">
        <v>1</v>
      </c>
      <c r="F59" s="5">
        <v>0</v>
      </c>
      <c r="G59" s="5">
        <f t="shared" si="0"/>
        <v>0</v>
      </c>
      <c r="H59" s="5">
        <v>19270</v>
      </c>
      <c r="I59" s="5">
        <f t="shared" si="1"/>
        <v>19270</v>
      </c>
      <c r="J59" s="121">
        <f t="shared" si="2"/>
        <v>19270</v>
      </c>
      <c r="K59" s="176"/>
      <c r="L59" s="177"/>
    </row>
    <row r="60" spans="1:14" ht="12" customHeight="1" x14ac:dyDescent="0.2">
      <c r="A60" s="1">
        <v>46</v>
      </c>
      <c r="B60" s="37" t="s">
        <v>60</v>
      </c>
      <c r="C60" s="3"/>
      <c r="D60" s="3"/>
      <c r="E60" s="3"/>
      <c r="F60" s="5"/>
      <c r="G60" s="5"/>
      <c r="H60" s="5"/>
      <c r="I60" s="5"/>
      <c r="J60" s="121"/>
      <c r="K60" s="176"/>
      <c r="L60" s="177"/>
    </row>
    <row r="61" spans="1:14" ht="12" customHeight="1" x14ac:dyDescent="0.2">
      <c r="A61" s="1">
        <v>47</v>
      </c>
      <c r="B61" s="37" t="s">
        <v>61</v>
      </c>
      <c r="C61" s="3"/>
      <c r="D61" s="3"/>
      <c r="E61" s="3"/>
      <c r="F61" s="5"/>
      <c r="G61" s="5"/>
      <c r="H61" s="5"/>
      <c r="I61" s="5"/>
      <c r="J61" s="121"/>
      <c r="K61" s="176"/>
      <c r="L61" s="177"/>
    </row>
    <row r="62" spans="1:14" s="110" customFormat="1" ht="16.5" customHeight="1" x14ac:dyDescent="0.2">
      <c r="A62" s="136">
        <v>48</v>
      </c>
      <c r="B62" s="137" t="s">
        <v>62</v>
      </c>
      <c r="C62" s="138" t="s">
        <v>308</v>
      </c>
      <c r="D62" s="138" t="s">
        <v>30</v>
      </c>
      <c r="E62" s="138">
        <v>1</v>
      </c>
      <c r="F62" s="139">
        <v>1502</v>
      </c>
      <c r="G62" s="139">
        <f t="shared" ref="G62:G86" si="6">E62*F62</f>
        <v>1502</v>
      </c>
      <c r="H62" s="139">
        <v>3517.6320000000001</v>
      </c>
      <c r="I62" s="139">
        <f t="shared" ref="I62:I77" si="7">E62*H62</f>
        <v>3517.6320000000001</v>
      </c>
      <c r="J62" s="140">
        <f t="shared" ref="J62:J68" si="8">I62</f>
        <v>3517.6320000000001</v>
      </c>
      <c r="K62" s="151">
        <v>4692.82</v>
      </c>
      <c r="L62" s="148">
        <v>3310</v>
      </c>
      <c r="M62" s="115"/>
      <c r="N62" s="115"/>
    </row>
    <row r="63" spans="1:14" s="110" customFormat="1" ht="36.75" customHeight="1" x14ac:dyDescent="0.2">
      <c r="A63" s="136">
        <v>49</v>
      </c>
      <c r="B63" s="137" t="s">
        <v>247</v>
      </c>
      <c r="C63" s="138" t="s">
        <v>309</v>
      </c>
      <c r="D63" s="138" t="s">
        <v>30</v>
      </c>
      <c r="E63" s="138">
        <v>1</v>
      </c>
      <c r="F63" s="139">
        <v>11286</v>
      </c>
      <c r="G63" s="139">
        <f t="shared" si="6"/>
        <v>11286</v>
      </c>
      <c r="H63" s="139">
        <v>30822.432000000001</v>
      </c>
      <c r="I63" s="139">
        <f t="shared" ref="I63:I68" si="9">E63*H63</f>
        <v>30822.432000000001</v>
      </c>
      <c r="J63" s="140">
        <f t="shared" si="8"/>
        <v>30822.432000000001</v>
      </c>
      <c r="K63" s="151">
        <v>21123.18</v>
      </c>
      <c r="L63" s="148">
        <v>29000</v>
      </c>
      <c r="M63" s="115"/>
      <c r="N63" s="115"/>
    </row>
    <row r="64" spans="1:14" s="110" customFormat="1" ht="39" customHeight="1" x14ac:dyDescent="0.2">
      <c r="A64" s="136">
        <v>50</v>
      </c>
      <c r="B64" s="137" t="s">
        <v>272</v>
      </c>
      <c r="C64" s="138" t="s">
        <v>310</v>
      </c>
      <c r="D64" s="138" t="s">
        <v>30</v>
      </c>
      <c r="E64" s="138">
        <v>1</v>
      </c>
      <c r="F64" s="139">
        <f>3796+1227</f>
        <v>5023</v>
      </c>
      <c r="G64" s="139">
        <f t="shared" si="6"/>
        <v>5023</v>
      </c>
      <c r="H64" s="139">
        <v>11761.895999999999</v>
      </c>
      <c r="I64" s="139">
        <f t="shared" si="9"/>
        <v>11761.895999999999</v>
      </c>
      <c r="J64" s="140">
        <f t="shared" si="8"/>
        <v>11761.895999999999</v>
      </c>
      <c r="K64" s="151">
        <v>9914.4</v>
      </c>
      <c r="L64" s="148">
        <v>8363</v>
      </c>
      <c r="M64" s="115"/>
      <c r="N64" s="115"/>
    </row>
    <row r="65" spans="1:14" s="110" customFormat="1" ht="24.75" customHeight="1" x14ac:dyDescent="0.2">
      <c r="A65" s="136">
        <v>51</v>
      </c>
      <c r="B65" s="137" t="s">
        <v>63</v>
      </c>
      <c r="C65" s="138" t="s">
        <v>311</v>
      </c>
      <c r="D65" s="138" t="s">
        <v>30</v>
      </c>
      <c r="E65" s="138">
        <v>1</v>
      </c>
      <c r="F65" s="139">
        <v>10638</v>
      </c>
      <c r="G65" s="139">
        <f t="shared" si="6"/>
        <v>10638</v>
      </c>
      <c r="H65" s="139">
        <v>24909.119999999999</v>
      </c>
      <c r="I65" s="139">
        <f t="shared" si="9"/>
        <v>24909.119999999999</v>
      </c>
      <c r="J65" s="140">
        <f t="shared" si="8"/>
        <v>24909.119999999999</v>
      </c>
      <c r="K65" s="151">
        <v>32640.41</v>
      </c>
      <c r="L65" s="148">
        <v>23436</v>
      </c>
      <c r="M65" s="115"/>
      <c r="N65" s="115"/>
    </row>
    <row r="66" spans="1:14" s="110" customFormat="1" ht="26.25" customHeight="1" x14ac:dyDescent="0.2">
      <c r="A66" s="136">
        <v>52</v>
      </c>
      <c r="B66" s="137" t="s">
        <v>270</v>
      </c>
      <c r="C66" s="138" t="s">
        <v>312</v>
      </c>
      <c r="D66" s="138" t="s">
        <v>30</v>
      </c>
      <c r="E66" s="138">
        <v>1</v>
      </c>
      <c r="F66" s="139">
        <v>37939</v>
      </c>
      <c r="G66" s="139">
        <f t="shared" si="6"/>
        <v>37939</v>
      </c>
      <c r="H66" s="139">
        <v>88833.599999999991</v>
      </c>
      <c r="I66" s="139">
        <f t="shared" si="9"/>
        <v>88833.599999999991</v>
      </c>
      <c r="J66" s="140">
        <f t="shared" si="8"/>
        <v>88833.599999999991</v>
      </c>
      <c r="K66" s="151">
        <v>85181.22</v>
      </c>
      <c r="L66" s="148">
        <v>72912</v>
      </c>
      <c r="M66" s="115"/>
      <c r="N66" s="115"/>
    </row>
    <row r="67" spans="1:14" s="110" customFormat="1" ht="16.5" customHeight="1" x14ac:dyDescent="0.2">
      <c r="A67" s="136">
        <v>53</v>
      </c>
      <c r="B67" s="137" t="s">
        <v>62</v>
      </c>
      <c r="C67" s="138" t="s">
        <v>308</v>
      </c>
      <c r="D67" s="138" t="s">
        <v>30</v>
      </c>
      <c r="E67" s="138">
        <v>1</v>
      </c>
      <c r="F67" s="139">
        <v>1502</v>
      </c>
      <c r="G67" s="139">
        <f t="shared" si="6"/>
        <v>1502</v>
      </c>
      <c r="H67" s="139">
        <v>3517.6320000000001</v>
      </c>
      <c r="I67" s="139">
        <f t="shared" si="9"/>
        <v>3517.6320000000001</v>
      </c>
      <c r="J67" s="140">
        <f t="shared" si="8"/>
        <v>3517.6320000000001</v>
      </c>
      <c r="K67" s="151">
        <v>4692.82</v>
      </c>
      <c r="L67" s="148">
        <v>13860</v>
      </c>
      <c r="M67" s="115"/>
      <c r="N67" s="115"/>
    </row>
    <row r="68" spans="1:14" s="110" customFormat="1" ht="26.25" customHeight="1" x14ac:dyDescent="0.2">
      <c r="A68" s="136">
        <v>54</v>
      </c>
      <c r="B68" s="137" t="s">
        <v>64</v>
      </c>
      <c r="C68" s="138" t="s">
        <v>313</v>
      </c>
      <c r="D68" s="138" t="s">
        <v>30</v>
      </c>
      <c r="E68" s="138">
        <v>1</v>
      </c>
      <c r="F68" s="139">
        <v>20865</v>
      </c>
      <c r="G68" s="139">
        <f t="shared" si="6"/>
        <v>20865</v>
      </c>
      <c r="H68" s="139">
        <v>71535.599999999991</v>
      </c>
      <c r="I68" s="139">
        <f t="shared" si="9"/>
        <v>71535.599999999991</v>
      </c>
      <c r="J68" s="140">
        <f t="shared" si="8"/>
        <v>71535.599999999991</v>
      </c>
      <c r="K68" s="151">
        <v>47110.78</v>
      </c>
      <c r="L68" s="148">
        <v>76650</v>
      </c>
      <c r="M68" s="115"/>
      <c r="N68" s="115"/>
    </row>
    <row r="69" spans="1:14" ht="12" hidden="1" customHeight="1" x14ac:dyDescent="0.2">
      <c r="A69" s="1">
        <v>55</v>
      </c>
      <c r="B69" s="34" t="s">
        <v>65</v>
      </c>
      <c r="C69" s="3" t="s">
        <v>205</v>
      </c>
      <c r="D69" s="3" t="s">
        <v>23</v>
      </c>
      <c r="E69" s="3">
        <v>1</v>
      </c>
      <c r="F69" s="5">
        <v>1500</v>
      </c>
      <c r="G69" s="5">
        <f t="shared" si="6"/>
        <v>1500</v>
      </c>
      <c r="H69" s="5">
        <v>4175</v>
      </c>
      <c r="I69" s="5">
        <f t="shared" si="7"/>
        <v>4175</v>
      </c>
      <c r="J69" s="121">
        <f t="shared" ref="J69:J77" si="10">G69+I69</f>
        <v>5675</v>
      </c>
      <c r="K69" s="176"/>
      <c r="L69" s="177"/>
    </row>
    <row r="70" spans="1:14" ht="12" hidden="1" customHeight="1" x14ac:dyDescent="0.2">
      <c r="A70" s="1">
        <v>56</v>
      </c>
      <c r="B70" s="34" t="s">
        <v>66</v>
      </c>
      <c r="C70" s="3" t="s">
        <v>67</v>
      </c>
      <c r="D70" s="3" t="s">
        <v>23</v>
      </c>
      <c r="E70" s="3">
        <v>9</v>
      </c>
      <c r="F70" s="5">
        <v>600</v>
      </c>
      <c r="G70" s="5">
        <f t="shared" si="6"/>
        <v>5400</v>
      </c>
      <c r="H70" s="5">
        <v>784</v>
      </c>
      <c r="I70" s="5">
        <f t="shared" si="7"/>
        <v>7056</v>
      </c>
      <c r="J70" s="121">
        <f t="shared" si="10"/>
        <v>12456</v>
      </c>
      <c r="K70" s="176"/>
      <c r="L70" s="177"/>
    </row>
    <row r="71" spans="1:14" ht="12" hidden="1" customHeight="1" x14ac:dyDescent="0.2">
      <c r="A71" s="1">
        <v>57</v>
      </c>
      <c r="B71" s="34" t="s">
        <v>66</v>
      </c>
      <c r="C71" s="3" t="s">
        <v>68</v>
      </c>
      <c r="D71" s="3" t="s">
        <v>23</v>
      </c>
      <c r="E71" s="3">
        <v>13</v>
      </c>
      <c r="F71" s="5">
        <v>600</v>
      </c>
      <c r="G71" s="5">
        <f t="shared" si="6"/>
        <v>7800</v>
      </c>
      <c r="H71" s="5">
        <v>420</v>
      </c>
      <c r="I71" s="5">
        <f t="shared" si="7"/>
        <v>5460</v>
      </c>
      <c r="J71" s="121">
        <f t="shared" si="10"/>
        <v>13260</v>
      </c>
      <c r="K71" s="176"/>
      <c r="L71" s="177"/>
    </row>
    <row r="72" spans="1:14" ht="12" hidden="1" customHeight="1" x14ac:dyDescent="0.2">
      <c r="A72" s="1">
        <v>58</v>
      </c>
      <c r="B72" s="34" t="s">
        <v>69</v>
      </c>
      <c r="C72" s="3" t="s">
        <v>273</v>
      </c>
      <c r="D72" s="3" t="s">
        <v>23</v>
      </c>
      <c r="E72" s="3">
        <v>12</v>
      </c>
      <c r="F72" s="5">
        <v>800</v>
      </c>
      <c r="G72" s="5">
        <f t="shared" si="6"/>
        <v>9600</v>
      </c>
      <c r="H72" s="5">
        <v>721</v>
      </c>
      <c r="I72" s="5">
        <f t="shared" si="7"/>
        <v>8652</v>
      </c>
      <c r="J72" s="121">
        <f t="shared" si="10"/>
        <v>18252</v>
      </c>
      <c r="K72" s="176"/>
      <c r="L72" s="177"/>
    </row>
    <row r="73" spans="1:14" ht="12" hidden="1" customHeight="1" x14ac:dyDescent="0.2">
      <c r="A73" s="1">
        <v>59</v>
      </c>
      <c r="B73" s="34" t="s">
        <v>70</v>
      </c>
      <c r="C73" s="3"/>
      <c r="D73" s="3" t="s">
        <v>71</v>
      </c>
      <c r="E73" s="3">
        <v>11</v>
      </c>
      <c r="F73" s="5">
        <v>1050</v>
      </c>
      <c r="G73" s="5">
        <f t="shared" si="6"/>
        <v>11550</v>
      </c>
      <c r="H73" s="5">
        <v>840</v>
      </c>
      <c r="I73" s="5">
        <f t="shared" si="7"/>
        <v>9240</v>
      </c>
      <c r="J73" s="121">
        <f t="shared" si="10"/>
        <v>20790</v>
      </c>
      <c r="K73" s="176"/>
      <c r="L73" s="177"/>
    </row>
    <row r="74" spans="1:14" ht="12" hidden="1" customHeight="1" x14ac:dyDescent="0.2">
      <c r="A74" s="1">
        <v>60</v>
      </c>
      <c r="B74" s="34" t="s">
        <v>72</v>
      </c>
      <c r="C74" s="36"/>
      <c r="D74" s="3" t="s">
        <v>71</v>
      </c>
      <c r="E74" s="3">
        <v>146</v>
      </c>
      <c r="F74" s="5">
        <v>1050</v>
      </c>
      <c r="G74" s="5">
        <f t="shared" si="6"/>
        <v>153300</v>
      </c>
      <c r="H74" s="5">
        <v>1190</v>
      </c>
      <c r="I74" s="5">
        <f t="shared" si="7"/>
        <v>173740</v>
      </c>
      <c r="J74" s="121">
        <f t="shared" si="10"/>
        <v>327040</v>
      </c>
      <c r="K74" s="176"/>
      <c r="L74" s="177"/>
    </row>
    <row r="75" spans="1:14" ht="30" hidden="1" customHeight="1" x14ac:dyDescent="0.2">
      <c r="A75" s="1">
        <v>61</v>
      </c>
      <c r="B75" s="34" t="s">
        <v>73</v>
      </c>
      <c r="C75" s="36"/>
      <c r="D75" s="3" t="s">
        <v>71</v>
      </c>
      <c r="E75" s="3">
        <v>13</v>
      </c>
      <c r="F75" s="5">
        <v>1050</v>
      </c>
      <c r="G75" s="5">
        <f t="shared" si="6"/>
        <v>13650</v>
      </c>
      <c r="H75" s="5">
        <v>2380</v>
      </c>
      <c r="I75" s="5">
        <f t="shared" si="7"/>
        <v>30940</v>
      </c>
      <c r="J75" s="121">
        <f t="shared" si="10"/>
        <v>44590</v>
      </c>
      <c r="K75" s="176"/>
      <c r="L75" s="177"/>
    </row>
    <row r="76" spans="1:14" ht="12" hidden="1" customHeight="1" x14ac:dyDescent="0.2">
      <c r="A76" s="1">
        <v>62</v>
      </c>
      <c r="B76" s="34" t="s">
        <v>74</v>
      </c>
      <c r="C76" s="3"/>
      <c r="D76" s="3" t="s">
        <v>71</v>
      </c>
      <c r="E76" s="3">
        <v>1.2</v>
      </c>
      <c r="F76" s="5">
        <v>1050</v>
      </c>
      <c r="G76" s="5">
        <f t="shared" si="6"/>
        <v>1260</v>
      </c>
      <c r="H76" s="5">
        <v>3080</v>
      </c>
      <c r="I76" s="5">
        <f t="shared" si="7"/>
        <v>3696</v>
      </c>
      <c r="J76" s="121">
        <f t="shared" si="10"/>
        <v>4956</v>
      </c>
      <c r="K76" s="176"/>
      <c r="L76" s="177"/>
    </row>
    <row r="77" spans="1:14" hidden="1" x14ac:dyDescent="0.2">
      <c r="A77" s="1">
        <v>63</v>
      </c>
      <c r="B77" s="34" t="s">
        <v>75</v>
      </c>
      <c r="C77" s="36"/>
      <c r="D77" s="3" t="s">
        <v>21</v>
      </c>
      <c r="E77" s="3">
        <v>1</v>
      </c>
      <c r="F77" s="5">
        <v>0</v>
      </c>
      <c r="G77" s="5">
        <f t="shared" si="6"/>
        <v>0</v>
      </c>
      <c r="H77" s="5">
        <v>32642</v>
      </c>
      <c r="I77" s="5">
        <f t="shared" si="7"/>
        <v>32642</v>
      </c>
      <c r="J77" s="121">
        <f t="shared" si="10"/>
        <v>32642</v>
      </c>
      <c r="K77" s="176"/>
      <c r="L77" s="177"/>
    </row>
    <row r="78" spans="1:14" ht="12" customHeight="1" x14ac:dyDescent="0.2">
      <c r="A78" s="1">
        <v>64</v>
      </c>
      <c r="B78" s="37" t="s">
        <v>76</v>
      </c>
      <c r="C78" s="3"/>
      <c r="D78" s="3"/>
      <c r="E78" s="3"/>
      <c r="F78" s="5"/>
      <c r="G78" s="5"/>
      <c r="H78" s="5"/>
      <c r="I78" s="5"/>
      <c r="J78" s="121"/>
      <c r="K78" s="176"/>
      <c r="L78" s="177"/>
    </row>
    <row r="79" spans="1:14" s="110" customFormat="1" ht="13.5" customHeight="1" x14ac:dyDescent="0.2">
      <c r="A79" s="136">
        <v>65</v>
      </c>
      <c r="B79" s="137" t="s">
        <v>274</v>
      </c>
      <c r="C79" s="138" t="s">
        <v>314</v>
      </c>
      <c r="D79" s="138" t="s">
        <v>30</v>
      </c>
      <c r="E79" s="138">
        <v>1</v>
      </c>
      <c r="F79" s="139">
        <v>3518</v>
      </c>
      <c r="G79" s="139">
        <f t="shared" ref="G79:G81" si="11">E79*F79</f>
        <v>3518</v>
      </c>
      <c r="H79" s="139">
        <v>7588.7999999999993</v>
      </c>
      <c r="I79" s="139">
        <f t="shared" ref="I79:I80" si="12">E79*H79</f>
        <v>7588.7999999999993</v>
      </c>
      <c r="J79" s="140">
        <f t="shared" ref="J79:J80" si="13">I79</f>
        <v>7588.7999999999993</v>
      </c>
      <c r="K79" s="151">
        <v>10893.6</v>
      </c>
      <c r="L79" s="148">
        <v>7140</v>
      </c>
      <c r="M79" s="115"/>
      <c r="N79" s="115"/>
    </row>
    <row r="80" spans="1:14" s="110" customFormat="1" ht="12" customHeight="1" x14ac:dyDescent="0.2">
      <c r="A80" s="136">
        <v>66</v>
      </c>
      <c r="B80" s="137" t="s">
        <v>77</v>
      </c>
      <c r="C80" s="138" t="s">
        <v>315</v>
      </c>
      <c r="D80" s="138" t="s">
        <v>30</v>
      </c>
      <c r="E80" s="138">
        <v>1</v>
      </c>
      <c r="F80" s="139">
        <v>2005</v>
      </c>
      <c r="G80" s="139">
        <f t="shared" si="11"/>
        <v>2005</v>
      </c>
      <c r="H80" s="139">
        <v>4910.3999999999996</v>
      </c>
      <c r="I80" s="139">
        <f t="shared" si="12"/>
        <v>4910.3999999999996</v>
      </c>
      <c r="J80" s="140">
        <f t="shared" si="13"/>
        <v>4910.3999999999996</v>
      </c>
      <c r="K80" s="151">
        <v>4479.84</v>
      </c>
      <c r="L80" s="148">
        <v>4620</v>
      </c>
      <c r="M80" s="115"/>
      <c r="N80" s="115"/>
    </row>
    <row r="81" spans="1:14" ht="12" hidden="1" customHeight="1" x14ac:dyDescent="0.2">
      <c r="A81" s="1">
        <v>67</v>
      </c>
      <c r="B81" s="34" t="s">
        <v>78</v>
      </c>
      <c r="C81" s="3" t="s">
        <v>83</v>
      </c>
      <c r="D81" s="3" t="s">
        <v>23</v>
      </c>
      <c r="E81" s="3">
        <v>2</v>
      </c>
      <c r="F81" s="5">
        <v>600</v>
      </c>
      <c r="G81" s="5">
        <f t="shared" si="11"/>
        <v>1200</v>
      </c>
      <c r="H81" s="5">
        <v>630</v>
      </c>
      <c r="I81" s="5">
        <f t="shared" ref="I81" si="14">E81*H81</f>
        <v>1260</v>
      </c>
      <c r="J81" s="121">
        <f t="shared" ref="J81" si="15">G81+I81</f>
        <v>2460</v>
      </c>
      <c r="K81" s="176"/>
      <c r="L81" s="177"/>
    </row>
    <row r="82" spans="1:14" ht="12" hidden="1" customHeight="1" x14ac:dyDescent="0.2">
      <c r="A82" s="1">
        <v>68</v>
      </c>
      <c r="B82" s="34" t="s">
        <v>78</v>
      </c>
      <c r="C82" s="3" t="s">
        <v>79</v>
      </c>
      <c r="D82" s="3" t="s">
        <v>30</v>
      </c>
      <c r="E82" s="3">
        <v>1</v>
      </c>
      <c r="F82" s="5">
        <v>600</v>
      </c>
      <c r="G82" s="5">
        <f t="shared" si="6"/>
        <v>600</v>
      </c>
      <c r="H82" s="5">
        <v>420</v>
      </c>
      <c r="I82" s="5">
        <f t="shared" ref="I82:I86" si="16">E82*H82</f>
        <v>420</v>
      </c>
      <c r="J82" s="121">
        <f t="shared" ref="J82:J86" si="17">G82+I82</f>
        <v>1020</v>
      </c>
      <c r="K82" s="176"/>
      <c r="L82" s="177"/>
    </row>
    <row r="83" spans="1:14" ht="12" hidden="1" customHeight="1" x14ac:dyDescent="0.2">
      <c r="A83" s="1">
        <v>69</v>
      </c>
      <c r="B83" s="34" t="s">
        <v>275</v>
      </c>
      <c r="C83" s="3" t="s">
        <v>276</v>
      </c>
      <c r="D83" s="3" t="s">
        <v>23</v>
      </c>
      <c r="E83" s="3">
        <v>1</v>
      </c>
      <c r="F83" s="5">
        <v>1200</v>
      </c>
      <c r="G83" s="5">
        <f t="shared" si="6"/>
        <v>1200</v>
      </c>
      <c r="H83" s="5">
        <v>350</v>
      </c>
      <c r="I83" s="5">
        <f t="shared" si="16"/>
        <v>350</v>
      </c>
      <c r="J83" s="121">
        <f t="shared" si="17"/>
        <v>1550</v>
      </c>
      <c r="K83" s="176"/>
      <c r="L83" s="177"/>
    </row>
    <row r="84" spans="1:14" ht="12" hidden="1" customHeight="1" x14ac:dyDescent="0.2">
      <c r="A84" s="1">
        <v>70</v>
      </c>
      <c r="B84" s="34" t="s">
        <v>88</v>
      </c>
      <c r="C84" s="3"/>
      <c r="D84" s="3" t="s">
        <v>71</v>
      </c>
      <c r="E84" s="3">
        <v>12</v>
      </c>
      <c r="F84" s="5">
        <v>1050</v>
      </c>
      <c r="G84" s="5">
        <f t="shared" si="6"/>
        <v>12600</v>
      </c>
      <c r="H84" s="5">
        <v>840</v>
      </c>
      <c r="I84" s="5">
        <f t="shared" si="16"/>
        <v>10080</v>
      </c>
      <c r="J84" s="121">
        <f t="shared" si="17"/>
        <v>22680</v>
      </c>
      <c r="K84" s="176"/>
      <c r="L84" s="177"/>
    </row>
    <row r="85" spans="1:14" ht="12" hidden="1" customHeight="1" x14ac:dyDescent="0.2">
      <c r="A85" s="1">
        <v>71</v>
      </c>
      <c r="B85" s="34" t="s">
        <v>89</v>
      </c>
      <c r="C85" s="3"/>
      <c r="D85" s="3" t="s">
        <v>71</v>
      </c>
      <c r="E85" s="3">
        <v>2</v>
      </c>
      <c r="F85" s="5">
        <v>1050</v>
      </c>
      <c r="G85" s="5">
        <f t="shared" si="6"/>
        <v>2100</v>
      </c>
      <c r="H85" s="5">
        <v>3080</v>
      </c>
      <c r="I85" s="5">
        <f t="shared" si="16"/>
        <v>6160</v>
      </c>
      <c r="J85" s="121">
        <f t="shared" si="17"/>
        <v>8260</v>
      </c>
      <c r="K85" s="176"/>
      <c r="L85" s="177"/>
    </row>
    <row r="86" spans="1:14" hidden="1" x14ac:dyDescent="0.2">
      <c r="A86" s="1">
        <v>72</v>
      </c>
      <c r="B86" s="34" t="s">
        <v>75</v>
      </c>
      <c r="C86" s="36"/>
      <c r="D86" s="3" t="s">
        <v>21</v>
      </c>
      <c r="E86" s="3">
        <v>1</v>
      </c>
      <c r="F86" s="5">
        <v>0</v>
      </c>
      <c r="G86" s="5">
        <f t="shared" si="6"/>
        <v>0</v>
      </c>
      <c r="H86" s="5">
        <v>1218</v>
      </c>
      <c r="I86" s="5">
        <f t="shared" si="16"/>
        <v>1218</v>
      </c>
      <c r="J86" s="121">
        <f t="shared" si="17"/>
        <v>1218</v>
      </c>
      <c r="K86" s="176"/>
      <c r="L86" s="177"/>
    </row>
    <row r="87" spans="1:14" ht="12" customHeight="1" x14ac:dyDescent="0.2">
      <c r="A87" s="1">
        <v>73</v>
      </c>
      <c r="B87" s="37" t="s">
        <v>81</v>
      </c>
      <c r="C87" s="3"/>
      <c r="D87" s="3"/>
      <c r="E87" s="3"/>
      <c r="F87" s="5"/>
      <c r="G87" s="5"/>
      <c r="H87" s="5"/>
      <c r="I87" s="5"/>
      <c r="J87" s="121"/>
      <c r="K87" s="176"/>
      <c r="L87" s="177"/>
    </row>
    <row r="88" spans="1:14" s="110" customFormat="1" ht="13.5" customHeight="1" x14ac:dyDescent="0.2">
      <c r="A88" s="136">
        <v>74</v>
      </c>
      <c r="B88" s="137" t="s">
        <v>277</v>
      </c>
      <c r="C88" s="138" t="s">
        <v>317</v>
      </c>
      <c r="D88" s="138" t="s">
        <v>30</v>
      </c>
      <c r="E88" s="138">
        <v>1</v>
      </c>
      <c r="F88" s="139">
        <v>2829</v>
      </c>
      <c r="G88" s="139">
        <f t="shared" ref="G88:G89" si="18">E88*F88</f>
        <v>2829</v>
      </c>
      <c r="H88" s="139">
        <v>5624.6399999999994</v>
      </c>
      <c r="I88" s="139">
        <f t="shared" ref="I88:I89" si="19">E88*H88</f>
        <v>5624.6399999999994</v>
      </c>
      <c r="J88" s="140">
        <f t="shared" ref="J88:J89" si="20">I88</f>
        <v>5624.6399999999994</v>
      </c>
      <c r="K88" s="151">
        <v>8047.8</v>
      </c>
      <c r="L88" s="148">
        <v>5292</v>
      </c>
      <c r="M88" s="115"/>
      <c r="N88" s="115"/>
    </row>
    <row r="89" spans="1:14" s="110" customFormat="1" ht="15.6" customHeight="1" x14ac:dyDescent="0.2">
      <c r="A89" s="136">
        <v>75</v>
      </c>
      <c r="B89" s="137" t="s">
        <v>77</v>
      </c>
      <c r="C89" s="138" t="s">
        <v>316</v>
      </c>
      <c r="D89" s="138" t="s">
        <v>30</v>
      </c>
      <c r="E89" s="138">
        <v>1</v>
      </c>
      <c r="F89" s="139">
        <v>1681</v>
      </c>
      <c r="G89" s="139">
        <f t="shared" si="18"/>
        <v>1681</v>
      </c>
      <c r="H89" s="139">
        <v>4575.5999999999995</v>
      </c>
      <c r="I89" s="139">
        <f t="shared" si="19"/>
        <v>4575.5999999999995</v>
      </c>
      <c r="J89" s="140">
        <f t="shared" si="20"/>
        <v>4575.5999999999995</v>
      </c>
      <c r="K89" s="151">
        <v>3255.84</v>
      </c>
      <c r="L89" s="148">
        <v>4305</v>
      </c>
      <c r="M89" s="115"/>
      <c r="N89" s="115"/>
    </row>
    <row r="90" spans="1:14" ht="12" hidden="1" customHeight="1" x14ac:dyDescent="0.2">
      <c r="A90" s="1">
        <v>76</v>
      </c>
      <c r="B90" s="34" t="s">
        <v>82</v>
      </c>
      <c r="C90" s="3"/>
      <c r="D90" s="3" t="s">
        <v>30</v>
      </c>
      <c r="E90" s="3">
        <v>1</v>
      </c>
      <c r="F90" s="5">
        <v>600</v>
      </c>
      <c r="G90" s="5">
        <f t="shared" ref="G90:G95" si="21">E90*F90</f>
        <v>600</v>
      </c>
      <c r="H90" s="5">
        <v>833</v>
      </c>
      <c r="I90" s="5">
        <f t="shared" ref="I90:I95" si="22">E90*H90</f>
        <v>833</v>
      </c>
      <c r="J90" s="121">
        <f t="shared" ref="J90:J95" si="23">G90+I90</f>
        <v>1433</v>
      </c>
      <c r="K90" s="176"/>
      <c r="L90" s="177"/>
    </row>
    <row r="91" spans="1:14" ht="12" hidden="1" customHeight="1" x14ac:dyDescent="0.2">
      <c r="A91" s="1">
        <v>77</v>
      </c>
      <c r="B91" s="34" t="s">
        <v>78</v>
      </c>
      <c r="C91" s="3" t="s">
        <v>79</v>
      </c>
      <c r="D91" s="3" t="s">
        <v>23</v>
      </c>
      <c r="E91" s="3">
        <v>6</v>
      </c>
      <c r="F91" s="5">
        <v>600</v>
      </c>
      <c r="G91" s="5">
        <f t="shared" si="21"/>
        <v>3600</v>
      </c>
      <c r="H91" s="5">
        <v>420</v>
      </c>
      <c r="I91" s="5">
        <f t="shared" si="22"/>
        <v>2520</v>
      </c>
      <c r="J91" s="121">
        <f t="shared" si="23"/>
        <v>6120</v>
      </c>
      <c r="K91" s="176"/>
      <c r="L91" s="177"/>
    </row>
    <row r="92" spans="1:14" ht="12" hidden="1" customHeight="1" x14ac:dyDescent="0.2">
      <c r="A92" s="1">
        <v>78</v>
      </c>
      <c r="B92" s="34" t="s">
        <v>275</v>
      </c>
      <c r="C92" s="3" t="s">
        <v>189</v>
      </c>
      <c r="D92" s="3" t="s">
        <v>23</v>
      </c>
      <c r="E92" s="3">
        <v>1</v>
      </c>
      <c r="F92" s="5">
        <v>1200</v>
      </c>
      <c r="G92" s="5">
        <f t="shared" si="21"/>
        <v>1200</v>
      </c>
      <c r="H92" s="5">
        <v>300</v>
      </c>
      <c r="I92" s="5">
        <f t="shared" si="22"/>
        <v>300</v>
      </c>
      <c r="J92" s="121">
        <f t="shared" si="23"/>
        <v>1500</v>
      </c>
      <c r="K92" s="176"/>
      <c r="L92" s="177"/>
    </row>
    <row r="93" spans="1:14" ht="12" hidden="1" customHeight="1" x14ac:dyDescent="0.2">
      <c r="A93" s="1">
        <v>79</v>
      </c>
      <c r="B93" s="34" t="s">
        <v>90</v>
      </c>
      <c r="C93" s="3"/>
      <c r="D93" s="3" t="s">
        <v>71</v>
      </c>
      <c r="E93" s="3">
        <v>12</v>
      </c>
      <c r="F93" s="5">
        <v>1050</v>
      </c>
      <c r="G93" s="5">
        <f t="shared" si="21"/>
        <v>12600</v>
      </c>
      <c r="H93" s="5">
        <v>840</v>
      </c>
      <c r="I93" s="5">
        <f t="shared" si="22"/>
        <v>10080</v>
      </c>
      <c r="J93" s="121">
        <f t="shared" si="23"/>
        <v>22680</v>
      </c>
      <c r="K93" s="176"/>
      <c r="L93" s="177"/>
    </row>
    <row r="94" spans="1:14" ht="12" hidden="1" customHeight="1" x14ac:dyDescent="0.2">
      <c r="A94" s="1">
        <v>80</v>
      </c>
      <c r="B94" s="34" t="s">
        <v>80</v>
      </c>
      <c r="C94" s="3"/>
      <c r="D94" s="3" t="s">
        <v>71</v>
      </c>
      <c r="E94" s="3">
        <v>3</v>
      </c>
      <c r="F94" s="5">
        <v>1050</v>
      </c>
      <c r="G94" s="5">
        <f t="shared" si="21"/>
        <v>3150</v>
      </c>
      <c r="H94" s="5">
        <v>3080</v>
      </c>
      <c r="I94" s="5">
        <f t="shared" si="22"/>
        <v>9240</v>
      </c>
      <c r="J94" s="121">
        <f t="shared" si="23"/>
        <v>12390</v>
      </c>
      <c r="K94" s="176"/>
      <c r="L94" s="177"/>
    </row>
    <row r="95" spans="1:14" hidden="1" x14ac:dyDescent="0.2">
      <c r="A95" s="1">
        <v>81</v>
      </c>
      <c r="B95" s="34" t="s">
        <v>75</v>
      </c>
      <c r="C95" s="36"/>
      <c r="D95" s="3" t="s">
        <v>21</v>
      </c>
      <c r="E95" s="3">
        <v>1</v>
      </c>
      <c r="F95" s="5">
        <v>0</v>
      </c>
      <c r="G95" s="5">
        <f t="shared" si="21"/>
        <v>0</v>
      </c>
      <c r="H95" s="5">
        <v>1688</v>
      </c>
      <c r="I95" s="5">
        <f t="shared" si="22"/>
        <v>1688</v>
      </c>
      <c r="J95" s="121">
        <f t="shared" si="23"/>
        <v>1688</v>
      </c>
      <c r="K95" s="176"/>
      <c r="L95" s="177"/>
    </row>
    <row r="96" spans="1:14" ht="12" customHeight="1" x14ac:dyDescent="0.2">
      <c r="A96" s="1">
        <v>82</v>
      </c>
      <c r="B96" s="37" t="s">
        <v>84</v>
      </c>
      <c r="C96" s="3"/>
      <c r="D96" s="3"/>
      <c r="E96" s="3"/>
      <c r="F96" s="5"/>
      <c r="G96" s="5"/>
      <c r="H96" s="5"/>
      <c r="I96" s="5"/>
      <c r="J96" s="121"/>
      <c r="K96" s="176"/>
      <c r="L96" s="177"/>
    </row>
    <row r="97" spans="1:14" s="110" customFormat="1" ht="13.5" customHeight="1" x14ac:dyDescent="0.2">
      <c r="A97" s="136">
        <v>83</v>
      </c>
      <c r="B97" s="137" t="s">
        <v>324</v>
      </c>
      <c r="C97" s="138" t="s">
        <v>319</v>
      </c>
      <c r="D97" s="138" t="s">
        <v>30</v>
      </c>
      <c r="E97" s="138">
        <v>1</v>
      </c>
      <c r="F97" s="139">
        <v>4518</v>
      </c>
      <c r="G97" s="139">
        <f t="shared" ref="G97:G98" si="24">E97*F97</f>
        <v>4518</v>
      </c>
      <c r="H97" s="139">
        <v>7588.7999999999993</v>
      </c>
      <c r="I97" s="139">
        <f t="shared" ref="I97:I98" si="25">E97*H97</f>
        <v>7588.7999999999993</v>
      </c>
      <c r="J97" s="140">
        <f t="shared" ref="J97:J98" si="26">I97</f>
        <v>7588.7999999999993</v>
      </c>
      <c r="K97" s="151">
        <v>41144.76</v>
      </c>
      <c r="L97" s="148">
        <v>8148</v>
      </c>
      <c r="M97" s="115"/>
      <c r="N97" s="115"/>
    </row>
    <row r="98" spans="1:14" s="110" customFormat="1" ht="12" customHeight="1" x14ac:dyDescent="0.2">
      <c r="A98" s="136">
        <v>84</v>
      </c>
      <c r="B98" s="137" t="s">
        <v>77</v>
      </c>
      <c r="C98" s="138" t="s">
        <v>318</v>
      </c>
      <c r="D98" s="138" t="s">
        <v>30</v>
      </c>
      <c r="E98" s="138">
        <v>1</v>
      </c>
      <c r="F98" s="139">
        <v>3005</v>
      </c>
      <c r="G98" s="139">
        <f t="shared" si="24"/>
        <v>3005</v>
      </c>
      <c r="H98" s="139">
        <v>5133.5999999999995</v>
      </c>
      <c r="I98" s="139">
        <f t="shared" si="25"/>
        <v>5133.5999999999995</v>
      </c>
      <c r="J98" s="140">
        <f t="shared" si="26"/>
        <v>5133.5999999999995</v>
      </c>
      <c r="K98" s="151">
        <v>16266.96</v>
      </c>
      <c r="L98" s="148">
        <v>4830</v>
      </c>
      <c r="M98" s="115"/>
      <c r="N98" s="115"/>
    </row>
    <row r="99" spans="1:14" ht="12" hidden="1" customHeight="1" x14ac:dyDescent="0.2">
      <c r="A99" s="1">
        <v>85</v>
      </c>
      <c r="B99" s="34" t="s">
        <v>78</v>
      </c>
      <c r="C99" s="3" t="s">
        <v>87</v>
      </c>
      <c r="D99" s="3" t="s">
        <v>23</v>
      </c>
      <c r="E99" s="3">
        <v>2</v>
      </c>
      <c r="F99" s="5">
        <v>600</v>
      </c>
      <c r="G99" s="5">
        <f t="shared" ref="G99:G105" si="27">E99*F99</f>
        <v>1200</v>
      </c>
      <c r="H99" s="5">
        <v>784</v>
      </c>
      <c r="I99" s="5">
        <f t="shared" ref="I99:I105" si="28">E99*H99</f>
        <v>1568</v>
      </c>
      <c r="J99" s="121">
        <f t="shared" ref="J99:J105" si="29">G99+I99</f>
        <v>2768</v>
      </c>
      <c r="K99" s="176"/>
      <c r="L99" s="177"/>
    </row>
    <row r="100" spans="1:14" ht="12" hidden="1" customHeight="1" x14ac:dyDescent="0.2">
      <c r="A100" s="1">
        <v>86</v>
      </c>
      <c r="B100" s="34" t="s">
        <v>78</v>
      </c>
      <c r="C100" s="3" t="s">
        <v>83</v>
      </c>
      <c r="D100" s="3" t="s">
        <v>23</v>
      </c>
      <c r="E100" s="3">
        <v>1</v>
      </c>
      <c r="F100" s="5">
        <v>600</v>
      </c>
      <c r="G100" s="5">
        <f t="shared" si="27"/>
        <v>600</v>
      </c>
      <c r="H100" s="5">
        <v>630</v>
      </c>
      <c r="I100" s="5">
        <f t="shared" si="28"/>
        <v>630</v>
      </c>
      <c r="J100" s="121">
        <f t="shared" si="29"/>
        <v>1230</v>
      </c>
      <c r="K100" s="176"/>
      <c r="L100" s="177"/>
    </row>
    <row r="101" spans="1:14" ht="12" hidden="1" customHeight="1" x14ac:dyDescent="0.2">
      <c r="A101" s="1">
        <v>87</v>
      </c>
      <c r="B101" s="34" t="s">
        <v>78</v>
      </c>
      <c r="C101" s="3" t="s">
        <v>79</v>
      </c>
      <c r="D101" s="3" t="s">
        <v>23</v>
      </c>
      <c r="E101" s="3">
        <v>5</v>
      </c>
      <c r="F101" s="5">
        <v>600</v>
      </c>
      <c r="G101" s="5">
        <f t="shared" si="27"/>
        <v>3000</v>
      </c>
      <c r="H101" s="5">
        <v>420</v>
      </c>
      <c r="I101" s="5">
        <f t="shared" si="28"/>
        <v>2100</v>
      </c>
      <c r="J101" s="121">
        <f t="shared" si="29"/>
        <v>5100</v>
      </c>
      <c r="K101" s="176"/>
      <c r="L101" s="177"/>
    </row>
    <row r="102" spans="1:14" ht="12" hidden="1" customHeight="1" x14ac:dyDescent="0.2">
      <c r="A102" s="1">
        <v>88</v>
      </c>
      <c r="B102" s="34" t="s">
        <v>275</v>
      </c>
      <c r="C102" s="3" t="s">
        <v>278</v>
      </c>
      <c r="D102" s="3" t="s">
        <v>23</v>
      </c>
      <c r="E102" s="3">
        <v>1</v>
      </c>
      <c r="F102" s="5">
        <v>1200</v>
      </c>
      <c r="G102" s="5">
        <f t="shared" si="27"/>
        <v>1200</v>
      </c>
      <c r="H102" s="5">
        <v>450</v>
      </c>
      <c r="I102" s="5">
        <f t="shared" si="28"/>
        <v>450</v>
      </c>
      <c r="J102" s="121">
        <f t="shared" si="29"/>
        <v>1650</v>
      </c>
      <c r="K102" s="176"/>
      <c r="L102" s="177"/>
    </row>
    <row r="103" spans="1:14" ht="12" hidden="1" customHeight="1" x14ac:dyDescent="0.2">
      <c r="A103" s="1">
        <v>89</v>
      </c>
      <c r="B103" s="34" t="s">
        <v>279</v>
      </c>
      <c r="C103" s="3"/>
      <c r="D103" s="3" t="s">
        <v>71</v>
      </c>
      <c r="E103" s="3">
        <v>29</v>
      </c>
      <c r="F103" s="5">
        <v>1050</v>
      </c>
      <c r="G103" s="5">
        <f t="shared" si="27"/>
        <v>30450</v>
      </c>
      <c r="H103" s="5">
        <v>840</v>
      </c>
      <c r="I103" s="5">
        <f t="shared" si="28"/>
        <v>24360</v>
      </c>
      <c r="J103" s="121">
        <f t="shared" si="29"/>
        <v>54810</v>
      </c>
      <c r="K103" s="176"/>
      <c r="L103" s="177"/>
    </row>
    <row r="104" spans="1:14" ht="12" hidden="1" customHeight="1" x14ac:dyDescent="0.2">
      <c r="A104" s="1">
        <v>90</v>
      </c>
      <c r="B104" s="34" t="s">
        <v>280</v>
      </c>
      <c r="C104" s="3"/>
      <c r="D104" s="3" t="s">
        <v>71</v>
      </c>
      <c r="E104" s="3">
        <v>6</v>
      </c>
      <c r="F104" s="5">
        <v>1050</v>
      </c>
      <c r="G104" s="5">
        <f t="shared" si="27"/>
        <v>6300</v>
      </c>
      <c r="H104" s="5">
        <v>3080</v>
      </c>
      <c r="I104" s="5">
        <f t="shared" si="28"/>
        <v>18480</v>
      </c>
      <c r="J104" s="121">
        <f t="shared" si="29"/>
        <v>24780</v>
      </c>
      <c r="K104" s="176"/>
      <c r="L104" s="177"/>
    </row>
    <row r="105" spans="1:14" hidden="1" x14ac:dyDescent="0.2">
      <c r="A105" s="1">
        <v>91</v>
      </c>
      <c r="B105" s="34" t="s">
        <v>75</v>
      </c>
      <c r="C105" s="36"/>
      <c r="D105" s="3" t="s">
        <v>21</v>
      </c>
      <c r="E105" s="3">
        <v>1</v>
      </c>
      <c r="F105" s="5">
        <v>0</v>
      </c>
      <c r="G105" s="5">
        <f t="shared" si="27"/>
        <v>0</v>
      </c>
      <c r="H105" s="5">
        <v>4701</v>
      </c>
      <c r="I105" s="5">
        <f t="shared" si="28"/>
        <v>4701</v>
      </c>
      <c r="J105" s="121">
        <f t="shared" si="29"/>
        <v>4701</v>
      </c>
      <c r="K105" s="176"/>
      <c r="L105" s="177"/>
    </row>
    <row r="106" spans="1:14" ht="12" customHeight="1" x14ac:dyDescent="0.2">
      <c r="A106" s="1">
        <v>92</v>
      </c>
      <c r="B106" s="37" t="s">
        <v>85</v>
      </c>
      <c r="C106" s="3"/>
      <c r="D106" s="3"/>
      <c r="E106" s="3"/>
      <c r="F106" s="5"/>
      <c r="G106" s="5"/>
      <c r="H106" s="5"/>
      <c r="I106" s="5"/>
      <c r="J106" s="121"/>
      <c r="K106" s="176"/>
      <c r="L106" s="177"/>
    </row>
    <row r="107" spans="1:14" s="110" customFormat="1" ht="13.5" customHeight="1" x14ac:dyDescent="0.2">
      <c r="A107" s="136">
        <v>93</v>
      </c>
      <c r="B107" s="137" t="s">
        <v>325</v>
      </c>
      <c r="C107" s="138" t="s">
        <v>320</v>
      </c>
      <c r="D107" s="138" t="s">
        <v>30</v>
      </c>
      <c r="E107" s="138">
        <v>1</v>
      </c>
      <c r="F107" s="139">
        <v>4518</v>
      </c>
      <c r="G107" s="139">
        <f t="shared" ref="G107:G109" si="30">E107*F107</f>
        <v>4518</v>
      </c>
      <c r="H107" s="139">
        <v>7588.7999999999993</v>
      </c>
      <c r="I107" s="139">
        <f t="shared" ref="I107:I108" si="31">E107*H107</f>
        <v>7588.7999999999993</v>
      </c>
      <c r="J107" s="140">
        <f t="shared" ref="J107:J108" si="32">I107</f>
        <v>7588.7999999999993</v>
      </c>
      <c r="K107" s="151">
        <v>41144.76</v>
      </c>
      <c r="L107" s="148">
        <v>8148</v>
      </c>
    </row>
    <row r="108" spans="1:14" s="110" customFormat="1" ht="12" customHeight="1" x14ac:dyDescent="0.2">
      <c r="A108" s="136">
        <v>94</v>
      </c>
      <c r="B108" s="137" t="s">
        <v>77</v>
      </c>
      <c r="C108" s="138" t="s">
        <v>318</v>
      </c>
      <c r="D108" s="138" t="s">
        <v>30</v>
      </c>
      <c r="E108" s="138">
        <v>1</v>
      </c>
      <c r="F108" s="139">
        <v>3005</v>
      </c>
      <c r="G108" s="139">
        <f t="shared" si="30"/>
        <v>3005</v>
      </c>
      <c r="H108" s="139">
        <v>5133.5999999999995</v>
      </c>
      <c r="I108" s="139">
        <f t="shared" si="31"/>
        <v>5133.5999999999995</v>
      </c>
      <c r="J108" s="140">
        <f t="shared" si="32"/>
        <v>5133.5999999999995</v>
      </c>
      <c r="K108" s="151">
        <v>16266.96</v>
      </c>
      <c r="L108" s="148">
        <v>4830</v>
      </c>
    </row>
    <row r="109" spans="1:14" ht="12" hidden="1" customHeight="1" x14ac:dyDescent="0.2">
      <c r="A109" s="1">
        <v>95</v>
      </c>
      <c r="B109" s="34" t="s">
        <v>78</v>
      </c>
      <c r="C109" s="3" t="s">
        <v>87</v>
      </c>
      <c r="D109" s="3" t="s">
        <v>23</v>
      </c>
      <c r="E109" s="3">
        <v>2</v>
      </c>
      <c r="F109" s="5">
        <v>600</v>
      </c>
      <c r="G109" s="5">
        <f t="shared" si="30"/>
        <v>1200</v>
      </c>
      <c r="H109" s="5">
        <v>784</v>
      </c>
      <c r="I109" s="5">
        <f t="shared" ref="I109" si="33">E109*H109</f>
        <v>1568</v>
      </c>
      <c r="J109" s="121">
        <f t="shared" ref="J109" si="34">G109+I109</f>
        <v>2768</v>
      </c>
      <c r="K109" s="176"/>
      <c r="L109" s="177"/>
    </row>
    <row r="110" spans="1:14" ht="13.9" hidden="1" customHeight="1" x14ac:dyDescent="0.2">
      <c r="A110" s="1">
        <v>96</v>
      </c>
      <c r="B110" s="34" t="s">
        <v>78</v>
      </c>
      <c r="C110" s="3" t="s">
        <v>79</v>
      </c>
      <c r="D110" s="3" t="s">
        <v>23</v>
      </c>
      <c r="E110" s="3">
        <v>4</v>
      </c>
      <c r="F110" s="5">
        <v>600</v>
      </c>
      <c r="G110" s="5">
        <f t="shared" ref="G110:G118" si="35">E110*F110</f>
        <v>2400</v>
      </c>
      <c r="H110" s="5">
        <v>420</v>
      </c>
      <c r="I110" s="5">
        <f t="shared" ref="I110:I114" si="36">E110*H110</f>
        <v>1680</v>
      </c>
      <c r="J110" s="121">
        <f t="shared" ref="J110:J114" si="37">G110+I110</f>
        <v>4080</v>
      </c>
      <c r="K110" s="176"/>
      <c r="L110" s="177"/>
    </row>
    <row r="111" spans="1:14" ht="12" hidden="1" customHeight="1" x14ac:dyDescent="0.2">
      <c r="A111" s="1">
        <v>97</v>
      </c>
      <c r="B111" s="34" t="s">
        <v>275</v>
      </c>
      <c r="C111" s="3" t="s">
        <v>278</v>
      </c>
      <c r="D111" s="3" t="s">
        <v>23</v>
      </c>
      <c r="E111" s="3">
        <v>1</v>
      </c>
      <c r="F111" s="5">
        <v>1200</v>
      </c>
      <c r="G111" s="5">
        <f t="shared" si="35"/>
        <v>1200</v>
      </c>
      <c r="H111" s="5">
        <v>450</v>
      </c>
      <c r="I111" s="5">
        <f t="shared" si="36"/>
        <v>450</v>
      </c>
      <c r="J111" s="121">
        <f t="shared" si="37"/>
        <v>1650</v>
      </c>
      <c r="K111" s="176"/>
      <c r="L111" s="177"/>
    </row>
    <row r="112" spans="1:14" ht="12" hidden="1" customHeight="1" x14ac:dyDescent="0.2">
      <c r="A112" s="1">
        <v>98</v>
      </c>
      <c r="B112" s="34" t="s">
        <v>279</v>
      </c>
      <c r="C112" s="3"/>
      <c r="D112" s="3" t="s">
        <v>71</v>
      </c>
      <c r="E112" s="3">
        <v>22</v>
      </c>
      <c r="F112" s="5">
        <v>1050</v>
      </c>
      <c r="G112" s="5">
        <f t="shared" si="35"/>
        <v>23100</v>
      </c>
      <c r="H112" s="5">
        <v>840</v>
      </c>
      <c r="I112" s="5">
        <f t="shared" si="36"/>
        <v>18480</v>
      </c>
      <c r="J112" s="121">
        <f t="shared" si="37"/>
        <v>41580</v>
      </c>
      <c r="K112" s="176"/>
      <c r="L112" s="177"/>
    </row>
    <row r="113" spans="1:14" ht="12" hidden="1" customHeight="1" x14ac:dyDescent="0.2">
      <c r="A113" s="1">
        <v>99</v>
      </c>
      <c r="B113" s="34" t="s">
        <v>280</v>
      </c>
      <c r="C113" s="3"/>
      <c r="D113" s="3" t="s">
        <v>71</v>
      </c>
      <c r="E113" s="3">
        <v>5</v>
      </c>
      <c r="F113" s="5">
        <v>1050</v>
      </c>
      <c r="G113" s="5">
        <f t="shared" si="35"/>
        <v>5250</v>
      </c>
      <c r="H113" s="5">
        <v>3080</v>
      </c>
      <c r="I113" s="5">
        <f t="shared" si="36"/>
        <v>15400</v>
      </c>
      <c r="J113" s="121">
        <f t="shared" si="37"/>
        <v>20650</v>
      </c>
      <c r="K113" s="176"/>
      <c r="L113" s="177"/>
    </row>
    <row r="114" spans="1:14" hidden="1" x14ac:dyDescent="0.2">
      <c r="A114" s="1">
        <v>100</v>
      </c>
      <c r="B114" s="34" t="s">
        <v>75</v>
      </c>
      <c r="C114" s="36"/>
      <c r="D114" s="3" t="s">
        <v>21</v>
      </c>
      <c r="E114" s="3">
        <v>1</v>
      </c>
      <c r="F114" s="5">
        <v>0</v>
      </c>
      <c r="G114" s="5">
        <f t="shared" si="35"/>
        <v>0</v>
      </c>
      <c r="H114" s="5">
        <v>4701</v>
      </c>
      <c r="I114" s="5">
        <f t="shared" si="36"/>
        <v>4701</v>
      </c>
      <c r="J114" s="121">
        <f t="shared" si="37"/>
        <v>4701</v>
      </c>
      <c r="K114" s="176"/>
      <c r="L114" s="177"/>
    </row>
    <row r="115" spans="1:14" x14ac:dyDescent="0.2">
      <c r="A115" s="1">
        <v>101</v>
      </c>
      <c r="B115" s="37" t="s">
        <v>86</v>
      </c>
      <c r="C115" s="3"/>
      <c r="D115" s="3"/>
      <c r="E115" s="3"/>
      <c r="F115" s="5"/>
      <c r="G115" s="5"/>
      <c r="H115" s="5"/>
      <c r="I115" s="5"/>
      <c r="J115" s="121"/>
      <c r="K115" s="176"/>
      <c r="L115" s="177"/>
    </row>
    <row r="116" spans="1:14" s="110" customFormat="1" ht="13.5" customHeight="1" x14ac:dyDescent="0.2">
      <c r="A116" s="136">
        <v>102</v>
      </c>
      <c r="B116" s="137" t="s">
        <v>326</v>
      </c>
      <c r="C116" s="138" t="s">
        <v>320</v>
      </c>
      <c r="D116" s="138" t="s">
        <v>30</v>
      </c>
      <c r="E116" s="138">
        <v>1</v>
      </c>
      <c r="F116" s="139">
        <v>4518</v>
      </c>
      <c r="G116" s="139">
        <f t="shared" ref="G116:G117" si="38">E116*F116</f>
        <v>4518</v>
      </c>
      <c r="H116" s="139">
        <v>7588.7999999999993</v>
      </c>
      <c r="I116" s="139">
        <f t="shared" ref="I116:I117" si="39">E116*H116</f>
        <v>7588.7999999999993</v>
      </c>
      <c r="J116" s="140">
        <f t="shared" ref="J116:J117" si="40">I116</f>
        <v>7588.7999999999993</v>
      </c>
      <c r="K116" s="151">
        <v>41144.76</v>
      </c>
      <c r="L116" s="148">
        <v>8148</v>
      </c>
    </row>
    <row r="117" spans="1:14" s="110" customFormat="1" ht="13.5" customHeight="1" x14ac:dyDescent="0.2">
      <c r="A117" s="136">
        <v>103</v>
      </c>
      <c r="B117" s="137" t="s">
        <v>77</v>
      </c>
      <c r="C117" s="138" t="s">
        <v>318</v>
      </c>
      <c r="D117" s="138" t="s">
        <v>30</v>
      </c>
      <c r="E117" s="138">
        <v>1</v>
      </c>
      <c r="F117" s="139">
        <v>3005</v>
      </c>
      <c r="G117" s="139">
        <f t="shared" si="38"/>
        <v>3005</v>
      </c>
      <c r="H117" s="139">
        <v>5133.5999999999995</v>
      </c>
      <c r="I117" s="139">
        <f t="shared" si="39"/>
        <v>5133.5999999999995</v>
      </c>
      <c r="J117" s="140">
        <f t="shared" si="40"/>
        <v>5133.5999999999995</v>
      </c>
      <c r="K117" s="151">
        <v>16266.96</v>
      </c>
      <c r="L117" s="148">
        <v>4830</v>
      </c>
    </row>
    <row r="118" spans="1:14" ht="12" hidden="1" customHeight="1" x14ac:dyDescent="0.2">
      <c r="A118" s="1">
        <v>104</v>
      </c>
      <c r="B118" s="34" t="s">
        <v>78</v>
      </c>
      <c r="C118" s="3" t="s">
        <v>87</v>
      </c>
      <c r="D118" s="3" t="s">
        <v>23</v>
      </c>
      <c r="E118" s="3">
        <v>2</v>
      </c>
      <c r="F118" s="5">
        <v>600</v>
      </c>
      <c r="G118" s="5">
        <f t="shared" si="35"/>
        <v>1200</v>
      </c>
      <c r="H118" s="5">
        <v>784</v>
      </c>
      <c r="I118" s="5">
        <f t="shared" ref="I118:I123" si="41">E118*H118</f>
        <v>1568</v>
      </c>
      <c r="J118" s="121">
        <f t="shared" ref="J118:J123" si="42">G118+I118</f>
        <v>2768</v>
      </c>
      <c r="K118" s="176"/>
      <c r="L118" s="177"/>
    </row>
    <row r="119" spans="1:14" ht="13.9" hidden="1" customHeight="1" x14ac:dyDescent="0.2">
      <c r="A119" s="1">
        <v>105</v>
      </c>
      <c r="B119" s="34" t="s">
        <v>78</v>
      </c>
      <c r="C119" s="3" t="s">
        <v>79</v>
      </c>
      <c r="D119" s="3" t="s">
        <v>23</v>
      </c>
      <c r="E119" s="3">
        <v>9</v>
      </c>
      <c r="F119" s="5">
        <v>600</v>
      </c>
      <c r="G119" s="5">
        <f t="shared" ref="G119:G123" si="43">E119*F119</f>
        <v>5400</v>
      </c>
      <c r="H119" s="5">
        <v>420</v>
      </c>
      <c r="I119" s="5">
        <f t="shared" si="41"/>
        <v>3780</v>
      </c>
      <c r="J119" s="121">
        <f t="shared" si="42"/>
        <v>9180</v>
      </c>
      <c r="K119" s="176"/>
      <c r="L119" s="177"/>
    </row>
    <row r="120" spans="1:14" ht="12" hidden="1" customHeight="1" x14ac:dyDescent="0.2">
      <c r="A120" s="1">
        <v>106</v>
      </c>
      <c r="B120" s="34" t="s">
        <v>275</v>
      </c>
      <c r="C120" s="3" t="s">
        <v>278</v>
      </c>
      <c r="D120" s="3" t="s">
        <v>23</v>
      </c>
      <c r="E120" s="3">
        <v>1</v>
      </c>
      <c r="F120" s="5">
        <v>1200</v>
      </c>
      <c r="G120" s="5">
        <f t="shared" si="43"/>
        <v>1200</v>
      </c>
      <c r="H120" s="5">
        <v>450</v>
      </c>
      <c r="I120" s="5">
        <f t="shared" si="41"/>
        <v>450</v>
      </c>
      <c r="J120" s="121">
        <f t="shared" si="42"/>
        <v>1650</v>
      </c>
      <c r="K120" s="176"/>
      <c r="L120" s="177"/>
    </row>
    <row r="121" spans="1:14" ht="12" hidden="1" customHeight="1" x14ac:dyDescent="0.2">
      <c r="A121" s="1">
        <v>107</v>
      </c>
      <c r="B121" s="34" t="s">
        <v>279</v>
      </c>
      <c r="C121" s="3"/>
      <c r="D121" s="3" t="s">
        <v>71</v>
      </c>
      <c r="E121" s="3">
        <v>22</v>
      </c>
      <c r="F121" s="5">
        <v>1050</v>
      </c>
      <c r="G121" s="5">
        <f t="shared" si="43"/>
        <v>23100</v>
      </c>
      <c r="H121" s="5">
        <v>840</v>
      </c>
      <c r="I121" s="5">
        <f t="shared" si="41"/>
        <v>18480</v>
      </c>
      <c r="J121" s="121">
        <f t="shared" si="42"/>
        <v>41580</v>
      </c>
      <c r="K121" s="176"/>
      <c r="L121" s="177"/>
    </row>
    <row r="122" spans="1:14" ht="12" hidden="1" customHeight="1" x14ac:dyDescent="0.2">
      <c r="A122" s="1">
        <v>108</v>
      </c>
      <c r="B122" s="34" t="s">
        <v>280</v>
      </c>
      <c r="C122" s="3"/>
      <c r="D122" s="3" t="s">
        <v>71</v>
      </c>
      <c r="E122" s="3">
        <v>5</v>
      </c>
      <c r="F122" s="5">
        <v>1050</v>
      </c>
      <c r="G122" s="5">
        <f t="shared" si="43"/>
        <v>5250</v>
      </c>
      <c r="H122" s="5">
        <v>3080</v>
      </c>
      <c r="I122" s="5">
        <f t="shared" si="41"/>
        <v>15400</v>
      </c>
      <c r="J122" s="121">
        <f t="shared" si="42"/>
        <v>20650</v>
      </c>
      <c r="K122" s="176"/>
      <c r="L122" s="177"/>
    </row>
    <row r="123" spans="1:14" hidden="1" x14ac:dyDescent="0.2">
      <c r="A123" s="1">
        <v>109</v>
      </c>
      <c r="B123" s="34" t="s">
        <v>75</v>
      </c>
      <c r="C123" s="36"/>
      <c r="D123" s="3" t="s">
        <v>21</v>
      </c>
      <c r="E123" s="3">
        <v>1</v>
      </c>
      <c r="F123" s="5">
        <v>0</v>
      </c>
      <c r="G123" s="5">
        <f t="shared" si="43"/>
        <v>0</v>
      </c>
      <c r="H123" s="5">
        <v>4701</v>
      </c>
      <c r="I123" s="5">
        <f t="shared" si="41"/>
        <v>4701</v>
      </c>
      <c r="J123" s="121">
        <f t="shared" si="42"/>
        <v>4701</v>
      </c>
      <c r="K123" s="176"/>
      <c r="L123" s="177"/>
    </row>
    <row r="124" spans="1:14" ht="12" customHeight="1" x14ac:dyDescent="0.2">
      <c r="A124" s="1">
        <v>110</v>
      </c>
      <c r="B124" s="37" t="s">
        <v>91</v>
      </c>
      <c r="C124" s="3"/>
      <c r="D124" s="3"/>
      <c r="E124" s="3"/>
      <c r="F124" s="5"/>
      <c r="G124" s="5"/>
      <c r="H124" s="5"/>
      <c r="I124" s="5"/>
      <c r="J124" s="121"/>
      <c r="K124" s="176"/>
      <c r="L124" s="177"/>
    </row>
    <row r="125" spans="1:14" s="110" customFormat="1" ht="38.25" x14ac:dyDescent="0.2">
      <c r="A125" s="136">
        <v>111</v>
      </c>
      <c r="B125" s="137" t="s">
        <v>92</v>
      </c>
      <c r="C125" s="138" t="s">
        <v>321</v>
      </c>
      <c r="D125" s="138" t="s">
        <v>23</v>
      </c>
      <c r="E125" s="138">
        <v>1</v>
      </c>
      <c r="F125" s="139">
        <v>25108</v>
      </c>
      <c r="G125" s="139">
        <f t="shared" ref="G125:G135" si="44">E125*F125</f>
        <v>25108</v>
      </c>
      <c r="H125" s="139">
        <v>69455.376000000004</v>
      </c>
      <c r="I125" s="139">
        <f t="shared" ref="I125:I127" si="45">E125*H125</f>
        <v>69455.376000000004</v>
      </c>
      <c r="J125" s="140">
        <f t="shared" ref="J125:J127" si="46">I125</f>
        <v>69455.376000000004</v>
      </c>
      <c r="K125" s="151">
        <v>65337.120000000003</v>
      </c>
      <c r="L125" s="148">
        <v>58149</v>
      </c>
      <c r="M125" s="115"/>
      <c r="N125" s="115"/>
    </row>
    <row r="126" spans="1:14" s="110" customFormat="1" ht="38.25" x14ac:dyDescent="0.2">
      <c r="A126" s="136">
        <v>112</v>
      </c>
      <c r="B126" s="143" t="s">
        <v>264</v>
      </c>
      <c r="C126" s="138" t="s">
        <v>322</v>
      </c>
      <c r="D126" s="138" t="s">
        <v>23</v>
      </c>
      <c r="E126" s="138">
        <v>2</v>
      </c>
      <c r="F126" s="139">
        <v>5616</v>
      </c>
      <c r="G126" s="139">
        <f t="shared" si="44"/>
        <v>11232</v>
      </c>
      <c r="H126" s="139">
        <v>12134.640000000001</v>
      </c>
      <c r="I126" s="139">
        <f t="shared" si="45"/>
        <v>24269.280000000002</v>
      </c>
      <c r="J126" s="140">
        <f t="shared" si="46"/>
        <v>24269.280000000002</v>
      </c>
      <c r="K126" s="151">
        <v>58482.720000000001</v>
      </c>
      <c r="L126" s="148">
        <v>22850</v>
      </c>
      <c r="M126" s="115"/>
      <c r="N126" s="115"/>
    </row>
    <row r="127" spans="1:14" s="110" customFormat="1" ht="36.75" customHeight="1" x14ac:dyDescent="0.2">
      <c r="A127" s="136">
        <v>113</v>
      </c>
      <c r="B127" s="143" t="s">
        <v>265</v>
      </c>
      <c r="C127" s="138" t="s">
        <v>323</v>
      </c>
      <c r="D127" s="138" t="s">
        <v>23</v>
      </c>
      <c r="E127" s="138">
        <v>1</v>
      </c>
      <c r="F127" s="139">
        <v>5577</v>
      </c>
      <c r="G127" s="139">
        <f t="shared" si="44"/>
        <v>5577</v>
      </c>
      <c r="H127" s="139">
        <v>12144.312</v>
      </c>
      <c r="I127" s="139">
        <f t="shared" si="45"/>
        <v>12144.312</v>
      </c>
      <c r="J127" s="140">
        <f t="shared" si="46"/>
        <v>12144.312</v>
      </c>
      <c r="K127" s="151">
        <v>31334.400000000001</v>
      </c>
      <c r="L127" s="148">
        <v>11425</v>
      </c>
      <c r="M127" s="115"/>
      <c r="N127" s="115"/>
    </row>
    <row r="128" spans="1:14" ht="12" hidden="1" customHeight="1" x14ac:dyDescent="0.2">
      <c r="A128" s="1">
        <v>114</v>
      </c>
      <c r="B128" s="34" t="s">
        <v>93</v>
      </c>
      <c r="C128" s="3" t="s">
        <v>94</v>
      </c>
      <c r="D128" s="3" t="s">
        <v>23</v>
      </c>
      <c r="E128" s="3">
        <v>2</v>
      </c>
      <c r="F128" s="5">
        <v>1554</v>
      </c>
      <c r="G128" s="5">
        <f t="shared" si="44"/>
        <v>3108</v>
      </c>
      <c r="H128" s="5">
        <v>3826</v>
      </c>
      <c r="I128" s="5">
        <f t="shared" ref="I128:I135" si="47">E128*H128</f>
        <v>7652</v>
      </c>
      <c r="J128" s="121">
        <f t="shared" ref="J128:J135" si="48">G128+I128</f>
        <v>10760</v>
      </c>
      <c r="K128" s="176"/>
      <c r="L128" s="177"/>
    </row>
    <row r="129" spans="1:14" ht="12" hidden="1" customHeight="1" x14ac:dyDescent="0.2">
      <c r="A129" s="1">
        <v>115</v>
      </c>
      <c r="B129" s="34" t="s">
        <v>95</v>
      </c>
      <c r="C129" s="3" t="s">
        <v>94</v>
      </c>
      <c r="D129" s="3" t="s">
        <v>23</v>
      </c>
      <c r="E129" s="3">
        <v>1</v>
      </c>
      <c r="F129" s="5">
        <v>2032</v>
      </c>
      <c r="G129" s="5">
        <f t="shared" si="44"/>
        <v>2032</v>
      </c>
      <c r="H129" s="5">
        <v>5000</v>
      </c>
      <c r="I129" s="5">
        <f t="shared" si="47"/>
        <v>5000</v>
      </c>
      <c r="J129" s="121">
        <f t="shared" si="48"/>
        <v>7032</v>
      </c>
      <c r="K129" s="176"/>
      <c r="L129" s="177"/>
    </row>
    <row r="130" spans="1:14" ht="12" hidden="1" customHeight="1" x14ac:dyDescent="0.2">
      <c r="A130" s="1">
        <v>116</v>
      </c>
      <c r="B130" s="34" t="s">
        <v>65</v>
      </c>
      <c r="C130" s="3" t="s">
        <v>94</v>
      </c>
      <c r="D130" s="3" t="s">
        <v>23</v>
      </c>
      <c r="E130" s="3">
        <v>1</v>
      </c>
      <c r="F130" s="5">
        <v>1500</v>
      </c>
      <c r="G130" s="5">
        <f t="shared" si="44"/>
        <v>1500</v>
      </c>
      <c r="H130" s="5">
        <v>4557</v>
      </c>
      <c r="I130" s="5">
        <f t="shared" si="47"/>
        <v>4557</v>
      </c>
      <c r="J130" s="121">
        <f t="shared" si="48"/>
        <v>6057</v>
      </c>
      <c r="K130" s="176"/>
      <c r="L130" s="177"/>
    </row>
    <row r="131" spans="1:14" ht="12" hidden="1" customHeight="1" x14ac:dyDescent="0.2">
      <c r="A131" s="1">
        <v>117</v>
      </c>
      <c r="B131" s="34" t="s">
        <v>96</v>
      </c>
      <c r="C131" s="3" t="s">
        <v>97</v>
      </c>
      <c r="D131" s="3" t="s">
        <v>23</v>
      </c>
      <c r="E131" s="3">
        <v>2</v>
      </c>
      <c r="F131" s="5">
        <v>1500</v>
      </c>
      <c r="G131" s="5">
        <f t="shared" si="44"/>
        <v>3000</v>
      </c>
      <c r="H131" s="5">
        <v>2499</v>
      </c>
      <c r="I131" s="5">
        <f t="shared" si="47"/>
        <v>4998</v>
      </c>
      <c r="J131" s="121">
        <f t="shared" si="48"/>
        <v>7998</v>
      </c>
      <c r="K131" s="176"/>
      <c r="L131" s="177"/>
    </row>
    <row r="132" spans="1:14" ht="13.5" hidden="1" customHeight="1" x14ac:dyDescent="0.2">
      <c r="A132" s="1">
        <v>118</v>
      </c>
      <c r="B132" s="34" t="s">
        <v>98</v>
      </c>
      <c r="C132" s="3"/>
      <c r="D132" s="3" t="s">
        <v>71</v>
      </c>
      <c r="E132" s="3">
        <v>7</v>
      </c>
      <c r="F132" s="5">
        <v>1200</v>
      </c>
      <c r="G132" s="5">
        <f t="shared" si="44"/>
        <v>8400</v>
      </c>
      <c r="H132" s="5">
        <v>3017</v>
      </c>
      <c r="I132" s="5">
        <f t="shared" si="47"/>
        <v>21119</v>
      </c>
      <c r="J132" s="121">
        <f t="shared" si="48"/>
        <v>29519</v>
      </c>
      <c r="K132" s="176"/>
      <c r="L132" s="177"/>
    </row>
    <row r="133" spans="1:14" ht="12" hidden="1" customHeight="1" x14ac:dyDescent="0.2">
      <c r="A133" s="1">
        <v>119</v>
      </c>
      <c r="B133" s="34" t="s">
        <v>99</v>
      </c>
      <c r="C133" s="3"/>
      <c r="D133" s="3" t="s">
        <v>71</v>
      </c>
      <c r="E133" s="3">
        <v>75</v>
      </c>
      <c r="F133" s="5">
        <v>1200</v>
      </c>
      <c r="G133" s="5">
        <f t="shared" si="44"/>
        <v>90000</v>
      </c>
      <c r="H133" s="5">
        <v>1933</v>
      </c>
      <c r="I133" s="5">
        <f t="shared" si="47"/>
        <v>144975</v>
      </c>
      <c r="J133" s="121">
        <f t="shared" si="48"/>
        <v>234975</v>
      </c>
      <c r="K133" s="176"/>
      <c r="L133" s="177"/>
    </row>
    <row r="134" spans="1:14" s="103" customFormat="1" ht="25.5" hidden="1" x14ac:dyDescent="0.2">
      <c r="A134" s="99">
        <v>120</v>
      </c>
      <c r="B134" s="100" t="s">
        <v>100</v>
      </c>
      <c r="C134" s="101" t="s">
        <v>101</v>
      </c>
      <c r="D134" s="101" t="s">
        <v>71</v>
      </c>
      <c r="E134" s="101">
        <v>75</v>
      </c>
      <c r="F134" s="105">
        <v>600</v>
      </c>
      <c r="G134" s="102">
        <f t="shared" si="44"/>
        <v>45000</v>
      </c>
      <c r="H134" s="102">
        <v>588</v>
      </c>
      <c r="I134" s="102">
        <f t="shared" si="47"/>
        <v>44100</v>
      </c>
      <c r="J134" s="122">
        <f t="shared" si="48"/>
        <v>89100</v>
      </c>
      <c r="K134" s="172"/>
      <c r="L134" s="147"/>
    </row>
    <row r="135" spans="1:14" hidden="1" x14ac:dyDescent="0.2">
      <c r="A135" s="1">
        <v>121</v>
      </c>
      <c r="B135" s="34" t="s">
        <v>75</v>
      </c>
      <c r="C135" s="36"/>
      <c r="D135" s="3" t="s">
        <v>21</v>
      </c>
      <c r="E135" s="3">
        <v>1</v>
      </c>
      <c r="F135" s="5">
        <v>0</v>
      </c>
      <c r="G135" s="5">
        <f t="shared" si="44"/>
        <v>0</v>
      </c>
      <c r="H135" s="5">
        <v>35562</v>
      </c>
      <c r="I135" s="5">
        <f t="shared" si="47"/>
        <v>35562</v>
      </c>
      <c r="J135" s="121">
        <f t="shared" si="48"/>
        <v>35562</v>
      </c>
      <c r="K135" s="176"/>
      <c r="L135" s="177"/>
    </row>
    <row r="136" spans="1:14" x14ac:dyDescent="0.2">
      <c r="A136" s="1">
        <v>122</v>
      </c>
      <c r="B136" s="37" t="s">
        <v>102</v>
      </c>
      <c r="C136" s="3"/>
      <c r="D136" s="3"/>
      <c r="E136" s="3"/>
      <c r="F136" s="5"/>
      <c r="G136" s="5"/>
      <c r="H136" s="5"/>
      <c r="I136" s="5"/>
      <c r="J136" s="121"/>
      <c r="K136" s="176"/>
      <c r="L136" s="177"/>
    </row>
    <row r="137" spans="1:14" s="110" customFormat="1" ht="36.75" customHeight="1" x14ac:dyDescent="0.2">
      <c r="A137" s="136">
        <v>123</v>
      </c>
      <c r="B137" s="137" t="s">
        <v>103</v>
      </c>
      <c r="C137" s="138" t="s">
        <v>327</v>
      </c>
      <c r="D137" s="138" t="s">
        <v>23</v>
      </c>
      <c r="E137" s="138">
        <v>1</v>
      </c>
      <c r="F137" s="139">
        <v>115637</v>
      </c>
      <c r="G137" s="139">
        <f t="shared" ref="G137:G146" si="49">E137*F137</f>
        <v>115637</v>
      </c>
      <c r="H137" s="139">
        <v>310498.728</v>
      </c>
      <c r="I137" s="139">
        <f t="shared" ref="I137:I139" si="50">E137*H137</f>
        <v>310498.728</v>
      </c>
      <c r="J137" s="140">
        <f t="shared" ref="J137:J139" si="51">I137</f>
        <v>310498.728</v>
      </c>
      <c r="K137" s="151">
        <v>401979.96</v>
      </c>
      <c r="L137" s="148">
        <v>275846</v>
      </c>
      <c r="M137" s="115"/>
      <c r="N137" s="115"/>
    </row>
    <row r="138" spans="1:14" s="110" customFormat="1" ht="40.5" customHeight="1" x14ac:dyDescent="0.2">
      <c r="A138" s="136">
        <v>124</v>
      </c>
      <c r="B138" s="143" t="s">
        <v>266</v>
      </c>
      <c r="C138" s="138" t="s">
        <v>328</v>
      </c>
      <c r="D138" s="138" t="s">
        <v>23</v>
      </c>
      <c r="E138" s="138">
        <v>2</v>
      </c>
      <c r="F138" s="139">
        <v>6729</v>
      </c>
      <c r="G138" s="139">
        <f t="shared" si="49"/>
        <v>13458</v>
      </c>
      <c r="H138" s="139">
        <v>14539.247999999998</v>
      </c>
      <c r="I138" s="139">
        <f t="shared" si="50"/>
        <v>29078.495999999996</v>
      </c>
      <c r="J138" s="140">
        <f t="shared" si="51"/>
        <v>29078.495999999996</v>
      </c>
      <c r="K138" s="151">
        <v>77258.880000000005</v>
      </c>
      <c r="L138" s="148">
        <v>27358</v>
      </c>
      <c r="M138" s="115"/>
      <c r="N138" s="115"/>
    </row>
    <row r="139" spans="1:14" s="110" customFormat="1" ht="40.5" customHeight="1" thickBot="1" x14ac:dyDescent="0.25">
      <c r="A139" s="136">
        <v>125</v>
      </c>
      <c r="B139" s="143" t="s">
        <v>267</v>
      </c>
      <c r="C139" s="138" t="s">
        <v>329</v>
      </c>
      <c r="D139" s="138" t="s">
        <v>23</v>
      </c>
      <c r="E139" s="138">
        <v>1</v>
      </c>
      <c r="F139" s="139">
        <v>8615</v>
      </c>
      <c r="G139" s="139">
        <f t="shared" si="49"/>
        <v>8615</v>
      </c>
      <c r="H139" s="139">
        <v>18744.335999999999</v>
      </c>
      <c r="I139" s="139">
        <f t="shared" si="50"/>
        <v>18744.335999999999</v>
      </c>
      <c r="J139" s="140">
        <f t="shared" si="51"/>
        <v>18744.335999999999</v>
      </c>
      <c r="K139" s="151">
        <v>22974.48</v>
      </c>
      <c r="L139" s="148">
        <v>17636</v>
      </c>
      <c r="M139" s="115"/>
      <c r="N139" s="115"/>
    </row>
    <row r="140" spans="1:14" ht="12" hidden="1" customHeight="1" x14ac:dyDescent="0.25">
      <c r="A140" s="1">
        <v>126</v>
      </c>
      <c r="B140" s="34" t="s">
        <v>104</v>
      </c>
      <c r="C140" s="3" t="s">
        <v>105</v>
      </c>
      <c r="D140" s="3" t="s">
        <v>23</v>
      </c>
      <c r="E140" s="3">
        <v>2</v>
      </c>
      <c r="F140" s="5">
        <v>3841</v>
      </c>
      <c r="G140" s="5">
        <f t="shared" si="49"/>
        <v>7682</v>
      </c>
      <c r="H140" s="5">
        <v>8657</v>
      </c>
      <c r="I140" s="5">
        <f t="shared" ref="I140:I146" si="52">E140*H140</f>
        <v>17314</v>
      </c>
      <c r="J140" s="121">
        <f t="shared" ref="J140:J146" si="53">G140+I140</f>
        <v>24996</v>
      </c>
      <c r="K140" s="176"/>
      <c r="L140" s="177"/>
    </row>
    <row r="141" spans="1:14" ht="12" hidden="1" customHeight="1" x14ac:dyDescent="0.2">
      <c r="A141" s="1">
        <v>127</v>
      </c>
      <c r="B141" s="34" t="s">
        <v>96</v>
      </c>
      <c r="C141" s="3" t="s">
        <v>106</v>
      </c>
      <c r="D141" s="3" t="s">
        <v>23</v>
      </c>
      <c r="E141" s="3">
        <v>2</v>
      </c>
      <c r="F141" s="5">
        <v>1500</v>
      </c>
      <c r="G141" s="5">
        <f t="shared" si="49"/>
        <v>3000</v>
      </c>
      <c r="H141" s="5">
        <v>3528</v>
      </c>
      <c r="I141" s="5">
        <f t="shared" si="52"/>
        <v>7056</v>
      </c>
      <c r="J141" s="121">
        <f t="shared" si="53"/>
        <v>10056</v>
      </c>
      <c r="K141" s="176"/>
      <c r="L141" s="177"/>
    </row>
    <row r="142" spans="1:14" ht="12" hidden="1" customHeight="1" x14ac:dyDescent="0.2">
      <c r="A142" s="1">
        <v>128</v>
      </c>
      <c r="B142" s="34" t="s">
        <v>107</v>
      </c>
      <c r="C142" s="3"/>
      <c r="D142" s="3" t="s">
        <v>23</v>
      </c>
      <c r="E142" s="3">
        <v>1</v>
      </c>
      <c r="F142" s="5">
        <v>1560</v>
      </c>
      <c r="G142" s="5">
        <f t="shared" si="49"/>
        <v>1560</v>
      </c>
      <c r="H142" s="5">
        <v>5971</v>
      </c>
      <c r="I142" s="5">
        <f t="shared" si="52"/>
        <v>5971</v>
      </c>
      <c r="J142" s="121">
        <f t="shared" si="53"/>
        <v>7531</v>
      </c>
      <c r="K142" s="176"/>
      <c r="L142" s="177"/>
    </row>
    <row r="143" spans="1:14" ht="23.25" hidden="1" customHeight="1" x14ac:dyDescent="0.2">
      <c r="A143" s="1">
        <v>129</v>
      </c>
      <c r="B143" s="34" t="s">
        <v>108</v>
      </c>
      <c r="C143" s="3"/>
      <c r="D143" s="3" t="s">
        <v>71</v>
      </c>
      <c r="E143" s="3">
        <v>12</v>
      </c>
      <c r="F143" s="5">
        <v>1200</v>
      </c>
      <c r="G143" s="5">
        <f t="shared" si="49"/>
        <v>14400</v>
      </c>
      <c r="H143" s="5">
        <v>3440</v>
      </c>
      <c r="I143" s="5">
        <f t="shared" si="52"/>
        <v>41280</v>
      </c>
      <c r="J143" s="121">
        <f t="shared" si="53"/>
        <v>55680</v>
      </c>
      <c r="K143" s="176"/>
      <c r="L143" s="177"/>
    </row>
    <row r="144" spans="1:14" ht="13.5" hidden="1" thickBot="1" x14ac:dyDescent="0.25">
      <c r="A144" s="1">
        <v>130</v>
      </c>
      <c r="B144" s="34" t="s">
        <v>109</v>
      </c>
      <c r="C144" s="3"/>
      <c r="D144" s="3" t="s">
        <v>71</v>
      </c>
      <c r="E144" s="3">
        <v>58</v>
      </c>
      <c r="F144" s="5">
        <v>1200</v>
      </c>
      <c r="G144" s="5">
        <f t="shared" si="49"/>
        <v>69600</v>
      </c>
      <c r="H144" s="5">
        <v>2078</v>
      </c>
      <c r="I144" s="5">
        <f t="shared" si="52"/>
        <v>120524</v>
      </c>
      <c r="J144" s="121">
        <f t="shared" si="53"/>
        <v>190124</v>
      </c>
      <c r="K144" s="176"/>
      <c r="L144" s="177"/>
    </row>
    <row r="145" spans="1:12" s="103" customFormat="1" ht="26.25" hidden="1" thickBot="1" x14ac:dyDescent="0.25">
      <c r="A145" s="99">
        <v>131</v>
      </c>
      <c r="B145" s="100" t="s">
        <v>100</v>
      </c>
      <c r="C145" s="101" t="s">
        <v>101</v>
      </c>
      <c r="D145" s="101" t="s">
        <v>71</v>
      </c>
      <c r="E145" s="101">
        <v>81</v>
      </c>
      <c r="F145" s="105">
        <v>600</v>
      </c>
      <c r="G145" s="102">
        <f t="shared" si="49"/>
        <v>48600</v>
      </c>
      <c r="H145" s="102">
        <v>588</v>
      </c>
      <c r="I145" s="102">
        <f t="shared" si="52"/>
        <v>47628</v>
      </c>
      <c r="J145" s="122">
        <f t="shared" si="53"/>
        <v>96228</v>
      </c>
      <c r="K145" s="172"/>
      <c r="L145" s="147"/>
    </row>
    <row r="146" spans="1:12" ht="13.5" hidden="1" thickBot="1" x14ac:dyDescent="0.25">
      <c r="A146" s="1">
        <v>132</v>
      </c>
      <c r="B146" s="34" t="s">
        <v>75</v>
      </c>
      <c r="C146" s="36"/>
      <c r="D146" s="3" t="s">
        <v>21</v>
      </c>
      <c r="E146" s="3">
        <v>1</v>
      </c>
      <c r="F146" s="5">
        <v>0</v>
      </c>
      <c r="G146" s="5">
        <f t="shared" si="49"/>
        <v>0</v>
      </c>
      <c r="H146" s="5">
        <v>31415</v>
      </c>
      <c r="I146" s="5">
        <f t="shared" si="52"/>
        <v>31415</v>
      </c>
      <c r="J146" s="121">
        <f t="shared" si="53"/>
        <v>31415</v>
      </c>
      <c r="K146" s="176"/>
      <c r="L146" s="177"/>
    </row>
    <row r="147" spans="1:12" ht="13.5" hidden="1" thickBot="1" x14ac:dyDescent="0.25">
      <c r="A147" s="1">
        <v>133</v>
      </c>
      <c r="B147" s="37" t="s">
        <v>110</v>
      </c>
      <c r="C147" s="3"/>
      <c r="D147" s="3"/>
      <c r="E147" s="3"/>
      <c r="F147" s="5"/>
      <c r="G147" s="5"/>
      <c r="H147" s="5"/>
      <c r="I147" s="5"/>
      <c r="J147" s="121"/>
      <c r="K147" s="176"/>
      <c r="L147" s="177"/>
    </row>
    <row r="148" spans="1:12" ht="13.5" hidden="1" thickBot="1" x14ac:dyDescent="0.25">
      <c r="A148" s="1">
        <v>134</v>
      </c>
      <c r="B148" s="37" t="s">
        <v>111</v>
      </c>
      <c r="C148" s="3"/>
      <c r="D148" s="3"/>
      <c r="E148" s="3"/>
      <c r="F148" s="5"/>
      <c r="G148" s="5"/>
      <c r="H148" s="5"/>
      <c r="I148" s="5"/>
      <c r="J148" s="121"/>
      <c r="K148" s="176"/>
      <c r="L148" s="177"/>
    </row>
    <row r="149" spans="1:12" s="103" customFormat="1" ht="26.25" hidden="1" customHeight="1" x14ac:dyDescent="0.2">
      <c r="A149" s="99">
        <v>135</v>
      </c>
      <c r="B149" s="100" t="s">
        <v>291</v>
      </c>
      <c r="C149" s="101"/>
      <c r="D149" s="101" t="s">
        <v>21</v>
      </c>
      <c r="E149" s="101">
        <v>1</v>
      </c>
      <c r="F149" s="102"/>
      <c r="G149" s="102"/>
      <c r="H149" s="102"/>
      <c r="I149" s="102"/>
      <c r="J149" s="122"/>
      <c r="K149" s="172"/>
      <c r="L149" s="147"/>
    </row>
    <row r="150" spans="1:12" s="103" customFormat="1" ht="27.75" hidden="1" customHeight="1" x14ac:dyDescent="0.2">
      <c r="A150" s="99">
        <v>136</v>
      </c>
      <c r="B150" s="104" t="s">
        <v>112</v>
      </c>
      <c r="C150" s="101" t="s">
        <v>292</v>
      </c>
      <c r="D150" s="101" t="s">
        <v>23</v>
      </c>
      <c r="E150" s="101">
        <v>1</v>
      </c>
      <c r="F150" s="102">
        <v>14000</v>
      </c>
      <c r="G150" s="102">
        <f t="shared" ref="G150:G152" si="54">E150*F150</f>
        <v>14000</v>
      </c>
      <c r="H150" s="102">
        <v>45868</v>
      </c>
      <c r="I150" s="102">
        <f t="shared" ref="I150:I162" si="55">E150*H150</f>
        <v>45868</v>
      </c>
      <c r="J150" s="122">
        <f t="shared" ref="J150:J152" si="56">G150+I150</f>
        <v>59868</v>
      </c>
      <c r="K150" s="172"/>
      <c r="L150" s="147"/>
    </row>
    <row r="151" spans="1:12" s="103" customFormat="1" ht="27.75" hidden="1" customHeight="1" x14ac:dyDescent="0.2">
      <c r="A151" s="99">
        <v>137</v>
      </c>
      <c r="B151" s="104" t="s">
        <v>112</v>
      </c>
      <c r="C151" s="101" t="s">
        <v>293</v>
      </c>
      <c r="D151" s="101" t="s">
        <v>23</v>
      </c>
      <c r="E151" s="101">
        <v>2</v>
      </c>
      <c r="F151" s="102">
        <v>14000</v>
      </c>
      <c r="G151" s="102">
        <f t="shared" ref="G151" si="57">E151*F151</f>
        <v>28000</v>
      </c>
      <c r="H151" s="102">
        <v>37474</v>
      </c>
      <c r="I151" s="102">
        <f t="shared" ref="I151" si="58">E151*H151</f>
        <v>74948</v>
      </c>
      <c r="J151" s="122">
        <f t="shared" ref="J151" si="59">G151+I151</f>
        <v>102948</v>
      </c>
      <c r="K151" s="172"/>
      <c r="L151" s="147"/>
    </row>
    <row r="152" spans="1:12" s="103" customFormat="1" ht="37.5" hidden="1" customHeight="1" x14ac:dyDescent="0.2">
      <c r="A152" s="99">
        <v>138</v>
      </c>
      <c r="B152" s="104" t="s">
        <v>113</v>
      </c>
      <c r="C152" s="101" t="s">
        <v>294</v>
      </c>
      <c r="D152" s="101" t="s">
        <v>23</v>
      </c>
      <c r="E152" s="101">
        <v>1</v>
      </c>
      <c r="F152" s="102">
        <v>44166</v>
      </c>
      <c r="G152" s="102">
        <f t="shared" si="54"/>
        <v>44166</v>
      </c>
      <c r="H152" s="102">
        <v>294438.13</v>
      </c>
      <c r="I152" s="102">
        <f t="shared" si="55"/>
        <v>294438.13</v>
      </c>
      <c r="J152" s="122">
        <f t="shared" si="56"/>
        <v>338604.13</v>
      </c>
      <c r="K152" s="172"/>
      <c r="L152" s="147"/>
    </row>
    <row r="153" spans="1:12" s="103" customFormat="1" ht="12" hidden="1" customHeight="1" x14ac:dyDescent="0.2">
      <c r="A153" s="99">
        <v>139</v>
      </c>
      <c r="B153" s="104" t="s">
        <v>114</v>
      </c>
      <c r="C153" s="101"/>
      <c r="D153" s="101" t="s">
        <v>23</v>
      </c>
      <c r="E153" s="101">
        <v>1</v>
      </c>
      <c r="F153" s="102"/>
      <c r="G153" s="102"/>
      <c r="H153" s="102"/>
      <c r="I153" s="102"/>
      <c r="J153" s="122"/>
      <c r="K153" s="172"/>
      <c r="L153" s="147"/>
    </row>
    <row r="154" spans="1:12" ht="12" hidden="1" customHeight="1" x14ac:dyDescent="0.2">
      <c r="A154" s="1">
        <v>140</v>
      </c>
      <c r="B154" s="34" t="s">
        <v>253</v>
      </c>
      <c r="C154" s="3"/>
      <c r="D154" s="3"/>
      <c r="E154" s="3"/>
      <c r="F154" s="5"/>
      <c r="G154" s="5"/>
      <c r="H154" s="5"/>
      <c r="I154" s="5"/>
      <c r="J154" s="121"/>
      <c r="K154" s="176"/>
      <c r="L154" s="177"/>
    </row>
    <row r="155" spans="1:12" ht="12" hidden="1" customHeight="1" x14ac:dyDescent="0.2">
      <c r="A155" s="1">
        <v>141</v>
      </c>
      <c r="B155" s="35" t="s">
        <v>286</v>
      </c>
      <c r="C155" s="3"/>
      <c r="D155" s="3" t="s">
        <v>115</v>
      </c>
      <c r="E155" s="3">
        <v>22</v>
      </c>
      <c r="F155" s="5">
        <f>250+105</f>
        <v>355</v>
      </c>
      <c r="G155" s="5">
        <f t="shared" ref="G155:G162" si="60">E155*F155</f>
        <v>7810</v>
      </c>
      <c r="H155" s="5">
        <v>240</v>
      </c>
      <c r="I155" s="5">
        <f t="shared" si="55"/>
        <v>5280</v>
      </c>
      <c r="J155" s="121">
        <f t="shared" ref="J155:J162" si="61">G155+I155</f>
        <v>13090</v>
      </c>
      <c r="K155" s="176"/>
      <c r="L155" s="177"/>
    </row>
    <row r="156" spans="1:12" ht="12" hidden="1" customHeight="1" x14ac:dyDescent="0.2">
      <c r="A156" s="1">
        <v>142</v>
      </c>
      <c r="B156" s="35" t="s">
        <v>287</v>
      </c>
      <c r="C156" s="3"/>
      <c r="D156" s="3" t="s">
        <v>115</v>
      </c>
      <c r="E156" s="3">
        <v>33</v>
      </c>
      <c r="F156" s="5">
        <f>330+105</f>
        <v>435</v>
      </c>
      <c r="G156" s="5">
        <f t="shared" ref="G156:G157" si="62">E156*F156</f>
        <v>14355</v>
      </c>
      <c r="H156" s="5">
        <v>403</v>
      </c>
      <c r="I156" s="5">
        <f t="shared" ref="I156:I157" si="63">E156*H156</f>
        <v>13299</v>
      </c>
      <c r="J156" s="121">
        <f t="shared" ref="J156:J157" si="64">G156+I156</f>
        <v>27654</v>
      </c>
      <c r="K156" s="176"/>
      <c r="L156" s="177"/>
    </row>
    <row r="157" spans="1:12" ht="12" hidden="1" customHeight="1" x14ac:dyDescent="0.2">
      <c r="A157" s="1">
        <v>143</v>
      </c>
      <c r="B157" s="35" t="s">
        <v>116</v>
      </c>
      <c r="C157" s="3"/>
      <c r="D157" s="3" t="s">
        <v>115</v>
      </c>
      <c r="E157" s="3">
        <v>4</v>
      </c>
      <c r="F157" s="5">
        <f>352+105</f>
        <v>457</v>
      </c>
      <c r="G157" s="5">
        <f t="shared" si="62"/>
        <v>1828</v>
      </c>
      <c r="H157" s="5">
        <v>524</v>
      </c>
      <c r="I157" s="5">
        <f t="shared" si="63"/>
        <v>2096</v>
      </c>
      <c r="J157" s="121">
        <f t="shared" si="64"/>
        <v>3924</v>
      </c>
      <c r="K157" s="176"/>
      <c r="L157" s="177"/>
    </row>
    <row r="158" spans="1:12" ht="12" hidden="1" customHeight="1" x14ac:dyDescent="0.2">
      <c r="A158" s="1">
        <v>144</v>
      </c>
      <c r="B158" s="35" t="s">
        <v>288</v>
      </c>
      <c r="C158" s="3"/>
      <c r="D158" s="3" t="s">
        <v>115</v>
      </c>
      <c r="E158" s="3">
        <v>15</v>
      </c>
      <c r="F158" s="5">
        <f>396+105</f>
        <v>501</v>
      </c>
      <c r="G158" s="5">
        <f t="shared" ref="G158" si="65">E158*F158</f>
        <v>7515</v>
      </c>
      <c r="H158" s="5">
        <v>877</v>
      </c>
      <c r="I158" s="5">
        <f t="shared" ref="I158" si="66">E158*H158</f>
        <v>13155</v>
      </c>
      <c r="J158" s="121">
        <f t="shared" ref="J158" si="67">G158+I158</f>
        <v>20670</v>
      </c>
      <c r="K158" s="176"/>
      <c r="L158" s="177"/>
    </row>
    <row r="159" spans="1:12" s="103" customFormat="1" ht="12" hidden="1" customHeight="1" x14ac:dyDescent="0.2">
      <c r="A159" s="99">
        <v>145</v>
      </c>
      <c r="B159" s="100" t="s">
        <v>117</v>
      </c>
      <c r="C159" s="101" t="s">
        <v>118</v>
      </c>
      <c r="D159" s="101" t="s">
        <v>23</v>
      </c>
      <c r="E159" s="101">
        <v>3</v>
      </c>
      <c r="F159" s="102">
        <v>2500</v>
      </c>
      <c r="G159" s="102">
        <f t="shared" si="60"/>
        <v>7500</v>
      </c>
      <c r="H159" s="102">
        <v>8211</v>
      </c>
      <c r="I159" s="102">
        <f t="shared" si="55"/>
        <v>24633</v>
      </c>
      <c r="J159" s="122">
        <f t="shared" si="61"/>
        <v>32133</v>
      </c>
      <c r="K159" s="172"/>
      <c r="L159" s="147"/>
    </row>
    <row r="160" spans="1:12" ht="12" hidden="1" customHeight="1" x14ac:dyDescent="0.2">
      <c r="A160" s="1">
        <v>146</v>
      </c>
      <c r="B160" s="34" t="s">
        <v>289</v>
      </c>
      <c r="C160" s="3"/>
      <c r="D160" s="3" t="s">
        <v>23</v>
      </c>
      <c r="E160" s="3">
        <v>1</v>
      </c>
      <c r="F160" s="5">
        <v>2500</v>
      </c>
      <c r="G160" s="5">
        <f t="shared" ref="G160" si="68">E160*F160</f>
        <v>2500</v>
      </c>
      <c r="H160" s="5">
        <v>5000</v>
      </c>
      <c r="I160" s="5">
        <f t="shared" ref="I160" si="69">E160*H160</f>
        <v>5000</v>
      </c>
      <c r="J160" s="121">
        <f t="shared" ref="J160" si="70">G160+I160</f>
        <v>7500</v>
      </c>
      <c r="K160" s="176"/>
      <c r="L160" s="177"/>
    </row>
    <row r="161" spans="1:14" ht="12" hidden="1" customHeight="1" x14ac:dyDescent="0.2">
      <c r="A161" s="1">
        <v>147</v>
      </c>
      <c r="B161" s="34" t="s">
        <v>119</v>
      </c>
      <c r="C161" s="3" t="s">
        <v>46</v>
      </c>
      <c r="D161" s="3" t="s">
        <v>115</v>
      </c>
      <c r="E161" s="3">
        <v>16</v>
      </c>
      <c r="F161" s="5">
        <v>500</v>
      </c>
      <c r="G161" s="5">
        <f t="shared" si="60"/>
        <v>8000</v>
      </c>
      <c r="H161" s="5">
        <v>117</v>
      </c>
      <c r="I161" s="5">
        <f t="shared" si="55"/>
        <v>1872</v>
      </c>
      <c r="J161" s="121">
        <f t="shared" si="61"/>
        <v>9872</v>
      </c>
      <c r="K161" s="176"/>
      <c r="L161" s="177"/>
    </row>
    <row r="162" spans="1:14" ht="12" hidden="1" customHeight="1" x14ac:dyDescent="0.2">
      <c r="A162" s="1">
        <v>148</v>
      </c>
      <c r="B162" s="34" t="s">
        <v>120</v>
      </c>
      <c r="C162" s="3"/>
      <c r="D162" s="3" t="s">
        <v>21</v>
      </c>
      <c r="E162" s="3">
        <v>1</v>
      </c>
      <c r="F162" s="5">
        <v>0</v>
      </c>
      <c r="G162" s="5">
        <f t="shared" si="60"/>
        <v>0</v>
      </c>
      <c r="H162" s="5">
        <v>12600</v>
      </c>
      <c r="I162" s="5">
        <f t="shared" si="55"/>
        <v>12600</v>
      </c>
      <c r="J162" s="121">
        <f t="shared" si="61"/>
        <v>12600</v>
      </c>
      <c r="K162" s="176"/>
      <c r="L162" s="177"/>
    </row>
    <row r="163" spans="1:14" ht="13.5" hidden="1" thickBot="1" x14ac:dyDescent="0.25">
      <c r="A163" s="1">
        <v>149</v>
      </c>
      <c r="B163" s="34"/>
      <c r="C163" s="3"/>
      <c r="D163" s="3"/>
      <c r="E163" s="3"/>
      <c r="F163" s="5"/>
      <c r="G163" s="5"/>
      <c r="H163" s="5"/>
      <c r="I163" s="5"/>
      <c r="J163" s="121"/>
      <c r="K163" s="176"/>
      <c r="L163" s="177"/>
    </row>
    <row r="164" spans="1:14" s="13" customFormat="1" ht="13.5" hidden="1" customHeight="1" x14ac:dyDescent="0.2">
      <c r="A164" s="1">
        <v>150</v>
      </c>
      <c r="B164" s="38" t="s">
        <v>123</v>
      </c>
      <c r="C164" s="39"/>
      <c r="D164" s="39" t="s">
        <v>48</v>
      </c>
      <c r="E164" s="39">
        <v>1</v>
      </c>
      <c r="F164" s="5">
        <v>366000</v>
      </c>
      <c r="G164" s="5">
        <f t="shared" ref="G164:G165" si="71">E164*F164</f>
        <v>366000</v>
      </c>
      <c r="H164" s="4">
        <v>0</v>
      </c>
      <c r="I164" s="5">
        <f t="shared" ref="I164:I165" si="72">E164*H164</f>
        <v>0</v>
      </c>
      <c r="J164" s="121">
        <f t="shared" ref="J164:J165" si="73">G164+I164</f>
        <v>366000</v>
      </c>
      <c r="K164" s="176"/>
      <c r="L164" s="177"/>
    </row>
    <row r="165" spans="1:14" ht="12.75" hidden="1" customHeight="1" thickBot="1" x14ac:dyDescent="0.25">
      <c r="A165" s="1">
        <v>151</v>
      </c>
      <c r="B165" s="34" t="s">
        <v>124</v>
      </c>
      <c r="C165" s="3"/>
      <c r="D165" s="3" t="s">
        <v>48</v>
      </c>
      <c r="E165" s="3">
        <v>1</v>
      </c>
      <c r="F165" s="5">
        <v>162000</v>
      </c>
      <c r="G165" s="5">
        <f t="shared" si="71"/>
        <v>162000</v>
      </c>
      <c r="H165" s="4">
        <v>0</v>
      </c>
      <c r="I165" s="5">
        <f t="shared" si="72"/>
        <v>0</v>
      </c>
      <c r="J165" s="121">
        <f t="shared" si="73"/>
        <v>162000</v>
      </c>
      <c r="K165" s="176"/>
      <c r="L165" s="177"/>
    </row>
    <row r="166" spans="1:14" ht="14.25" thickTop="1" thickBot="1" x14ac:dyDescent="0.25">
      <c r="A166" s="1">
        <v>152</v>
      </c>
      <c r="B166" s="40" t="s">
        <v>125</v>
      </c>
      <c r="C166" s="41"/>
      <c r="D166" s="42"/>
      <c r="E166" s="43"/>
      <c r="F166" s="44"/>
      <c r="G166" s="45">
        <f>SUM(G13:G165)</f>
        <v>3369236</v>
      </c>
      <c r="H166" s="44"/>
      <c r="I166" s="45">
        <f>SUM(I13:I165)</f>
        <v>3914124.21</v>
      </c>
      <c r="J166" s="124">
        <f>SUM(J13:J165)</f>
        <v>6982376.21</v>
      </c>
      <c r="K166" s="176"/>
      <c r="L166" s="177"/>
    </row>
    <row r="167" spans="1:14" ht="13.5" thickTop="1" x14ac:dyDescent="0.2">
      <c r="A167" s="1">
        <v>153</v>
      </c>
      <c r="B167" s="46"/>
      <c r="C167" s="47"/>
      <c r="D167" s="48"/>
      <c r="E167" s="49"/>
      <c r="F167" s="50"/>
      <c r="G167" s="51"/>
      <c r="H167" s="50"/>
      <c r="I167" s="51"/>
      <c r="J167" s="125"/>
      <c r="K167" s="176"/>
      <c r="L167" s="177"/>
    </row>
    <row r="168" spans="1:14" ht="13.5" x14ac:dyDescent="0.25">
      <c r="A168" s="1">
        <v>154</v>
      </c>
      <c r="B168" s="32" t="s">
        <v>126</v>
      </c>
      <c r="C168" s="30"/>
      <c r="D168" s="31"/>
      <c r="E168" s="31"/>
      <c r="F168" s="31"/>
      <c r="G168" s="31"/>
      <c r="H168" s="31"/>
      <c r="I168" s="31"/>
      <c r="J168" s="120"/>
      <c r="K168" s="176"/>
      <c r="L168" s="177"/>
    </row>
    <row r="169" spans="1:14" x14ac:dyDescent="0.2">
      <c r="A169" s="1">
        <v>155</v>
      </c>
      <c r="B169" s="52" t="s">
        <v>60</v>
      </c>
      <c r="C169" s="36"/>
      <c r="D169" s="3"/>
      <c r="E169" s="3"/>
      <c r="F169" s="5"/>
      <c r="G169" s="5"/>
      <c r="H169" s="5"/>
      <c r="I169" s="5"/>
      <c r="J169" s="121"/>
      <c r="K169" s="176"/>
      <c r="L169" s="177"/>
    </row>
    <row r="170" spans="1:14" x14ac:dyDescent="0.2">
      <c r="A170" s="1">
        <v>156</v>
      </c>
      <c r="B170" s="52" t="s">
        <v>127</v>
      </c>
      <c r="C170" s="36"/>
      <c r="D170" s="3"/>
      <c r="E170" s="3"/>
      <c r="F170" s="5"/>
      <c r="G170" s="5"/>
      <c r="H170" s="5"/>
      <c r="I170" s="5"/>
      <c r="J170" s="121"/>
      <c r="K170" s="176"/>
      <c r="L170" s="177"/>
    </row>
    <row r="171" spans="1:14" x14ac:dyDescent="0.2">
      <c r="A171" s="1">
        <v>157</v>
      </c>
      <c r="B171" s="52" t="s">
        <v>128</v>
      </c>
      <c r="C171" s="36"/>
      <c r="D171" s="3"/>
      <c r="E171" s="3"/>
      <c r="F171" s="5"/>
      <c r="G171" s="5"/>
      <c r="H171" s="5"/>
      <c r="I171" s="5"/>
      <c r="J171" s="121"/>
      <c r="K171" s="176"/>
      <c r="L171" s="177"/>
    </row>
    <row r="172" spans="1:14" s="110" customFormat="1" x14ac:dyDescent="0.2">
      <c r="A172" s="106">
        <v>158</v>
      </c>
      <c r="B172" s="111" t="s">
        <v>129</v>
      </c>
      <c r="C172" s="112"/>
      <c r="D172" s="108"/>
      <c r="E172" s="108"/>
      <c r="F172" s="109"/>
      <c r="G172" s="109"/>
      <c r="H172" s="109"/>
      <c r="I172" s="109"/>
      <c r="J172" s="123"/>
      <c r="K172" s="151"/>
      <c r="L172" s="148"/>
    </row>
    <row r="173" spans="1:14" s="110" customFormat="1" ht="40.5" customHeight="1" x14ac:dyDescent="0.2">
      <c r="A173" s="136">
        <v>159</v>
      </c>
      <c r="B173" s="137" t="s">
        <v>130</v>
      </c>
      <c r="C173" s="138" t="s">
        <v>330</v>
      </c>
      <c r="D173" s="138" t="s">
        <v>30</v>
      </c>
      <c r="E173" s="138">
        <v>1</v>
      </c>
      <c r="F173" s="139">
        <v>228206.58</v>
      </c>
      <c r="G173" s="139">
        <f t="shared" ref="G173:G175" si="74">E173*F173</f>
        <v>228206.58</v>
      </c>
      <c r="H173" s="139">
        <v>566028.50399999996</v>
      </c>
      <c r="I173" s="139">
        <f t="shared" ref="I173:I183" si="75">E173*H173</f>
        <v>566028.50399999996</v>
      </c>
      <c r="J173" s="140">
        <f t="shared" ref="J173:J175" si="76">I173</f>
        <v>566028.50399999996</v>
      </c>
      <c r="K173" s="151">
        <v>755993.92</v>
      </c>
      <c r="L173" s="148">
        <v>809386</v>
      </c>
      <c r="M173" s="171" t="s">
        <v>371</v>
      </c>
      <c r="N173" s="115"/>
    </row>
    <row r="174" spans="1:14" s="110" customFormat="1" ht="40.5" customHeight="1" x14ac:dyDescent="0.2">
      <c r="A174" s="136">
        <v>160</v>
      </c>
      <c r="B174" s="137" t="s">
        <v>131</v>
      </c>
      <c r="C174" s="138" t="s">
        <v>331</v>
      </c>
      <c r="D174" s="138" t="s">
        <v>30</v>
      </c>
      <c r="E174" s="138">
        <v>1</v>
      </c>
      <c r="F174" s="139">
        <v>77780.28</v>
      </c>
      <c r="G174" s="139">
        <f t="shared" si="74"/>
        <v>77780.28</v>
      </c>
      <c r="H174" s="139">
        <v>200330.92799999999</v>
      </c>
      <c r="I174" s="139">
        <f t="shared" si="75"/>
        <v>200330.92799999999</v>
      </c>
      <c r="J174" s="140">
        <f t="shared" si="76"/>
        <v>200330.92799999999</v>
      </c>
      <c r="K174" s="149">
        <v>179006</v>
      </c>
      <c r="L174" s="154">
        <v>188483</v>
      </c>
      <c r="M174" s="173"/>
      <c r="N174" s="115"/>
    </row>
    <row r="175" spans="1:14" s="110" customFormat="1" ht="12" customHeight="1" x14ac:dyDescent="0.2">
      <c r="A175" s="136">
        <v>161</v>
      </c>
      <c r="B175" s="137" t="s">
        <v>132</v>
      </c>
      <c r="C175" s="138" t="s">
        <v>332</v>
      </c>
      <c r="D175" s="138" t="s">
        <v>30</v>
      </c>
      <c r="E175" s="138">
        <v>1</v>
      </c>
      <c r="F175" s="139">
        <v>32933</v>
      </c>
      <c r="G175" s="139">
        <f t="shared" si="74"/>
        <v>32933</v>
      </c>
      <c r="H175" s="139">
        <v>103503.048</v>
      </c>
      <c r="I175" s="139">
        <f t="shared" si="75"/>
        <v>103503.048</v>
      </c>
      <c r="J175" s="140">
        <f t="shared" si="76"/>
        <v>103503.048</v>
      </c>
      <c r="K175" s="149">
        <v>34787.440000000002</v>
      </c>
      <c r="L175" s="154"/>
      <c r="M175" s="173" t="s">
        <v>361</v>
      </c>
      <c r="N175" s="115"/>
    </row>
    <row r="176" spans="1:14" s="110" customFormat="1" ht="12" customHeight="1" x14ac:dyDescent="0.2">
      <c r="A176" s="106">
        <v>162</v>
      </c>
      <c r="B176" s="111" t="s">
        <v>133</v>
      </c>
      <c r="C176" s="112"/>
      <c r="D176" s="108"/>
      <c r="E176" s="108"/>
      <c r="F176" s="109"/>
      <c r="G176" s="109"/>
      <c r="H176" s="109"/>
      <c r="I176" s="109"/>
      <c r="J176" s="123"/>
      <c r="K176" s="151"/>
      <c r="L176" s="148"/>
      <c r="M176" s="173"/>
    </row>
    <row r="177" spans="1:14" s="110" customFormat="1" ht="40.5" customHeight="1" x14ac:dyDescent="0.2">
      <c r="A177" s="136">
        <v>163</v>
      </c>
      <c r="B177" s="137" t="s">
        <v>134</v>
      </c>
      <c r="C177" s="138" t="s">
        <v>333</v>
      </c>
      <c r="D177" s="138" t="s">
        <v>30</v>
      </c>
      <c r="E177" s="138">
        <v>1</v>
      </c>
      <c r="F177" s="139">
        <v>221688.18</v>
      </c>
      <c r="G177" s="139">
        <f t="shared" ref="G177:G179" si="77">E177*F177</f>
        <v>221688.18</v>
      </c>
      <c r="H177" s="139">
        <v>565704.12</v>
      </c>
      <c r="I177" s="139">
        <f t="shared" si="75"/>
        <v>565704.12</v>
      </c>
      <c r="J177" s="140">
        <f t="shared" ref="J177:J179" si="78">I177</f>
        <v>565704.12</v>
      </c>
      <c r="K177" s="151">
        <v>531238.97</v>
      </c>
      <c r="L177" s="148">
        <v>809386</v>
      </c>
      <c r="M177" s="171" t="s">
        <v>371</v>
      </c>
      <c r="N177" s="115"/>
    </row>
    <row r="178" spans="1:14" s="110" customFormat="1" ht="40.5" customHeight="1" x14ac:dyDescent="0.2">
      <c r="A178" s="136">
        <v>164</v>
      </c>
      <c r="B178" s="137" t="s">
        <v>131</v>
      </c>
      <c r="C178" s="138" t="s">
        <v>334</v>
      </c>
      <c r="D178" s="138" t="s">
        <v>30</v>
      </c>
      <c r="E178" s="138">
        <v>1</v>
      </c>
      <c r="F178" s="139">
        <v>77780.28</v>
      </c>
      <c r="G178" s="139">
        <f t="shared" si="77"/>
        <v>77780.28</v>
      </c>
      <c r="H178" s="139">
        <v>200330.92799999999</v>
      </c>
      <c r="I178" s="139">
        <f t="shared" si="75"/>
        <v>200330.92799999999</v>
      </c>
      <c r="J178" s="140">
        <f t="shared" si="78"/>
        <v>200330.92799999999</v>
      </c>
      <c r="K178" s="149">
        <v>170724</v>
      </c>
      <c r="L178" s="154">
        <v>188483</v>
      </c>
      <c r="M178" s="150"/>
    </row>
    <row r="179" spans="1:14" s="110" customFormat="1" ht="12" customHeight="1" x14ac:dyDescent="0.2">
      <c r="A179" s="106">
        <v>165</v>
      </c>
      <c r="B179" s="137" t="s">
        <v>132</v>
      </c>
      <c r="C179" s="138" t="s">
        <v>332</v>
      </c>
      <c r="D179" s="138" t="s">
        <v>30</v>
      </c>
      <c r="E179" s="138">
        <v>1</v>
      </c>
      <c r="F179" s="139">
        <v>32933</v>
      </c>
      <c r="G179" s="139">
        <f t="shared" si="77"/>
        <v>32933</v>
      </c>
      <c r="H179" s="139">
        <v>103503.048</v>
      </c>
      <c r="I179" s="139">
        <f t="shared" si="75"/>
        <v>103503.048</v>
      </c>
      <c r="J179" s="140">
        <f t="shared" si="78"/>
        <v>103503.048</v>
      </c>
      <c r="K179" s="149">
        <v>34787.440000000002</v>
      </c>
      <c r="L179" s="154"/>
      <c r="M179" s="173" t="s">
        <v>361</v>
      </c>
    </row>
    <row r="180" spans="1:14" s="110" customFormat="1" ht="12" customHeight="1" x14ac:dyDescent="0.2">
      <c r="A180" s="106">
        <v>166</v>
      </c>
      <c r="B180" s="111" t="s">
        <v>135</v>
      </c>
      <c r="C180" s="112"/>
      <c r="D180" s="108"/>
      <c r="E180" s="108"/>
      <c r="F180" s="109"/>
      <c r="G180" s="109"/>
      <c r="H180" s="109"/>
      <c r="I180" s="109"/>
      <c r="J180" s="123"/>
      <c r="K180" s="151"/>
      <c r="L180" s="148"/>
      <c r="M180" s="173"/>
    </row>
    <row r="181" spans="1:14" s="110" customFormat="1" ht="40.5" customHeight="1" x14ac:dyDescent="0.2">
      <c r="A181" s="136">
        <v>167</v>
      </c>
      <c r="B181" s="137" t="s">
        <v>136</v>
      </c>
      <c r="C181" s="138" t="s">
        <v>335</v>
      </c>
      <c r="D181" s="138" t="s">
        <v>30</v>
      </c>
      <c r="E181" s="138">
        <v>1</v>
      </c>
      <c r="F181" s="139">
        <v>174873.3</v>
      </c>
      <c r="G181" s="139">
        <f t="shared" ref="G181:G183" si="79">E181*F181</f>
        <v>174873.3</v>
      </c>
      <c r="H181" s="139">
        <v>469767.55200000003</v>
      </c>
      <c r="I181" s="139">
        <f t="shared" si="75"/>
        <v>469767.55200000003</v>
      </c>
      <c r="J181" s="140">
        <f t="shared" ref="J181:J183" si="80">I181</f>
        <v>469767.55200000003</v>
      </c>
      <c r="K181" s="151">
        <v>535196.71</v>
      </c>
      <c r="L181" s="148">
        <v>491558</v>
      </c>
      <c r="M181" s="171" t="s">
        <v>371</v>
      </c>
      <c r="N181" s="115"/>
    </row>
    <row r="182" spans="1:14" s="110" customFormat="1" ht="40.5" customHeight="1" x14ac:dyDescent="0.2">
      <c r="A182" s="136">
        <v>168</v>
      </c>
      <c r="B182" s="137" t="s">
        <v>131</v>
      </c>
      <c r="C182" s="138" t="s">
        <v>331</v>
      </c>
      <c r="D182" s="138" t="s">
        <v>30</v>
      </c>
      <c r="E182" s="138">
        <v>1</v>
      </c>
      <c r="F182" s="139">
        <v>77780.28</v>
      </c>
      <c r="G182" s="139">
        <f t="shared" si="79"/>
        <v>77780.28</v>
      </c>
      <c r="H182" s="139">
        <v>160846.10400000002</v>
      </c>
      <c r="I182" s="139">
        <f t="shared" si="75"/>
        <v>160846.10400000002</v>
      </c>
      <c r="J182" s="140">
        <f t="shared" si="80"/>
        <v>160846.10400000002</v>
      </c>
      <c r="K182" s="149">
        <v>170724</v>
      </c>
      <c r="L182" s="154">
        <v>188483</v>
      </c>
      <c r="M182" s="150"/>
    </row>
    <row r="183" spans="1:14" s="110" customFormat="1" ht="12" customHeight="1" x14ac:dyDescent="0.2">
      <c r="A183" s="136">
        <v>169</v>
      </c>
      <c r="B183" s="137" t="s">
        <v>132</v>
      </c>
      <c r="C183" s="138" t="s">
        <v>336</v>
      </c>
      <c r="D183" s="138" t="s">
        <v>30</v>
      </c>
      <c r="E183" s="138">
        <v>1</v>
      </c>
      <c r="F183" s="139">
        <v>22827</v>
      </c>
      <c r="G183" s="139">
        <f t="shared" si="79"/>
        <v>22827</v>
      </c>
      <c r="H183" s="139">
        <v>62594.207999999991</v>
      </c>
      <c r="I183" s="139">
        <f t="shared" si="75"/>
        <v>62594.207999999991</v>
      </c>
      <c r="J183" s="140">
        <f t="shared" si="80"/>
        <v>62594.207999999991</v>
      </c>
      <c r="K183" s="149">
        <v>28023.22</v>
      </c>
      <c r="L183" s="154"/>
      <c r="M183" s="173"/>
    </row>
    <row r="184" spans="1:14" s="110" customFormat="1" ht="12" customHeight="1" x14ac:dyDescent="0.2">
      <c r="A184" s="106">
        <v>170</v>
      </c>
      <c r="C184" s="113"/>
      <c r="J184" s="126"/>
      <c r="K184" s="151"/>
      <c r="L184" s="148"/>
      <c r="M184" s="173"/>
    </row>
    <row r="185" spans="1:14" s="110" customFormat="1" ht="12" customHeight="1" x14ac:dyDescent="0.2">
      <c r="A185" s="106">
        <v>171</v>
      </c>
      <c r="B185" s="111" t="s">
        <v>137</v>
      </c>
      <c r="C185" s="112"/>
      <c r="D185" s="108"/>
      <c r="E185" s="108"/>
      <c r="F185" s="109"/>
      <c r="G185" s="109"/>
      <c r="H185" s="109"/>
      <c r="I185" s="109"/>
      <c r="J185" s="123"/>
      <c r="K185" s="151"/>
      <c r="L185" s="148"/>
    </row>
    <row r="186" spans="1:14" s="110" customFormat="1" ht="40.5" customHeight="1" x14ac:dyDescent="0.2">
      <c r="A186" s="136">
        <v>172</v>
      </c>
      <c r="B186" s="137" t="s">
        <v>138</v>
      </c>
      <c r="C186" s="138" t="s">
        <v>337</v>
      </c>
      <c r="D186" s="138" t="s">
        <v>30</v>
      </c>
      <c r="E186" s="138">
        <v>1</v>
      </c>
      <c r="F186" s="139">
        <v>174873.3</v>
      </c>
      <c r="G186" s="139">
        <f t="shared" ref="G186:G188" si="81">E186*F186</f>
        <v>174873.3</v>
      </c>
      <c r="H186" s="139">
        <v>469474.41599999997</v>
      </c>
      <c r="I186" s="139">
        <f t="shared" ref="I186:I188" si="82">E186*H186</f>
        <v>469474.41599999997</v>
      </c>
      <c r="J186" s="140">
        <f t="shared" ref="J186:J211" si="83">I186</f>
        <v>469474.41599999997</v>
      </c>
      <c r="K186" s="151">
        <v>535196.71</v>
      </c>
      <c r="L186" s="148">
        <v>481933</v>
      </c>
      <c r="M186" s="171" t="s">
        <v>371</v>
      </c>
      <c r="N186" s="115"/>
    </row>
    <row r="187" spans="1:14" s="110" customFormat="1" ht="40.5" customHeight="1" x14ac:dyDescent="0.2">
      <c r="A187" s="136">
        <v>173</v>
      </c>
      <c r="B187" s="137" t="s">
        <v>131</v>
      </c>
      <c r="C187" s="138" t="s">
        <v>331</v>
      </c>
      <c r="D187" s="138" t="s">
        <v>30</v>
      </c>
      <c r="E187" s="138">
        <v>1</v>
      </c>
      <c r="F187" s="139">
        <v>77780.28</v>
      </c>
      <c r="G187" s="139">
        <f t="shared" si="81"/>
        <v>77780.28</v>
      </c>
      <c r="H187" s="139">
        <v>160846.10400000002</v>
      </c>
      <c r="I187" s="139">
        <f t="shared" si="82"/>
        <v>160846.10400000002</v>
      </c>
      <c r="J187" s="140">
        <f t="shared" si="83"/>
        <v>160846.10400000002</v>
      </c>
      <c r="K187" s="149">
        <v>170724</v>
      </c>
      <c r="L187" s="154">
        <v>188483</v>
      </c>
      <c r="M187" s="173"/>
    </row>
    <row r="188" spans="1:14" s="110" customFormat="1" ht="12" customHeight="1" x14ac:dyDescent="0.2">
      <c r="A188" s="136">
        <v>174</v>
      </c>
      <c r="B188" s="137" t="s">
        <v>132</v>
      </c>
      <c r="C188" s="138" t="s">
        <v>336</v>
      </c>
      <c r="D188" s="138" t="s">
        <v>30</v>
      </c>
      <c r="E188" s="138">
        <v>1</v>
      </c>
      <c r="F188" s="139">
        <v>22827</v>
      </c>
      <c r="G188" s="139">
        <f t="shared" si="81"/>
        <v>22827</v>
      </c>
      <c r="H188" s="139">
        <v>62594.207999999991</v>
      </c>
      <c r="I188" s="139">
        <f t="shared" si="82"/>
        <v>62594.207999999991</v>
      </c>
      <c r="J188" s="140">
        <f t="shared" si="83"/>
        <v>62594.207999999991</v>
      </c>
      <c r="K188" s="149">
        <v>28023.22</v>
      </c>
      <c r="L188" s="154"/>
      <c r="M188" s="173"/>
    </row>
    <row r="189" spans="1:14" s="110" customFormat="1" ht="12" customHeight="1" x14ac:dyDescent="0.2">
      <c r="A189" s="136">
        <v>175</v>
      </c>
      <c r="B189" s="141" t="s">
        <v>139</v>
      </c>
      <c r="C189" s="142"/>
      <c r="D189" s="138"/>
      <c r="E189" s="138"/>
      <c r="F189" s="139"/>
      <c r="G189" s="139"/>
      <c r="H189" s="139"/>
      <c r="I189" s="139"/>
      <c r="J189" s="140">
        <f t="shared" si="83"/>
        <v>0</v>
      </c>
      <c r="K189" s="151"/>
      <c r="L189" s="148"/>
      <c r="M189" s="173"/>
    </row>
    <row r="190" spans="1:14" s="110" customFormat="1" ht="40.5" customHeight="1" x14ac:dyDescent="0.2">
      <c r="A190" s="136">
        <v>176</v>
      </c>
      <c r="B190" s="137" t="s">
        <v>140</v>
      </c>
      <c r="C190" s="138" t="s">
        <v>335</v>
      </c>
      <c r="D190" s="138" t="s">
        <v>30</v>
      </c>
      <c r="E190" s="138">
        <v>1</v>
      </c>
      <c r="F190" s="139">
        <v>174873.3</v>
      </c>
      <c r="G190" s="139">
        <f t="shared" ref="G190:G192" si="84">E190*F190</f>
        <v>174873.3</v>
      </c>
      <c r="H190" s="139">
        <v>469767.55200000003</v>
      </c>
      <c r="I190" s="139">
        <f t="shared" ref="I190:I196" si="85">E190*H190</f>
        <v>469767.55200000003</v>
      </c>
      <c r="J190" s="140">
        <f t="shared" si="83"/>
        <v>469767.55200000003</v>
      </c>
      <c r="K190" s="151">
        <v>535196.71</v>
      </c>
      <c r="L190" s="148">
        <v>491558</v>
      </c>
      <c r="M190" s="171" t="s">
        <v>371</v>
      </c>
      <c r="N190" s="115"/>
    </row>
    <row r="191" spans="1:14" s="110" customFormat="1" ht="40.5" customHeight="1" x14ac:dyDescent="0.2">
      <c r="A191" s="136">
        <v>177</v>
      </c>
      <c r="B191" s="137" t="s">
        <v>131</v>
      </c>
      <c r="C191" s="138" t="s">
        <v>331</v>
      </c>
      <c r="D191" s="138" t="s">
        <v>30</v>
      </c>
      <c r="E191" s="138">
        <v>1</v>
      </c>
      <c r="F191" s="139">
        <v>77780.28</v>
      </c>
      <c r="G191" s="139">
        <f t="shared" si="84"/>
        <v>77780.28</v>
      </c>
      <c r="H191" s="139">
        <v>160846.10400000002</v>
      </c>
      <c r="I191" s="139">
        <f t="shared" si="85"/>
        <v>160846.10400000002</v>
      </c>
      <c r="J191" s="140">
        <f t="shared" si="83"/>
        <v>160846.10400000002</v>
      </c>
      <c r="K191" s="149">
        <v>170724</v>
      </c>
      <c r="L191" s="154">
        <v>188483</v>
      </c>
      <c r="M191" s="178"/>
    </row>
    <row r="192" spans="1:14" s="110" customFormat="1" ht="12" customHeight="1" x14ac:dyDescent="0.2">
      <c r="A192" s="136">
        <v>178</v>
      </c>
      <c r="B192" s="137" t="s">
        <v>132</v>
      </c>
      <c r="C192" s="138" t="s">
        <v>336</v>
      </c>
      <c r="D192" s="138" t="s">
        <v>30</v>
      </c>
      <c r="E192" s="138">
        <v>1</v>
      </c>
      <c r="F192" s="139">
        <v>22827</v>
      </c>
      <c r="G192" s="139">
        <f t="shared" si="84"/>
        <v>22827</v>
      </c>
      <c r="H192" s="139">
        <v>62594.207999999991</v>
      </c>
      <c r="I192" s="139">
        <f t="shared" si="85"/>
        <v>62594.207999999991</v>
      </c>
      <c r="J192" s="140">
        <f t="shared" si="83"/>
        <v>62594.207999999991</v>
      </c>
      <c r="K192" s="149">
        <v>28023.22</v>
      </c>
      <c r="L192" s="154"/>
      <c r="M192" s="179"/>
    </row>
    <row r="193" spans="1:14" s="110" customFormat="1" ht="12" customHeight="1" x14ac:dyDescent="0.2">
      <c r="A193" s="136">
        <v>179</v>
      </c>
      <c r="B193" s="141" t="s">
        <v>141</v>
      </c>
      <c r="C193" s="142"/>
      <c r="D193" s="138"/>
      <c r="E193" s="138"/>
      <c r="F193" s="139"/>
      <c r="G193" s="139"/>
      <c r="H193" s="139"/>
      <c r="I193" s="139"/>
      <c r="J193" s="140">
        <f t="shared" si="83"/>
        <v>0</v>
      </c>
      <c r="K193" s="151"/>
      <c r="L193" s="148"/>
      <c r="M193" s="180"/>
    </row>
    <row r="194" spans="1:14" s="110" customFormat="1" ht="40.5" customHeight="1" x14ac:dyDescent="0.2">
      <c r="A194" s="136">
        <v>180</v>
      </c>
      <c r="B194" s="137" t="s">
        <v>142</v>
      </c>
      <c r="C194" s="138" t="s">
        <v>338</v>
      </c>
      <c r="D194" s="138" t="s">
        <v>30</v>
      </c>
      <c r="E194" s="138">
        <v>1</v>
      </c>
      <c r="F194" s="139">
        <v>174873.3</v>
      </c>
      <c r="G194" s="139">
        <f t="shared" ref="G194:G196" si="86">E194*F194</f>
        <v>174873.3</v>
      </c>
      <c r="H194" s="139">
        <v>469767.55200000003</v>
      </c>
      <c r="I194" s="139">
        <f t="shared" si="85"/>
        <v>469767.55200000003</v>
      </c>
      <c r="J194" s="140">
        <f t="shared" si="83"/>
        <v>469767.55200000003</v>
      </c>
      <c r="K194" s="151">
        <v>755993.92</v>
      </c>
      <c r="L194" s="148">
        <v>481933</v>
      </c>
      <c r="M194" s="115"/>
      <c r="N194" s="115"/>
    </row>
    <row r="195" spans="1:14" s="110" customFormat="1" ht="40.5" customHeight="1" x14ac:dyDescent="0.2">
      <c r="A195" s="136">
        <v>181</v>
      </c>
      <c r="B195" s="137" t="s">
        <v>131</v>
      </c>
      <c r="C195" s="138" t="s">
        <v>331</v>
      </c>
      <c r="D195" s="138" t="s">
        <v>30</v>
      </c>
      <c r="E195" s="138">
        <v>1</v>
      </c>
      <c r="F195" s="139">
        <v>77780.28</v>
      </c>
      <c r="G195" s="139">
        <f t="shared" si="86"/>
        <v>77780.28</v>
      </c>
      <c r="H195" s="139">
        <v>160846.10400000002</v>
      </c>
      <c r="I195" s="139">
        <f t="shared" si="85"/>
        <v>160846.10400000002</v>
      </c>
      <c r="J195" s="140">
        <f t="shared" si="83"/>
        <v>160846.10400000002</v>
      </c>
      <c r="K195" s="149">
        <v>170724</v>
      </c>
      <c r="L195" s="154">
        <v>188483</v>
      </c>
    </row>
    <row r="196" spans="1:14" s="110" customFormat="1" ht="12" customHeight="1" x14ac:dyDescent="0.2">
      <c r="A196" s="136">
        <v>182</v>
      </c>
      <c r="B196" s="137" t="s">
        <v>132</v>
      </c>
      <c r="C196" s="138" t="s">
        <v>336</v>
      </c>
      <c r="D196" s="138" t="s">
        <v>30</v>
      </c>
      <c r="E196" s="138">
        <v>1</v>
      </c>
      <c r="F196" s="139">
        <v>22827</v>
      </c>
      <c r="G196" s="139">
        <f t="shared" si="86"/>
        <v>22827</v>
      </c>
      <c r="H196" s="139">
        <v>62594.207999999991</v>
      </c>
      <c r="I196" s="139">
        <f t="shared" si="85"/>
        <v>62594.207999999991</v>
      </c>
      <c r="J196" s="140">
        <f t="shared" si="83"/>
        <v>62594.207999999991</v>
      </c>
      <c r="K196" s="149">
        <v>28023.22</v>
      </c>
      <c r="L196" s="154"/>
    </row>
    <row r="197" spans="1:14" s="110" customFormat="1" ht="12" customHeight="1" x14ac:dyDescent="0.2">
      <c r="A197" s="136">
        <v>183</v>
      </c>
      <c r="B197" s="141" t="s">
        <v>143</v>
      </c>
      <c r="C197" s="142"/>
      <c r="D197" s="138"/>
      <c r="E197" s="138"/>
      <c r="F197" s="139"/>
      <c r="G197" s="139"/>
      <c r="H197" s="139"/>
      <c r="I197" s="139"/>
      <c r="J197" s="140">
        <f t="shared" si="83"/>
        <v>0</v>
      </c>
      <c r="K197" s="151"/>
      <c r="L197" s="148"/>
    </row>
    <row r="198" spans="1:14" s="110" customFormat="1" ht="12" customHeight="1" x14ac:dyDescent="0.2">
      <c r="A198" s="136">
        <v>184</v>
      </c>
      <c r="B198" s="137" t="s">
        <v>144</v>
      </c>
      <c r="C198" s="138" t="s">
        <v>339</v>
      </c>
      <c r="D198" s="138" t="s">
        <v>30</v>
      </c>
      <c r="E198" s="138">
        <v>1</v>
      </c>
      <c r="F198" s="139">
        <v>134605.79999999999</v>
      </c>
      <c r="G198" s="139">
        <f t="shared" ref="G198:G201" si="87">E198*F198</f>
        <v>134605.79999999999</v>
      </c>
      <c r="H198" s="139">
        <v>281150.90399999998</v>
      </c>
      <c r="I198" s="139">
        <f t="shared" ref="I198:I201" si="88">E198*H198</f>
        <v>281150.90399999998</v>
      </c>
      <c r="J198" s="140">
        <f t="shared" si="83"/>
        <v>281150.90399999998</v>
      </c>
      <c r="K198" s="151">
        <v>225301.94</v>
      </c>
      <c r="L198" s="148">
        <v>228020</v>
      </c>
      <c r="M198" s="115"/>
      <c r="N198" s="115"/>
    </row>
    <row r="199" spans="1:14" s="110" customFormat="1" ht="12" customHeight="1" x14ac:dyDescent="0.2">
      <c r="A199" s="136">
        <v>185</v>
      </c>
      <c r="B199" s="137" t="s">
        <v>131</v>
      </c>
      <c r="C199" s="138" t="s">
        <v>340</v>
      </c>
      <c r="D199" s="138" t="s">
        <v>30</v>
      </c>
      <c r="E199" s="138">
        <v>1</v>
      </c>
      <c r="F199" s="139">
        <v>49482.079999999994</v>
      </c>
      <c r="G199" s="139">
        <f t="shared" si="87"/>
        <v>49482.079999999994</v>
      </c>
      <c r="H199" s="139">
        <v>30335.111999999997</v>
      </c>
      <c r="I199" s="139">
        <f t="shared" si="88"/>
        <v>30335.111999999997</v>
      </c>
      <c r="J199" s="140">
        <f t="shared" si="83"/>
        <v>30335.111999999997</v>
      </c>
      <c r="K199" s="149">
        <v>179006</v>
      </c>
      <c r="L199" s="154">
        <v>58916</v>
      </c>
      <c r="M199" s="178"/>
    </row>
    <row r="200" spans="1:14" s="110" customFormat="1" ht="12" customHeight="1" x14ac:dyDescent="0.2">
      <c r="A200" s="136">
        <v>186</v>
      </c>
      <c r="B200" s="137" t="s">
        <v>132</v>
      </c>
      <c r="C200" s="138" t="s">
        <v>341</v>
      </c>
      <c r="D200" s="138" t="s">
        <v>30</v>
      </c>
      <c r="E200" s="138">
        <v>1</v>
      </c>
      <c r="F200" s="139">
        <v>12559</v>
      </c>
      <c r="G200" s="139">
        <f t="shared" si="87"/>
        <v>12559</v>
      </c>
      <c r="H200" s="139">
        <v>42774.791999999994</v>
      </c>
      <c r="I200" s="139">
        <f t="shared" si="88"/>
        <v>42774.791999999994</v>
      </c>
      <c r="J200" s="140">
        <f t="shared" si="83"/>
        <v>42774.791999999994</v>
      </c>
      <c r="K200" s="149">
        <v>28023.22</v>
      </c>
      <c r="L200" s="154">
        <f>80490/2</f>
        <v>40245</v>
      </c>
      <c r="M200" s="180"/>
    </row>
    <row r="201" spans="1:14" s="110" customFormat="1" ht="12" customHeight="1" x14ac:dyDescent="0.2">
      <c r="A201" s="136">
        <v>187</v>
      </c>
      <c r="B201" s="137" t="s">
        <v>132</v>
      </c>
      <c r="C201" s="138" t="s">
        <v>341</v>
      </c>
      <c r="D201" s="138" t="s">
        <v>30</v>
      </c>
      <c r="E201" s="138">
        <v>1</v>
      </c>
      <c r="F201" s="139">
        <v>10969</v>
      </c>
      <c r="G201" s="139">
        <f t="shared" si="87"/>
        <v>10969</v>
      </c>
      <c r="H201" s="139">
        <v>42774.791999999994</v>
      </c>
      <c r="I201" s="139">
        <f t="shared" si="88"/>
        <v>42774.791999999994</v>
      </c>
      <c r="J201" s="140">
        <f t="shared" si="83"/>
        <v>42774.791999999994</v>
      </c>
      <c r="K201" s="149">
        <v>28023.22</v>
      </c>
      <c r="L201" s="154">
        <f>L200</f>
        <v>40245</v>
      </c>
      <c r="M201" s="173"/>
    </row>
    <row r="202" spans="1:14" s="110" customFormat="1" ht="12" customHeight="1" x14ac:dyDescent="0.2">
      <c r="A202" s="136">
        <v>188</v>
      </c>
      <c r="B202" s="141" t="s">
        <v>145</v>
      </c>
      <c r="C202" s="142"/>
      <c r="D202" s="138"/>
      <c r="E202" s="138"/>
      <c r="F202" s="139"/>
      <c r="G202" s="139"/>
      <c r="H202" s="139"/>
      <c r="I202" s="139"/>
      <c r="J202" s="140">
        <f t="shared" si="83"/>
        <v>0</v>
      </c>
      <c r="K202" s="151"/>
      <c r="L202" s="148"/>
    </row>
    <row r="203" spans="1:14" s="110" customFormat="1" ht="38.25" customHeight="1" x14ac:dyDescent="0.2">
      <c r="A203" s="136">
        <v>189</v>
      </c>
      <c r="B203" s="137" t="s">
        <v>146</v>
      </c>
      <c r="C203" s="138" t="s">
        <v>342</v>
      </c>
      <c r="D203" s="138" t="s">
        <v>30</v>
      </c>
      <c r="E203" s="138">
        <v>2</v>
      </c>
      <c r="F203" s="139">
        <v>69989.22</v>
      </c>
      <c r="G203" s="139">
        <f t="shared" ref="G203:G206" si="89">E203*F203</f>
        <v>139978.44</v>
      </c>
      <c r="H203" s="139">
        <v>159975.62399999998</v>
      </c>
      <c r="I203" s="139">
        <f t="shared" ref="I203:I206" si="90">E203*H203</f>
        <v>319951.24799999996</v>
      </c>
      <c r="J203" s="140">
        <f t="shared" si="83"/>
        <v>319951.24799999996</v>
      </c>
      <c r="K203" s="151">
        <v>297828.46000000002</v>
      </c>
      <c r="L203" s="148">
        <v>301030</v>
      </c>
      <c r="M203" s="115"/>
      <c r="N203" s="115"/>
    </row>
    <row r="204" spans="1:14" s="110" customFormat="1" ht="28.5" customHeight="1" x14ac:dyDescent="0.2">
      <c r="A204" s="136">
        <v>190</v>
      </c>
      <c r="B204" s="137" t="s">
        <v>147</v>
      </c>
      <c r="C204" s="138" t="s">
        <v>343</v>
      </c>
      <c r="D204" s="138" t="s">
        <v>30</v>
      </c>
      <c r="E204" s="138">
        <v>2</v>
      </c>
      <c r="F204" s="139">
        <v>18412.38</v>
      </c>
      <c r="G204" s="139">
        <f t="shared" si="89"/>
        <v>36824.76</v>
      </c>
      <c r="H204" s="139">
        <v>38478.191999999995</v>
      </c>
      <c r="I204" s="139">
        <f t="shared" si="90"/>
        <v>76956.383999999991</v>
      </c>
      <c r="J204" s="140">
        <f t="shared" si="83"/>
        <v>76956.383999999991</v>
      </c>
      <c r="K204" s="151">
        <v>85671.79</v>
      </c>
      <c r="L204" s="148">
        <v>72406</v>
      </c>
      <c r="M204" s="115"/>
      <c r="N204" s="115"/>
    </row>
    <row r="205" spans="1:14" s="110" customFormat="1" ht="24.75" customHeight="1" x14ac:dyDescent="0.2">
      <c r="A205" s="136">
        <v>191</v>
      </c>
      <c r="B205" s="137" t="s">
        <v>131</v>
      </c>
      <c r="C205" s="138" t="s">
        <v>344</v>
      </c>
      <c r="D205" s="138" t="s">
        <v>30</v>
      </c>
      <c r="E205" s="138">
        <v>2</v>
      </c>
      <c r="F205" s="139">
        <v>21322.87</v>
      </c>
      <c r="G205" s="139">
        <f t="shared" si="89"/>
        <v>42645.74</v>
      </c>
      <c r="H205" s="139">
        <v>33285.072</v>
      </c>
      <c r="I205" s="139">
        <f t="shared" si="90"/>
        <v>66570.144</v>
      </c>
      <c r="J205" s="140">
        <f t="shared" si="83"/>
        <v>66570.144</v>
      </c>
      <c r="K205" s="151">
        <f>242884+36358.8</f>
        <v>279242.8</v>
      </c>
      <c r="L205" s="154">
        <v>57080</v>
      </c>
      <c r="M205" s="181"/>
    </row>
    <row r="206" spans="1:14" s="110" customFormat="1" ht="12" customHeight="1" x14ac:dyDescent="0.2">
      <c r="A206" s="136">
        <v>192</v>
      </c>
      <c r="B206" s="137" t="s">
        <v>132</v>
      </c>
      <c r="C206" s="138" t="s">
        <v>345</v>
      </c>
      <c r="D206" s="138" t="s">
        <v>30</v>
      </c>
      <c r="E206" s="138">
        <v>2</v>
      </c>
      <c r="F206" s="139">
        <v>19916</v>
      </c>
      <c r="G206" s="139">
        <f t="shared" si="89"/>
        <v>39832</v>
      </c>
      <c r="H206" s="139">
        <v>62594.207999999991</v>
      </c>
      <c r="I206" s="139">
        <f t="shared" si="90"/>
        <v>125188.41599999998</v>
      </c>
      <c r="J206" s="140">
        <f t="shared" si="83"/>
        <v>125188.41599999998</v>
      </c>
      <c r="K206" s="149">
        <f>28023.22*2</f>
        <v>56046.44</v>
      </c>
      <c r="L206" s="154">
        <v>117784</v>
      </c>
      <c r="M206" s="181"/>
    </row>
    <row r="207" spans="1:14" s="110" customFormat="1" ht="12" customHeight="1" x14ac:dyDescent="0.2">
      <c r="A207" s="136">
        <v>193</v>
      </c>
      <c r="B207" s="141" t="s">
        <v>148</v>
      </c>
      <c r="C207" s="142"/>
      <c r="D207" s="138"/>
      <c r="E207" s="138"/>
      <c r="F207" s="139"/>
      <c r="G207" s="139"/>
      <c r="H207" s="139"/>
      <c r="I207" s="139"/>
      <c r="J207" s="140">
        <f t="shared" si="83"/>
        <v>0</v>
      </c>
      <c r="K207" s="151"/>
      <c r="L207" s="148"/>
    </row>
    <row r="208" spans="1:14" s="110" customFormat="1" ht="37.5" customHeight="1" x14ac:dyDescent="0.2">
      <c r="A208" s="136">
        <v>194</v>
      </c>
      <c r="B208" s="137" t="s">
        <v>146</v>
      </c>
      <c r="C208" s="138" t="s">
        <v>342</v>
      </c>
      <c r="D208" s="138" t="s">
        <v>30</v>
      </c>
      <c r="E208" s="138">
        <v>2</v>
      </c>
      <c r="F208" s="139">
        <v>69989.22</v>
      </c>
      <c r="G208" s="139">
        <f t="shared" ref="G208:G211" si="91">E208*F208</f>
        <v>139978.44</v>
      </c>
      <c r="H208" s="139">
        <v>159975.62399999998</v>
      </c>
      <c r="I208" s="139">
        <f t="shared" ref="I208:I211" si="92">E208*H208</f>
        <v>319951.24799999996</v>
      </c>
      <c r="J208" s="140">
        <f t="shared" si="83"/>
        <v>319951.24799999996</v>
      </c>
      <c r="K208" s="151">
        <v>297828.46000000002</v>
      </c>
      <c r="L208" s="148">
        <v>301030</v>
      </c>
    </row>
    <row r="209" spans="1:14" s="110" customFormat="1" ht="25.5" customHeight="1" x14ac:dyDescent="0.2">
      <c r="A209" s="136">
        <v>195</v>
      </c>
      <c r="B209" s="137" t="s">
        <v>147</v>
      </c>
      <c r="C209" s="138" t="s">
        <v>343</v>
      </c>
      <c r="D209" s="138" t="s">
        <v>30</v>
      </c>
      <c r="E209" s="138">
        <v>2</v>
      </c>
      <c r="F209" s="139">
        <v>18412.38</v>
      </c>
      <c r="G209" s="139">
        <f t="shared" si="91"/>
        <v>36824.76</v>
      </c>
      <c r="H209" s="139">
        <v>38478.191999999995</v>
      </c>
      <c r="I209" s="139">
        <f t="shared" si="92"/>
        <v>76956.383999999991</v>
      </c>
      <c r="J209" s="140">
        <f t="shared" si="83"/>
        <v>76956.383999999991</v>
      </c>
      <c r="K209" s="151">
        <v>85671.79</v>
      </c>
      <c r="L209" s="148">
        <v>72406</v>
      </c>
    </row>
    <row r="210" spans="1:14" s="110" customFormat="1" ht="12" customHeight="1" x14ac:dyDescent="0.2">
      <c r="A210" s="136">
        <v>196</v>
      </c>
      <c r="B210" s="137" t="s">
        <v>149</v>
      </c>
      <c r="C210" s="138" t="s">
        <v>346</v>
      </c>
      <c r="D210" s="138" t="s">
        <v>30</v>
      </c>
      <c r="E210" s="138">
        <v>2</v>
      </c>
      <c r="F210" s="139">
        <v>21322.87</v>
      </c>
      <c r="G210" s="139">
        <f t="shared" si="91"/>
        <v>42645.74</v>
      </c>
      <c r="H210" s="139">
        <v>33285.072</v>
      </c>
      <c r="I210" s="139">
        <f t="shared" si="92"/>
        <v>66570.144</v>
      </c>
      <c r="J210" s="140">
        <f t="shared" si="83"/>
        <v>66570.144</v>
      </c>
      <c r="K210" s="151">
        <f>242884+36358.8</f>
        <v>279242.8</v>
      </c>
      <c r="L210" s="148">
        <v>57080</v>
      </c>
      <c r="M210" s="115"/>
    </row>
    <row r="211" spans="1:14" s="110" customFormat="1" ht="12" customHeight="1" x14ac:dyDescent="0.2">
      <c r="A211" s="136">
        <v>197</v>
      </c>
      <c r="B211" s="137" t="s">
        <v>132</v>
      </c>
      <c r="C211" s="138" t="s">
        <v>345</v>
      </c>
      <c r="D211" s="138" t="s">
        <v>30</v>
      </c>
      <c r="E211" s="138">
        <v>2</v>
      </c>
      <c r="F211" s="139">
        <v>19916</v>
      </c>
      <c r="G211" s="139">
        <f t="shared" si="91"/>
        <v>39832</v>
      </c>
      <c r="H211" s="139">
        <v>62594.207999999991</v>
      </c>
      <c r="I211" s="139">
        <f t="shared" si="92"/>
        <v>125188.41599999998</v>
      </c>
      <c r="J211" s="140">
        <f t="shared" si="83"/>
        <v>125188.41599999998</v>
      </c>
      <c r="K211" s="149">
        <f>28023.22*2</f>
        <v>56046.44</v>
      </c>
      <c r="L211" s="148">
        <v>117784</v>
      </c>
    </row>
    <row r="212" spans="1:14" x14ac:dyDescent="0.2">
      <c r="A212" s="1">
        <v>198</v>
      </c>
      <c r="B212" s="52"/>
      <c r="C212" s="36"/>
      <c r="D212" s="3"/>
      <c r="E212" s="3"/>
      <c r="F212" s="5"/>
      <c r="G212" s="5"/>
      <c r="H212" s="5"/>
      <c r="I212" s="5"/>
      <c r="J212" s="121"/>
      <c r="K212" s="176"/>
      <c r="L212" s="177"/>
    </row>
    <row r="213" spans="1:14" x14ac:dyDescent="0.2">
      <c r="A213" s="1">
        <v>199</v>
      </c>
      <c r="B213" s="52" t="s">
        <v>150</v>
      </c>
      <c r="C213" s="36"/>
      <c r="D213" s="3"/>
      <c r="E213" s="3"/>
      <c r="F213" s="5"/>
      <c r="G213" s="5"/>
      <c r="H213" s="5"/>
      <c r="I213" s="5"/>
      <c r="J213" s="121"/>
      <c r="K213" s="176"/>
      <c r="L213" s="177"/>
    </row>
    <row r="214" spans="1:14" x14ac:dyDescent="0.2">
      <c r="A214" s="1">
        <v>200</v>
      </c>
      <c r="B214" s="52" t="s">
        <v>129</v>
      </c>
      <c r="C214" s="36"/>
      <c r="D214" s="3"/>
      <c r="E214" s="3"/>
      <c r="F214" s="5"/>
      <c r="G214" s="5"/>
      <c r="H214" s="5"/>
      <c r="I214" s="5"/>
      <c r="J214" s="121"/>
      <c r="K214" s="176"/>
      <c r="L214" s="177"/>
    </row>
    <row r="215" spans="1:14" s="110" customFormat="1" ht="39.75" customHeight="1" x14ac:dyDescent="0.2">
      <c r="A215" s="136">
        <v>201</v>
      </c>
      <c r="B215" s="137" t="s">
        <v>268</v>
      </c>
      <c r="C215" s="138" t="s">
        <v>357</v>
      </c>
      <c r="D215" s="138" t="s">
        <v>30</v>
      </c>
      <c r="E215" s="138">
        <v>1</v>
      </c>
      <c r="F215" s="139">
        <v>13504.75</v>
      </c>
      <c r="G215" s="139">
        <f t="shared" ref="G215:G220" si="93">E215*F215</f>
        <v>13504.75</v>
      </c>
      <c r="H215" s="139">
        <v>36380.111999999994</v>
      </c>
      <c r="I215" s="139">
        <f t="shared" ref="I215:I216" si="94">E215*H215</f>
        <v>36380.111999999994</v>
      </c>
      <c r="J215" s="140">
        <f t="shared" ref="J215:J216" si="95">I215</f>
        <v>36380.111999999994</v>
      </c>
      <c r="K215" s="149">
        <v>81760.75</v>
      </c>
      <c r="L215" s="154">
        <v>34229</v>
      </c>
      <c r="M215" s="155"/>
      <c r="N215" s="115"/>
    </row>
    <row r="216" spans="1:14" s="110" customFormat="1" ht="39.75" customHeight="1" x14ac:dyDescent="0.2">
      <c r="A216" s="136">
        <v>202</v>
      </c>
      <c r="B216" s="137" t="s">
        <v>245</v>
      </c>
      <c r="C216" s="138" t="s">
        <v>347</v>
      </c>
      <c r="D216" s="138" t="s">
        <v>30</v>
      </c>
      <c r="E216" s="138">
        <v>1</v>
      </c>
      <c r="F216" s="139">
        <v>6467</v>
      </c>
      <c r="G216" s="139">
        <f t="shared" ref="G216" si="96">E216*F216</f>
        <v>6467</v>
      </c>
      <c r="H216" s="139">
        <v>17422.248</v>
      </c>
      <c r="I216" s="139">
        <f t="shared" si="94"/>
        <v>17422.248</v>
      </c>
      <c r="J216" s="140">
        <f t="shared" si="95"/>
        <v>17422.248</v>
      </c>
      <c r="K216" s="149">
        <v>37123.919999999998</v>
      </c>
      <c r="L216" s="154">
        <v>16392</v>
      </c>
      <c r="M216" s="155"/>
      <c r="N216" s="115"/>
    </row>
    <row r="217" spans="1:14" ht="12.75" hidden="1" customHeight="1" x14ac:dyDescent="0.2">
      <c r="A217" s="1">
        <v>203</v>
      </c>
      <c r="B217" s="34" t="s">
        <v>151</v>
      </c>
      <c r="C217" s="36" t="s">
        <v>152</v>
      </c>
      <c r="D217" s="3" t="s">
        <v>30</v>
      </c>
      <c r="E217" s="3">
        <v>1</v>
      </c>
      <c r="F217" s="5">
        <v>3004.89</v>
      </c>
      <c r="G217" s="5">
        <f t="shared" si="93"/>
        <v>3004.89</v>
      </c>
      <c r="H217" s="5">
        <v>7329</v>
      </c>
      <c r="I217" s="5">
        <f t="shared" ref="I217:I220" si="97">E217*H217</f>
        <v>7329</v>
      </c>
      <c r="J217" s="121">
        <f t="shared" ref="J217:J220" si="98">G217+I217</f>
        <v>10333.89</v>
      </c>
      <c r="K217" s="176"/>
      <c r="L217" s="177"/>
      <c r="M217" s="156"/>
    </row>
    <row r="218" spans="1:14" ht="12.75" hidden="1" customHeight="1" x14ac:dyDescent="0.2">
      <c r="A218" s="1">
        <v>204</v>
      </c>
      <c r="B218" s="34" t="s">
        <v>153</v>
      </c>
      <c r="C218" s="36" t="s">
        <v>154</v>
      </c>
      <c r="D218" s="3" t="s">
        <v>30</v>
      </c>
      <c r="E218" s="3">
        <v>12</v>
      </c>
      <c r="F218" s="5">
        <v>4003.24</v>
      </c>
      <c r="G218" s="5">
        <f t="shared" si="93"/>
        <v>48038.879999999997</v>
      </c>
      <c r="H218" s="5">
        <v>9764</v>
      </c>
      <c r="I218" s="5">
        <f t="shared" si="97"/>
        <v>117168</v>
      </c>
      <c r="J218" s="121">
        <f t="shared" si="98"/>
        <v>165206.88</v>
      </c>
      <c r="K218" s="176"/>
      <c r="L218" s="177"/>
      <c r="M218" s="152"/>
    </row>
    <row r="219" spans="1:14" ht="12.75" hidden="1" customHeight="1" x14ac:dyDescent="0.2">
      <c r="A219" s="1">
        <v>205</v>
      </c>
      <c r="B219" s="34" t="s">
        <v>155</v>
      </c>
      <c r="C219" s="36"/>
      <c r="D219" s="3" t="s">
        <v>30</v>
      </c>
      <c r="E219" s="3">
        <v>12</v>
      </c>
      <c r="F219" s="5">
        <v>800</v>
      </c>
      <c r="G219" s="5">
        <f t="shared" si="93"/>
        <v>9600</v>
      </c>
      <c r="H219" s="5">
        <v>2142</v>
      </c>
      <c r="I219" s="5">
        <f t="shared" si="97"/>
        <v>25704</v>
      </c>
      <c r="J219" s="121">
        <f t="shared" si="98"/>
        <v>35304</v>
      </c>
      <c r="K219" s="176"/>
      <c r="L219" s="177"/>
      <c r="M219" s="152"/>
    </row>
    <row r="220" spans="1:14" ht="12.75" hidden="1" customHeight="1" x14ac:dyDescent="0.2">
      <c r="A220" s="1">
        <v>206</v>
      </c>
      <c r="B220" s="34" t="s">
        <v>156</v>
      </c>
      <c r="C220" s="36"/>
      <c r="D220" s="3" t="s">
        <v>71</v>
      </c>
      <c r="E220" s="3">
        <v>117</v>
      </c>
      <c r="F220" s="5">
        <v>1875</v>
      </c>
      <c r="G220" s="5">
        <f t="shared" si="93"/>
        <v>219375</v>
      </c>
      <c r="H220" s="5">
        <v>869</v>
      </c>
      <c r="I220" s="5">
        <f t="shared" si="97"/>
        <v>101673</v>
      </c>
      <c r="J220" s="121">
        <f t="shared" si="98"/>
        <v>321048</v>
      </c>
      <c r="K220" s="176"/>
      <c r="L220" s="177"/>
      <c r="M220" s="152"/>
    </row>
    <row r="221" spans="1:14" ht="12.75" hidden="1" customHeight="1" x14ac:dyDescent="0.2">
      <c r="A221" s="1">
        <v>207</v>
      </c>
      <c r="B221" s="34" t="s">
        <v>157</v>
      </c>
      <c r="C221" s="36"/>
      <c r="D221" s="3" t="s">
        <v>158</v>
      </c>
      <c r="E221" s="3">
        <v>55</v>
      </c>
      <c r="F221" s="5"/>
      <c r="G221" s="5"/>
      <c r="H221" s="5"/>
      <c r="I221" s="5"/>
      <c r="J221" s="121"/>
      <c r="K221" s="176"/>
      <c r="L221" s="177"/>
      <c r="M221" s="152"/>
    </row>
    <row r="222" spans="1:14" ht="12.75" hidden="1" customHeight="1" x14ac:dyDescent="0.2">
      <c r="A222" s="1">
        <v>208</v>
      </c>
      <c r="B222" s="34" t="s">
        <v>159</v>
      </c>
      <c r="C222" s="36"/>
      <c r="D222" s="3" t="s">
        <v>158</v>
      </c>
      <c r="E222" s="3">
        <v>13.3</v>
      </c>
      <c r="F222" s="5"/>
      <c r="G222" s="5"/>
      <c r="H222" s="5"/>
      <c r="I222" s="5"/>
      <c r="J222" s="121"/>
      <c r="K222" s="176"/>
      <c r="L222" s="177"/>
      <c r="M222" s="152"/>
    </row>
    <row r="223" spans="1:14" ht="12.75" hidden="1" customHeight="1" x14ac:dyDescent="0.2">
      <c r="A223" s="1">
        <v>209</v>
      </c>
      <c r="B223" s="34" t="s">
        <v>160</v>
      </c>
      <c r="C223" s="36"/>
      <c r="D223" s="3" t="s">
        <v>71</v>
      </c>
      <c r="E223" s="53">
        <v>39.299999999999997</v>
      </c>
      <c r="F223" s="5">
        <v>1875</v>
      </c>
      <c r="G223" s="5">
        <f t="shared" ref="G223:G224" si="99">E223*F223</f>
        <v>73687.5</v>
      </c>
      <c r="H223" s="5">
        <v>1617</v>
      </c>
      <c r="I223" s="5">
        <f t="shared" ref="I223:I224" si="100">E223*H223</f>
        <v>63548.1</v>
      </c>
      <c r="J223" s="121">
        <f t="shared" ref="J223:J224" si="101">G223+I223</f>
        <v>137235.6</v>
      </c>
      <c r="K223" s="176"/>
      <c r="L223" s="177"/>
      <c r="M223" s="152"/>
    </row>
    <row r="224" spans="1:14" ht="12.75" hidden="1" customHeight="1" x14ac:dyDescent="0.2">
      <c r="A224" s="1">
        <v>210</v>
      </c>
      <c r="B224" s="34" t="s">
        <v>161</v>
      </c>
      <c r="C224" s="36"/>
      <c r="D224" s="3" t="s">
        <v>71</v>
      </c>
      <c r="E224" s="3">
        <v>139</v>
      </c>
      <c r="F224" s="5">
        <v>1875</v>
      </c>
      <c r="G224" s="5">
        <f t="shared" si="99"/>
        <v>260625</v>
      </c>
      <c r="H224" s="5">
        <v>1226</v>
      </c>
      <c r="I224" s="5">
        <f t="shared" si="100"/>
        <v>170414</v>
      </c>
      <c r="J224" s="121">
        <f t="shared" si="101"/>
        <v>431039</v>
      </c>
      <c r="K224" s="176"/>
      <c r="L224" s="177"/>
      <c r="M224" s="152"/>
    </row>
    <row r="225" spans="1:13" ht="12.75" hidden="1" customHeight="1" x14ac:dyDescent="0.2">
      <c r="A225" s="1">
        <v>211</v>
      </c>
      <c r="B225" s="34" t="s">
        <v>162</v>
      </c>
      <c r="C225" s="36"/>
      <c r="D225" s="3" t="s">
        <v>158</v>
      </c>
      <c r="E225" s="3">
        <v>14</v>
      </c>
      <c r="F225" s="5"/>
      <c r="G225" s="5"/>
      <c r="H225" s="5"/>
      <c r="I225" s="5"/>
      <c r="J225" s="121"/>
      <c r="K225" s="176"/>
      <c r="L225" s="177"/>
      <c r="M225" s="152"/>
    </row>
    <row r="226" spans="1:13" ht="12.75" hidden="1" customHeight="1" x14ac:dyDescent="0.2">
      <c r="A226" s="1">
        <v>212</v>
      </c>
      <c r="B226" s="34" t="s">
        <v>163</v>
      </c>
      <c r="C226" s="36"/>
      <c r="D226" s="3" t="s">
        <v>158</v>
      </c>
      <c r="E226" s="3">
        <v>12.3</v>
      </c>
      <c r="F226" s="5"/>
      <c r="G226" s="5"/>
      <c r="H226" s="5"/>
      <c r="I226" s="5"/>
      <c r="J226" s="121"/>
      <c r="K226" s="176"/>
      <c r="L226" s="177"/>
      <c r="M226" s="152"/>
    </row>
    <row r="227" spans="1:13" ht="12.75" hidden="1" customHeight="1" x14ac:dyDescent="0.2">
      <c r="A227" s="1">
        <v>213</v>
      </c>
      <c r="B227" s="34" t="s">
        <v>164</v>
      </c>
      <c r="C227" s="36"/>
      <c r="D227" s="3" t="s">
        <v>158</v>
      </c>
      <c r="E227" s="3">
        <v>14.3</v>
      </c>
      <c r="F227" s="5"/>
      <c r="G227" s="5"/>
      <c r="H227" s="5"/>
      <c r="I227" s="5"/>
      <c r="J227" s="121"/>
      <c r="K227" s="176"/>
      <c r="L227" s="177"/>
      <c r="M227" s="152"/>
    </row>
    <row r="228" spans="1:13" ht="12.75" hidden="1" customHeight="1" x14ac:dyDescent="0.2">
      <c r="A228" s="1">
        <v>214</v>
      </c>
      <c r="B228" s="34" t="s">
        <v>165</v>
      </c>
      <c r="C228" s="36"/>
      <c r="D228" s="3" t="s">
        <v>71</v>
      </c>
      <c r="E228" s="53">
        <v>46.7</v>
      </c>
      <c r="F228" s="5">
        <v>1875</v>
      </c>
      <c r="G228" s="5">
        <f t="shared" ref="G228:G229" si="102">E228*F228</f>
        <v>87562.5</v>
      </c>
      <c r="H228" s="5">
        <v>2132</v>
      </c>
      <c r="I228" s="5">
        <f t="shared" ref="I228:I229" si="103">E228*H228</f>
        <v>99564.400000000009</v>
      </c>
      <c r="J228" s="121">
        <f t="shared" ref="J228:J229" si="104">G228+I228</f>
        <v>187126.90000000002</v>
      </c>
      <c r="K228" s="176"/>
      <c r="L228" s="177"/>
      <c r="M228" s="152"/>
    </row>
    <row r="229" spans="1:13" ht="12.75" hidden="1" customHeight="1" x14ac:dyDescent="0.2">
      <c r="A229" s="1">
        <v>215</v>
      </c>
      <c r="B229" s="34" t="s">
        <v>166</v>
      </c>
      <c r="C229" s="36"/>
      <c r="D229" s="3" t="s">
        <v>71</v>
      </c>
      <c r="E229" s="3">
        <v>28</v>
      </c>
      <c r="F229" s="5">
        <v>1875</v>
      </c>
      <c r="G229" s="5">
        <f t="shared" si="102"/>
        <v>52500</v>
      </c>
      <c r="H229" s="5">
        <v>1190</v>
      </c>
      <c r="I229" s="5">
        <f t="shared" si="103"/>
        <v>33320</v>
      </c>
      <c r="J229" s="121">
        <f t="shared" si="104"/>
        <v>85820</v>
      </c>
      <c r="K229" s="176"/>
      <c r="L229" s="177"/>
      <c r="M229" s="152"/>
    </row>
    <row r="230" spans="1:13" ht="12.75" hidden="1" customHeight="1" x14ac:dyDescent="0.2">
      <c r="A230" s="1">
        <v>216</v>
      </c>
      <c r="B230" s="34" t="s">
        <v>167</v>
      </c>
      <c r="C230" s="36"/>
      <c r="D230" s="3" t="s">
        <v>158</v>
      </c>
      <c r="E230" s="3">
        <v>8.6999999999999993</v>
      </c>
      <c r="F230" s="5"/>
      <c r="G230" s="5"/>
      <c r="H230" s="5"/>
      <c r="I230" s="5"/>
      <c r="J230" s="121"/>
      <c r="K230" s="176"/>
      <c r="L230" s="177"/>
      <c r="M230" s="152"/>
    </row>
    <row r="231" spans="1:13" ht="14.25" hidden="1" customHeight="1" x14ac:dyDescent="0.2">
      <c r="A231" s="1">
        <v>217</v>
      </c>
      <c r="B231" s="34" t="s">
        <v>168</v>
      </c>
      <c r="C231" s="36"/>
      <c r="D231" s="3" t="s">
        <v>71</v>
      </c>
      <c r="E231" s="53">
        <v>9.5</v>
      </c>
      <c r="F231" s="5">
        <v>1875</v>
      </c>
      <c r="G231" s="5">
        <f t="shared" ref="G231:G232" si="105">E231*F231</f>
        <v>17812.5</v>
      </c>
      <c r="H231" s="5">
        <v>1764</v>
      </c>
      <c r="I231" s="5">
        <f t="shared" ref="I231:I232" si="106">E231*H231</f>
        <v>16758</v>
      </c>
      <c r="J231" s="121">
        <f t="shared" ref="J231:J232" si="107">G231+I231</f>
        <v>34570.5</v>
      </c>
      <c r="K231" s="176"/>
      <c r="L231" s="177"/>
      <c r="M231" s="152"/>
    </row>
    <row r="232" spans="1:13" ht="12.75" hidden="1" customHeight="1" x14ac:dyDescent="0.2">
      <c r="A232" s="1">
        <v>218</v>
      </c>
      <c r="B232" s="34" t="s">
        <v>169</v>
      </c>
      <c r="C232" s="36"/>
      <c r="D232" s="3" t="s">
        <v>71</v>
      </c>
      <c r="E232" s="3">
        <v>21</v>
      </c>
      <c r="F232" s="5">
        <v>1875</v>
      </c>
      <c r="G232" s="5">
        <f t="shared" si="105"/>
        <v>39375</v>
      </c>
      <c r="H232" s="5">
        <v>1428</v>
      </c>
      <c r="I232" s="5">
        <f t="shared" si="106"/>
        <v>29988</v>
      </c>
      <c r="J232" s="121">
        <f t="shared" si="107"/>
        <v>69363</v>
      </c>
      <c r="K232" s="176"/>
      <c r="L232" s="177"/>
      <c r="M232" s="152"/>
    </row>
    <row r="233" spans="1:13" ht="12.75" hidden="1" customHeight="1" x14ac:dyDescent="0.2">
      <c r="A233" s="1">
        <v>219</v>
      </c>
      <c r="B233" s="34" t="s">
        <v>170</v>
      </c>
      <c r="C233" s="36"/>
      <c r="D233" s="3" t="s">
        <v>158</v>
      </c>
      <c r="E233" s="3">
        <v>4.0999999999999996</v>
      </c>
      <c r="F233" s="5"/>
      <c r="G233" s="5"/>
      <c r="H233" s="5"/>
      <c r="I233" s="5"/>
      <c r="J233" s="121"/>
      <c r="K233" s="176"/>
      <c r="L233" s="177"/>
      <c r="M233" s="152"/>
    </row>
    <row r="234" spans="1:13" ht="12.75" hidden="1" customHeight="1" x14ac:dyDescent="0.2">
      <c r="A234" s="1">
        <v>220</v>
      </c>
      <c r="B234" s="34" t="s">
        <v>171</v>
      </c>
      <c r="C234" s="36"/>
      <c r="D234" s="3" t="s">
        <v>71</v>
      </c>
      <c r="E234" s="53">
        <v>7.1999999999999993</v>
      </c>
      <c r="F234" s="5">
        <v>1875</v>
      </c>
      <c r="G234" s="5">
        <f t="shared" ref="G234:G237" si="108">E234*F234</f>
        <v>13499.999999999998</v>
      </c>
      <c r="H234" s="5">
        <v>2646</v>
      </c>
      <c r="I234" s="5">
        <f t="shared" ref="I234:I237" si="109">E234*H234</f>
        <v>19051.199999999997</v>
      </c>
      <c r="J234" s="121">
        <f t="shared" ref="J234:J237" si="110">G234+I234</f>
        <v>32551.199999999997</v>
      </c>
      <c r="K234" s="176"/>
      <c r="L234" s="177"/>
      <c r="M234" s="152"/>
    </row>
    <row r="235" spans="1:13" s="103" customFormat="1" ht="25.5" hidden="1" customHeight="1" x14ac:dyDescent="0.2">
      <c r="A235" s="99">
        <v>221</v>
      </c>
      <c r="B235" s="100" t="s">
        <v>172</v>
      </c>
      <c r="C235" s="101" t="s">
        <v>173</v>
      </c>
      <c r="D235" s="101" t="s">
        <v>71</v>
      </c>
      <c r="E235" s="101">
        <v>46</v>
      </c>
      <c r="F235" s="105">
        <v>600</v>
      </c>
      <c r="G235" s="102">
        <f t="shared" si="108"/>
        <v>27600</v>
      </c>
      <c r="H235" s="102">
        <v>381</v>
      </c>
      <c r="I235" s="102">
        <f t="shared" si="109"/>
        <v>17526</v>
      </c>
      <c r="J235" s="122">
        <f t="shared" si="110"/>
        <v>45126</v>
      </c>
      <c r="K235" s="172"/>
      <c r="L235" s="147"/>
    </row>
    <row r="236" spans="1:13" ht="12.75" hidden="1" customHeight="1" x14ac:dyDescent="0.2">
      <c r="A236" s="1">
        <v>222</v>
      </c>
      <c r="B236" s="34" t="s">
        <v>174</v>
      </c>
      <c r="C236" s="36"/>
      <c r="D236" s="3" t="s">
        <v>71</v>
      </c>
      <c r="E236" s="3">
        <v>1.5</v>
      </c>
      <c r="F236" s="5">
        <v>1000</v>
      </c>
      <c r="G236" s="5">
        <f t="shared" si="108"/>
        <v>1500</v>
      </c>
      <c r="H236" s="5">
        <v>123</v>
      </c>
      <c r="I236" s="5">
        <f t="shared" si="109"/>
        <v>184.5</v>
      </c>
      <c r="J236" s="121">
        <f t="shared" si="110"/>
        <v>1684.5</v>
      </c>
      <c r="K236" s="176"/>
      <c r="L236" s="177"/>
      <c r="M236" s="152"/>
    </row>
    <row r="237" spans="1:13" ht="12.75" hidden="1" customHeight="1" x14ac:dyDescent="0.2">
      <c r="A237" s="1">
        <v>223</v>
      </c>
      <c r="B237" s="34" t="s">
        <v>75</v>
      </c>
      <c r="C237" s="36"/>
      <c r="D237" s="3" t="s">
        <v>21</v>
      </c>
      <c r="E237" s="3">
        <v>1</v>
      </c>
      <c r="F237" s="5">
        <v>0</v>
      </c>
      <c r="G237" s="5">
        <f t="shared" si="108"/>
        <v>0</v>
      </c>
      <c r="H237" s="5">
        <v>137961</v>
      </c>
      <c r="I237" s="5">
        <f t="shared" si="109"/>
        <v>137961</v>
      </c>
      <c r="J237" s="121">
        <f t="shared" si="110"/>
        <v>137961</v>
      </c>
      <c r="K237" s="176"/>
      <c r="L237" s="177"/>
      <c r="M237" s="152"/>
    </row>
    <row r="238" spans="1:13" x14ac:dyDescent="0.2">
      <c r="A238" s="1">
        <v>224</v>
      </c>
      <c r="B238" s="54" t="s">
        <v>133</v>
      </c>
      <c r="C238" s="36"/>
      <c r="D238" s="3"/>
      <c r="E238" s="3"/>
      <c r="F238" s="5"/>
      <c r="G238" s="5"/>
      <c r="H238" s="5"/>
      <c r="I238" s="5"/>
      <c r="J238" s="121"/>
      <c r="K238" s="176"/>
      <c r="L238" s="177"/>
      <c r="M238" s="152"/>
    </row>
    <row r="239" spans="1:13" s="110" customFormat="1" ht="35.25" customHeight="1" x14ac:dyDescent="0.2">
      <c r="A239" s="136">
        <v>225</v>
      </c>
      <c r="B239" s="137" t="s">
        <v>268</v>
      </c>
      <c r="C239" s="138" t="s">
        <v>357</v>
      </c>
      <c r="D239" s="138" t="s">
        <v>30</v>
      </c>
      <c r="E239" s="138">
        <v>1</v>
      </c>
      <c r="F239" s="139">
        <v>13504.75</v>
      </c>
      <c r="G239" s="139">
        <f t="shared" ref="G239:G244" si="111">E239*F239</f>
        <v>13504.75</v>
      </c>
      <c r="H239" s="139">
        <v>36380.111999999994</v>
      </c>
      <c r="I239" s="139">
        <f t="shared" ref="I239:I240" si="112">E239*H239</f>
        <v>36380.111999999994</v>
      </c>
      <c r="J239" s="140">
        <f t="shared" ref="J239:J240" si="113">I239</f>
        <v>36380.111999999994</v>
      </c>
      <c r="K239" s="149">
        <v>81760.75</v>
      </c>
      <c r="L239" s="154">
        <v>34229</v>
      </c>
      <c r="M239" s="173"/>
    </row>
    <row r="240" spans="1:13" s="110" customFormat="1" ht="37.5" customHeight="1" x14ac:dyDescent="0.2">
      <c r="A240" s="136">
        <v>226</v>
      </c>
      <c r="B240" s="137" t="s">
        <v>245</v>
      </c>
      <c r="C240" s="138" t="s">
        <v>347</v>
      </c>
      <c r="D240" s="138" t="s">
        <v>30</v>
      </c>
      <c r="E240" s="138">
        <v>1</v>
      </c>
      <c r="F240" s="139">
        <v>6467</v>
      </c>
      <c r="G240" s="139">
        <f t="shared" si="111"/>
        <v>6467</v>
      </c>
      <c r="H240" s="139">
        <v>17422.248</v>
      </c>
      <c r="I240" s="139">
        <f t="shared" si="112"/>
        <v>17422.248</v>
      </c>
      <c r="J240" s="140">
        <f t="shared" si="113"/>
        <v>17422.248</v>
      </c>
      <c r="K240" s="149">
        <v>37123.919999999998</v>
      </c>
      <c r="L240" s="154">
        <v>16392</v>
      </c>
      <c r="M240" s="173"/>
    </row>
    <row r="241" spans="1:13" ht="12.75" hidden="1" customHeight="1" x14ac:dyDescent="0.2">
      <c r="A241" s="1">
        <v>227</v>
      </c>
      <c r="B241" s="34" t="s">
        <v>151</v>
      </c>
      <c r="C241" s="36" t="s">
        <v>152</v>
      </c>
      <c r="D241" s="3" t="s">
        <v>30</v>
      </c>
      <c r="E241" s="3">
        <v>1</v>
      </c>
      <c r="F241" s="5">
        <v>3004.89</v>
      </c>
      <c r="G241" s="5">
        <f t="shared" si="111"/>
        <v>3004.89</v>
      </c>
      <c r="H241" s="5">
        <v>7329</v>
      </c>
      <c r="I241" s="5">
        <f t="shared" ref="I241:I244" si="114">E241*H241</f>
        <v>7329</v>
      </c>
      <c r="J241" s="121">
        <f t="shared" ref="J241:J244" si="115">G241+I241</f>
        <v>10333.89</v>
      </c>
      <c r="K241" s="176"/>
      <c r="L241" s="177"/>
      <c r="M241" s="152"/>
    </row>
    <row r="242" spans="1:13" ht="12.75" hidden="1" customHeight="1" x14ac:dyDescent="0.2">
      <c r="A242" s="1">
        <v>228</v>
      </c>
      <c r="B242" s="34" t="s">
        <v>153</v>
      </c>
      <c r="C242" s="36" t="s">
        <v>154</v>
      </c>
      <c r="D242" s="3" t="s">
        <v>30</v>
      </c>
      <c r="E242" s="3">
        <v>12</v>
      </c>
      <c r="F242" s="5">
        <v>4003.24</v>
      </c>
      <c r="G242" s="5">
        <f t="shared" si="111"/>
        <v>48038.879999999997</v>
      </c>
      <c r="H242" s="5">
        <v>9764</v>
      </c>
      <c r="I242" s="5">
        <f t="shared" si="114"/>
        <v>117168</v>
      </c>
      <c r="J242" s="121">
        <f t="shared" si="115"/>
        <v>165206.88</v>
      </c>
      <c r="K242" s="176"/>
      <c r="L242" s="177"/>
      <c r="M242" s="152"/>
    </row>
    <row r="243" spans="1:13" ht="12.75" hidden="1" customHeight="1" x14ac:dyDescent="0.2">
      <c r="A243" s="1">
        <v>229</v>
      </c>
      <c r="B243" s="34" t="s">
        <v>155</v>
      </c>
      <c r="C243" s="36"/>
      <c r="D243" s="3" t="s">
        <v>30</v>
      </c>
      <c r="E243" s="3">
        <v>12</v>
      </c>
      <c r="F243" s="5">
        <v>800</v>
      </c>
      <c r="G243" s="5">
        <f t="shared" si="111"/>
        <v>9600</v>
      </c>
      <c r="H243" s="5">
        <v>2142</v>
      </c>
      <c r="I243" s="5">
        <f t="shared" si="114"/>
        <v>25704</v>
      </c>
      <c r="J243" s="121">
        <f t="shared" si="115"/>
        <v>35304</v>
      </c>
      <c r="K243" s="176"/>
      <c r="L243" s="177"/>
      <c r="M243" s="152"/>
    </row>
    <row r="244" spans="1:13" ht="12.75" hidden="1" customHeight="1" x14ac:dyDescent="0.2">
      <c r="A244" s="1">
        <v>230</v>
      </c>
      <c r="B244" s="34" t="s">
        <v>156</v>
      </c>
      <c r="C244" s="36"/>
      <c r="D244" s="3" t="s">
        <v>71</v>
      </c>
      <c r="E244" s="3">
        <v>117</v>
      </c>
      <c r="F244" s="5">
        <v>1875</v>
      </c>
      <c r="G244" s="5">
        <f t="shared" si="111"/>
        <v>219375</v>
      </c>
      <c r="H244" s="5">
        <v>869</v>
      </c>
      <c r="I244" s="5">
        <f t="shared" si="114"/>
        <v>101673</v>
      </c>
      <c r="J244" s="121">
        <f t="shared" si="115"/>
        <v>321048</v>
      </c>
      <c r="K244" s="176"/>
      <c r="L244" s="177"/>
      <c r="M244" s="152"/>
    </row>
    <row r="245" spans="1:13" ht="12.75" hidden="1" customHeight="1" x14ac:dyDescent="0.2">
      <c r="A245" s="1">
        <v>231</v>
      </c>
      <c r="B245" s="34" t="s">
        <v>157</v>
      </c>
      <c r="C245" s="36"/>
      <c r="D245" s="3" t="s">
        <v>158</v>
      </c>
      <c r="E245" s="3">
        <v>55</v>
      </c>
      <c r="F245" s="5"/>
      <c r="G245" s="5"/>
      <c r="H245" s="5"/>
      <c r="I245" s="5"/>
      <c r="J245" s="121"/>
      <c r="K245" s="176"/>
      <c r="L245" s="177"/>
      <c r="M245" s="152"/>
    </row>
    <row r="246" spans="1:13" ht="12.75" hidden="1" customHeight="1" x14ac:dyDescent="0.2">
      <c r="A246" s="1">
        <v>232</v>
      </c>
      <c r="B246" s="34" t="s">
        <v>159</v>
      </c>
      <c r="C246" s="36"/>
      <c r="D246" s="3" t="s">
        <v>158</v>
      </c>
      <c r="E246" s="3">
        <v>13.3</v>
      </c>
      <c r="F246" s="5"/>
      <c r="G246" s="5"/>
      <c r="H246" s="5"/>
      <c r="I246" s="5"/>
      <c r="J246" s="121"/>
      <c r="K246" s="176"/>
      <c r="L246" s="177"/>
      <c r="M246" s="152"/>
    </row>
    <row r="247" spans="1:13" ht="12.75" hidden="1" customHeight="1" x14ac:dyDescent="0.2">
      <c r="A247" s="1">
        <v>233</v>
      </c>
      <c r="B247" s="34" t="s">
        <v>160</v>
      </c>
      <c r="C247" s="36"/>
      <c r="D247" s="3" t="s">
        <v>71</v>
      </c>
      <c r="E247" s="53">
        <v>39.299999999999997</v>
      </c>
      <c r="F247" s="5">
        <v>1875</v>
      </c>
      <c r="G247" s="5">
        <f t="shared" ref="G247:G248" si="116">E247*F247</f>
        <v>73687.5</v>
      </c>
      <c r="H247" s="5">
        <v>1617</v>
      </c>
      <c r="I247" s="5">
        <f t="shared" ref="I247:I248" si="117">E247*H247</f>
        <v>63548.1</v>
      </c>
      <c r="J247" s="121">
        <f t="shared" ref="J247:J248" si="118">G247+I247</f>
        <v>137235.6</v>
      </c>
      <c r="K247" s="176"/>
      <c r="L247" s="177"/>
      <c r="M247" s="152"/>
    </row>
    <row r="248" spans="1:13" ht="12.75" hidden="1" customHeight="1" x14ac:dyDescent="0.2">
      <c r="A248" s="1">
        <v>234</v>
      </c>
      <c r="B248" s="34" t="s">
        <v>161</v>
      </c>
      <c r="C248" s="36"/>
      <c r="D248" s="3" t="s">
        <v>71</v>
      </c>
      <c r="E248" s="3">
        <v>139</v>
      </c>
      <c r="F248" s="5">
        <v>1875</v>
      </c>
      <c r="G248" s="5">
        <f t="shared" si="116"/>
        <v>260625</v>
      </c>
      <c r="H248" s="5">
        <v>1226</v>
      </c>
      <c r="I248" s="5">
        <f t="shared" si="117"/>
        <v>170414</v>
      </c>
      <c r="J248" s="121">
        <f t="shared" si="118"/>
        <v>431039</v>
      </c>
      <c r="K248" s="176"/>
      <c r="L248" s="177"/>
      <c r="M248" s="152"/>
    </row>
    <row r="249" spans="1:13" ht="12.75" hidden="1" customHeight="1" x14ac:dyDescent="0.2">
      <c r="A249" s="1">
        <v>235</v>
      </c>
      <c r="B249" s="34" t="s">
        <v>162</v>
      </c>
      <c r="C249" s="36"/>
      <c r="D249" s="3" t="s">
        <v>158</v>
      </c>
      <c r="E249" s="3">
        <v>14</v>
      </c>
      <c r="F249" s="5"/>
      <c r="G249" s="5"/>
      <c r="H249" s="5"/>
      <c r="I249" s="5"/>
      <c r="J249" s="121"/>
      <c r="K249" s="176"/>
      <c r="L249" s="177"/>
      <c r="M249" s="152"/>
    </row>
    <row r="250" spans="1:13" ht="12.75" hidden="1" customHeight="1" x14ac:dyDescent="0.2">
      <c r="A250" s="1">
        <v>236</v>
      </c>
      <c r="B250" s="34" t="s">
        <v>163</v>
      </c>
      <c r="C250" s="36"/>
      <c r="D250" s="3" t="s">
        <v>158</v>
      </c>
      <c r="E250" s="3">
        <v>12.3</v>
      </c>
      <c r="F250" s="5"/>
      <c r="G250" s="5"/>
      <c r="H250" s="5"/>
      <c r="I250" s="5"/>
      <c r="J250" s="121"/>
      <c r="K250" s="176"/>
      <c r="L250" s="177"/>
      <c r="M250" s="152"/>
    </row>
    <row r="251" spans="1:13" ht="12.75" hidden="1" customHeight="1" x14ac:dyDescent="0.2">
      <c r="A251" s="1">
        <v>237</v>
      </c>
      <c r="B251" s="34" t="s">
        <v>164</v>
      </c>
      <c r="C251" s="36"/>
      <c r="D251" s="3" t="s">
        <v>158</v>
      </c>
      <c r="E251" s="3">
        <v>14.3</v>
      </c>
      <c r="F251" s="5"/>
      <c r="G251" s="5"/>
      <c r="H251" s="5"/>
      <c r="I251" s="5"/>
      <c r="J251" s="121"/>
      <c r="K251" s="176"/>
      <c r="L251" s="177"/>
      <c r="M251" s="152"/>
    </row>
    <row r="252" spans="1:13" ht="12.75" hidden="1" customHeight="1" x14ac:dyDescent="0.2">
      <c r="A252" s="1">
        <v>238</v>
      </c>
      <c r="B252" s="34" t="s">
        <v>165</v>
      </c>
      <c r="C252" s="36"/>
      <c r="D252" s="3" t="s">
        <v>71</v>
      </c>
      <c r="E252" s="53">
        <v>46.7</v>
      </c>
      <c r="F252" s="5">
        <v>1875</v>
      </c>
      <c r="G252" s="5">
        <f t="shared" ref="G252:G253" si="119">E252*F252</f>
        <v>87562.5</v>
      </c>
      <c r="H252" s="5">
        <v>2132</v>
      </c>
      <c r="I252" s="5">
        <f t="shared" ref="I252:I253" si="120">E252*H252</f>
        <v>99564.400000000009</v>
      </c>
      <c r="J252" s="121">
        <f t="shared" ref="J252:J253" si="121">G252+I252</f>
        <v>187126.90000000002</v>
      </c>
      <c r="K252" s="176"/>
      <c r="L252" s="177"/>
      <c r="M252" s="152"/>
    </row>
    <row r="253" spans="1:13" ht="12.75" hidden="1" customHeight="1" x14ac:dyDescent="0.2">
      <c r="A253" s="1">
        <v>239</v>
      </c>
      <c r="B253" s="34" t="s">
        <v>166</v>
      </c>
      <c r="C253" s="36"/>
      <c r="D253" s="3" t="s">
        <v>71</v>
      </c>
      <c r="E253" s="3">
        <v>28</v>
      </c>
      <c r="F253" s="5">
        <v>1875</v>
      </c>
      <c r="G253" s="5">
        <f t="shared" si="119"/>
        <v>52500</v>
      </c>
      <c r="H253" s="5">
        <v>1190</v>
      </c>
      <c r="I253" s="5">
        <f t="shared" si="120"/>
        <v>33320</v>
      </c>
      <c r="J253" s="121">
        <f t="shared" si="121"/>
        <v>85820</v>
      </c>
      <c r="K253" s="176"/>
      <c r="L253" s="177"/>
      <c r="M253" s="152"/>
    </row>
    <row r="254" spans="1:13" ht="12.75" hidden="1" customHeight="1" x14ac:dyDescent="0.2">
      <c r="A254" s="1">
        <v>240</v>
      </c>
      <c r="B254" s="34" t="s">
        <v>167</v>
      </c>
      <c r="C254" s="36"/>
      <c r="D254" s="3" t="s">
        <v>158</v>
      </c>
      <c r="E254" s="3">
        <v>8.6999999999999993</v>
      </c>
      <c r="F254" s="5"/>
      <c r="G254" s="5"/>
      <c r="H254" s="5"/>
      <c r="I254" s="5"/>
      <c r="J254" s="121"/>
      <c r="K254" s="176"/>
      <c r="L254" s="177"/>
      <c r="M254" s="152"/>
    </row>
    <row r="255" spans="1:13" ht="25.5" hidden="1" customHeight="1" x14ac:dyDescent="0.2">
      <c r="A255" s="1">
        <v>241</v>
      </c>
      <c r="B255" s="34" t="s">
        <v>168</v>
      </c>
      <c r="C255" s="36"/>
      <c r="D255" s="3" t="s">
        <v>71</v>
      </c>
      <c r="E255" s="53">
        <v>9.5</v>
      </c>
      <c r="F255" s="5">
        <v>1875</v>
      </c>
      <c r="G255" s="5">
        <f t="shared" ref="G255:G256" si="122">E255*F255</f>
        <v>17812.5</v>
      </c>
      <c r="H255" s="5">
        <v>1764</v>
      </c>
      <c r="I255" s="5">
        <f t="shared" ref="I255:I256" si="123">E255*H255</f>
        <v>16758</v>
      </c>
      <c r="J255" s="121">
        <f t="shared" ref="J255:J256" si="124">G255+I255</f>
        <v>34570.5</v>
      </c>
      <c r="K255" s="176"/>
      <c r="L255" s="177"/>
      <c r="M255" s="152"/>
    </row>
    <row r="256" spans="1:13" ht="12.75" hidden="1" customHeight="1" x14ac:dyDescent="0.2">
      <c r="A256" s="1">
        <v>242</v>
      </c>
      <c r="B256" s="34" t="s">
        <v>169</v>
      </c>
      <c r="C256" s="36"/>
      <c r="D256" s="3" t="s">
        <v>71</v>
      </c>
      <c r="E256" s="3">
        <v>21</v>
      </c>
      <c r="F256" s="5">
        <v>1875</v>
      </c>
      <c r="G256" s="5">
        <f t="shared" si="122"/>
        <v>39375</v>
      </c>
      <c r="H256" s="5">
        <v>1428</v>
      </c>
      <c r="I256" s="5">
        <f t="shared" si="123"/>
        <v>29988</v>
      </c>
      <c r="J256" s="121">
        <f t="shared" si="124"/>
        <v>69363</v>
      </c>
      <c r="K256" s="176"/>
      <c r="L256" s="177"/>
      <c r="M256" s="152"/>
    </row>
    <row r="257" spans="1:13" ht="12.75" hidden="1" customHeight="1" x14ac:dyDescent="0.2">
      <c r="A257" s="1">
        <v>243</v>
      </c>
      <c r="B257" s="34" t="s">
        <v>170</v>
      </c>
      <c r="C257" s="36"/>
      <c r="D257" s="3" t="s">
        <v>158</v>
      </c>
      <c r="E257" s="3">
        <v>4.0999999999999996</v>
      </c>
      <c r="F257" s="5"/>
      <c r="G257" s="5"/>
      <c r="H257" s="5"/>
      <c r="I257" s="5"/>
      <c r="J257" s="121"/>
      <c r="K257" s="176"/>
      <c r="L257" s="177"/>
      <c r="M257" s="152"/>
    </row>
    <row r="258" spans="1:13" ht="12.75" hidden="1" customHeight="1" x14ac:dyDescent="0.2">
      <c r="A258" s="1">
        <v>244</v>
      </c>
      <c r="B258" s="34" t="s">
        <v>171</v>
      </c>
      <c r="C258" s="36"/>
      <c r="D258" s="3" t="s">
        <v>71</v>
      </c>
      <c r="E258" s="53">
        <v>7.1999999999999993</v>
      </c>
      <c r="F258" s="5">
        <v>1875</v>
      </c>
      <c r="G258" s="5">
        <f t="shared" ref="G258:G261" si="125">E258*F258</f>
        <v>13499.999999999998</v>
      </c>
      <c r="H258" s="5">
        <v>2646</v>
      </c>
      <c r="I258" s="5">
        <f t="shared" ref="I258:I261" si="126">E258*H258</f>
        <v>19051.199999999997</v>
      </c>
      <c r="J258" s="121">
        <f t="shared" ref="J258:J261" si="127">G258+I258</f>
        <v>32551.199999999997</v>
      </c>
      <c r="K258" s="176"/>
      <c r="L258" s="177"/>
      <c r="M258" s="152"/>
    </row>
    <row r="259" spans="1:13" s="103" customFormat="1" ht="25.5" hidden="1" customHeight="1" x14ac:dyDescent="0.2">
      <c r="A259" s="99">
        <v>245</v>
      </c>
      <c r="B259" s="100" t="s">
        <v>172</v>
      </c>
      <c r="C259" s="101" t="s">
        <v>173</v>
      </c>
      <c r="D259" s="101" t="s">
        <v>71</v>
      </c>
      <c r="E259" s="101">
        <v>46</v>
      </c>
      <c r="F259" s="105">
        <v>600</v>
      </c>
      <c r="G259" s="102">
        <f t="shared" si="125"/>
        <v>27600</v>
      </c>
      <c r="H259" s="102">
        <v>381</v>
      </c>
      <c r="I259" s="102">
        <f t="shared" si="126"/>
        <v>17526</v>
      </c>
      <c r="J259" s="122">
        <f t="shared" si="127"/>
        <v>45126</v>
      </c>
      <c r="K259" s="172"/>
      <c r="L259" s="147"/>
    </row>
    <row r="260" spans="1:13" ht="12.75" hidden="1" customHeight="1" x14ac:dyDescent="0.2">
      <c r="A260" s="1">
        <v>246</v>
      </c>
      <c r="B260" s="34" t="s">
        <v>174</v>
      </c>
      <c r="C260" s="36"/>
      <c r="D260" s="3" t="s">
        <v>71</v>
      </c>
      <c r="E260" s="3">
        <v>1.5</v>
      </c>
      <c r="F260" s="5">
        <v>1000</v>
      </c>
      <c r="G260" s="5">
        <f t="shared" si="125"/>
        <v>1500</v>
      </c>
      <c r="H260" s="5">
        <v>123</v>
      </c>
      <c r="I260" s="5">
        <f t="shared" si="126"/>
        <v>184.5</v>
      </c>
      <c r="J260" s="121">
        <f t="shared" si="127"/>
        <v>1684.5</v>
      </c>
      <c r="K260" s="176"/>
      <c r="L260" s="177"/>
      <c r="M260" s="152"/>
    </row>
    <row r="261" spans="1:13" ht="12.75" hidden="1" customHeight="1" x14ac:dyDescent="0.2">
      <c r="A261" s="1">
        <v>247</v>
      </c>
      <c r="B261" s="34" t="s">
        <v>75</v>
      </c>
      <c r="C261" s="36"/>
      <c r="D261" s="3" t="s">
        <v>21</v>
      </c>
      <c r="E261" s="3">
        <v>1</v>
      </c>
      <c r="F261" s="5">
        <v>0</v>
      </c>
      <c r="G261" s="5">
        <f t="shared" si="125"/>
        <v>0</v>
      </c>
      <c r="H261" s="5">
        <v>137961</v>
      </c>
      <c r="I261" s="5">
        <f t="shared" si="126"/>
        <v>137961</v>
      </c>
      <c r="J261" s="121">
        <f t="shared" si="127"/>
        <v>137961</v>
      </c>
      <c r="K261" s="176"/>
      <c r="L261" s="177"/>
      <c r="M261" s="152"/>
    </row>
    <row r="262" spans="1:13" x14ac:dyDescent="0.2">
      <c r="A262" s="1">
        <v>248</v>
      </c>
      <c r="B262" s="54" t="s">
        <v>135</v>
      </c>
      <c r="C262" s="36"/>
      <c r="D262" s="3"/>
      <c r="E262" s="3"/>
      <c r="F262" s="5"/>
      <c r="G262" s="5"/>
      <c r="H262" s="5"/>
      <c r="I262" s="5"/>
      <c r="J262" s="121"/>
      <c r="K262" s="176"/>
      <c r="L262" s="177"/>
      <c r="M262" s="152"/>
    </row>
    <row r="263" spans="1:13" s="110" customFormat="1" ht="38.25" x14ac:dyDescent="0.2">
      <c r="A263" s="136">
        <v>249</v>
      </c>
      <c r="B263" s="137" t="s">
        <v>269</v>
      </c>
      <c r="C263" s="138" t="s">
        <v>348</v>
      </c>
      <c r="D263" s="138" t="s">
        <v>30</v>
      </c>
      <c r="E263" s="138">
        <v>1</v>
      </c>
      <c r="F263" s="139">
        <v>8293.6</v>
      </c>
      <c r="G263" s="139">
        <f t="shared" ref="G263:G268" si="128">E263*F263</f>
        <v>8293.6</v>
      </c>
      <c r="H263" s="139">
        <v>22342.319999999996</v>
      </c>
      <c r="I263" s="139">
        <f t="shared" ref="I263" si="129">E263*H263</f>
        <v>22342.319999999996</v>
      </c>
      <c r="J263" s="140">
        <f t="shared" ref="J263:J326" si="130">I263</f>
        <v>22342.319999999996</v>
      </c>
      <c r="K263" s="149">
        <v>106590.82</v>
      </c>
      <c r="L263" s="154">
        <v>21021</v>
      </c>
      <c r="M263" s="150"/>
    </row>
    <row r="264" spans="1:13" ht="12.75" hidden="1" customHeight="1" x14ac:dyDescent="0.2">
      <c r="A264" s="1">
        <v>250</v>
      </c>
      <c r="B264" s="34" t="s">
        <v>175</v>
      </c>
      <c r="C264" s="36" t="s">
        <v>176</v>
      </c>
      <c r="D264" s="3" t="s">
        <v>30</v>
      </c>
      <c r="E264" s="3">
        <v>2</v>
      </c>
      <c r="F264" s="5">
        <v>800</v>
      </c>
      <c r="G264" s="5">
        <f t="shared" si="128"/>
        <v>1600</v>
      </c>
      <c r="H264" s="5">
        <v>1021</v>
      </c>
      <c r="I264" s="5">
        <f t="shared" ref="I264:I268" si="131">E264*H264</f>
        <v>2042</v>
      </c>
      <c r="J264" s="140">
        <f t="shared" si="130"/>
        <v>2042</v>
      </c>
      <c r="K264" s="175"/>
      <c r="L264" s="146"/>
      <c r="M264" s="182"/>
    </row>
    <row r="265" spans="1:13" ht="12.75" hidden="1" customHeight="1" x14ac:dyDescent="0.2">
      <c r="A265" s="1">
        <v>251</v>
      </c>
      <c r="B265" s="34" t="s">
        <v>153</v>
      </c>
      <c r="C265" s="36" t="s">
        <v>154</v>
      </c>
      <c r="D265" s="3" t="s">
        <v>30</v>
      </c>
      <c r="E265" s="3">
        <v>12</v>
      </c>
      <c r="F265" s="5">
        <v>4003.24</v>
      </c>
      <c r="G265" s="5">
        <f t="shared" si="128"/>
        <v>48038.879999999997</v>
      </c>
      <c r="H265" s="5">
        <v>9764</v>
      </c>
      <c r="I265" s="5">
        <f t="shared" si="131"/>
        <v>117168</v>
      </c>
      <c r="J265" s="140">
        <f t="shared" si="130"/>
        <v>117168</v>
      </c>
      <c r="K265" s="176"/>
      <c r="L265" s="177"/>
      <c r="M265" s="183"/>
    </row>
    <row r="266" spans="1:13" ht="12.75" hidden="1" customHeight="1" x14ac:dyDescent="0.2">
      <c r="A266" s="1">
        <v>252</v>
      </c>
      <c r="B266" s="34" t="s">
        <v>177</v>
      </c>
      <c r="C266" s="36"/>
      <c r="D266" s="3" t="s">
        <v>30</v>
      </c>
      <c r="E266" s="3">
        <v>2</v>
      </c>
      <c r="F266" s="5">
        <v>600</v>
      </c>
      <c r="G266" s="5">
        <f t="shared" si="128"/>
        <v>1200</v>
      </c>
      <c r="H266" s="5">
        <v>595</v>
      </c>
      <c r="I266" s="5">
        <f t="shared" si="131"/>
        <v>1190</v>
      </c>
      <c r="J266" s="140">
        <f t="shared" si="130"/>
        <v>1190</v>
      </c>
      <c r="K266" s="176"/>
      <c r="L266" s="177"/>
      <c r="M266" s="183"/>
    </row>
    <row r="267" spans="1:13" ht="12.75" hidden="1" customHeight="1" x14ac:dyDescent="0.2">
      <c r="A267" s="1">
        <v>253</v>
      </c>
      <c r="B267" s="34" t="s">
        <v>155</v>
      </c>
      <c r="C267" s="36"/>
      <c r="D267" s="3" t="s">
        <v>30</v>
      </c>
      <c r="E267" s="3">
        <v>12</v>
      </c>
      <c r="F267" s="5">
        <v>800</v>
      </c>
      <c r="G267" s="5">
        <f t="shared" si="128"/>
        <v>9600</v>
      </c>
      <c r="H267" s="5">
        <v>2142</v>
      </c>
      <c r="I267" s="5">
        <f t="shared" si="131"/>
        <v>25704</v>
      </c>
      <c r="J267" s="140">
        <f t="shared" si="130"/>
        <v>25704</v>
      </c>
      <c r="K267" s="176"/>
      <c r="L267" s="177"/>
      <c r="M267" s="183"/>
    </row>
    <row r="268" spans="1:13" ht="12" hidden="1" customHeight="1" x14ac:dyDescent="0.2">
      <c r="A268" s="1">
        <v>254</v>
      </c>
      <c r="B268" s="34" t="s">
        <v>178</v>
      </c>
      <c r="C268" s="3"/>
      <c r="D268" s="3" t="s">
        <v>71</v>
      </c>
      <c r="E268" s="3">
        <v>9</v>
      </c>
      <c r="F268" s="5">
        <v>900</v>
      </c>
      <c r="G268" s="5">
        <f t="shared" si="128"/>
        <v>8100</v>
      </c>
      <c r="H268" s="5">
        <v>840</v>
      </c>
      <c r="I268" s="5">
        <f t="shared" si="131"/>
        <v>7560</v>
      </c>
      <c r="J268" s="140">
        <f t="shared" si="130"/>
        <v>7560</v>
      </c>
      <c r="K268" s="176"/>
      <c r="L268" s="177"/>
      <c r="M268" s="183"/>
    </row>
    <row r="269" spans="1:13" ht="12.75" hidden="1" customHeight="1" x14ac:dyDescent="0.2">
      <c r="A269" s="1">
        <v>255</v>
      </c>
      <c r="B269" s="34" t="s">
        <v>179</v>
      </c>
      <c r="C269" s="36"/>
      <c r="D269" s="3" t="s">
        <v>158</v>
      </c>
      <c r="E269" s="3">
        <v>16.8</v>
      </c>
      <c r="F269" s="5"/>
      <c r="G269" s="5"/>
      <c r="H269" s="5"/>
      <c r="I269" s="5"/>
      <c r="J269" s="140">
        <f t="shared" si="130"/>
        <v>0</v>
      </c>
      <c r="K269" s="176"/>
      <c r="L269" s="177"/>
      <c r="M269" s="183"/>
    </row>
    <row r="270" spans="1:13" ht="12" hidden="1" customHeight="1" x14ac:dyDescent="0.2">
      <c r="A270" s="1">
        <v>256</v>
      </c>
      <c r="B270" s="34" t="s">
        <v>180</v>
      </c>
      <c r="C270" s="3"/>
      <c r="D270" s="3" t="s">
        <v>71</v>
      </c>
      <c r="E270" s="53">
        <v>1.3</v>
      </c>
      <c r="F270" s="5">
        <v>900</v>
      </c>
      <c r="G270" s="5">
        <f t="shared" ref="G270:G271" si="132">E270*F270</f>
        <v>1170</v>
      </c>
      <c r="H270" s="5">
        <v>3080</v>
      </c>
      <c r="I270" s="5">
        <f t="shared" ref="I270:I271" si="133">E270*H270</f>
        <v>4004</v>
      </c>
      <c r="J270" s="140">
        <f t="shared" si="130"/>
        <v>4004</v>
      </c>
      <c r="K270" s="176"/>
      <c r="L270" s="177"/>
      <c r="M270" s="183"/>
    </row>
    <row r="271" spans="1:13" ht="12.75" hidden="1" customHeight="1" x14ac:dyDescent="0.2">
      <c r="A271" s="1">
        <v>257</v>
      </c>
      <c r="B271" s="34" t="s">
        <v>156</v>
      </c>
      <c r="C271" s="36"/>
      <c r="D271" s="3" t="s">
        <v>71</v>
      </c>
      <c r="E271" s="3">
        <v>152</v>
      </c>
      <c r="F271" s="5">
        <v>1875</v>
      </c>
      <c r="G271" s="5">
        <f t="shared" si="132"/>
        <v>285000</v>
      </c>
      <c r="H271" s="5">
        <v>869</v>
      </c>
      <c r="I271" s="5">
        <f t="shared" si="133"/>
        <v>132088</v>
      </c>
      <c r="J271" s="140">
        <f t="shared" si="130"/>
        <v>132088</v>
      </c>
      <c r="K271" s="176"/>
      <c r="L271" s="177"/>
      <c r="M271" s="183"/>
    </row>
    <row r="272" spans="1:13" ht="12.75" hidden="1" customHeight="1" x14ac:dyDescent="0.2">
      <c r="A272" s="1">
        <v>258</v>
      </c>
      <c r="B272" s="34" t="s">
        <v>157</v>
      </c>
      <c r="C272" s="36"/>
      <c r="D272" s="3" t="s">
        <v>158</v>
      </c>
      <c r="E272" s="3">
        <v>33.1</v>
      </c>
      <c r="F272" s="5"/>
      <c r="G272" s="5"/>
      <c r="H272" s="5"/>
      <c r="I272" s="5"/>
      <c r="J272" s="140">
        <f t="shared" si="130"/>
        <v>0</v>
      </c>
      <c r="K272" s="176"/>
      <c r="L272" s="177"/>
      <c r="M272" s="183"/>
    </row>
    <row r="273" spans="1:13" ht="12.75" hidden="1" customHeight="1" x14ac:dyDescent="0.2">
      <c r="A273" s="1">
        <v>259</v>
      </c>
      <c r="B273" s="34" t="s">
        <v>181</v>
      </c>
      <c r="C273" s="36"/>
      <c r="D273" s="3" t="s">
        <v>158</v>
      </c>
      <c r="E273" s="3">
        <v>6.4</v>
      </c>
      <c r="F273" s="5"/>
      <c r="G273" s="5"/>
      <c r="H273" s="5"/>
      <c r="I273" s="5"/>
      <c r="J273" s="140">
        <f t="shared" si="130"/>
        <v>0</v>
      </c>
      <c r="K273" s="176"/>
      <c r="L273" s="177"/>
      <c r="M273" s="183"/>
    </row>
    <row r="274" spans="1:13" ht="12.75" hidden="1" customHeight="1" x14ac:dyDescent="0.2">
      <c r="A274" s="1">
        <v>260</v>
      </c>
      <c r="B274" s="34" t="s">
        <v>182</v>
      </c>
      <c r="C274" s="36"/>
      <c r="D274" s="3" t="s">
        <v>158</v>
      </c>
      <c r="E274" s="3">
        <v>6.5</v>
      </c>
      <c r="F274" s="5"/>
      <c r="G274" s="5"/>
      <c r="H274" s="5"/>
      <c r="I274" s="5"/>
      <c r="J274" s="140">
        <f t="shared" si="130"/>
        <v>0</v>
      </c>
      <c r="K274" s="176"/>
      <c r="L274" s="177"/>
      <c r="M274" s="183"/>
    </row>
    <row r="275" spans="1:13" ht="12.75" hidden="1" customHeight="1" x14ac:dyDescent="0.2">
      <c r="A275" s="1">
        <v>261</v>
      </c>
      <c r="B275" s="34" t="s">
        <v>159</v>
      </c>
      <c r="C275" s="36"/>
      <c r="D275" s="3" t="s">
        <v>158</v>
      </c>
      <c r="E275" s="3">
        <v>23.9</v>
      </c>
      <c r="F275" s="5"/>
      <c r="G275" s="5"/>
      <c r="H275" s="5"/>
      <c r="I275" s="5"/>
      <c r="J275" s="140">
        <f t="shared" si="130"/>
        <v>0</v>
      </c>
      <c r="K275" s="176"/>
      <c r="L275" s="177"/>
      <c r="M275" s="183"/>
    </row>
    <row r="276" spans="1:13" ht="12.75" hidden="1" customHeight="1" x14ac:dyDescent="0.2">
      <c r="A276" s="1">
        <v>262</v>
      </c>
      <c r="B276" s="34" t="s">
        <v>183</v>
      </c>
      <c r="C276" s="36"/>
      <c r="D276" s="3" t="s">
        <v>158</v>
      </c>
      <c r="E276" s="3">
        <v>8.6999999999999993</v>
      </c>
      <c r="F276" s="5"/>
      <c r="G276" s="5"/>
      <c r="H276" s="5"/>
      <c r="I276" s="5"/>
      <c r="J276" s="140">
        <f t="shared" si="130"/>
        <v>0</v>
      </c>
      <c r="K276" s="176"/>
      <c r="L276" s="177"/>
      <c r="M276" s="183"/>
    </row>
    <row r="277" spans="1:13" ht="12.75" hidden="1" customHeight="1" x14ac:dyDescent="0.2">
      <c r="A277" s="1">
        <v>263</v>
      </c>
      <c r="B277" s="34" t="s">
        <v>160</v>
      </c>
      <c r="C277" s="36"/>
      <c r="D277" s="3" t="s">
        <v>71</v>
      </c>
      <c r="E277" s="53">
        <v>21.3</v>
      </c>
      <c r="F277" s="5">
        <v>1875</v>
      </c>
      <c r="G277" s="5">
        <f t="shared" ref="G277:G278" si="134">E277*F277</f>
        <v>39937.5</v>
      </c>
      <c r="H277" s="5">
        <v>1617</v>
      </c>
      <c r="I277" s="5">
        <f t="shared" ref="I277:I278" si="135">E277*H277</f>
        <v>34442.1</v>
      </c>
      <c r="J277" s="140">
        <f t="shared" si="130"/>
        <v>34442.1</v>
      </c>
      <c r="K277" s="176"/>
      <c r="L277" s="177"/>
      <c r="M277" s="183"/>
    </row>
    <row r="278" spans="1:13" ht="12.75" hidden="1" customHeight="1" x14ac:dyDescent="0.2">
      <c r="A278" s="1">
        <v>264</v>
      </c>
      <c r="B278" s="34" t="s">
        <v>161</v>
      </c>
      <c r="C278" s="36"/>
      <c r="D278" s="3" t="s">
        <v>71</v>
      </c>
      <c r="E278" s="3">
        <v>139</v>
      </c>
      <c r="F278" s="5">
        <v>1875</v>
      </c>
      <c r="G278" s="5">
        <f t="shared" si="134"/>
        <v>260625</v>
      </c>
      <c r="H278" s="5">
        <v>1226</v>
      </c>
      <c r="I278" s="5">
        <f t="shared" si="135"/>
        <v>170414</v>
      </c>
      <c r="J278" s="140">
        <f t="shared" si="130"/>
        <v>170414</v>
      </c>
      <c r="K278" s="176"/>
      <c r="L278" s="177"/>
      <c r="M278" s="183"/>
    </row>
    <row r="279" spans="1:13" ht="12.75" hidden="1" customHeight="1" x14ac:dyDescent="0.2">
      <c r="A279" s="1">
        <v>265</v>
      </c>
      <c r="B279" s="34" t="s">
        <v>184</v>
      </c>
      <c r="C279" s="36"/>
      <c r="D279" s="3" t="s">
        <v>158</v>
      </c>
      <c r="E279" s="3">
        <v>44</v>
      </c>
      <c r="F279" s="5"/>
      <c r="G279" s="5"/>
      <c r="H279" s="5"/>
      <c r="I279" s="5"/>
      <c r="J279" s="140">
        <f t="shared" si="130"/>
        <v>0</v>
      </c>
      <c r="K279" s="176"/>
      <c r="L279" s="177"/>
      <c r="M279" s="183"/>
    </row>
    <row r="280" spans="1:13" ht="12.75" hidden="1" customHeight="1" x14ac:dyDescent="0.2">
      <c r="A280" s="1">
        <v>266</v>
      </c>
      <c r="B280" s="34" t="s">
        <v>165</v>
      </c>
      <c r="C280" s="36"/>
      <c r="D280" s="3" t="s">
        <v>71</v>
      </c>
      <c r="E280" s="53">
        <v>19.5</v>
      </c>
      <c r="F280" s="5">
        <v>1875</v>
      </c>
      <c r="G280" s="5">
        <f t="shared" ref="G280:G281" si="136">E280*F280</f>
        <v>36562.5</v>
      </c>
      <c r="H280" s="5">
        <v>2132</v>
      </c>
      <c r="I280" s="5">
        <f t="shared" ref="I280:I281" si="137">E280*H280</f>
        <v>41574</v>
      </c>
      <c r="J280" s="140">
        <f t="shared" si="130"/>
        <v>41574</v>
      </c>
      <c r="K280" s="176"/>
      <c r="L280" s="177"/>
      <c r="M280" s="183"/>
    </row>
    <row r="281" spans="1:13" ht="12.75" hidden="1" customHeight="1" x14ac:dyDescent="0.2">
      <c r="A281" s="1">
        <v>267</v>
      </c>
      <c r="B281" s="34" t="s">
        <v>169</v>
      </c>
      <c r="C281" s="36"/>
      <c r="D281" s="3" t="s">
        <v>71</v>
      </c>
      <c r="E281" s="3">
        <v>7</v>
      </c>
      <c r="F281" s="5">
        <v>1875</v>
      </c>
      <c r="G281" s="5">
        <f t="shared" si="136"/>
        <v>13125</v>
      </c>
      <c r="H281" s="5">
        <v>1428</v>
      </c>
      <c r="I281" s="5">
        <f t="shared" si="137"/>
        <v>9996</v>
      </c>
      <c r="J281" s="140">
        <f t="shared" si="130"/>
        <v>9996</v>
      </c>
      <c r="K281" s="176"/>
      <c r="L281" s="177"/>
      <c r="M281" s="183"/>
    </row>
    <row r="282" spans="1:13" ht="12.75" hidden="1" customHeight="1" x14ac:dyDescent="0.2">
      <c r="A282" s="1">
        <v>268</v>
      </c>
      <c r="B282" s="34" t="s">
        <v>185</v>
      </c>
      <c r="C282" s="36"/>
      <c r="D282" s="3" t="s">
        <v>158</v>
      </c>
      <c r="E282" s="3">
        <v>1.5</v>
      </c>
      <c r="F282" s="5"/>
      <c r="G282" s="5"/>
      <c r="H282" s="5"/>
      <c r="I282" s="5"/>
      <c r="J282" s="140">
        <f t="shared" si="130"/>
        <v>0</v>
      </c>
      <c r="K282" s="176"/>
      <c r="L282" s="177"/>
      <c r="M282" s="183"/>
    </row>
    <row r="283" spans="1:13" ht="12.75" hidden="1" customHeight="1" x14ac:dyDescent="0.2">
      <c r="A283" s="1">
        <v>269</v>
      </c>
      <c r="B283" s="34" t="s">
        <v>171</v>
      </c>
      <c r="C283" s="36"/>
      <c r="D283" s="3" t="s">
        <v>71</v>
      </c>
      <c r="E283" s="53">
        <v>1.1000000000000001</v>
      </c>
      <c r="F283" s="5">
        <v>1875</v>
      </c>
      <c r="G283" s="5">
        <f t="shared" ref="G283:G286" si="138">E283*F283</f>
        <v>2062.5</v>
      </c>
      <c r="H283" s="5">
        <v>2646</v>
      </c>
      <c r="I283" s="5">
        <f t="shared" ref="I283:I286" si="139">E283*H283</f>
        <v>2910.6000000000004</v>
      </c>
      <c r="J283" s="140">
        <f t="shared" si="130"/>
        <v>2910.6000000000004</v>
      </c>
      <c r="K283" s="176"/>
      <c r="L283" s="177"/>
      <c r="M283" s="183"/>
    </row>
    <row r="284" spans="1:13" s="103" customFormat="1" ht="25.5" hidden="1" customHeight="1" x14ac:dyDescent="0.2">
      <c r="A284" s="99">
        <v>270</v>
      </c>
      <c r="B284" s="100" t="s">
        <v>172</v>
      </c>
      <c r="C284" s="101" t="s">
        <v>173</v>
      </c>
      <c r="D284" s="101" t="s">
        <v>71</v>
      </c>
      <c r="E284" s="101">
        <v>7.3</v>
      </c>
      <c r="F284" s="105">
        <v>600</v>
      </c>
      <c r="G284" s="102">
        <f t="shared" si="138"/>
        <v>4380</v>
      </c>
      <c r="H284" s="102">
        <v>381</v>
      </c>
      <c r="I284" s="102">
        <f t="shared" si="139"/>
        <v>2781.2999999999997</v>
      </c>
      <c r="J284" s="140">
        <f t="shared" si="130"/>
        <v>2781.2999999999997</v>
      </c>
      <c r="K284" s="172"/>
      <c r="L284" s="147"/>
      <c r="M284" s="184"/>
    </row>
    <row r="285" spans="1:13" ht="12.75" hidden="1" customHeight="1" x14ac:dyDescent="0.2">
      <c r="A285" s="1">
        <v>271</v>
      </c>
      <c r="B285" s="34" t="s">
        <v>174</v>
      </c>
      <c r="C285" s="36"/>
      <c r="D285" s="3" t="s">
        <v>71</v>
      </c>
      <c r="E285" s="3">
        <v>1.2</v>
      </c>
      <c r="F285" s="5">
        <v>1000</v>
      </c>
      <c r="G285" s="5">
        <f t="shared" si="138"/>
        <v>1200</v>
      </c>
      <c r="H285" s="5">
        <v>123</v>
      </c>
      <c r="I285" s="5">
        <f t="shared" si="139"/>
        <v>147.6</v>
      </c>
      <c r="J285" s="140">
        <f t="shared" si="130"/>
        <v>147.6</v>
      </c>
      <c r="K285" s="176"/>
      <c r="L285" s="177"/>
      <c r="M285" s="183"/>
    </row>
    <row r="286" spans="1:13" ht="12.75" hidden="1" customHeight="1" x14ac:dyDescent="0.2">
      <c r="A286" s="1">
        <v>272</v>
      </c>
      <c r="B286" s="34" t="s">
        <v>75</v>
      </c>
      <c r="C286" s="36"/>
      <c r="D286" s="3" t="s">
        <v>21</v>
      </c>
      <c r="E286" s="3">
        <v>1</v>
      </c>
      <c r="F286" s="5">
        <v>0</v>
      </c>
      <c r="G286" s="5">
        <f t="shared" si="138"/>
        <v>0</v>
      </c>
      <c r="H286" s="5">
        <v>101443</v>
      </c>
      <c r="I286" s="5">
        <f t="shared" si="139"/>
        <v>101443</v>
      </c>
      <c r="J286" s="140">
        <f t="shared" si="130"/>
        <v>101443</v>
      </c>
      <c r="K286" s="176"/>
      <c r="L286" s="177"/>
      <c r="M286" s="183"/>
    </row>
    <row r="287" spans="1:13" ht="12.75" customHeight="1" x14ac:dyDescent="0.2">
      <c r="A287" s="1">
        <v>273</v>
      </c>
      <c r="B287" s="54" t="s">
        <v>137</v>
      </c>
      <c r="C287" s="36"/>
      <c r="D287" s="3"/>
      <c r="E287" s="3"/>
      <c r="F287" s="5"/>
      <c r="G287" s="5"/>
      <c r="H287" s="5"/>
      <c r="I287" s="5"/>
      <c r="J287" s="140">
        <f t="shared" si="130"/>
        <v>0</v>
      </c>
      <c r="K287" s="176"/>
      <c r="L287" s="177"/>
      <c r="M287" s="183"/>
    </row>
    <row r="288" spans="1:13" s="110" customFormat="1" ht="38.25" x14ac:dyDescent="0.2">
      <c r="A288" s="136">
        <v>274</v>
      </c>
      <c r="B288" s="137" t="s">
        <v>269</v>
      </c>
      <c r="C288" s="138" t="s">
        <v>348</v>
      </c>
      <c r="D288" s="138" t="s">
        <v>30</v>
      </c>
      <c r="E288" s="138">
        <v>1</v>
      </c>
      <c r="F288" s="139">
        <v>8293.6</v>
      </c>
      <c r="G288" s="139">
        <f t="shared" ref="G288:G291" si="140">E288*F288</f>
        <v>8293.6</v>
      </c>
      <c r="H288" s="139">
        <v>22342.319999999996</v>
      </c>
      <c r="I288" s="139">
        <f t="shared" ref="I288" si="141">E288*H288</f>
        <v>22342.319999999996</v>
      </c>
      <c r="J288" s="140">
        <f t="shared" si="130"/>
        <v>22342.319999999996</v>
      </c>
      <c r="K288" s="149">
        <v>106590.82</v>
      </c>
      <c r="L288" s="154">
        <v>21021</v>
      </c>
      <c r="M288" s="150"/>
    </row>
    <row r="289" spans="1:13" ht="12.75" hidden="1" customHeight="1" x14ac:dyDescent="0.2">
      <c r="A289" s="1">
        <v>275</v>
      </c>
      <c r="B289" s="34" t="s">
        <v>153</v>
      </c>
      <c r="C289" s="36" t="s">
        <v>154</v>
      </c>
      <c r="D289" s="3" t="s">
        <v>30</v>
      </c>
      <c r="E289" s="3">
        <v>10</v>
      </c>
      <c r="F289" s="5">
        <v>4003.24</v>
      </c>
      <c r="G289" s="5">
        <f t="shared" si="140"/>
        <v>40032.399999999994</v>
      </c>
      <c r="H289" s="5">
        <v>9764</v>
      </c>
      <c r="I289" s="5">
        <f t="shared" ref="I289:I291" si="142">E289*H289</f>
        <v>97640</v>
      </c>
      <c r="J289" s="140">
        <f t="shared" si="130"/>
        <v>97640</v>
      </c>
      <c r="K289" s="176"/>
      <c r="L289" s="154">
        <v>21021</v>
      </c>
      <c r="M289" s="183"/>
    </row>
    <row r="290" spans="1:13" ht="12.75" hidden="1" customHeight="1" x14ac:dyDescent="0.2">
      <c r="A290" s="1">
        <v>276</v>
      </c>
      <c r="B290" s="34" t="s">
        <v>155</v>
      </c>
      <c r="C290" s="36"/>
      <c r="D290" s="3" t="s">
        <v>30</v>
      </c>
      <c r="E290" s="3">
        <v>10</v>
      </c>
      <c r="F290" s="5">
        <v>800</v>
      </c>
      <c r="G290" s="5">
        <f t="shared" si="140"/>
        <v>8000</v>
      </c>
      <c r="H290" s="5">
        <v>2142</v>
      </c>
      <c r="I290" s="5">
        <f t="shared" si="142"/>
        <v>21420</v>
      </c>
      <c r="J290" s="140">
        <f t="shared" si="130"/>
        <v>21420</v>
      </c>
      <c r="K290" s="176"/>
      <c r="L290" s="154">
        <v>21021</v>
      </c>
      <c r="M290" s="183"/>
    </row>
    <row r="291" spans="1:13" ht="12.75" hidden="1" customHeight="1" x14ac:dyDescent="0.2">
      <c r="A291" s="1">
        <v>277</v>
      </c>
      <c r="B291" s="34" t="s">
        <v>156</v>
      </c>
      <c r="C291" s="36"/>
      <c r="D291" s="3" t="s">
        <v>71</v>
      </c>
      <c r="E291" s="3">
        <v>195</v>
      </c>
      <c r="F291" s="5">
        <v>1875</v>
      </c>
      <c r="G291" s="5">
        <f t="shared" si="140"/>
        <v>365625</v>
      </c>
      <c r="H291" s="5">
        <v>869</v>
      </c>
      <c r="I291" s="5">
        <f t="shared" si="142"/>
        <v>169455</v>
      </c>
      <c r="J291" s="140">
        <f t="shared" si="130"/>
        <v>169455</v>
      </c>
      <c r="K291" s="176"/>
      <c r="L291" s="154">
        <v>21021</v>
      </c>
      <c r="M291" s="183"/>
    </row>
    <row r="292" spans="1:13" ht="12.75" hidden="1" customHeight="1" x14ac:dyDescent="0.2">
      <c r="A292" s="1">
        <v>278</v>
      </c>
      <c r="B292" s="34" t="s">
        <v>157</v>
      </c>
      <c r="C292" s="36"/>
      <c r="D292" s="3" t="s">
        <v>158</v>
      </c>
      <c r="E292" s="3">
        <v>38.6</v>
      </c>
      <c r="F292" s="5"/>
      <c r="G292" s="5"/>
      <c r="H292" s="5"/>
      <c r="I292" s="5"/>
      <c r="J292" s="140">
        <f t="shared" si="130"/>
        <v>0</v>
      </c>
      <c r="K292" s="176"/>
      <c r="L292" s="154">
        <v>21021</v>
      </c>
      <c r="M292" s="183"/>
    </row>
    <row r="293" spans="1:13" ht="12.75" hidden="1" customHeight="1" x14ac:dyDescent="0.2">
      <c r="A293" s="1">
        <v>279</v>
      </c>
      <c r="B293" s="34" t="s">
        <v>182</v>
      </c>
      <c r="C293" s="36"/>
      <c r="D293" s="3" t="s">
        <v>158</v>
      </c>
      <c r="E293" s="3">
        <v>11.1</v>
      </c>
      <c r="F293" s="5"/>
      <c r="G293" s="5"/>
      <c r="H293" s="5"/>
      <c r="I293" s="5"/>
      <c r="J293" s="140">
        <f t="shared" si="130"/>
        <v>0</v>
      </c>
      <c r="K293" s="176"/>
      <c r="L293" s="154">
        <v>21021</v>
      </c>
      <c r="M293" s="183"/>
    </row>
    <row r="294" spans="1:13" ht="12.75" hidden="1" customHeight="1" x14ac:dyDescent="0.2">
      <c r="A294" s="1">
        <v>280</v>
      </c>
      <c r="B294" s="34" t="s">
        <v>159</v>
      </c>
      <c r="C294" s="36"/>
      <c r="D294" s="3" t="s">
        <v>158</v>
      </c>
      <c r="E294" s="3">
        <v>36.1</v>
      </c>
      <c r="F294" s="5"/>
      <c r="G294" s="5"/>
      <c r="H294" s="5"/>
      <c r="I294" s="5"/>
      <c r="J294" s="140">
        <f t="shared" si="130"/>
        <v>0</v>
      </c>
      <c r="K294" s="176"/>
      <c r="L294" s="154">
        <v>21021</v>
      </c>
      <c r="M294" s="183"/>
    </row>
    <row r="295" spans="1:13" ht="12.75" hidden="1" customHeight="1" x14ac:dyDescent="0.2">
      <c r="A295" s="1">
        <v>281</v>
      </c>
      <c r="B295" s="34" t="s">
        <v>183</v>
      </c>
      <c r="C295" s="36"/>
      <c r="D295" s="3" t="s">
        <v>158</v>
      </c>
      <c r="E295" s="3">
        <v>12.5</v>
      </c>
      <c r="F295" s="5"/>
      <c r="G295" s="5"/>
      <c r="H295" s="5"/>
      <c r="I295" s="5"/>
      <c r="J295" s="140">
        <f t="shared" si="130"/>
        <v>0</v>
      </c>
      <c r="K295" s="176"/>
      <c r="L295" s="154">
        <v>21021</v>
      </c>
      <c r="M295" s="183"/>
    </row>
    <row r="296" spans="1:13" ht="12.75" hidden="1" customHeight="1" x14ac:dyDescent="0.2">
      <c r="A296" s="1">
        <v>282</v>
      </c>
      <c r="B296" s="34" t="s">
        <v>160</v>
      </c>
      <c r="C296" s="36"/>
      <c r="D296" s="3" t="s">
        <v>71</v>
      </c>
      <c r="E296" s="53">
        <v>32.200000000000003</v>
      </c>
      <c r="F296" s="5">
        <v>1875</v>
      </c>
      <c r="G296" s="5">
        <f t="shared" ref="G296:G297" si="143">E296*F296</f>
        <v>60375.000000000007</v>
      </c>
      <c r="H296" s="5">
        <v>1617</v>
      </c>
      <c r="I296" s="5">
        <f t="shared" ref="I296:I297" si="144">E296*H296</f>
        <v>52067.4</v>
      </c>
      <c r="J296" s="140">
        <f t="shared" si="130"/>
        <v>52067.4</v>
      </c>
      <c r="K296" s="176"/>
      <c r="L296" s="154">
        <v>21021</v>
      </c>
      <c r="M296" s="183"/>
    </row>
    <row r="297" spans="1:13" ht="12.75" hidden="1" customHeight="1" x14ac:dyDescent="0.2">
      <c r="A297" s="1">
        <v>283</v>
      </c>
      <c r="B297" s="34" t="s">
        <v>161</v>
      </c>
      <c r="C297" s="36"/>
      <c r="D297" s="3" t="s">
        <v>71</v>
      </c>
      <c r="E297" s="3">
        <v>94</v>
      </c>
      <c r="F297" s="5">
        <v>1875</v>
      </c>
      <c r="G297" s="5">
        <f t="shared" si="143"/>
        <v>176250</v>
      </c>
      <c r="H297" s="5">
        <v>1226</v>
      </c>
      <c r="I297" s="5">
        <f t="shared" si="144"/>
        <v>115244</v>
      </c>
      <c r="J297" s="140">
        <f t="shared" si="130"/>
        <v>115244</v>
      </c>
      <c r="K297" s="176"/>
      <c r="L297" s="154">
        <v>21021</v>
      </c>
      <c r="M297" s="183"/>
    </row>
    <row r="298" spans="1:13" ht="12.75" hidden="1" customHeight="1" x14ac:dyDescent="0.2">
      <c r="A298" s="1">
        <v>284</v>
      </c>
      <c r="B298" s="34" t="s">
        <v>184</v>
      </c>
      <c r="C298" s="36"/>
      <c r="D298" s="3" t="s">
        <v>158</v>
      </c>
      <c r="E298" s="3">
        <v>29.9</v>
      </c>
      <c r="F298" s="5"/>
      <c r="G298" s="5"/>
      <c r="H298" s="5"/>
      <c r="I298" s="5"/>
      <c r="J298" s="140">
        <f t="shared" si="130"/>
        <v>0</v>
      </c>
      <c r="K298" s="176"/>
      <c r="L298" s="154">
        <v>21021</v>
      </c>
      <c r="M298" s="183"/>
    </row>
    <row r="299" spans="1:13" ht="12.75" hidden="1" customHeight="1" x14ac:dyDescent="0.2">
      <c r="A299" s="1">
        <v>285</v>
      </c>
      <c r="B299" s="34" t="s">
        <v>165</v>
      </c>
      <c r="C299" s="36"/>
      <c r="D299" s="3" t="s">
        <v>71</v>
      </c>
      <c r="E299" s="53">
        <v>15.5</v>
      </c>
      <c r="F299" s="5">
        <v>1875</v>
      </c>
      <c r="G299" s="5">
        <f t="shared" ref="G299:G310" si="145">E299*F299</f>
        <v>29062.5</v>
      </c>
      <c r="H299" s="5">
        <v>2132</v>
      </c>
      <c r="I299" s="5">
        <f t="shared" ref="I299:I300" si="146">E299*H299</f>
        <v>33046</v>
      </c>
      <c r="J299" s="140">
        <f t="shared" si="130"/>
        <v>33046</v>
      </c>
      <c r="K299" s="176"/>
      <c r="L299" s="154">
        <v>21021</v>
      </c>
      <c r="M299" s="183"/>
    </row>
    <row r="300" spans="1:13" ht="12.75" hidden="1" customHeight="1" x14ac:dyDescent="0.2">
      <c r="A300" s="1">
        <v>286</v>
      </c>
      <c r="B300" s="34" t="s">
        <v>169</v>
      </c>
      <c r="C300" s="36"/>
      <c r="D300" s="3" t="s">
        <v>71</v>
      </c>
      <c r="E300" s="3">
        <v>7</v>
      </c>
      <c r="F300" s="5">
        <v>1875</v>
      </c>
      <c r="G300" s="5">
        <f t="shared" si="145"/>
        <v>13125</v>
      </c>
      <c r="H300" s="5">
        <v>1428</v>
      </c>
      <c r="I300" s="5">
        <f t="shared" si="146"/>
        <v>9996</v>
      </c>
      <c r="J300" s="140">
        <f t="shared" si="130"/>
        <v>9996</v>
      </c>
      <c r="K300" s="176"/>
      <c r="L300" s="154">
        <v>21021</v>
      </c>
      <c r="M300" s="183"/>
    </row>
    <row r="301" spans="1:13" ht="12.75" hidden="1" customHeight="1" x14ac:dyDescent="0.2">
      <c r="A301" s="1">
        <v>287</v>
      </c>
      <c r="B301" s="34" t="s">
        <v>185</v>
      </c>
      <c r="C301" s="36"/>
      <c r="D301" s="3" t="s">
        <v>158</v>
      </c>
      <c r="E301" s="3">
        <v>1.5</v>
      </c>
      <c r="F301" s="5"/>
      <c r="G301" s="5"/>
      <c r="H301" s="5"/>
      <c r="I301" s="5"/>
      <c r="J301" s="140">
        <f t="shared" si="130"/>
        <v>0</v>
      </c>
      <c r="K301" s="176"/>
      <c r="L301" s="154">
        <v>21021</v>
      </c>
      <c r="M301" s="183"/>
    </row>
    <row r="302" spans="1:13" ht="12.75" hidden="1" customHeight="1" x14ac:dyDescent="0.2">
      <c r="A302" s="1">
        <v>288</v>
      </c>
      <c r="B302" s="34" t="s">
        <v>171</v>
      </c>
      <c r="C302" s="36"/>
      <c r="D302" s="3" t="s">
        <v>71</v>
      </c>
      <c r="E302" s="53">
        <v>1.3</v>
      </c>
      <c r="F302" s="5">
        <v>1875</v>
      </c>
      <c r="G302" s="5">
        <f t="shared" si="145"/>
        <v>2437.5</v>
      </c>
      <c r="H302" s="5">
        <v>2646</v>
      </c>
      <c r="I302" s="5">
        <f t="shared" ref="I302:I305" si="147">E302*H302</f>
        <v>3439.8</v>
      </c>
      <c r="J302" s="140">
        <f t="shared" si="130"/>
        <v>3439.8</v>
      </c>
      <c r="K302" s="176"/>
      <c r="L302" s="154">
        <v>21021</v>
      </c>
      <c r="M302" s="183"/>
    </row>
    <row r="303" spans="1:13" s="103" customFormat="1" ht="25.5" hidden="1" customHeight="1" x14ac:dyDescent="0.2">
      <c r="A303" s="99">
        <v>289</v>
      </c>
      <c r="B303" s="100" t="s">
        <v>172</v>
      </c>
      <c r="C303" s="101" t="s">
        <v>173</v>
      </c>
      <c r="D303" s="101" t="s">
        <v>71</v>
      </c>
      <c r="E303" s="101">
        <v>7.3</v>
      </c>
      <c r="F303" s="105">
        <v>600</v>
      </c>
      <c r="G303" s="102">
        <f t="shared" si="145"/>
        <v>4380</v>
      </c>
      <c r="H303" s="102">
        <v>381</v>
      </c>
      <c r="I303" s="102">
        <f t="shared" si="147"/>
        <v>2781.2999999999997</v>
      </c>
      <c r="J303" s="140">
        <f t="shared" si="130"/>
        <v>2781.2999999999997</v>
      </c>
      <c r="K303" s="172"/>
      <c r="L303" s="154">
        <v>21021</v>
      </c>
      <c r="M303" s="184"/>
    </row>
    <row r="304" spans="1:13" ht="12.75" hidden="1" customHeight="1" x14ac:dyDescent="0.2">
      <c r="A304" s="1">
        <v>290</v>
      </c>
      <c r="B304" s="34" t="s">
        <v>174</v>
      </c>
      <c r="C304" s="36"/>
      <c r="D304" s="3" t="s">
        <v>71</v>
      </c>
      <c r="E304" s="3">
        <v>1.2</v>
      </c>
      <c r="F304" s="5">
        <v>1000</v>
      </c>
      <c r="G304" s="5">
        <f t="shared" si="145"/>
        <v>1200</v>
      </c>
      <c r="H304" s="5">
        <v>123</v>
      </c>
      <c r="I304" s="5">
        <f t="shared" si="147"/>
        <v>147.6</v>
      </c>
      <c r="J304" s="140">
        <f t="shared" si="130"/>
        <v>147.6</v>
      </c>
      <c r="K304" s="176"/>
      <c r="L304" s="154">
        <v>21021</v>
      </c>
      <c r="M304" s="183"/>
    </row>
    <row r="305" spans="1:13" ht="12.75" hidden="1" customHeight="1" x14ac:dyDescent="0.2">
      <c r="A305" s="1">
        <v>291</v>
      </c>
      <c r="B305" s="34" t="s">
        <v>75</v>
      </c>
      <c r="C305" s="36"/>
      <c r="D305" s="3" t="s">
        <v>21</v>
      </c>
      <c r="E305" s="3">
        <v>1</v>
      </c>
      <c r="F305" s="5">
        <v>0</v>
      </c>
      <c r="G305" s="5">
        <f t="shared" si="145"/>
        <v>0</v>
      </c>
      <c r="H305" s="5">
        <v>96507</v>
      </c>
      <c r="I305" s="5">
        <f t="shared" si="147"/>
        <v>96507</v>
      </c>
      <c r="J305" s="140">
        <f t="shared" si="130"/>
        <v>96507</v>
      </c>
      <c r="K305" s="176"/>
      <c r="L305" s="154">
        <v>21021</v>
      </c>
      <c r="M305" s="183"/>
    </row>
    <row r="306" spans="1:13" ht="12.75" customHeight="1" x14ac:dyDescent="0.2">
      <c r="A306" s="1">
        <v>292</v>
      </c>
      <c r="B306" s="54" t="s">
        <v>139</v>
      </c>
      <c r="C306" s="36"/>
      <c r="D306" s="3"/>
      <c r="E306" s="3"/>
      <c r="F306" s="5"/>
      <c r="G306" s="5"/>
      <c r="H306" s="5"/>
      <c r="I306" s="5"/>
      <c r="J306" s="140">
        <f t="shared" si="130"/>
        <v>0</v>
      </c>
      <c r="K306" s="176"/>
      <c r="L306" s="154"/>
      <c r="M306" s="183"/>
    </row>
    <row r="307" spans="1:13" s="110" customFormat="1" ht="38.25" x14ac:dyDescent="0.2">
      <c r="A307" s="136">
        <v>293</v>
      </c>
      <c r="B307" s="137" t="s">
        <v>269</v>
      </c>
      <c r="C307" s="138" t="s">
        <v>348</v>
      </c>
      <c r="D307" s="138" t="s">
        <v>30</v>
      </c>
      <c r="E307" s="138">
        <v>1</v>
      </c>
      <c r="F307" s="139">
        <v>8293.6</v>
      </c>
      <c r="G307" s="139">
        <f t="shared" si="145"/>
        <v>8293.6</v>
      </c>
      <c r="H307" s="139">
        <v>22342.319999999996</v>
      </c>
      <c r="I307" s="139">
        <f t="shared" ref="I307" si="148">E307*H307</f>
        <v>22342.319999999996</v>
      </c>
      <c r="J307" s="140">
        <f t="shared" si="130"/>
        <v>22342.319999999996</v>
      </c>
      <c r="K307" s="149">
        <v>106590.82</v>
      </c>
      <c r="L307" s="154">
        <v>21021</v>
      </c>
      <c r="M307" s="150"/>
    </row>
    <row r="308" spans="1:13" ht="12.75" hidden="1" customHeight="1" x14ac:dyDescent="0.2">
      <c r="A308" s="1">
        <v>294</v>
      </c>
      <c r="B308" s="34" t="s">
        <v>153</v>
      </c>
      <c r="C308" s="36" t="s">
        <v>154</v>
      </c>
      <c r="D308" s="3" t="s">
        <v>30</v>
      </c>
      <c r="E308" s="3">
        <v>10</v>
      </c>
      <c r="F308" s="5">
        <v>4003.24</v>
      </c>
      <c r="G308" s="5">
        <f t="shared" si="145"/>
        <v>40032.399999999994</v>
      </c>
      <c r="H308" s="5">
        <v>9764</v>
      </c>
      <c r="I308" s="5">
        <f t="shared" ref="I308:I310" si="149">E308*H308</f>
        <v>97640</v>
      </c>
      <c r="J308" s="140">
        <f t="shared" si="130"/>
        <v>97640</v>
      </c>
      <c r="K308" s="176"/>
      <c r="L308" s="154">
        <v>21021</v>
      </c>
      <c r="M308" s="183"/>
    </row>
    <row r="309" spans="1:13" ht="12.75" hidden="1" customHeight="1" x14ac:dyDescent="0.2">
      <c r="A309" s="1">
        <v>295</v>
      </c>
      <c r="B309" s="34" t="s">
        <v>155</v>
      </c>
      <c r="C309" s="36"/>
      <c r="D309" s="3" t="s">
        <v>30</v>
      </c>
      <c r="E309" s="3">
        <v>10</v>
      </c>
      <c r="F309" s="5">
        <v>800</v>
      </c>
      <c r="G309" s="5">
        <f t="shared" si="145"/>
        <v>8000</v>
      </c>
      <c r="H309" s="5">
        <v>2142</v>
      </c>
      <c r="I309" s="5">
        <f t="shared" si="149"/>
        <v>21420</v>
      </c>
      <c r="J309" s="140">
        <f t="shared" si="130"/>
        <v>21420</v>
      </c>
      <c r="K309" s="176"/>
      <c r="L309" s="154">
        <v>21021</v>
      </c>
      <c r="M309" s="183"/>
    </row>
    <row r="310" spans="1:13" ht="12.75" hidden="1" customHeight="1" x14ac:dyDescent="0.2">
      <c r="A310" s="1">
        <v>296</v>
      </c>
      <c r="B310" s="34" t="s">
        <v>156</v>
      </c>
      <c r="C310" s="36"/>
      <c r="D310" s="3" t="s">
        <v>71</v>
      </c>
      <c r="E310" s="3">
        <v>144</v>
      </c>
      <c r="F310" s="5">
        <v>1875</v>
      </c>
      <c r="G310" s="5">
        <f t="shared" si="145"/>
        <v>270000</v>
      </c>
      <c r="H310" s="5">
        <v>869</v>
      </c>
      <c r="I310" s="5">
        <f t="shared" si="149"/>
        <v>125136</v>
      </c>
      <c r="J310" s="140">
        <f t="shared" si="130"/>
        <v>125136</v>
      </c>
      <c r="K310" s="176"/>
      <c r="L310" s="154">
        <v>21021</v>
      </c>
      <c r="M310" s="183"/>
    </row>
    <row r="311" spans="1:13" ht="12.75" hidden="1" customHeight="1" x14ac:dyDescent="0.2">
      <c r="A311" s="1">
        <v>297</v>
      </c>
      <c r="B311" s="34" t="s">
        <v>157</v>
      </c>
      <c r="C311" s="36"/>
      <c r="D311" s="3" t="s">
        <v>158</v>
      </c>
      <c r="E311" s="3">
        <v>38.4</v>
      </c>
      <c r="F311" s="5"/>
      <c r="G311" s="5"/>
      <c r="H311" s="5"/>
      <c r="I311" s="5"/>
      <c r="J311" s="140">
        <f t="shared" si="130"/>
        <v>0</v>
      </c>
      <c r="K311" s="176"/>
      <c r="L311" s="154">
        <v>21021</v>
      </c>
      <c r="M311" s="183"/>
    </row>
    <row r="312" spans="1:13" ht="12.75" hidden="1" customHeight="1" x14ac:dyDescent="0.2">
      <c r="A312" s="1">
        <v>298</v>
      </c>
      <c r="B312" s="34" t="s">
        <v>182</v>
      </c>
      <c r="C312" s="36"/>
      <c r="D312" s="3" t="s">
        <v>158</v>
      </c>
      <c r="E312" s="3">
        <v>24.9</v>
      </c>
      <c r="F312" s="5"/>
      <c r="G312" s="5"/>
      <c r="H312" s="5"/>
      <c r="I312" s="5"/>
      <c r="J312" s="140">
        <f t="shared" si="130"/>
        <v>0</v>
      </c>
      <c r="K312" s="176"/>
      <c r="L312" s="154">
        <v>21021</v>
      </c>
      <c r="M312" s="183"/>
    </row>
    <row r="313" spans="1:13" ht="12.75" hidden="1" customHeight="1" x14ac:dyDescent="0.2">
      <c r="A313" s="1">
        <v>299</v>
      </c>
      <c r="B313" s="34" t="s">
        <v>159</v>
      </c>
      <c r="C313" s="36"/>
      <c r="D313" s="3" t="s">
        <v>158</v>
      </c>
      <c r="E313" s="3">
        <v>15.2</v>
      </c>
      <c r="F313" s="5"/>
      <c r="G313" s="5"/>
      <c r="H313" s="5"/>
      <c r="I313" s="5"/>
      <c r="J313" s="140">
        <f t="shared" si="130"/>
        <v>0</v>
      </c>
      <c r="K313" s="176"/>
      <c r="L313" s="154">
        <v>21021</v>
      </c>
      <c r="M313" s="183"/>
    </row>
    <row r="314" spans="1:13" ht="12.75" hidden="1" customHeight="1" x14ac:dyDescent="0.2">
      <c r="A314" s="1">
        <v>300</v>
      </c>
      <c r="B314" s="34" t="s">
        <v>160</v>
      </c>
      <c r="C314" s="36"/>
      <c r="D314" s="3" t="s">
        <v>71</v>
      </c>
      <c r="E314" s="53">
        <v>27.2</v>
      </c>
      <c r="F314" s="5">
        <v>1875</v>
      </c>
      <c r="G314" s="5">
        <f t="shared" ref="G314:G315" si="150">E314*F314</f>
        <v>51000</v>
      </c>
      <c r="H314" s="5">
        <v>1617</v>
      </c>
      <c r="I314" s="5">
        <f t="shared" ref="I314:I315" si="151">E314*H314</f>
        <v>43982.400000000001</v>
      </c>
      <c r="J314" s="140">
        <f t="shared" si="130"/>
        <v>43982.400000000001</v>
      </c>
      <c r="K314" s="176"/>
      <c r="L314" s="154">
        <v>21021</v>
      </c>
      <c r="M314" s="183"/>
    </row>
    <row r="315" spans="1:13" ht="12.75" hidden="1" customHeight="1" x14ac:dyDescent="0.2">
      <c r="A315" s="1">
        <v>301</v>
      </c>
      <c r="B315" s="34" t="s">
        <v>161</v>
      </c>
      <c r="C315" s="36"/>
      <c r="D315" s="3" t="s">
        <v>71</v>
      </c>
      <c r="E315" s="3">
        <v>94</v>
      </c>
      <c r="F315" s="5">
        <v>1875</v>
      </c>
      <c r="G315" s="5">
        <f t="shared" si="150"/>
        <v>176250</v>
      </c>
      <c r="H315" s="5">
        <v>1226</v>
      </c>
      <c r="I315" s="5">
        <f t="shared" si="151"/>
        <v>115244</v>
      </c>
      <c r="J315" s="140">
        <f t="shared" si="130"/>
        <v>115244</v>
      </c>
      <c r="K315" s="176"/>
      <c r="L315" s="154">
        <v>21021</v>
      </c>
      <c r="M315" s="183"/>
    </row>
    <row r="316" spans="1:13" ht="12.75" hidden="1" customHeight="1" x14ac:dyDescent="0.2">
      <c r="A316" s="1">
        <v>302</v>
      </c>
      <c r="B316" s="34" t="s">
        <v>184</v>
      </c>
      <c r="C316" s="36"/>
      <c r="D316" s="3" t="s">
        <v>158</v>
      </c>
      <c r="E316" s="3">
        <v>29.8</v>
      </c>
      <c r="F316" s="5"/>
      <c r="G316" s="5"/>
      <c r="H316" s="5"/>
      <c r="I316" s="5"/>
      <c r="J316" s="140">
        <f t="shared" si="130"/>
        <v>0</v>
      </c>
      <c r="K316" s="176"/>
      <c r="L316" s="154">
        <v>21021</v>
      </c>
      <c r="M316" s="183"/>
    </row>
    <row r="317" spans="1:13" ht="12.75" hidden="1" customHeight="1" x14ac:dyDescent="0.2">
      <c r="A317" s="1">
        <v>303</v>
      </c>
      <c r="B317" s="34" t="s">
        <v>165</v>
      </c>
      <c r="C317" s="36"/>
      <c r="D317" s="3" t="s">
        <v>71</v>
      </c>
      <c r="E317" s="53">
        <v>17.8</v>
      </c>
      <c r="F317" s="5">
        <v>1875</v>
      </c>
      <c r="G317" s="5">
        <f t="shared" ref="G317:G323" si="152">E317*F317</f>
        <v>33375</v>
      </c>
      <c r="H317" s="5">
        <v>2132</v>
      </c>
      <c r="I317" s="5">
        <f t="shared" ref="I317:I323" si="153">E317*H317</f>
        <v>37949.599999999999</v>
      </c>
      <c r="J317" s="140">
        <f t="shared" si="130"/>
        <v>37949.599999999999</v>
      </c>
      <c r="K317" s="176"/>
      <c r="L317" s="154">
        <v>21021</v>
      </c>
      <c r="M317" s="183"/>
    </row>
    <row r="318" spans="1:13" ht="12.75" hidden="1" customHeight="1" x14ac:dyDescent="0.2">
      <c r="A318" s="1">
        <v>304</v>
      </c>
      <c r="B318" s="34" t="s">
        <v>169</v>
      </c>
      <c r="C318" s="36"/>
      <c r="D318" s="3" t="s">
        <v>71</v>
      </c>
      <c r="E318" s="3">
        <v>7</v>
      </c>
      <c r="F318" s="5">
        <v>1875</v>
      </c>
      <c r="G318" s="5">
        <f t="shared" si="152"/>
        <v>13125</v>
      </c>
      <c r="H318" s="5">
        <v>1428</v>
      </c>
      <c r="I318" s="5">
        <f t="shared" si="153"/>
        <v>9996</v>
      </c>
      <c r="J318" s="140">
        <f t="shared" si="130"/>
        <v>9996</v>
      </c>
      <c r="K318" s="176"/>
      <c r="L318" s="154">
        <v>21021</v>
      </c>
      <c r="M318" s="183"/>
    </row>
    <row r="319" spans="1:13" ht="12.75" hidden="1" customHeight="1" x14ac:dyDescent="0.2">
      <c r="A319" s="1">
        <v>305</v>
      </c>
      <c r="B319" s="34" t="s">
        <v>185</v>
      </c>
      <c r="C319" s="36"/>
      <c r="D319" s="3" t="s">
        <v>158</v>
      </c>
      <c r="E319" s="3">
        <v>1.5</v>
      </c>
      <c r="F319" s="5"/>
      <c r="G319" s="5">
        <f t="shared" si="152"/>
        <v>0</v>
      </c>
      <c r="H319" s="5"/>
      <c r="I319" s="5">
        <f t="shared" si="153"/>
        <v>0</v>
      </c>
      <c r="J319" s="140">
        <f t="shared" si="130"/>
        <v>0</v>
      </c>
      <c r="K319" s="176"/>
      <c r="L319" s="154">
        <v>21021</v>
      </c>
      <c r="M319" s="183"/>
    </row>
    <row r="320" spans="1:13" ht="12.75" hidden="1" customHeight="1" x14ac:dyDescent="0.2">
      <c r="A320" s="1">
        <v>306</v>
      </c>
      <c r="B320" s="34" t="s">
        <v>171</v>
      </c>
      <c r="C320" s="36"/>
      <c r="D320" s="3" t="s">
        <v>71</v>
      </c>
      <c r="E320" s="53">
        <v>1.4000000000000001</v>
      </c>
      <c r="F320" s="5">
        <v>1875</v>
      </c>
      <c r="G320" s="5">
        <f t="shared" si="152"/>
        <v>2625.0000000000005</v>
      </c>
      <c r="H320" s="5">
        <v>2646</v>
      </c>
      <c r="I320" s="5">
        <f t="shared" si="153"/>
        <v>3704.4000000000005</v>
      </c>
      <c r="J320" s="140">
        <f t="shared" si="130"/>
        <v>3704.4000000000005</v>
      </c>
      <c r="K320" s="176"/>
      <c r="L320" s="154">
        <v>21021</v>
      </c>
      <c r="M320" s="183"/>
    </row>
    <row r="321" spans="1:13" s="103" customFormat="1" ht="25.5" hidden="1" customHeight="1" x14ac:dyDescent="0.2">
      <c r="A321" s="99">
        <v>307</v>
      </c>
      <c r="B321" s="100" t="s">
        <v>172</v>
      </c>
      <c r="C321" s="101" t="s">
        <v>173</v>
      </c>
      <c r="D321" s="101" t="s">
        <v>71</v>
      </c>
      <c r="E321" s="101">
        <v>7.3</v>
      </c>
      <c r="F321" s="105">
        <v>600</v>
      </c>
      <c r="G321" s="102">
        <f t="shared" si="152"/>
        <v>4380</v>
      </c>
      <c r="H321" s="102">
        <v>381</v>
      </c>
      <c r="I321" s="102">
        <f t="shared" si="153"/>
        <v>2781.2999999999997</v>
      </c>
      <c r="J321" s="140">
        <f t="shared" si="130"/>
        <v>2781.2999999999997</v>
      </c>
      <c r="K321" s="172"/>
      <c r="L321" s="154">
        <v>21021</v>
      </c>
      <c r="M321" s="184"/>
    </row>
    <row r="322" spans="1:13" ht="12.75" hidden="1" customHeight="1" x14ac:dyDescent="0.2">
      <c r="A322" s="1">
        <v>308</v>
      </c>
      <c r="B322" s="34" t="s">
        <v>174</v>
      </c>
      <c r="C322" s="36"/>
      <c r="D322" s="3" t="s">
        <v>71</v>
      </c>
      <c r="E322" s="3">
        <v>1.2</v>
      </c>
      <c r="F322" s="5">
        <v>1000</v>
      </c>
      <c r="G322" s="5">
        <f t="shared" si="152"/>
        <v>1200</v>
      </c>
      <c r="H322" s="5">
        <v>123</v>
      </c>
      <c r="I322" s="5">
        <f t="shared" si="153"/>
        <v>147.6</v>
      </c>
      <c r="J322" s="140">
        <f t="shared" si="130"/>
        <v>147.6</v>
      </c>
      <c r="K322" s="176"/>
      <c r="L322" s="154">
        <v>21021</v>
      </c>
      <c r="M322" s="183"/>
    </row>
    <row r="323" spans="1:13" ht="12.75" hidden="1" customHeight="1" x14ac:dyDescent="0.2">
      <c r="A323" s="1">
        <v>309</v>
      </c>
      <c r="B323" s="34" t="s">
        <v>75</v>
      </c>
      <c r="C323" s="36"/>
      <c r="D323" s="3" t="s">
        <v>21</v>
      </c>
      <c r="E323" s="3">
        <v>1</v>
      </c>
      <c r="F323" s="5">
        <v>0</v>
      </c>
      <c r="G323" s="5">
        <f t="shared" si="152"/>
        <v>0</v>
      </c>
      <c r="H323" s="5">
        <v>84698</v>
      </c>
      <c r="I323" s="5">
        <f t="shared" si="153"/>
        <v>84698</v>
      </c>
      <c r="J323" s="140">
        <f t="shared" si="130"/>
        <v>84698</v>
      </c>
      <c r="K323" s="176"/>
      <c r="L323" s="154">
        <v>21021</v>
      </c>
      <c r="M323" s="183"/>
    </row>
    <row r="324" spans="1:13" ht="12.75" customHeight="1" x14ac:dyDescent="0.2">
      <c r="A324" s="1">
        <v>310</v>
      </c>
      <c r="B324" s="54" t="s">
        <v>141</v>
      </c>
      <c r="C324" s="36"/>
      <c r="D324" s="3"/>
      <c r="E324" s="3"/>
      <c r="F324" s="5"/>
      <c r="G324" s="5"/>
      <c r="H324" s="5"/>
      <c r="I324" s="5"/>
      <c r="J324" s="140">
        <f t="shared" si="130"/>
        <v>0</v>
      </c>
      <c r="K324" s="176"/>
      <c r="L324" s="154"/>
      <c r="M324" s="183"/>
    </row>
    <row r="325" spans="1:13" s="110" customFormat="1" ht="30.75" customHeight="1" x14ac:dyDescent="0.2">
      <c r="A325" s="136">
        <v>311</v>
      </c>
      <c r="B325" s="137" t="s">
        <v>269</v>
      </c>
      <c r="C325" s="138" t="s">
        <v>348</v>
      </c>
      <c r="D325" s="138" t="s">
        <v>30</v>
      </c>
      <c r="E325" s="138">
        <v>1</v>
      </c>
      <c r="F325" s="139">
        <v>8293.6</v>
      </c>
      <c r="G325" s="139">
        <f t="shared" ref="G325:G330" si="154">E325*F325</f>
        <v>8293.6</v>
      </c>
      <c r="H325" s="139">
        <v>22342.319999999996</v>
      </c>
      <c r="I325" s="139">
        <f t="shared" ref="I325" si="155">E325*H325</f>
        <v>22342.319999999996</v>
      </c>
      <c r="J325" s="140">
        <f t="shared" si="130"/>
        <v>22342.319999999996</v>
      </c>
      <c r="K325" s="149">
        <v>106590.82</v>
      </c>
      <c r="L325" s="154">
        <v>21021</v>
      </c>
      <c r="M325" s="150"/>
    </row>
    <row r="326" spans="1:13" hidden="1" x14ac:dyDescent="0.2">
      <c r="A326" s="1">
        <v>312</v>
      </c>
      <c r="B326" s="34" t="s">
        <v>186</v>
      </c>
      <c r="C326" s="36" t="s">
        <v>187</v>
      </c>
      <c r="D326" s="3" t="s">
        <v>30</v>
      </c>
      <c r="E326" s="3">
        <v>2</v>
      </c>
      <c r="F326" s="5">
        <v>800</v>
      </c>
      <c r="G326" s="5">
        <f t="shared" si="154"/>
        <v>1600</v>
      </c>
      <c r="H326" s="5">
        <v>813</v>
      </c>
      <c r="I326" s="5">
        <f t="shared" ref="I326:I330" si="156">E326*H326</f>
        <v>1626</v>
      </c>
      <c r="J326" s="140">
        <f t="shared" si="130"/>
        <v>1626</v>
      </c>
      <c r="K326" s="176"/>
      <c r="L326" s="177"/>
    </row>
    <row r="327" spans="1:13" hidden="1" x14ac:dyDescent="0.2">
      <c r="A327" s="1">
        <v>313</v>
      </c>
      <c r="B327" s="34" t="s">
        <v>153</v>
      </c>
      <c r="C327" s="36" t="s">
        <v>154</v>
      </c>
      <c r="D327" s="3" t="s">
        <v>30</v>
      </c>
      <c r="E327" s="3">
        <v>12</v>
      </c>
      <c r="F327" s="5">
        <v>4003.24</v>
      </c>
      <c r="G327" s="5">
        <f t="shared" si="154"/>
        <v>48038.879999999997</v>
      </c>
      <c r="H327" s="5">
        <v>9764</v>
      </c>
      <c r="I327" s="5">
        <f t="shared" si="156"/>
        <v>117168</v>
      </c>
      <c r="J327" s="140">
        <f t="shared" ref="J327:J390" si="157">I327</f>
        <v>117168</v>
      </c>
      <c r="K327" s="176"/>
      <c r="L327" s="177"/>
    </row>
    <row r="328" spans="1:13" hidden="1" x14ac:dyDescent="0.2">
      <c r="A328" s="1">
        <v>314</v>
      </c>
      <c r="B328" s="34" t="s">
        <v>188</v>
      </c>
      <c r="C328" s="36"/>
      <c r="D328" s="3" t="s">
        <v>30</v>
      </c>
      <c r="E328" s="3">
        <v>2</v>
      </c>
      <c r="F328" s="5">
        <v>600</v>
      </c>
      <c r="G328" s="5">
        <f t="shared" si="154"/>
        <v>1200</v>
      </c>
      <c r="H328" s="5">
        <v>532</v>
      </c>
      <c r="I328" s="5">
        <f t="shared" si="156"/>
        <v>1064</v>
      </c>
      <c r="J328" s="140">
        <f t="shared" si="157"/>
        <v>1064</v>
      </c>
      <c r="K328" s="176"/>
      <c r="L328" s="177"/>
    </row>
    <row r="329" spans="1:13" hidden="1" x14ac:dyDescent="0.2">
      <c r="A329" s="1">
        <v>315</v>
      </c>
      <c r="B329" s="34" t="s">
        <v>155</v>
      </c>
      <c r="C329" s="36"/>
      <c r="D329" s="3" t="s">
        <v>30</v>
      </c>
      <c r="E329" s="3">
        <v>12</v>
      </c>
      <c r="F329" s="5">
        <v>800</v>
      </c>
      <c r="G329" s="5">
        <f t="shared" si="154"/>
        <v>9600</v>
      </c>
      <c r="H329" s="5">
        <v>2142</v>
      </c>
      <c r="I329" s="5">
        <f t="shared" si="156"/>
        <v>25704</v>
      </c>
      <c r="J329" s="140">
        <f t="shared" si="157"/>
        <v>25704</v>
      </c>
      <c r="K329" s="176"/>
      <c r="L329" s="177"/>
    </row>
    <row r="330" spans="1:13" ht="12" hidden="1" customHeight="1" x14ac:dyDescent="0.2">
      <c r="A330" s="1">
        <v>316</v>
      </c>
      <c r="B330" s="34" t="s">
        <v>178</v>
      </c>
      <c r="C330" s="3"/>
      <c r="D330" s="3" t="s">
        <v>71</v>
      </c>
      <c r="E330" s="3">
        <v>6</v>
      </c>
      <c r="F330" s="5">
        <v>1875</v>
      </c>
      <c r="G330" s="5">
        <f t="shared" si="154"/>
        <v>11250</v>
      </c>
      <c r="H330" s="5">
        <v>840</v>
      </c>
      <c r="I330" s="5">
        <f t="shared" si="156"/>
        <v>5040</v>
      </c>
      <c r="J330" s="140">
        <f t="shared" si="157"/>
        <v>5040</v>
      </c>
      <c r="K330" s="176"/>
      <c r="L330" s="177"/>
    </row>
    <row r="331" spans="1:13" hidden="1" x14ac:dyDescent="0.2">
      <c r="A331" s="1">
        <v>317</v>
      </c>
      <c r="B331" s="34" t="s">
        <v>189</v>
      </c>
      <c r="C331" s="36"/>
      <c r="D331" s="3" t="s">
        <v>158</v>
      </c>
      <c r="E331" s="3">
        <v>13.7</v>
      </c>
      <c r="F331" s="5"/>
      <c r="G331" s="5"/>
      <c r="H331" s="5"/>
      <c r="I331" s="5"/>
      <c r="J331" s="140">
        <f t="shared" si="157"/>
        <v>0</v>
      </c>
      <c r="K331" s="176"/>
      <c r="L331" s="177"/>
    </row>
    <row r="332" spans="1:13" ht="12" hidden="1" customHeight="1" x14ac:dyDescent="0.2">
      <c r="A332" s="1">
        <v>318</v>
      </c>
      <c r="B332" s="34" t="s">
        <v>180</v>
      </c>
      <c r="C332" s="3"/>
      <c r="D332" s="3" t="s">
        <v>71</v>
      </c>
      <c r="E332" s="53">
        <v>1</v>
      </c>
      <c r="F332" s="5">
        <v>1875</v>
      </c>
      <c r="G332" s="5">
        <f t="shared" ref="G332:G333" si="158">E332*F332</f>
        <v>1875</v>
      </c>
      <c r="H332" s="5">
        <v>3080</v>
      </c>
      <c r="I332" s="5">
        <f t="shared" ref="I332:I333" si="159">E332*H332</f>
        <v>3080</v>
      </c>
      <c r="J332" s="140">
        <f t="shared" si="157"/>
        <v>3080</v>
      </c>
      <c r="K332" s="176"/>
      <c r="L332" s="177"/>
    </row>
    <row r="333" spans="1:13" hidden="1" x14ac:dyDescent="0.2">
      <c r="A333" s="1">
        <v>319</v>
      </c>
      <c r="B333" s="34" t="s">
        <v>156</v>
      </c>
      <c r="C333" s="36"/>
      <c r="D333" s="3" t="s">
        <v>71</v>
      </c>
      <c r="E333" s="3">
        <v>152</v>
      </c>
      <c r="F333" s="5">
        <v>1875</v>
      </c>
      <c r="G333" s="5">
        <f t="shared" si="158"/>
        <v>285000</v>
      </c>
      <c r="H333" s="5">
        <v>869</v>
      </c>
      <c r="I333" s="5">
        <f t="shared" si="159"/>
        <v>132088</v>
      </c>
      <c r="J333" s="140">
        <f t="shared" si="157"/>
        <v>132088</v>
      </c>
      <c r="K333" s="176"/>
      <c r="L333" s="177"/>
    </row>
    <row r="334" spans="1:13" hidden="1" x14ac:dyDescent="0.2">
      <c r="A334" s="1">
        <v>320</v>
      </c>
      <c r="B334" s="34" t="s">
        <v>157</v>
      </c>
      <c r="C334" s="36"/>
      <c r="D334" s="3" t="s">
        <v>158</v>
      </c>
      <c r="E334" s="3">
        <v>33</v>
      </c>
      <c r="F334" s="5"/>
      <c r="G334" s="5"/>
      <c r="H334" s="5"/>
      <c r="I334" s="5"/>
      <c r="J334" s="140">
        <f t="shared" si="157"/>
        <v>0</v>
      </c>
      <c r="K334" s="176"/>
      <c r="L334" s="177"/>
    </row>
    <row r="335" spans="1:13" hidden="1" x14ac:dyDescent="0.2">
      <c r="A335" s="1">
        <v>321</v>
      </c>
      <c r="B335" s="34" t="s">
        <v>182</v>
      </c>
      <c r="C335" s="36"/>
      <c r="D335" s="3" t="s">
        <v>158</v>
      </c>
      <c r="E335" s="3">
        <v>13.1</v>
      </c>
      <c r="F335" s="5"/>
      <c r="G335" s="5"/>
      <c r="H335" s="5"/>
      <c r="I335" s="5"/>
      <c r="J335" s="140">
        <f t="shared" si="157"/>
        <v>0</v>
      </c>
      <c r="K335" s="176"/>
      <c r="L335" s="177"/>
    </row>
    <row r="336" spans="1:13" hidden="1" x14ac:dyDescent="0.2">
      <c r="A336" s="1">
        <v>322</v>
      </c>
      <c r="B336" s="34" t="s">
        <v>159</v>
      </c>
      <c r="C336" s="36"/>
      <c r="D336" s="3" t="s">
        <v>158</v>
      </c>
      <c r="E336" s="3">
        <v>33.1</v>
      </c>
      <c r="F336" s="5"/>
      <c r="G336" s="5"/>
      <c r="H336" s="5"/>
      <c r="I336" s="5"/>
      <c r="J336" s="140">
        <f t="shared" si="157"/>
        <v>0</v>
      </c>
      <c r="K336" s="176"/>
      <c r="L336" s="177"/>
    </row>
    <row r="337" spans="1:12" hidden="1" x14ac:dyDescent="0.2">
      <c r="A337" s="1">
        <v>323</v>
      </c>
      <c r="B337" s="34" t="s">
        <v>160</v>
      </c>
      <c r="C337" s="36"/>
      <c r="D337" s="3" t="s">
        <v>71</v>
      </c>
      <c r="E337" s="53">
        <v>25.2</v>
      </c>
      <c r="F337" s="5">
        <v>1875</v>
      </c>
      <c r="G337" s="5">
        <f t="shared" ref="G337:G338" si="160">E337*F337</f>
        <v>47250</v>
      </c>
      <c r="H337" s="5">
        <v>1617</v>
      </c>
      <c r="I337" s="5">
        <f t="shared" ref="I337:I338" si="161">E337*H337</f>
        <v>40748.400000000001</v>
      </c>
      <c r="J337" s="140">
        <f t="shared" si="157"/>
        <v>40748.400000000001</v>
      </c>
      <c r="K337" s="176"/>
      <c r="L337" s="177"/>
    </row>
    <row r="338" spans="1:12" hidden="1" x14ac:dyDescent="0.2">
      <c r="A338" s="1">
        <v>324</v>
      </c>
      <c r="B338" s="34" t="s">
        <v>161</v>
      </c>
      <c r="C338" s="36"/>
      <c r="D338" s="3" t="s">
        <v>71</v>
      </c>
      <c r="E338" s="3">
        <v>136</v>
      </c>
      <c r="F338" s="5">
        <v>1875</v>
      </c>
      <c r="G338" s="5">
        <f t="shared" si="160"/>
        <v>255000</v>
      </c>
      <c r="H338" s="5">
        <v>1226</v>
      </c>
      <c r="I338" s="5">
        <f t="shared" si="161"/>
        <v>166736</v>
      </c>
      <c r="J338" s="140">
        <f t="shared" si="157"/>
        <v>166736</v>
      </c>
      <c r="K338" s="176"/>
      <c r="L338" s="177"/>
    </row>
    <row r="339" spans="1:12" hidden="1" x14ac:dyDescent="0.2">
      <c r="A339" s="1">
        <v>325</v>
      </c>
      <c r="B339" s="34" t="s">
        <v>184</v>
      </c>
      <c r="C339" s="36"/>
      <c r="D339" s="3" t="s">
        <v>158</v>
      </c>
      <c r="E339" s="3">
        <v>43.1</v>
      </c>
      <c r="F339" s="5"/>
      <c r="G339" s="5"/>
      <c r="H339" s="5"/>
      <c r="I339" s="5"/>
      <c r="J339" s="140">
        <f t="shared" si="157"/>
        <v>0</v>
      </c>
      <c r="K339" s="176"/>
      <c r="L339" s="177"/>
    </row>
    <row r="340" spans="1:12" hidden="1" x14ac:dyDescent="0.2">
      <c r="A340" s="1">
        <v>326</v>
      </c>
      <c r="B340" s="34" t="s">
        <v>165</v>
      </c>
      <c r="C340" s="36"/>
      <c r="D340" s="3" t="s">
        <v>71</v>
      </c>
      <c r="E340" s="53">
        <v>22.6</v>
      </c>
      <c r="F340" s="5">
        <v>1875</v>
      </c>
      <c r="G340" s="5">
        <f t="shared" ref="G340:G341" si="162">E340*F340</f>
        <v>42375</v>
      </c>
      <c r="H340" s="5">
        <v>2132</v>
      </c>
      <c r="I340" s="5">
        <f t="shared" ref="I340:I341" si="163">E340*H340</f>
        <v>48183.200000000004</v>
      </c>
      <c r="J340" s="140">
        <f t="shared" si="157"/>
        <v>48183.200000000004</v>
      </c>
      <c r="K340" s="176"/>
      <c r="L340" s="177"/>
    </row>
    <row r="341" spans="1:12" hidden="1" x14ac:dyDescent="0.2">
      <c r="A341" s="1">
        <v>327</v>
      </c>
      <c r="B341" s="34" t="s">
        <v>169</v>
      </c>
      <c r="C341" s="36"/>
      <c r="D341" s="3" t="s">
        <v>71</v>
      </c>
      <c r="E341" s="3">
        <v>7</v>
      </c>
      <c r="F341" s="5">
        <v>1875</v>
      </c>
      <c r="G341" s="5">
        <f t="shared" si="162"/>
        <v>13125</v>
      </c>
      <c r="H341" s="5">
        <v>1428</v>
      </c>
      <c r="I341" s="5">
        <f t="shared" si="163"/>
        <v>9996</v>
      </c>
      <c r="J341" s="140">
        <f t="shared" si="157"/>
        <v>9996</v>
      </c>
      <c r="K341" s="176"/>
      <c r="L341" s="177"/>
    </row>
    <row r="342" spans="1:12" hidden="1" x14ac:dyDescent="0.2">
      <c r="A342" s="1">
        <v>328</v>
      </c>
      <c r="B342" s="34" t="s">
        <v>185</v>
      </c>
      <c r="C342" s="36"/>
      <c r="D342" s="3" t="s">
        <v>158</v>
      </c>
      <c r="E342" s="3">
        <v>1.5</v>
      </c>
      <c r="F342" s="5"/>
      <c r="G342" s="5"/>
      <c r="H342" s="5"/>
      <c r="I342" s="5"/>
      <c r="J342" s="140">
        <f t="shared" si="157"/>
        <v>0</v>
      </c>
      <c r="K342" s="176"/>
      <c r="L342" s="177"/>
    </row>
    <row r="343" spans="1:12" hidden="1" x14ac:dyDescent="0.2">
      <c r="A343" s="1">
        <v>329</v>
      </c>
      <c r="B343" s="34" t="s">
        <v>171</v>
      </c>
      <c r="C343" s="36"/>
      <c r="D343" s="3" t="s">
        <v>71</v>
      </c>
      <c r="E343" s="53">
        <v>1.3</v>
      </c>
      <c r="F343" s="5">
        <v>1875</v>
      </c>
      <c r="G343" s="5">
        <f t="shared" ref="G343:G346" si="164">E343*F343</f>
        <v>2437.5</v>
      </c>
      <c r="H343" s="5">
        <v>2646</v>
      </c>
      <c r="I343" s="5">
        <f t="shared" ref="I343:I346" si="165">E343*H343</f>
        <v>3439.8</v>
      </c>
      <c r="J343" s="140">
        <f t="shared" si="157"/>
        <v>3439.8</v>
      </c>
      <c r="K343" s="176"/>
      <c r="L343" s="177"/>
    </row>
    <row r="344" spans="1:12" s="103" customFormat="1" ht="25.5" hidden="1" x14ac:dyDescent="0.2">
      <c r="A344" s="99">
        <v>330</v>
      </c>
      <c r="B344" s="100" t="s">
        <v>172</v>
      </c>
      <c r="C344" s="101" t="s">
        <v>173</v>
      </c>
      <c r="D344" s="101" t="s">
        <v>71</v>
      </c>
      <c r="E344" s="101">
        <v>7.3</v>
      </c>
      <c r="F344" s="105">
        <v>600</v>
      </c>
      <c r="G344" s="102">
        <f t="shared" si="164"/>
        <v>4380</v>
      </c>
      <c r="H344" s="102">
        <v>381</v>
      </c>
      <c r="I344" s="102">
        <f t="shared" si="165"/>
        <v>2781.2999999999997</v>
      </c>
      <c r="J344" s="140">
        <f t="shared" si="157"/>
        <v>2781.2999999999997</v>
      </c>
      <c r="K344" s="172"/>
      <c r="L344" s="147"/>
    </row>
    <row r="345" spans="1:12" hidden="1" x14ac:dyDescent="0.2">
      <c r="A345" s="1">
        <v>331</v>
      </c>
      <c r="B345" s="34" t="s">
        <v>174</v>
      </c>
      <c r="C345" s="36"/>
      <c r="D345" s="3" t="s">
        <v>71</v>
      </c>
      <c r="E345" s="3">
        <v>1.2</v>
      </c>
      <c r="F345" s="5">
        <v>1000</v>
      </c>
      <c r="G345" s="5">
        <f t="shared" si="164"/>
        <v>1200</v>
      </c>
      <c r="H345" s="5">
        <v>123</v>
      </c>
      <c r="I345" s="5">
        <f t="shared" si="165"/>
        <v>147.6</v>
      </c>
      <c r="J345" s="140">
        <f t="shared" si="157"/>
        <v>147.6</v>
      </c>
      <c r="K345" s="176"/>
      <c r="L345" s="177"/>
    </row>
    <row r="346" spans="1:12" hidden="1" x14ac:dyDescent="0.2">
      <c r="A346" s="1">
        <v>332</v>
      </c>
      <c r="B346" s="34" t="s">
        <v>75</v>
      </c>
      <c r="C346" s="36"/>
      <c r="D346" s="3" t="s">
        <v>21</v>
      </c>
      <c r="E346" s="3">
        <v>1</v>
      </c>
      <c r="F346" s="5">
        <v>0</v>
      </c>
      <c r="G346" s="5">
        <f t="shared" si="164"/>
        <v>0</v>
      </c>
      <c r="H346" s="5">
        <v>103023</v>
      </c>
      <c r="I346" s="5">
        <f t="shared" si="165"/>
        <v>103023</v>
      </c>
      <c r="J346" s="140">
        <f t="shared" si="157"/>
        <v>103023</v>
      </c>
      <c r="K346" s="176"/>
      <c r="L346" s="177"/>
    </row>
    <row r="347" spans="1:12" hidden="1" x14ac:dyDescent="0.2">
      <c r="A347" s="1">
        <v>333</v>
      </c>
      <c r="B347" s="54" t="s">
        <v>190</v>
      </c>
      <c r="C347" s="36"/>
      <c r="D347" s="3"/>
      <c r="E347" s="3"/>
      <c r="F347" s="5"/>
      <c r="G347" s="5"/>
      <c r="H347" s="5"/>
      <c r="I347" s="5"/>
      <c r="J347" s="140">
        <f t="shared" si="157"/>
        <v>0</v>
      </c>
      <c r="K347" s="176"/>
      <c r="L347" s="177"/>
    </row>
    <row r="348" spans="1:12" hidden="1" x14ac:dyDescent="0.2">
      <c r="A348" s="1">
        <v>334</v>
      </c>
      <c r="B348" s="34" t="s">
        <v>155</v>
      </c>
      <c r="C348" s="36"/>
      <c r="D348" s="3" t="s">
        <v>30</v>
      </c>
      <c r="E348" s="3">
        <v>8</v>
      </c>
      <c r="F348" s="5">
        <v>800</v>
      </c>
      <c r="G348" s="5">
        <f t="shared" ref="G348:G349" si="166">E348*F348</f>
        <v>6400</v>
      </c>
      <c r="H348" s="5">
        <v>2142</v>
      </c>
      <c r="I348" s="5">
        <f t="shared" ref="I348:I349" si="167">E348*H348</f>
        <v>17136</v>
      </c>
      <c r="J348" s="140">
        <f t="shared" si="157"/>
        <v>17136</v>
      </c>
      <c r="K348" s="176"/>
      <c r="L348" s="177"/>
    </row>
    <row r="349" spans="1:12" hidden="1" x14ac:dyDescent="0.2">
      <c r="A349" s="1">
        <v>335</v>
      </c>
      <c r="B349" s="34" t="s">
        <v>156</v>
      </c>
      <c r="C349" s="36"/>
      <c r="D349" s="3" t="s">
        <v>71</v>
      </c>
      <c r="E349" s="3">
        <v>152</v>
      </c>
      <c r="F349" s="5">
        <v>1875</v>
      </c>
      <c r="G349" s="5">
        <f t="shared" si="166"/>
        <v>285000</v>
      </c>
      <c r="H349" s="5">
        <v>869</v>
      </c>
      <c r="I349" s="5">
        <f t="shared" si="167"/>
        <v>132088</v>
      </c>
      <c r="J349" s="140">
        <f t="shared" si="157"/>
        <v>132088</v>
      </c>
      <c r="K349" s="176"/>
      <c r="L349" s="177"/>
    </row>
    <row r="350" spans="1:12" hidden="1" x14ac:dyDescent="0.2">
      <c r="A350" s="1">
        <v>336</v>
      </c>
      <c r="B350" s="34" t="s">
        <v>157</v>
      </c>
      <c r="C350" s="36"/>
      <c r="D350" s="3" t="s">
        <v>158</v>
      </c>
      <c r="E350" s="3">
        <v>28.3</v>
      </c>
      <c r="F350" s="5"/>
      <c r="G350" s="5"/>
      <c r="H350" s="5"/>
      <c r="I350" s="5"/>
      <c r="J350" s="140">
        <f t="shared" si="157"/>
        <v>0</v>
      </c>
      <c r="K350" s="176"/>
      <c r="L350" s="177"/>
    </row>
    <row r="351" spans="1:12" hidden="1" x14ac:dyDescent="0.2">
      <c r="A351" s="1">
        <v>337</v>
      </c>
      <c r="B351" s="34" t="s">
        <v>182</v>
      </c>
      <c r="C351" s="36"/>
      <c r="D351" s="3" t="s">
        <v>158</v>
      </c>
      <c r="E351" s="3">
        <v>20.399999999999999</v>
      </c>
      <c r="F351" s="5"/>
      <c r="G351" s="5"/>
      <c r="H351" s="5"/>
      <c r="I351" s="5"/>
      <c r="J351" s="140">
        <f t="shared" si="157"/>
        <v>0</v>
      </c>
      <c r="K351" s="176"/>
      <c r="L351" s="177"/>
    </row>
    <row r="352" spans="1:12" hidden="1" x14ac:dyDescent="0.2">
      <c r="A352" s="1">
        <v>338</v>
      </c>
      <c r="B352" s="34" t="s">
        <v>159</v>
      </c>
      <c r="C352" s="36"/>
      <c r="D352" s="3" t="s">
        <v>158</v>
      </c>
      <c r="E352" s="3">
        <v>20.8</v>
      </c>
      <c r="F352" s="5"/>
      <c r="G352" s="5"/>
      <c r="H352" s="5"/>
      <c r="I352" s="5"/>
      <c r="J352" s="140">
        <f t="shared" si="157"/>
        <v>0</v>
      </c>
      <c r="K352" s="176"/>
      <c r="L352" s="177"/>
    </row>
    <row r="353" spans="1:12" hidden="1" x14ac:dyDescent="0.2">
      <c r="A353" s="1">
        <v>339</v>
      </c>
      <c r="B353" s="34" t="s">
        <v>183</v>
      </c>
      <c r="C353" s="36"/>
      <c r="D353" s="3" t="s">
        <v>158</v>
      </c>
      <c r="E353" s="3">
        <v>8.1999999999999993</v>
      </c>
      <c r="F353" s="5"/>
      <c r="G353" s="5"/>
      <c r="H353" s="5"/>
      <c r="I353" s="5"/>
      <c r="J353" s="140">
        <f t="shared" si="157"/>
        <v>0</v>
      </c>
      <c r="K353" s="176"/>
      <c r="L353" s="177"/>
    </row>
    <row r="354" spans="1:12" hidden="1" x14ac:dyDescent="0.2">
      <c r="A354" s="1">
        <v>340</v>
      </c>
      <c r="B354" s="34" t="s">
        <v>160</v>
      </c>
      <c r="C354" s="36"/>
      <c r="D354" s="3" t="s">
        <v>71</v>
      </c>
      <c r="E354" s="53">
        <v>33.6</v>
      </c>
      <c r="F354" s="5">
        <v>1875</v>
      </c>
      <c r="G354" s="5">
        <f t="shared" ref="G354:G355" si="168">E354*F354</f>
        <v>63000</v>
      </c>
      <c r="H354" s="5">
        <v>1617</v>
      </c>
      <c r="I354" s="5">
        <f t="shared" ref="I354:I355" si="169">E354*H354</f>
        <v>54331.200000000004</v>
      </c>
      <c r="J354" s="140">
        <f t="shared" si="157"/>
        <v>54331.200000000004</v>
      </c>
      <c r="K354" s="176"/>
      <c r="L354" s="177"/>
    </row>
    <row r="355" spans="1:12" hidden="1" x14ac:dyDescent="0.2">
      <c r="A355" s="1">
        <v>341</v>
      </c>
      <c r="B355" s="34" t="s">
        <v>169</v>
      </c>
      <c r="C355" s="36"/>
      <c r="D355" s="3" t="s">
        <v>71</v>
      </c>
      <c r="E355" s="3">
        <v>6</v>
      </c>
      <c r="F355" s="5">
        <v>1875</v>
      </c>
      <c r="G355" s="5">
        <f t="shared" si="168"/>
        <v>11250</v>
      </c>
      <c r="H355" s="5">
        <v>1428</v>
      </c>
      <c r="I355" s="5">
        <f t="shared" si="169"/>
        <v>8568</v>
      </c>
      <c r="J355" s="140">
        <f t="shared" si="157"/>
        <v>8568</v>
      </c>
      <c r="K355" s="176"/>
      <c r="L355" s="177"/>
    </row>
    <row r="356" spans="1:12" hidden="1" x14ac:dyDescent="0.2">
      <c r="A356" s="1">
        <v>342</v>
      </c>
      <c r="B356" s="34" t="s">
        <v>191</v>
      </c>
      <c r="C356" s="36"/>
      <c r="D356" s="3" t="s">
        <v>158</v>
      </c>
      <c r="E356" s="3">
        <v>1.5</v>
      </c>
      <c r="F356" s="5"/>
      <c r="G356" s="5"/>
      <c r="H356" s="5"/>
      <c r="I356" s="5"/>
      <c r="J356" s="140">
        <f t="shared" si="157"/>
        <v>0</v>
      </c>
      <c r="K356" s="176"/>
      <c r="L356" s="177"/>
    </row>
    <row r="357" spans="1:12" hidden="1" x14ac:dyDescent="0.2">
      <c r="A357" s="1">
        <v>343</v>
      </c>
      <c r="B357" s="34" t="s">
        <v>171</v>
      </c>
      <c r="C357" s="36"/>
      <c r="D357" s="3" t="s">
        <v>71</v>
      </c>
      <c r="E357" s="53">
        <v>1.4000000000000001</v>
      </c>
      <c r="F357" s="5">
        <v>1875</v>
      </c>
      <c r="G357" s="5">
        <f t="shared" ref="G357:G359" si="170">E357*F357</f>
        <v>2625.0000000000005</v>
      </c>
      <c r="H357" s="5">
        <v>2646</v>
      </c>
      <c r="I357" s="5">
        <f t="shared" ref="I357:I359" si="171">E357*H357</f>
        <v>3704.4000000000005</v>
      </c>
      <c r="J357" s="140">
        <f t="shared" si="157"/>
        <v>3704.4000000000005</v>
      </c>
      <c r="K357" s="176"/>
      <c r="L357" s="177"/>
    </row>
    <row r="358" spans="1:12" hidden="1" x14ac:dyDescent="0.2">
      <c r="A358" s="1">
        <v>344</v>
      </c>
      <c r="B358" s="34" t="s">
        <v>192</v>
      </c>
      <c r="C358" s="36"/>
      <c r="D358" s="3" t="s">
        <v>193</v>
      </c>
      <c r="E358" s="3">
        <v>8</v>
      </c>
      <c r="F358" s="5">
        <v>1000</v>
      </c>
      <c r="G358" s="5">
        <f t="shared" si="170"/>
        <v>8000</v>
      </c>
      <c r="H358" s="5">
        <v>95</v>
      </c>
      <c r="I358" s="5">
        <f t="shared" si="171"/>
        <v>760</v>
      </c>
      <c r="J358" s="140">
        <f t="shared" si="157"/>
        <v>760</v>
      </c>
      <c r="K358" s="176"/>
      <c r="L358" s="177"/>
    </row>
    <row r="359" spans="1:12" hidden="1" x14ac:dyDescent="0.2">
      <c r="A359" s="1">
        <v>345</v>
      </c>
      <c r="B359" s="34" t="s">
        <v>75</v>
      </c>
      <c r="C359" s="36"/>
      <c r="D359" s="3" t="s">
        <v>21</v>
      </c>
      <c r="E359" s="3">
        <v>1</v>
      </c>
      <c r="F359" s="5">
        <v>0</v>
      </c>
      <c r="G359" s="5">
        <f t="shared" si="170"/>
        <v>0</v>
      </c>
      <c r="H359" s="5">
        <v>49673</v>
      </c>
      <c r="I359" s="5">
        <f t="shared" si="171"/>
        <v>49673</v>
      </c>
      <c r="J359" s="140">
        <f t="shared" si="157"/>
        <v>49673</v>
      </c>
      <c r="K359" s="176"/>
      <c r="L359" s="177"/>
    </row>
    <row r="360" spans="1:12" hidden="1" x14ac:dyDescent="0.2">
      <c r="A360" s="1">
        <v>346</v>
      </c>
      <c r="B360" s="54" t="s">
        <v>194</v>
      </c>
      <c r="C360" s="36"/>
      <c r="D360" s="3"/>
      <c r="E360" s="3"/>
      <c r="F360" s="5"/>
      <c r="G360" s="5"/>
      <c r="H360" s="5"/>
      <c r="I360" s="5"/>
      <c r="J360" s="140">
        <f t="shared" si="157"/>
        <v>0</v>
      </c>
      <c r="K360" s="176"/>
      <c r="L360" s="177"/>
    </row>
    <row r="361" spans="1:12" hidden="1" x14ac:dyDescent="0.2">
      <c r="A361" s="1">
        <v>347</v>
      </c>
      <c r="B361" s="34" t="s">
        <v>155</v>
      </c>
      <c r="C361" s="36"/>
      <c r="D361" s="3" t="s">
        <v>30</v>
      </c>
      <c r="E361" s="3">
        <v>8</v>
      </c>
      <c r="F361" s="5">
        <v>800</v>
      </c>
      <c r="G361" s="5">
        <f t="shared" ref="G361:G362" si="172">E361*F361</f>
        <v>6400</v>
      </c>
      <c r="H361" s="5">
        <v>2142</v>
      </c>
      <c r="I361" s="5">
        <f t="shared" ref="I361:I362" si="173">E361*H361</f>
        <v>17136</v>
      </c>
      <c r="J361" s="140">
        <f t="shared" si="157"/>
        <v>17136</v>
      </c>
      <c r="K361" s="176"/>
      <c r="L361" s="177"/>
    </row>
    <row r="362" spans="1:12" hidden="1" x14ac:dyDescent="0.2">
      <c r="A362" s="1">
        <v>348</v>
      </c>
      <c r="B362" s="34" t="s">
        <v>156</v>
      </c>
      <c r="C362" s="36"/>
      <c r="D362" s="3" t="s">
        <v>71</v>
      </c>
      <c r="E362" s="3">
        <v>152</v>
      </c>
      <c r="F362" s="5">
        <v>1875</v>
      </c>
      <c r="G362" s="5">
        <f t="shared" si="172"/>
        <v>285000</v>
      </c>
      <c r="H362" s="5">
        <v>869</v>
      </c>
      <c r="I362" s="5">
        <f t="shared" si="173"/>
        <v>132088</v>
      </c>
      <c r="J362" s="140">
        <f t="shared" si="157"/>
        <v>132088</v>
      </c>
      <c r="K362" s="176"/>
      <c r="L362" s="177"/>
    </row>
    <row r="363" spans="1:12" hidden="1" x14ac:dyDescent="0.2">
      <c r="A363" s="1">
        <v>349</v>
      </c>
      <c r="B363" s="34" t="s">
        <v>157</v>
      </c>
      <c r="C363" s="36"/>
      <c r="D363" s="3" t="s">
        <v>158</v>
      </c>
      <c r="E363" s="3">
        <v>28.3</v>
      </c>
      <c r="F363" s="5"/>
      <c r="G363" s="5"/>
      <c r="H363" s="5"/>
      <c r="I363" s="5"/>
      <c r="J363" s="140">
        <f t="shared" si="157"/>
        <v>0</v>
      </c>
      <c r="K363" s="176"/>
      <c r="L363" s="177"/>
    </row>
    <row r="364" spans="1:12" hidden="1" x14ac:dyDescent="0.2">
      <c r="A364" s="1">
        <v>350</v>
      </c>
      <c r="B364" s="34" t="s">
        <v>182</v>
      </c>
      <c r="C364" s="36"/>
      <c r="D364" s="3" t="s">
        <v>158</v>
      </c>
      <c r="E364" s="3">
        <v>20.399999999999999</v>
      </c>
      <c r="F364" s="5"/>
      <c r="G364" s="5"/>
      <c r="H364" s="5"/>
      <c r="I364" s="5"/>
      <c r="J364" s="140">
        <f t="shared" si="157"/>
        <v>0</v>
      </c>
      <c r="K364" s="176"/>
      <c r="L364" s="177"/>
    </row>
    <row r="365" spans="1:12" hidden="1" x14ac:dyDescent="0.2">
      <c r="A365" s="1">
        <v>351</v>
      </c>
      <c r="B365" s="34" t="s">
        <v>159</v>
      </c>
      <c r="C365" s="36"/>
      <c r="D365" s="3" t="s">
        <v>158</v>
      </c>
      <c r="E365" s="3">
        <v>20.8</v>
      </c>
      <c r="F365" s="5"/>
      <c r="G365" s="5"/>
      <c r="H365" s="5"/>
      <c r="I365" s="5"/>
      <c r="J365" s="140">
        <f t="shared" si="157"/>
        <v>0</v>
      </c>
      <c r="K365" s="176"/>
      <c r="L365" s="177"/>
    </row>
    <row r="366" spans="1:12" hidden="1" x14ac:dyDescent="0.2">
      <c r="A366" s="1">
        <v>352</v>
      </c>
      <c r="B366" s="34" t="s">
        <v>183</v>
      </c>
      <c r="C366" s="36"/>
      <c r="D366" s="3" t="s">
        <v>158</v>
      </c>
      <c r="E366" s="3">
        <v>8.1999999999999993</v>
      </c>
      <c r="F366" s="5"/>
      <c r="G366" s="5"/>
      <c r="H366" s="5"/>
      <c r="I366" s="5"/>
      <c r="J366" s="140">
        <f t="shared" si="157"/>
        <v>0</v>
      </c>
      <c r="K366" s="176"/>
      <c r="L366" s="177"/>
    </row>
    <row r="367" spans="1:12" hidden="1" x14ac:dyDescent="0.2">
      <c r="A367" s="1">
        <v>353</v>
      </c>
      <c r="B367" s="34" t="s">
        <v>160</v>
      </c>
      <c r="C367" s="36"/>
      <c r="D367" s="3" t="s">
        <v>71</v>
      </c>
      <c r="E367" s="53">
        <v>33.6</v>
      </c>
      <c r="F367" s="5">
        <v>1875</v>
      </c>
      <c r="G367" s="5">
        <f t="shared" ref="G367:G368" si="174">E367*F367</f>
        <v>63000</v>
      </c>
      <c r="H367" s="5">
        <v>1617</v>
      </c>
      <c r="I367" s="5">
        <f t="shared" ref="I367:I368" si="175">E367*H367</f>
        <v>54331.200000000004</v>
      </c>
      <c r="J367" s="140">
        <f t="shared" si="157"/>
        <v>54331.200000000004</v>
      </c>
      <c r="K367" s="176"/>
      <c r="L367" s="177"/>
    </row>
    <row r="368" spans="1:12" hidden="1" x14ac:dyDescent="0.2">
      <c r="A368" s="1">
        <v>354</v>
      </c>
      <c r="B368" s="34" t="s">
        <v>169</v>
      </c>
      <c r="C368" s="36"/>
      <c r="D368" s="3" t="s">
        <v>71</v>
      </c>
      <c r="E368" s="3">
        <v>6</v>
      </c>
      <c r="F368" s="5">
        <v>1875</v>
      </c>
      <c r="G368" s="5">
        <f t="shared" si="174"/>
        <v>11250</v>
      </c>
      <c r="H368" s="5">
        <v>1428</v>
      </c>
      <c r="I368" s="5">
        <f t="shared" si="175"/>
        <v>8568</v>
      </c>
      <c r="J368" s="140">
        <f t="shared" si="157"/>
        <v>8568</v>
      </c>
      <c r="K368" s="176"/>
      <c r="L368" s="177"/>
    </row>
    <row r="369" spans="1:12" hidden="1" x14ac:dyDescent="0.2">
      <c r="A369" s="1">
        <v>355</v>
      </c>
      <c r="B369" s="34" t="s">
        <v>191</v>
      </c>
      <c r="C369" s="36"/>
      <c r="D369" s="3" t="s">
        <v>158</v>
      </c>
      <c r="E369" s="3">
        <v>1.5</v>
      </c>
      <c r="F369" s="5"/>
      <c r="G369" s="5"/>
      <c r="H369" s="5"/>
      <c r="I369" s="5"/>
      <c r="J369" s="140">
        <f t="shared" si="157"/>
        <v>0</v>
      </c>
      <c r="K369" s="176"/>
      <c r="L369" s="177"/>
    </row>
    <row r="370" spans="1:12" hidden="1" x14ac:dyDescent="0.2">
      <c r="A370" s="1">
        <v>356</v>
      </c>
      <c r="B370" s="34" t="s">
        <v>171</v>
      </c>
      <c r="C370" s="36"/>
      <c r="D370" s="3" t="s">
        <v>71</v>
      </c>
      <c r="E370" s="53">
        <v>1.4000000000000001</v>
      </c>
      <c r="F370" s="5">
        <v>1875</v>
      </c>
      <c r="G370" s="5">
        <f t="shared" ref="G370:G372" si="176">E370*F370</f>
        <v>2625.0000000000005</v>
      </c>
      <c r="H370" s="5">
        <v>2646</v>
      </c>
      <c r="I370" s="5">
        <f t="shared" ref="I370:I372" si="177">E370*H370</f>
        <v>3704.4000000000005</v>
      </c>
      <c r="J370" s="140">
        <f t="shared" si="157"/>
        <v>3704.4000000000005</v>
      </c>
      <c r="K370" s="176"/>
      <c r="L370" s="177"/>
    </row>
    <row r="371" spans="1:12" hidden="1" x14ac:dyDescent="0.2">
      <c r="A371" s="1">
        <v>357</v>
      </c>
      <c r="B371" s="34" t="s">
        <v>192</v>
      </c>
      <c r="C371" s="36"/>
      <c r="D371" s="3" t="s">
        <v>193</v>
      </c>
      <c r="E371" s="3">
        <v>8</v>
      </c>
      <c r="F371" s="5">
        <v>1000</v>
      </c>
      <c r="G371" s="5">
        <f t="shared" si="176"/>
        <v>8000</v>
      </c>
      <c r="H371" s="5">
        <v>95</v>
      </c>
      <c r="I371" s="5">
        <f t="shared" si="177"/>
        <v>760</v>
      </c>
      <c r="J371" s="140">
        <f t="shared" si="157"/>
        <v>760</v>
      </c>
      <c r="K371" s="176"/>
      <c r="L371" s="177"/>
    </row>
    <row r="372" spans="1:12" hidden="1" x14ac:dyDescent="0.2">
      <c r="A372" s="1">
        <v>358</v>
      </c>
      <c r="B372" s="34" t="s">
        <v>75</v>
      </c>
      <c r="C372" s="36"/>
      <c r="D372" s="3" t="s">
        <v>21</v>
      </c>
      <c r="E372" s="3">
        <v>1</v>
      </c>
      <c r="F372" s="5">
        <v>0</v>
      </c>
      <c r="G372" s="5">
        <f t="shared" si="176"/>
        <v>0</v>
      </c>
      <c r="H372" s="5">
        <v>49673</v>
      </c>
      <c r="I372" s="5">
        <f t="shared" si="177"/>
        <v>49673</v>
      </c>
      <c r="J372" s="140">
        <f t="shared" si="157"/>
        <v>49673</v>
      </c>
      <c r="K372" s="176"/>
      <c r="L372" s="177"/>
    </row>
    <row r="373" spans="1:12" hidden="1" x14ac:dyDescent="0.2">
      <c r="A373" s="1">
        <v>359</v>
      </c>
      <c r="B373" s="54" t="s">
        <v>195</v>
      </c>
      <c r="C373" s="36"/>
      <c r="D373" s="3"/>
      <c r="E373" s="3"/>
      <c r="F373" s="5"/>
      <c r="G373" s="5"/>
      <c r="H373" s="5"/>
      <c r="I373" s="5"/>
      <c r="J373" s="140">
        <f t="shared" si="157"/>
        <v>0</v>
      </c>
      <c r="K373" s="176"/>
      <c r="L373" s="177"/>
    </row>
    <row r="374" spans="1:12" hidden="1" x14ac:dyDescent="0.2">
      <c r="A374" s="1">
        <v>360</v>
      </c>
      <c r="B374" s="34" t="s">
        <v>196</v>
      </c>
      <c r="C374" s="36" t="s">
        <v>197</v>
      </c>
      <c r="D374" s="3" t="s">
        <v>30</v>
      </c>
      <c r="E374" s="3">
        <v>2</v>
      </c>
      <c r="F374" s="5">
        <v>800</v>
      </c>
      <c r="G374" s="5">
        <f t="shared" ref="G374:G377" si="178">E374*F374</f>
        <v>1600</v>
      </c>
      <c r="H374" s="5">
        <v>627</v>
      </c>
      <c r="I374" s="5">
        <f t="shared" ref="I374:I377" si="179">E374*H374</f>
        <v>1254</v>
      </c>
      <c r="J374" s="140">
        <f t="shared" si="157"/>
        <v>1254</v>
      </c>
      <c r="K374" s="176"/>
      <c r="L374" s="177"/>
    </row>
    <row r="375" spans="1:12" hidden="1" x14ac:dyDescent="0.2">
      <c r="A375" s="1">
        <v>361</v>
      </c>
      <c r="B375" s="34" t="s">
        <v>177</v>
      </c>
      <c r="C375" s="36"/>
      <c r="D375" s="3" t="s">
        <v>30</v>
      </c>
      <c r="E375" s="3">
        <v>2</v>
      </c>
      <c r="F375" s="5">
        <v>600</v>
      </c>
      <c r="G375" s="5">
        <f t="shared" si="178"/>
        <v>1200</v>
      </c>
      <c r="H375" s="5">
        <v>595</v>
      </c>
      <c r="I375" s="5">
        <f t="shared" si="179"/>
        <v>1190</v>
      </c>
      <c r="J375" s="140">
        <f t="shared" si="157"/>
        <v>1190</v>
      </c>
      <c r="K375" s="176"/>
      <c r="L375" s="177"/>
    </row>
    <row r="376" spans="1:12" hidden="1" x14ac:dyDescent="0.2">
      <c r="A376" s="1">
        <v>362</v>
      </c>
      <c r="B376" s="34" t="s">
        <v>198</v>
      </c>
      <c r="C376" s="36"/>
      <c r="D376" s="3" t="s">
        <v>30</v>
      </c>
      <c r="E376" s="3">
        <v>10</v>
      </c>
      <c r="F376" s="5">
        <v>800</v>
      </c>
      <c r="G376" s="5">
        <f t="shared" si="178"/>
        <v>8000</v>
      </c>
      <c r="H376" s="5">
        <v>2975</v>
      </c>
      <c r="I376" s="5">
        <f t="shared" si="179"/>
        <v>29750</v>
      </c>
      <c r="J376" s="140">
        <f t="shared" si="157"/>
        <v>29750</v>
      </c>
      <c r="K376" s="176"/>
      <c r="L376" s="177"/>
    </row>
    <row r="377" spans="1:12" ht="12" hidden="1" customHeight="1" x14ac:dyDescent="0.2">
      <c r="A377" s="1">
        <v>363</v>
      </c>
      <c r="B377" s="34" t="s">
        <v>178</v>
      </c>
      <c r="C377" s="3"/>
      <c r="D377" s="3" t="s">
        <v>71</v>
      </c>
      <c r="E377" s="3">
        <v>14</v>
      </c>
      <c r="F377" s="5">
        <v>1875</v>
      </c>
      <c r="G377" s="5">
        <f t="shared" si="178"/>
        <v>26250</v>
      </c>
      <c r="H377" s="5">
        <v>840</v>
      </c>
      <c r="I377" s="5">
        <f t="shared" si="179"/>
        <v>11760</v>
      </c>
      <c r="J377" s="140">
        <f t="shared" si="157"/>
        <v>11760</v>
      </c>
      <c r="K377" s="176"/>
      <c r="L377" s="177"/>
    </row>
    <row r="378" spans="1:12" hidden="1" x14ac:dyDescent="0.2">
      <c r="A378" s="1">
        <v>364</v>
      </c>
      <c r="B378" s="34" t="s">
        <v>179</v>
      </c>
      <c r="C378" s="36"/>
      <c r="D378" s="3" t="s">
        <v>158</v>
      </c>
      <c r="E378" s="3">
        <v>27.2</v>
      </c>
      <c r="F378" s="5"/>
      <c r="G378" s="5"/>
      <c r="H378" s="5"/>
      <c r="I378" s="5"/>
      <c r="J378" s="140">
        <f t="shared" si="157"/>
        <v>0</v>
      </c>
      <c r="K378" s="176"/>
      <c r="L378" s="177"/>
    </row>
    <row r="379" spans="1:12" ht="12" hidden="1" customHeight="1" x14ac:dyDescent="0.2">
      <c r="A379" s="1">
        <v>365</v>
      </c>
      <c r="B379" s="34" t="s">
        <v>180</v>
      </c>
      <c r="C379" s="3"/>
      <c r="D379" s="3" t="s">
        <v>71</v>
      </c>
      <c r="E379" s="53">
        <v>4.2</v>
      </c>
      <c r="F379" s="5">
        <v>1875</v>
      </c>
      <c r="G379" s="5">
        <f t="shared" ref="G379:G380" si="180">E379*F379</f>
        <v>7875</v>
      </c>
      <c r="H379" s="5">
        <v>3080</v>
      </c>
      <c r="I379" s="5">
        <f t="shared" ref="I379:I380" si="181">E379*H379</f>
        <v>12936</v>
      </c>
      <c r="J379" s="140">
        <f t="shared" si="157"/>
        <v>12936</v>
      </c>
      <c r="K379" s="176"/>
      <c r="L379" s="177"/>
    </row>
    <row r="380" spans="1:12" hidden="1" x14ac:dyDescent="0.2">
      <c r="A380" s="1">
        <v>366</v>
      </c>
      <c r="B380" s="34" t="s">
        <v>156</v>
      </c>
      <c r="C380" s="36"/>
      <c r="D380" s="3" t="s">
        <v>71</v>
      </c>
      <c r="E380" s="3">
        <v>111</v>
      </c>
      <c r="F380" s="5">
        <v>1875</v>
      </c>
      <c r="G380" s="5">
        <f t="shared" si="180"/>
        <v>208125</v>
      </c>
      <c r="H380" s="5">
        <v>869</v>
      </c>
      <c r="I380" s="5">
        <f t="shared" si="181"/>
        <v>96459</v>
      </c>
      <c r="J380" s="140">
        <f t="shared" si="157"/>
        <v>96459</v>
      </c>
      <c r="K380" s="176"/>
      <c r="L380" s="177"/>
    </row>
    <row r="381" spans="1:12" hidden="1" x14ac:dyDescent="0.2">
      <c r="A381" s="1">
        <v>367</v>
      </c>
      <c r="B381" s="34" t="s">
        <v>182</v>
      </c>
      <c r="C381" s="36"/>
      <c r="D381" s="3" t="s">
        <v>158</v>
      </c>
      <c r="E381" s="3">
        <v>34.9</v>
      </c>
      <c r="F381" s="5"/>
      <c r="G381" s="5"/>
      <c r="H381" s="5"/>
      <c r="I381" s="5"/>
      <c r="J381" s="140">
        <f t="shared" si="157"/>
        <v>0</v>
      </c>
      <c r="K381" s="176"/>
      <c r="L381" s="177"/>
    </row>
    <row r="382" spans="1:12" hidden="1" x14ac:dyDescent="0.2">
      <c r="A382" s="1">
        <v>368</v>
      </c>
      <c r="B382" s="34" t="s">
        <v>159</v>
      </c>
      <c r="C382" s="36"/>
      <c r="D382" s="3" t="s">
        <v>158</v>
      </c>
      <c r="E382" s="3">
        <v>1.1000000000000001</v>
      </c>
      <c r="F382" s="5"/>
      <c r="G382" s="5"/>
      <c r="H382" s="5"/>
      <c r="I382" s="5"/>
      <c r="J382" s="140">
        <f t="shared" si="157"/>
        <v>0</v>
      </c>
      <c r="K382" s="176"/>
      <c r="L382" s="177"/>
    </row>
    <row r="383" spans="1:12" hidden="1" x14ac:dyDescent="0.2">
      <c r="A383" s="1">
        <v>369</v>
      </c>
      <c r="B383" s="34" t="s">
        <v>183</v>
      </c>
      <c r="C383" s="36"/>
      <c r="D383" s="3" t="s">
        <v>158</v>
      </c>
      <c r="E383" s="3">
        <v>15.6</v>
      </c>
      <c r="F383" s="5"/>
      <c r="G383" s="5"/>
      <c r="H383" s="5"/>
      <c r="I383" s="5"/>
      <c r="J383" s="140">
        <f t="shared" si="157"/>
        <v>0</v>
      </c>
      <c r="K383" s="176"/>
      <c r="L383" s="177"/>
    </row>
    <row r="384" spans="1:12" hidden="1" x14ac:dyDescent="0.2">
      <c r="A384" s="1">
        <v>370</v>
      </c>
      <c r="B384" s="34" t="s">
        <v>160</v>
      </c>
      <c r="C384" s="36"/>
      <c r="D384" s="3" t="s">
        <v>71</v>
      </c>
      <c r="E384" s="53">
        <v>33</v>
      </c>
      <c r="F384" s="5">
        <v>1875</v>
      </c>
      <c r="G384" s="5">
        <f t="shared" ref="G384:G385" si="182">E384*F384</f>
        <v>61875</v>
      </c>
      <c r="H384" s="5">
        <v>1617</v>
      </c>
      <c r="I384" s="5">
        <f t="shared" ref="I384:I385" si="183">E384*H384</f>
        <v>53361</v>
      </c>
      <c r="J384" s="140">
        <f t="shared" si="157"/>
        <v>53361</v>
      </c>
      <c r="K384" s="176"/>
      <c r="L384" s="177"/>
    </row>
    <row r="385" spans="1:12" hidden="1" x14ac:dyDescent="0.2">
      <c r="A385" s="1">
        <v>371</v>
      </c>
      <c r="B385" s="34" t="s">
        <v>161</v>
      </c>
      <c r="C385" s="36"/>
      <c r="D385" s="3" t="s">
        <v>71</v>
      </c>
      <c r="E385" s="3">
        <v>44</v>
      </c>
      <c r="F385" s="5">
        <v>1875</v>
      </c>
      <c r="G385" s="5">
        <f t="shared" si="182"/>
        <v>82500</v>
      </c>
      <c r="H385" s="5">
        <v>1226</v>
      </c>
      <c r="I385" s="5">
        <f t="shared" si="183"/>
        <v>53944</v>
      </c>
      <c r="J385" s="140">
        <f t="shared" si="157"/>
        <v>53944</v>
      </c>
      <c r="K385" s="176"/>
      <c r="L385" s="177"/>
    </row>
    <row r="386" spans="1:12" hidden="1" x14ac:dyDescent="0.2">
      <c r="A386" s="1">
        <v>372</v>
      </c>
      <c r="B386" s="34" t="s">
        <v>162</v>
      </c>
      <c r="C386" s="36"/>
      <c r="D386" s="3" t="s">
        <v>158</v>
      </c>
      <c r="E386" s="3">
        <v>15.5</v>
      </c>
      <c r="F386" s="5"/>
      <c r="G386" s="5"/>
      <c r="H386" s="5"/>
      <c r="I386" s="5"/>
      <c r="J386" s="140">
        <f t="shared" si="157"/>
        <v>0</v>
      </c>
      <c r="K386" s="176"/>
      <c r="L386" s="177"/>
    </row>
    <row r="387" spans="1:12" hidden="1" x14ac:dyDescent="0.2">
      <c r="A387" s="1">
        <v>373</v>
      </c>
      <c r="B387" s="34" t="s">
        <v>165</v>
      </c>
      <c r="C387" s="36"/>
      <c r="D387" s="3" t="s">
        <v>71</v>
      </c>
      <c r="E387" s="53">
        <v>13.1</v>
      </c>
      <c r="F387" s="5">
        <v>1875</v>
      </c>
      <c r="G387" s="5">
        <f t="shared" ref="G387:G388" si="184">E387*F387</f>
        <v>24562.5</v>
      </c>
      <c r="H387" s="5">
        <v>2132</v>
      </c>
      <c r="I387" s="5">
        <f t="shared" ref="I387:I388" si="185">E387*H387</f>
        <v>27929.200000000001</v>
      </c>
      <c r="J387" s="140">
        <f t="shared" si="157"/>
        <v>27929.200000000001</v>
      </c>
      <c r="K387" s="176"/>
      <c r="L387" s="177"/>
    </row>
    <row r="388" spans="1:12" hidden="1" x14ac:dyDescent="0.2">
      <c r="A388" s="1">
        <v>374</v>
      </c>
      <c r="B388" s="34" t="s">
        <v>169</v>
      </c>
      <c r="C388" s="36"/>
      <c r="D388" s="3" t="s">
        <v>71</v>
      </c>
      <c r="E388" s="3">
        <v>7</v>
      </c>
      <c r="F388" s="5">
        <v>1875</v>
      </c>
      <c r="G388" s="5">
        <f t="shared" si="184"/>
        <v>13125</v>
      </c>
      <c r="H388" s="5">
        <v>1428</v>
      </c>
      <c r="I388" s="5">
        <f t="shared" si="185"/>
        <v>9996</v>
      </c>
      <c r="J388" s="140">
        <f t="shared" si="157"/>
        <v>9996</v>
      </c>
      <c r="K388" s="176"/>
      <c r="L388" s="177"/>
    </row>
    <row r="389" spans="1:12" hidden="1" x14ac:dyDescent="0.2">
      <c r="A389" s="1">
        <v>375</v>
      </c>
      <c r="B389" s="34" t="s">
        <v>199</v>
      </c>
      <c r="C389" s="36"/>
      <c r="D389" s="3" t="s">
        <v>158</v>
      </c>
      <c r="E389" s="3">
        <v>1.5</v>
      </c>
      <c r="F389" s="5"/>
      <c r="G389" s="5"/>
      <c r="H389" s="5"/>
      <c r="I389" s="5"/>
      <c r="J389" s="140">
        <f t="shared" si="157"/>
        <v>0</v>
      </c>
      <c r="K389" s="176"/>
      <c r="L389" s="177"/>
    </row>
    <row r="390" spans="1:12" hidden="1" x14ac:dyDescent="0.2">
      <c r="A390" s="1">
        <v>376</v>
      </c>
      <c r="B390" s="34" t="s">
        <v>171</v>
      </c>
      <c r="C390" s="36"/>
      <c r="D390" s="3" t="s">
        <v>71</v>
      </c>
      <c r="E390" s="53">
        <v>2.2000000000000002</v>
      </c>
      <c r="F390" s="5">
        <v>1875</v>
      </c>
      <c r="G390" s="5">
        <f t="shared" ref="G390:G392" si="186">E390*F390</f>
        <v>4125</v>
      </c>
      <c r="H390" s="5">
        <v>2646</v>
      </c>
      <c r="I390" s="5">
        <f t="shared" ref="I390:I392" si="187">E390*H390</f>
        <v>5821.2000000000007</v>
      </c>
      <c r="J390" s="140">
        <f t="shared" si="157"/>
        <v>5821.2000000000007</v>
      </c>
      <c r="K390" s="176"/>
      <c r="L390" s="177"/>
    </row>
    <row r="391" spans="1:12" hidden="1" x14ac:dyDescent="0.2">
      <c r="A391" s="1">
        <v>377</v>
      </c>
      <c r="B391" s="34" t="s">
        <v>192</v>
      </c>
      <c r="C391" s="36"/>
      <c r="D391" s="3" t="s">
        <v>193</v>
      </c>
      <c r="E391" s="3">
        <v>10</v>
      </c>
      <c r="F391" s="5">
        <v>1000</v>
      </c>
      <c r="G391" s="5">
        <f t="shared" si="186"/>
        <v>10000</v>
      </c>
      <c r="H391" s="5">
        <v>95</v>
      </c>
      <c r="I391" s="5">
        <f t="shared" si="187"/>
        <v>950</v>
      </c>
      <c r="J391" s="140">
        <f t="shared" ref="J391:J441" si="188">I391</f>
        <v>950</v>
      </c>
      <c r="K391" s="176"/>
      <c r="L391" s="177"/>
    </row>
    <row r="392" spans="1:12" hidden="1" x14ac:dyDescent="0.2">
      <c r="A392" s="1">
        <v>378</v>
      </c>
      <c r="B392" s="34" t="s">
        <v>75</v>
      </c>
      <c r="C392" s="36"/>
      <c r="D392" s="3" t="s">
        <v>21</v>
      </c>
      <c r="E392" s="3">
        <v>1</v>
      </c>
      <c r="F392" s="5">
        <v>0</v>
      </c>
      <c r="G392" s="5">
        <f t="shared" si="186"/>
        <v>0</v>
      </c>
      <c r="H392" s="5">
        <v>68052</v>
      </c>
      <c r="I392" s="5">
        <f t="shared" si="187"/>
        <v>68052</v>
      </c>
      <c r="J392" s="140">
        <f t="shared" si="188"/>
        <v>68052</v>
      </c>
      <c r="K392" s="176"/>
      <c r="L392" s="177"/>
    </row>
    <row r="393" spans="1:12" hidden="1" x14ac:dyDescent="0.2">
      <c r="A393" s="1">
        <v>379</v>
      </c>
      <c r="B393" s="54" t="s">
        <v>200</v>
      </c>
      <c r="C393" s="36"/>
      <c r="D393" s="3"/>
      <c r="E393" s="3"/>
      <c r="F393" s="5"/>
      <c r="G393" s="5"/>
      <c r="H393" s="5"/>
      <c r="I393" s="5"/>
      <c r="J393" s="140">
        <f t="shared" si="188"/>
        <v>0</v>
      </c>
      <c r="K393" s="176"/>
      <c r="L393" s="177"/>
    </row>
    <row r="394" spans="1:12" hidden="1" x14ac:dyDescent="0.2">
      <c r="A394" s="1">
        <v>380</v>
      </c>
      <c r="B394" s="34" t="s">
        <v>201</v>
      </c>
      <c r="C394" s="36" t="s">
        <v>202</v>
      </c>
      <c r="D394" s="3" t="s">
        <v>30</v>
      </c>
      <c r="E394" s="3">
        <v>2</v>
      </c>
      <c r="F394" s="5">
        <v>800</v>
      </c>
      <c r="G394" s="5">
        <f t="shared" ref="G394:G397" si="189">E394*F394</f>
        <v>1600</v>
      </c>
      <c r="H394" s="5">
        <v>508</v>
      </c>
      <c r="I394" s="5">
        <f t="shared" ref="I394:I397" si="190">E394*H394</f>
        <v>1016</v>
      </c>
      <c r="J394" s="140">
        <f t="shared" si="188"/>
        <v>1016</v>
      </c>
      <c r="K394" s="176"/>
      <c r="L394" s="177"/>
    </row>
    <row r="395" spans="1:12" hidden="1" x14ac:dyDescent="0.2">
      <c r="A395" s="1">
        <v>381</v>
      </c>
      <c r="B395" s="34" t="s">
        <v>188</v>
      </c>
      <c r="C395" s="36"/>
      <c r="D395" s="3" t="s">
        <v>30</v>
      </c>
      <c r="E395" s="3">
        <v>2</v>
      </c>
      <c r="F395" s="5">
        <v>600</v>
      </c>
      <c r="G395" s="5">
        <f t="shared" si="189"/>
        <v>1200</v>
      </c>
      <c r="H395" s="5">
        <v>532</v>
      </c>
      <c r="I395" s="5">
        <f t="shared" si="190"/>
        <v>1064</v>
      </c>
      <c r="J395" s="140">
        <f t="shared" si="188"/>
        <v>1064</v>
      </c>
      <c r="K395" s="176"/>
      <c r="L395" s="177"/>
    </row>
    <row r="396" spans="1:12" hidden="1" x14ac:dyDescent="0.2">
      <c r="A396" s="1">
        <v>382</v>
      </c>
      <c r="B396" s="34" t="s">
        <v>198</v>
      </c>
      <c r="C396" s="36"/>
      <c r="D396" s="3" t="s">
        <v>30</v>
      </c>
      <c r="E396" s="3">
        <v>10</v>
      </c>
      <c r="F396" s="5">
        <v>800</v>
      </c>
      <c r="G396" s="5">
        <f t="shared" si="189"/>
        <v>8000</v>
      </c>
      <c r="H396" s="5">
        <v>2975</v>
      </c>
      <c r="I396" s="5">
        <f t="shared" si="190"/>
        <v>29750</v>
      </c>
      <c r="J396" s="140">
        <f t="shared" si="188"/>
        <v>29750</v>
      </c>
      <c r="K396" s="176"/>
      <c r="L396" s="177"/>
    </row>
    <row r="397" spans="1:12" ht="12" hidden="1" customHeight="1" x14ac:dyDescent="0.2">
      <c r="A397" s="1">
        <v>383</v>
      </c>
      <c r="B397" s="34" t="s">
        <v>178</v>
      </c>
      <c r="C397" s="3"/>
      <c r="D397" s="3" t="s">
        <v>71</v>
      </c>
      <c r="E397" s="3">
        <v>9</v>
      </c>
      <c r="F397" s="5">
        <v>1875</v>
      </c>
      <c r="G397" s="5">
        <f t="shared" si="189"/>
        <v>16875</v>
      </c>
      <c r="H397" s="5">
        <v>840</v>
      </c>
      <c r="I397" s="5">
        <f t="shared" si="190"/>
        <v>7560</v>
      </c>
      <c r="J397" s="140">
        <f t="shared" si="188"/>
        <v>7560</v>
      </c>
      <c r="K397" s="176"/>
      <c r="L397" s="177"/>
    </row>
    <row r="398" spans="1:12" hidden="1" x14ac:dyDescent="0.2">
      <c r="A398" s="1">
        <v>384</v>
      </c>
      <c r="B398" s="34" t="s">
        <v>189</v>
      </c>
      <c r="C398" s="36"/>
      <c r="D398" s="3" t="s">
        <v>158</v>
      </c>
      <c r="E398" s="3">
        <v>21.6</v>
      </c>
      <c r="F398" s="5"/>
      <c r="G398" s="5"/>
      <c r="H398" s="5"/>
      <c r="I398" s="5"/>
      <c r="J398" s="140">
        <f t="shared" si="188"/>
        <v>0</v>
      </c>
      <c r="K398" s="176"/>
      <c r="L398" s="177"/>
    </row>
    <row r="399" spans="1:12" ht="12" hidden="1" customHeight="1" x14ac:dyDescent="0.2">
      <c r="A399" s="1">
        <v>385</v>
      </c>
      <c r="B399" s="34" t="s">
        <v>180</v>
      </c>
      <c r="C399" s="3"/>
      <c r="D399" s="3" t="s">
        <v>71</v>
      </c>
      <c r="E399" s="53">
        <v>2.6</v>
      </c>
      <c r="F399" s="5">
        <v>1875</v>
      </c>
      <c r="G399" s="5">
        <f t="shared" ref="G399:G400" si="191">E399*F399</f>
        <v>4875</v>
      </c>
      <c r="H399" s="5">
        <v>3080</v>
      </c>
      <c r="I399" s="5">
        <f t="shared" ref="I399:I400" si="192">E399*H399</f>
        <v>8008</v>
      </c>
      <c r="J399" s="140">
        <f t="shared" si="188"/>
        <v>8008</v>
      </c>
      <c r="K399" s="176"/>
      <c r="L399" s="177"/>
    </row>
    <row r="400" spans="1:12" ht="16.899999999999999" hidden="1" customHeight="1" x14ac:dyDescent="0.2">
      <c r="A400" s="1">
        <v>386</v>
      </c>
      <c r="B400" s="34" t="s">
        <v>156</v>
      </c>
      <c r="C400" s="36"/>
      <c r="D400" s="3" t="s">
        <v>71</v>
      </c>
      <c r="E400" s="3">
        <v>111</v>
      </c>
      <c r="F400" s="5">
        <v>1875</v>
      </c>
      <c r="G400" s="5">
        <f t="shared" si="191"/>
        <v>208125</v>
      </c>
      <c r="H400" s="5">
        <v>869</v>
      </c>
      <c r="I400" s="5">
        <f t="shared" si="192"/>
        <v>96459</v>
      </c>
      <c r="J400" s="140">
        <f t="shared" si="188"/>
        <v>96459</v>
      </c>
      <c r="K400" s="176"/>
      <c r="L400" s="177"/>
    </row>
    <row r="401" spans="1:12" hidden="1" x14ac:dyDescent="0.2">
      <c r="A401" s="1">
        <v>387</v>
      </c>
      <c r="B401" s="34" t="s">
        <v>182</v>
      </c>
      <c r="C401" s="36"/>
      <c r="D401" s="3" t="s">
        <v>158</v>
      </c>
      <c r="E401" s="3">
        <v>34.9</v>
      </c>
      <c r="F401" s="5"/>
      <c r="G401" s="5"/>
      <c r="H401" s="5"/>
      <c r="I401" s="5"/>
      <c r="J401" s="140">
        <f t="shared" si="188"/>
        <v>0</v>
      </c>
      <c r="K401" s="176"/>
      <c r="L401" s="177"/>
    </row>
    <row r="402" spans="1:12" hidden="1" x14ac:dyDescent="0.2">
      <c r="A402" s="1">
        <v>388</v>
      </c>
      <c r="B402" s="34" t="s">
        <v>159</v>
      </c>
      <c r="C402" s="36"/>
      <c r="D402" s="3" t="s">
        <v>158</v>
      </c>
      <c r="E402" s="3">
        <v>1.1000000000000001</v>
      </c>
      <c r="F402" s="5"/>
      <c r="G402" s="5"/>
      <c r="H402" s="5"/>
      <c r="I402" s="5"/>
      <c r="J402" s="140">
        <f t="shared" si="188"/>
        <v>0</v>
      </c>
      <c r="K402" s="176"/>
      <c r="L402" s="177"/>
    </row>
    <row r="403" spans="1:12" hidden="1" x14ac:dyDescent="0.2">
      <c r="A403" s="1">
        <v>389</v>
      </c>
      <c r="B403" s="34" t="s">
        <v>183</v>
      </c>
      <c r="C403" s="36"/>
      <c r="D403" s="3" t="s">
        <v>158</v>
      </c>
      <c r="E403" s="3">
        <v>15.6</v>
      </c>
      <c r="F403" s="5"/>
      <c r="G403" s="5"/>
      <c r="H403" s="5"/>
      <c r="I403" s="5"/>
      <c r="J403" s="140">
        <f t="shared" si="188"/>
        <v>0</v>
      </c>
      <c r="K403" s="176"/>
      <c r="L403" s="177"/>
    </row>
    <row r="404" spans="1:12" hidden="1" x14ac:dyDescent="0.2">
      <c r="A404" s="1">
        <v>390</v>
      </c>
      <c r="B404" s="34" t="s">
        <v>160</v>
      </c>
      <c r="C404" s="36"/>
      <c r="D404" s="3" t="s">
        <v>71</v>
      </c>
      <c r="E404" s="53">
        <v>32.4</v>
      </c>
      <c r="F404" s="5">
        <v>1875</v>
      </c>
      <c r="G404" s="5">
        <f t="shared" ref="G404:G405" si="193">E404*F404</f>
        <v>60750</v>
      </c>
      <c r="H404" s="5">
        <v>1617</v>
      </c>
      <c r="I404" s="5">
        <f t="shared" ref="I404:I405" si="194">E404*H404</f>
        <v>52390.799999999996</v>
      </c>
      <c r="J404" s="140">
        <f t="shared" si="188"/>
        <v>52390.799999999996</v>
      </c>
      <c r="K404" s="176"/>
      <c r="L404" s="177"/>
    </row>
    <row r="405" spans="1:12" hidden="1" x14ac:dyDescent="0.2">
      <c r="A405" s="1">
        <v>391</v>
      </c>
      <c r="B405" s="34" t="s">
        <v>161</v>
      </c>
      <c r="C405" s="36"/>
      <c r="D405" s="3" t="s">
        <v>71</v>
      </c>
      <c r="E405" s="3">
        <v>49</v>
      </c>
      <c r="F405" s="5">
        <v>1875</v>
      </c>
      <c r="G405" s="5">
        <f t="shared" si="193"/>
        <v>91875</v>
      </c>
      <c r="H405" s="5">
        <v>1226</v>
      </c>
      <c r="I405" s="5">
        <f t="shared" si="194"/>
        <v>60074</v>
      </c>
      <c r="J405" s="140">
        <f t="shared" si="188"/>
        <v>60074</v>
      </c>
      <c r="K405" s="176"/>
      <c r="L405" s="177"/>
    </row>
    <row r="406" spans="1:12" hidden="1" x14ac:dyDescent="0.2">
      <c r="A406" s="1">
        <v>392</v>
      </c>
      <c r="B406" s="34" t="s">
        <v>162</v>
      </c>
      <c r="C406" s="36"/>
      <c r="D406" s="3" t="s">
        <v>158</v>
      </c>
      <c r="E406" s="3">
        <v>15.5</v>
      </c>
      <c r="F406" s="5"/>
      <c r="G406" s="5"/>
      <c r="H406" s="5"/>
      <c r="I406" s="5"/>
      <c r="J406" s="140">
        <f t="shared" si="188"/>
        <v>0</v>
      </c>
      <c r="K406" s="176"/>
      <c r="L406" s="177"/>
    </row>
    <row r="407" spans="1:12" hidden="1" x14ac:dyDescent="0.2">
      <c r="A407" s="1">
        <v>393</v>
      </c>
      <c r="B407" s="34" t="s">
        <v>164</v>
      </c>
      <c r="C407" s="36"/>
      <c r="D407" s="3" t="s">
        <v>158</v>
      </c>
      <c r="E407" s="3">
        <v>1.1000000000000001</v>
      </c>
      <c r="F407" s="5"/>
      <c r="G407" s="5"/>
      <c r="H407" s="5"/>
      <c r="I407" s="5"/>
      <c r="J407" s="140">
        <f t="shared" si="188"/>
        <v>0</v>
      </c>
      <c r="K407" s="176"/>
      <c r="L407" s="177"/>
    </row>
    <row r="408" spans="1:12" hidden="1" x14ac:dyDescent="0.2">
      <c r="A408" s="1">
        <v>394</v>
      </c>
      <c r="B408" s="34" t="s">
        <v>165</v>
      </c>
      <c r="C408" s="36"/>
      <c r="D408" s="3" t="s">
        <v>71</v>
      </c>
      <c r="E408" s="53">
        <v>14.3</v>
      </c>
      <c r="F408" s="5">
        <v>1875</v>
      </c>
      <c r="G408" s="5">
        <f t="shared" ref="G408:G409" si="195">E408*F408</f>
        <v>26812.5</v>
      </c>
      <c r="H408" s="5">
        <v>2132</v>
      </c>
      <c r="I408" s="5">
        <f t="shared" ref="I408:I409" si="196">E408*H408</f>
        <v>30487.600000000002</v>
      </c>
      <c r="J408" s="140">
        <f t="shared" si="188"/>
        <v>30487.600000000002</v>
      </c>
      <c r="K408" s="176"/>
      <c r="L408" s="177"/>
    </row>
    <row r="409" spans="1:12" hidden="1" x14ac:dyDescent="0.2">
      <c r="A409" s="1">
        <v>395</v>
      </c>
      <c r="B409" s="34" t="s">
        <v>169</v>
      </c>
      <c r="C409" s="36"/>
      <c r="D409" s="3" t="s">
        <v>71</v>
      </c>
      <c r="E409" s="3">
        <v>7</v>
      </c>
      <c r="F409" s="5">
        <v>1875</v>
      </c>
      <c r="G409" s="5">
        <f t="shared" si="195"/>
        <v>13125</v>
      </c>
      <c r="H409" s="5">
        <v>1428</v>
      </c>
      <c r="I409" s="5">
        <f t="shared" si="196"/>
        <v>9996</v>
      </c>
      <c r="J409" s="140">
        <f t="shared" si="188"/>
        <v>9996</v>
      </c>
      <c r="K409" s="176"/>
      <c r="L409" s="177"/>
    </row>
    <row r="410" spans="1:12" hidden="1" x14ac:dyDescent="0.2">
      <c r="A410" s="1">
        <v>396</v>
      </c>
      <c r="B410" s="34" t="s">
        <v>199</v>
      </c>
      <c r="C410" s="36"/>
      <c r="D410" s="3" t="s">
        <v>158</v>
      </c>
      <c r="E410" s="3">
        <v>1.5</v>
      </c>
      <c r="F410" s="5"/>
      <c r="G410" s="5"/>
      <c r="H410" s="5"/>
      <c r="I410" s="5"/>
      <c r="J410" s="140">
        <f t="shared" si="188"/>
        <v>0</v>
      </c>
      <c r="K410" s="176"/>
      <c r="L410" s="177"/>
    </row>
    <row r="411" spans="1:12" hidden="1" x14ac:dyDescent="0.2">
      <c r="A411" s="1">
        <v>397</v>
      </c>
      <c r="B411" s="34" t="s">
        <v>171</v>
      </c>
      <c r="C411" s="36"/>
      <c r="D411" s="3" t="s">
        <v>71</v>
      </c>
      <c r="E411" s="53">
        <v>2</v>
      </c>
      <c r="F411" s="5">
        <v>1875</v>
      </c>
      <c r="G411" s="5">
        <f t="shared" ref="G411:G413" si="197">E411*F411</f>
        <v>3750</v>
      </c>
      <c r="H411" s="5">
        <v>2646</v>
      </c>
      <c r="I411" s="5">
        <f t="shared" ref="I411:I413" si="198">E411*H411</f>
        <v>5292</v>
      </c>
      <c r="J411" s="140">
        <f t="shared" si="188"/>
        <v>5292</v>
      </c>
      <c r="K411" s="176"/>
      <c r="L411" s="177"/>
    </row>
    <row r="412" spans="1:12" hidden="1" x14ac:dyDescent="0.2">
      <c r="A412" s="1">
        <v>398</v>
      </c>
      <c r="B412" s="34" t="s">
        <v>192</v>
      </c>
      <c r="C412" s="36"/>
      <c r="D412" s="3" t="s">
        <v>193</v>
      </c>
      <c r="E412" s="3">
        <v>10</v>
      </c>
      <c r="F412" s="5">
        <v>1000</v>
      </c>
      <c r="G412" s="5">
        <f t="shared" si="197"/>
        <v>10000</v>
      </c>
      <c r="H412" s="5">
        <v>95</v>
      </c>
      <c r="I412" s="5">
        <f t="shared" si="198"/>
        <v>950</v>
      </c>
      <c r="J412" s="140">
        <f t="shared" si="188"/>
        <v>950</v>
      </c>
      <c r="K412" s="176"/>
      <c r="L412" s="177"/>
    </row>
    <row r="413" spans="1:12" hidden="1" x14ac:dyDescent="0.2">
      <c r="A413" s="1">
        <v>399</v>
      </c>
      <c r="B413" s="34" t="s">
        <v>75</v>
      </c>
      <c r="C413" s="36"/>
      <c r="D413" s="3" t="s">
        <v>21</v>
      </c>
      <c r="E413" s="3">
        <v>1</v>
      </c>
      <c r="F413" s="5">
        <v>0</v>
      </c>
      <c r="G413" s="5">
        <f t="shared" si="197"/>
        <v>0</v>
      </c>
      <c r="H413" s="5">
        <v>67567</v>
      </c>
      <c r="I413" s="5">
        <f t="shared" si="198"/>
        <v>67567</v>
      </c>
      <c r="J413" s="140">
        <f t="shared" si="188"/>
        <v>67567</v>
      </c>
      <c r="K413" s="176"/>
      <c r="L413" s="177"/>
    </row>
    <row r="414" spans="1:12" hidden="1" x14ac:dyDescent="0.2">
      <c r="A414" s="1">
        <v>400</v>
      </c>
      <c r="B414" s="54" t="s">
        <v>143</v>
      </c>
      <c r="C414" s="36"/>
      <c r="D414" s="3"/>
      <c r="E414" s="3"/>
      <c r="F414" s="5"/>
      <c r="G414" s="5"/>
      <c r="H414" s="5"/>
      <c r="I414" s="5"/>
      <c r="J414" s="140">
        <f t="shared" si="188"/>
        <v>0</v>
      </c>
      <c r="K414" s="176"/>
      <c r="L414" s="177"/>
    </row>
    <row r="415" spans="1:12" hidden="1" x14ac:dyDescent="0.2">
      <c r="A415" s="1">
        <v>401</v>
      </c>
      <c r="B415" s="34" t="s">
        <v>203</v>
      </c>
      <c r="C415" s="36" t="s">
        <v>204</v>
      </c>
      <c r="D415" s="3" t="s">
        <v>30</v>
      </c>
      <c r="E415" s="3">
        <v>2</v>
      </c>
      <c r="F415" s="5">
        <v>1500</v>
      </c>
      <c r="G415" s="5">
        <f t="shared" ref="G415:G416" si="199">E415*F415</f>
        <v>3000</v>
      </c>
      <c r="H415" s="5">
        <v>4977</v>
      </c>
      <c r="I415" s="5">
        <f t="shared" ref="I415:I416" si="200">E415*H415</f>
        <v>9954</v>
      </c>
      <c r="J415" s="140">
        <f t="shared" si="188"/>
        <v>9954</v>
      </c>
      <c r="K415" s="176"/>
      <c r="L415" s="177"/>
    </row>
    <row r="416" spans="1:12" hidden="1" x14ac:dyDescent="0.2">
      <c r="A416" s="1">
        <v>402</v>
      </c>
      <c r="B416" s="34" t="s">
        <v>166</v>
      </c>
      <c r="C416" s="36"/>
      <c r="D416" s="3" t="s">
        <v>71</v>
      </c>
      <c r="E416" s="3">
        <v>27</v>
      </c>
      <c r="F416" s="5">
        <v>1875</v>
      </c>
      <c r="G416" s="5">
        <f t="shared" si="199"/>
        <v>50625</v>
      </c>
      <c r="H416" s="5">
        <v>1190</v>
      </c>
      <c r="I416" s="5">
        <f t="shared" si="200"/>
        <v>32130</v>
      </c>
      <c r="J416" s="140">
        <f t="shared" si="188"/>
        <v>32130</v>
      </c>
      <c r="K416" s="176"/>
      <c r="L416" s="177"/>
    </row>
    <row r="417" spans="1:12" hidden="1" x14ac:dyDescent="0.2">
      <c r="A417" s="1">
        <v>403</v>
      </c>
      <c r="B417" s="34" t="s">
        <v>205</v>
      </c>
      <c r="C417" s="36"/>
      <c r="D417" s="3" t="s">
        <v>158</v>
      </c>
      <c r="E417" s="3">
        <v>10</v>
      </c>
      <c r="F417" s="5"/>
      <c r="G417" s="5"/>
      <c r="H417" s="5"/>
      <c r="I417" s="5"/>
      <c r="J417" s="140">
        <f t="shared" si="188"/>
        <v>0</v>
      </c>
      <c r="K417" s="176"/>
      <c r="L417" s="177"/>
    </row>
    <row r="418" spans="1:12" ht="25.5" hidden="1" x14ac:dyDescent="0.2">
      <c r="A418" s="1">
        <v>404</v>
      </c>
      <c r="B418" s="34" t="s">
        <v>168</v>
      </c>
      <c r="C418" s="36"/>
      <c r="D418" s="3" t="s">
        <v>71</v>
      </c>
      <c r="E418" s="53">
        <v>5.8</v>
      </c>
      <c r="F418" s="5">
        <v>1875</v>
      </c>
      <c r="G418" s="5">
        <f t="shared" ref="G418:G419" si="201">E418*F418</f>
        <v>10875</v>
      </c>
      <c r="H418" s="5">
        <v>1764</v>
      </c>
      <c r="I418" s="5">
        <f t="shared" ref="I418:I419" si="202">E418*H418</f>
        <v>10231.199999999999</v>
      </c>
      <c r="J418" s="140">
        <f t="shared" si="188"/>
        <v>10231.199999999999</v>
      </c>
      <c r="K418" s="176"/>
      <c r="L418" s="177"/>
    </row>
    <row r="419" spans="1:12" hidden="1" x14ac:dyDescent="0.2">
      <c r="A419" s="1">
        <v>405</v>
      </c>
      <c r="B419" s="34" t="s">
        <v>169</v>
      </c>
      <c r="C419" s="36"/>
      <c r="D419" s="3" t="s">
        <v>71</v>
      </c>
      <c r="E419" s="3">
        <v>5</v>
      </c>
      <c r="F419" s="5">
        <v>1875</v>
      </c>
      <c r="G419" s="5">
        <f t="shared" si="201"/>
        <v>9375</v>
      </c>
      <c r="H419" s="5">
        <v>1428</v>
      </c>
      <c r="I419" s="5">
        <f t="shared" si="202"/>
        <v>7140</v>
      </c>
      <c r="J419" s="140">
        <f t="shared" si="188"/>
        <v>7140</v>
      </c>
      <c r="K419" s="176"/>
      <c r="L419" s="177"/>
    </row>
    <row r="420" spans="1:12" hidden="1" x14ac:dyDescent="0.2">
      <c r="A420" s="1">
        <v>406</v>
      </c>
      <c r="B420" s="34" t="s">
        <v>206</v>
      </c>
      <c r="C420" s="36"/>
      <c r="D420" s="3" t="s">
        <v>158</v>
      </c>
      <c r="E420" s="3">
        <v>1.5</v>
      </c>
      <c r="F420" s="5"/>
      <c r="G420" s="5"/>
      <c r="H420" s="5"/>
      <c r="I420" s="5"/>
      <c r="J420" s="140">
        <f t="shared" si="188"/>
        <v>0</v>
      </c>
      <c r="K420" s="176"/>
      <c r="L420" s="177"/>
    </row>
    <row r="421" spans="1:12" hidden="1" x14ac:dyDescent="0.2">
      <c r="A421" s="1">
        <v>407</v>
      </c>
      <c r="B421" s="34" t="s">
        <v>171</v>
      </c>
      <c r="C421" s="36"/>
      <c r="D421" s="3" t="s">
        <v>71</v>
      </c>
      <c r="E421" s="53">
        <v>1.1000000000000001</v>
      </c>
      <c r="F421" s="5">
        <v>1875</v>
      </c>
      <c r="G421" s="5">
        <f t="shared" ref="G421:G424" si="203">E421*F421</f>
        <v>2062.5</v>
      </c>
      <c r="H421" s="5">
        <v>2646</v>
      </c>
      <c r="I421" s="5">
        <f t="shared" ref="I421:I424" si="204">E421*H421</f>
        <v>2910.6000000000004</v>
      </c>
      <c r="J421" s="140">
        <f t="shared" si="188"/>
        <v>2910.6000000000004</v>
      </c>
      <c r="K421" s="176"/>
      <c r="L421" s="177"/>
    </row>
    <row r="422" spans="1:12" ht="25.5" hidden="1" x14ac:dyDescent="0.2">
      <c r="A422" s="1">
        <v>408</v>
      </c>
      <c r="B422" s="34" t="s">
        <v>172</v>
      </c>
      <c r="C422" s="3" t="s">
        <v>173</v>
      </c>
      <c r="D422" s="3" t="s">
        <v>71</v>
      </c>
      <c r="E422" s="3">
        <v>9.6</v>
      </c>
      <c r="F422" s="4">
        <v>600</v>
      </c>
      <c r="G422" s="5">
        <f t="shared" si="203"/>
        <v>5760</v>
      </c>
      <c r="H422" s="5">
        <v>381</v>
      </c>
      <c r="I422" s="5">
        <f t="shared" si="204"/>
        <v>3657.6</v>
      </c>
      <c r="J422" s="140">
        <f t="shared" si="188"/>
        <v>3657.6</v>
      </c>
      <c r="K422" s="176"/>
      <c r="L422" s="177"/>
    </row>
    <row r="423" spans="1:12" hidden="1" x14ac:dyDescent="0.2">
      <c r="A423" s="1">
        <v>409</v>
      </c>
      <c r="B423" s="34" t="s">
        <v>174</v>
      </c>
      <c r="C423" s="36"/>
      <c r="D423" s="3" t="s">
        <v>71</v>
      </c>
      <c r="E423" s="3">
        <v>3</v>
      </c>
      <c r="F423" s="5">
        <v>1000</v>
      </c>
      <c r="G423" s="5">
        <f t="shared" si="203"/>
        <v>3000</v>
      </c>
      <c r="H423" s="5">
        <v>123</v>
      </c>
      <c r="I423" s="5">
        <f t="shared" si="204"/>
        <v>369</v>
      </c>
      <c r="J423" s="140">
        <f t="shared" si="188"/>
        <v>369</v>
      </c>
      <c r="K423" s="176"/>
      <c r="L423" s="177"/>
    </row>
    <row r="424" spans="1:12" hidden="1" x14ac:dyDescent="0.2">
      <c r="A424" s="1">
        <v>410</v>
      </c>
      <c r="B424" s="34" t="s">
        <v>75</v>
      </c>
      <c r="C424" s="36"/>
      <c r="D424" s="3" t="s">
        <v>21</v>
      </c>
      <c r="E424" s="3">
        <v>1</v>
      </c>
      <c r="F424" s="5">
        <v>0</v>
      </c>
      <c r="G424" s="5">
        <f t="shared" si="203"/>
        <v>0</v>
      </c>
      <c r="H424" s="5">
        <v>14017</v>
      </c>
      <c r="I424" s="5">
        <f t="shared" si="204"/>
        <v>14017</v>
      </c>
      <c r="J424" s="140">
        <f t="shared" si="188"/>
        <v>14017</v>
      </c>
      <c r="K424" s="176"/>
      <c r="L424" s="177"/>
    </row>
    <row r="425" spans="1:12" s="110" customFormat="1" hidden="1" x14ac:dyDescent="0.2">
      <c r="A425" s="106">
        <v>411</v>
      </c>
      <c r="B425" s="114" t="s">
        <v>207</v>
      </c>
      <c r="C425" s="112"/>
      <c r="D425" s="108"/>
      <c r="E425" s="108"/>
      <c r="F425" s="109"/>
      <c r="G425" s="109"/>
      <c r="H425" s="109"/>
      <c r="I425" s="109"/>
      <c r="J425" s="140">
        <f t="shared" si="188"/>
        <v>0</v>
      </c>
      <c r="K425" s="151"/>
      <c r="L425" s="148"/>
    </row>
    <row r="426" spans="1:12" s="110" customFormat="1" ht="22.5" hidden="1" customHeight="1" x14ac:dyDescent="0.2">
      <c r="A426" s="106">
        <v>412</v>
      </c>
      <c r="B426" s="107" t="s">
        <v>208</v>
      </c>
      <c r="C426" s="108" t="s">
        <v>209</v>
      </c>
      <c r="D426" s="108" t="s">
        <v>30</v>
      </c>
      <c r="E426" s="108">
        <v>12</v>
      </c>
      <c r="F426" s="109">
        <v>315576</v>
      </c>
      <c r="G426" s="109">
        <f t="shared" ref="G426:G435" si="205">E426*F426</f>
        <v>3786912</v>
      </c>
      <c r="H426" s="109"/>
      <c r="I426" s="109">
        <f t="shared" ref="I426:I435" si="206">E426*H426</f>
        <v>0</v>
      </c>
      <c r="J426" s="140">
        <f t="shared" si="188"/>
        <v>0</v>
      </c>
      <c r="K426" s="151"/>
      <c r="L426" s="148"/>
    </row>
    <row r="427" spans="1:12" s="110" customFormat="1" ht="15" hidden="1" customHeight="1" x14ac:dyDescent="0.2">
      <c r="A427" s="106">
        <v>413</v>
      </c>
      <c r="B427" s="107" t="s">
        <v>210</v>
      </c>
      <c r="C427" s="108" t="s">
        <v>211</v>
      </c>
      <c r="D427" s="108" t="s">
        <v>30</v>
      </c>
      <c r="E427" s="108">
        <v>12</v>
      </c>
      <c r="F427" s="109">
        <v>129211</v>
      </c>
      <c r="G427" s="109">
        <f t="shared" si="205"/>
        <v>1550532</v>
      </c>
      <c r="H427" s="109"/>
      <c r="I427" s="109">
        <f t="shared" si="206"/>
        <v>0</v>
      </c>
      <c r="J427" s="140">
        <f t="shared" si="188"/>
        <v>0</v>
      </c>
      <c r="K427" s="151"/>
      <c r="L427" s="148"/>
    </row>
    <row r="428" spans="1:12" s="110" customFormat="1" ht="15" hidden="1" customHeight="1" x14ac:dyDescent="0.2">
      <c r="A428" s="106">
        <v>414</v>
      </c>
      <c r="B428" s="107" t="s">
        <v>212</v>
      </c>
      <c r="C428" s="108" t="s">
        <v>213</v>
      </c>
      <c r="D428" s="108" t="s">
        <v>30</v>
      </c>
      <c r="E428" s="108">
        <v>12</v>
      </c>
      <c r="F428" s="109">
        <v>10422</v>
      </c>
      <c r="G428" s="109">
        <f t="shared" si="205"/>
        <v>125064</v>
      </c>
      <c r="H428" s="109"/>
      <c r="I428" s="109">
        <f t="shared" si="206"/>
        <v>0</v>
      </c>
      <c r="J428" s="140">
        <f t="shared" si="188"/>
        <v>0</v>
      </c>
      <c r="K428" s="151"/>
      <c r="L428" s="148"/>
    </row>
    <row r="429" spans="1:12" s="110" customFormat="1" ht="15" hidden="1" customHeight="1" x14ac:dyDescent="0.2">
      <c r="A429" s="106">
        <v>415</v>
      </c>
      <c r="B429" s="107" t="s">
        <v>214</v>
      </c>
      <c r="C429" s="108" t="s">
        <v>215</v>
      </c>
      <c r="D429" s="108" t="s">
        <v>30</v>
      </c>
      <c r="E429" s="108">
        <v>168</v>
      </c>
      <c r="F429" s="109">
        <v>800</v>
      </c>
      <c r="G429" s="109">
        <f t="shared" si="205"/>
        <v>134400</v>
      </c>
      <c r="H429" s="109"/>
      <c r="I429" s="109">
        <f t="shared" si="206"/>
        <v>0</v>
      </c>
      <c r="J429" s="140">
        <f t="shared" si="188"/>
        <v>0</v>
      </c>
      <c r="K429" s="151"/>
      <c r="L429" s="148"/>
    </row>
    <row r="430" spans="1:12" s="110" customFormat="1" ht="15" hidden="1" customHeight="1" x14ac:dyDescent="0.2">
      <c r="A430" s="106">
        <v>416</v>
      </c>
      <c r="B430" s="107" t="s">
        <v>216</v>
      </c>
      <c r="C430" s="108" t="s">
        <v>217</v>
      </c>
      <c r="D430" s="108" t="s">
        <v>30</v>
      </c>
      <c r="E430" s="108">
        <v>168</v>
      </c>
      <c r="F430" s="109">
        <v>800</v>
      </c>
      <c r="G430" s="109">
        <f t="shared" si="205"/>
        <v>134400</v>
      </c>
      <c r="H430" s="109"/>
      <c r="I430" s="109">
        <f t="shared" si="206"/>
        <v>0</v>
      </c>
      <c r="J430" s="140">
        <f t="shared" si="188"/>
        <v>0</v>
      </c>
      <c r="K430" s="151"/>
      <c r="L430" s="148"/>
    </row>
    <row r="431" spans="1:12" s="110" customFormat="1" ht="15" hidden="1" customHeight="1" x14ac:dyDescent="0.2">
      <c r="A431" s="106">
        <v>417</v>
      </c>
      <c r="B431" s="107" t="s">
        <v>218</v>
      </c>
      <c r="C431" s="108"/>
      <c r="D431" s="108" t="s">
        <v>30</v>
      </c>
      <c r="E431" s="108">
        <v>28</v>
      </c>
      <c r="F431" s="109">
        <v>0</v>
      </c>
      <c r="G431" s="109">
        <f t="shared" si="205"/>
        <v>0</v>
      </c>
      <c r="H431" s="109"/>
      <c r="I431" s="109">
        <f t="shared" si="206"/>
        <v>0</v>
      </c>
      <c r="J431" s="140">
        <f t="shared" si="188"/>
        <v>0</v>
      </c>
      <c r="K431" s="151"/>
      <c r="L431" s="148"/>
    </row>
    <row r="432" spans="1:12" s="110" customFormat="1" ht="15" hidden="1" customHeight="1" x14ac:dyDescent="0.2">
      <c r="A432" s="106">
        <v>418</v>
      </c>
      <c r="B432" s="107" t="s">
        <v>219</v>
      </c>
      <c r="C432" s="108" t="s">
        <v>220</v>
      </c>
      <c r="D432" s="108" t="s">
        <v>30</v>
      </c>
      <c r="E432" s="108">
        <v>24</v>
      </c>
      <c r="F432" s="109">
        <v>1199</v>
      </c>
      <c r="G432" s="109">
        <f t="shared" si="205"/>
        <v>28776</v>
      </c>
      <c r="H432" s="109"/>
      <c r="I432" s="109">
        <f t="shared" si="206"/>
        <v>0</v>
      </c>
      <c r="J432" s="140">
        <f t="shared" si="188"/>
        <v>0</v>
      </c>
      <c r="K432" s="151"/>
      <c r="L432" s="148"/>
    </row>
    <row r="433" spans="1:12" s="110" customFormat="1" ht="25.5" hidden="1" customHeight="1" x14ac:dyDescent="0.2">
      <c r="A433" s="106">
        <v>419</v>
      </c>
      <c r="B433" s="107" t="s">
        <v>219</v>
      </c>
      <c r="C433" s="108" t="s">
        <v>221</v>
      </c>
      <c r="D433" s="108" t="s">
        <v>30</v>
      </c>
      <c r="E433" s="108">
        <v>24</v>
      </c>
      <c r="F433" s="109">
        <v>3283</v>
      </c>
      <c r="G433" s="109">
        <f t="shared" si="205"/>
        <v>78792</v>
      </c>
      <c r="H433" s="109"/>
      <c r="I433" s="109">
        <f t="shared" si="206"/>
        <v>0</v>
      </c>
      <c r="J433" s="140">
        <f t="shared" si="188"/>
        <v>0</v>
      </c>
      <c r="K433" s="151"/>
      <c r="L433" s="148"/>
    </row>
    <row r="434" spans="1:12" hidden="1" x14ac:dyDescent="0.2">
      <c r="A434" s="1">
        <v>420</v>
      </c>
      <c r="B434" s="34" t="s">
        <v>222</v>
      </c>
      <c r="C434" s="36"/>
      <c r="D434" s="3" t="s">
        <v>30</v>
      </c>
      <c r="E434" s="3">
        <v>24</v>
      </c>
      <c r="F434" s="5">
        <v>6340.24</v>
      </c>
      <c r="G434" s="5">
        <f t="shared" si="205"/>
        <v>152165.76000000001</v>
      </c>
      <c r="H434" s="5">
        <v>15464</v>
      </c>
      <c r="I434" s="5">
        <f t="shared" si="206"/>
        <v>371136</v>
      </c>
      <c r="J434" s="140">
        <f t="shared" si="188"/>
        <v>371136</v>
      </c>
      <c r="K434" s="176"/>
      <c r="L434" s="177"/>
    </row>
    <row r="435" spans="1:12" hidden="1" x14ac:dyDescent="0.2">
      <c r="A435" s="1">
        <v>421</v>
      </c>
      <c r="B435" s="34" t="s">
        <v>156</v>
      </c>
      <c r="C435" s="36"/>
      <c r="D435" s="3" t="s">
        <v>71</v>
      </c>
      <c r="E435" s="3">
        <v>519</v>
      </c>
      <c r="F435" s="5">
        <v>1875</v>
      </c>
      <c r="G435" s="5">
        <f t="shared" si="205"/>
        <v>973125</v>
      </c>
      <c r="H435" s="5">
        <v>869</v>
      </c>
      <c r="I435" s="5">
        <f t="shared" si="206"/>
        <v>451011</v>
      </c>
      <c r="J435" s="140">
        <f t="shared" si="188"/>
        <v>451011</v>
      </c>
      <c r="K435" s="176"/>
      <c r="L435" s="177"/>
    </row>
    <row r="436" spans="1:12" hidden="1" x14ac:dyDescent="0.2">
      <c r="A436" s="1">
        <v>422</v>
      </c>
      <c r="B436" s="34" t="s">
        <v>157</v>
      </c>
      <c r="C436" s="36"/>
      <c r="D436" s="3" t="s">
        <v>158</v>
      </c>
      <c r="E436" s="3">
        <v>330</v>
      </c>
      <c r="F436" s="5"/>
      <c r="G436" s="5"/>
      <c r="H436" s="5"/>
      <c r="I436" s="5"/>
      <c r="J436" s="140">
        <f t="shared" si="188"/>
        <v>0</v>
      </c>
      <c r="K436" s="176"/>
      <c r="L436" s="177"/>
    </row>
    <row r="437" spans="1:12" hidden="1" x14ac:dyDescent="0.2">
      <c r="A437" s="1">
        <v>423</v>
      </c>
      <c r="B437" s="34" t="s">
        <v>160</v>
      </c>
      <c r="C437" s="36"/>
      <c r="D437" s="3" t="s">
        <v>71</v>
      </c>
      <c r="E437" s="53">
        <v>45.5</v>
      </c>
      <c r="F437" s="5">
        <v>1875</v>
      </c>
      <c r="G437" s="5">
        <f t="shared" ref="G437:G438" si="207">E437*F437</f>
        <v>85312.5</v>
      </c>
      <c r="H437" s="5">
        <v>1617</v>
      </c>
      <c r="I437" s="5">
        <f t="shared" ref="I437:I438" si="208">E437*H437</f>
        <v>73573.5</v>
      </c>
      <c r="J437" s="140">
        <f t="shared" si="188"/>
        <v>73573.5</v>
      </c>
      <c r="K437" s="176"/>
      <c r="L437" s="177"/>
    </row>
    <row r="438" spans="1:12" hidden="1" x14ac:dyDescent="0.2">
      <c r="A438" s="1">
        <v>424</v>
      </c>
      <c r="B438" s="34" t="s">
        <v>75</v>
      </c>
      <c r="C438" s="36"/>
      <c r="D438" s="3" t="s">
        <v>21</v>
      </c>
      <c r="E438" s="3">
        <v>1</v>
      </c>
      <c r="F438" s="5">
        <v>0</v>
      </c>
      <c r="G438" s="5">
        <f t="shared" si="207"/>
        <v>0</v>
      </c>
      <c r="H438" s="5">
        <v>131146</v>
      </c>
      <c r="I438" s="5">
        <f t="shared" si="208"/>
        <v>131146</v>
      </c>
      <c r="J438" s="140">
        <f t="shared" si="188"/>
        <v>131146</v>
      </c>
      <c r="K438" s="176"/>
      <c r="L438" s="177"/>
    </row>
    <row r="439" spans="1:12" x14ac:dyDescent="0.2">
      <c r="A439" s="1">
        <v>425</v>
      </c>
      <c r="B439" s="54" t="s">
        <v>223</v>
      </c>
      <c r="C439" s="36"/>
      <c r="D439" s="3"/>
      <c r="E439" s="3"/>
      <c r="F439" s="5"/>
      <c r="G439" s="5"/>
      <c r="H439" s="5"/>
      <c r="I439" s="5"/>
      <c r="J439" s="140">
        <f t="shared" si="188"/>
        <v>0</v>
      </c>
      <c r="K439" s="176"/>
      <c r="L439" s="177"/>
    </row>
    <row r="440" spans="1:12" s="110" customFormat="1" ht="29.25" customHeight="1" x14ac:dyDescent="0.2">
      <c r="A440" s="136">
        <v>426</v>
      </c>
      <c r="B440" s="137" t="s">
        <v>224</v>
      </c>
      <c r="C440" s="138" t="s">
        <v>358</v>
      </c>
      <c r="D440" s="138" t="s">
        <v>30</v>
      </c>
      <c r="E440" s="138">
        <v>4</v>
      </c>
      <c r="F440" s="139">
        <v>35266</v>
      </c>
      <c r="G440" s="139">
        <f t="shared" ref="G440:G441" si="209">E440*F440</f>
        <v>141064</v>
      </c>
      <c r="H440" s="139">
        <v>241339.66050000003</v>
      </c>
      <c r="I440" s="139">
        <f t="shared" ref="I440:I441" si="210">E440*H440</f>
        <v>965358.64200000011</v>
      </c>
      <c r="J440" s="140">
        <f t="shared" si="188"/>
        <v>965358.64200000011</v>
      </c>
      <c r="K440" s="151">
        <v>576179.24</v>
      </c>
      <c r="L440" s="185">
        <v>7936000</v>
      </c>
    </row>
    <row r="441" spans="1:12" s="110" customFormat="1" ht="29.25" customHeight="1" x14ac:dyDescent="0.2">
      <c r="A441" s="136">
        <v>427</v>
      </c>
      <c r="B441" s="137" t="s">
        <v>225</v>
      </c>
      <c r="C441" s="138" t="s">
        <v>359</v>
      </c>
      <c r="D441" s="138" t="s">
        <v>30</v>
      </c>
      <c r="E441" s="138">
        <v>12</v>
      </c>
      <c r="F441" s="139">
        <v>35266</v>
      </c>
      <c r="G441" s="139">
        <f t="shared" si="209"/>
        <v>423192</v>
      </c>
      <c r="H441" s="139">
        <v>301306.77550000005</v>
      </c>
      <c r="I441" s="139">
        <f t="shared" si="210"/>
        <v>3615681.3060000008</v>
      </c>
      <c r="J441" s="140">
        <f t="shared" si="188"/>
        <v>3615681.3060000008</v>
      </c>
      <c r="K441" s="151">
        <v>2074374</v>
      </c>
      <c r="L441" s="185"/>
    </row>
    <row r="442" spans="1:12" ht="12" hidden="1" customHeight="1" x14ac:dyDescent="0.2">
      <c r="A442" s="1">
        <v>428</v>
      </c>
      <c r="K442" s="176"/>
      <c r="L442" s="177"/>
    </row>
    <row r="443" spans="1:12" hidden="1" x14ac:dyDescent="0.2">
      <c r="A443" s="1">
        <v>429</v>
      </c>
      <c r="B443" s="54" t="s">
        <v>226</v>
      </c>
      <c r="C443" s="36"/>
      <c r="D443" s="3"/>
      <c r="E443" s="3"/>
      <c r="F443" s="5"/>
      <c r="G443" s="5"/>
      <c r="H443" s="5"/>
      <c r="I443" s="5"/>
      <c r="J443" s="121"/>
      <c r="K443" s="176"/>
      <c r="L443" s="177"/>
    </row>
    <row r="444" spans="1:12" s="103" customFormat="1" ht="15.75" hidden="1" customHeight="1" x14ac:dyDescent="0.2">
      <c r="A444" s="99">
        <v>430</v>
      </c>
      <c r="B444" s="100" t="s">
        <v>227</v>
      </c>
      <c r="C444" s="101"/>
      <c r="D444" s="101" t="s">
        <v>23</v>
      </c>
      <c r="E444" s="101">
        <v>32</v>
      </c>
      <c r="F444" s="102">
        <v>800</v>
      </c>
      <c r="G444" s="102">
        <f t="shared" ref="G444:G452" si="211">E444*F444</f>
        <v>25600</v>
      </c>
      <c r="H444" s="102">
        <v>2623</v>
      </c>
      <c r="I444" s="102">
        <f t="shared" ref="I444:I452" si="212">E444*H444</f>
        <v>83936</v>
      </c>
      <c r="J444" s="122">
        <f t="shared" ref="J444:J450" si="213">G444+I444</f>
        <v>109536</v>
      </c>
      <c r="K444" s="172"/>
      <c r="L444" s="147"/>
    </row>
    <row r="445" spans="1:12" s="103" customFormat="1" ht="15.75" hidden="1" customHeight="1" x14ac:dyDescent="0.2">
      <c r="A445" s="99">
        <v>431</v>
      </c>
      <c r="B445" s="100" t="s">
        <v>31</v>
      </c>
      <c r="C445" s="101"/>
      <c r="D445" s="101" t="s">
        <v>23</v>
      </c>
      <c r="E445" s="101">
        <v>2</v>
      </c>
      <c r="F445" s="102">
        <v>600</v>
      </c>
      <c r="G445" s="102">
        <f t="shared" si="211"/>
        <v>1200</v>
      </c>
      <c r="H445" s="102">
        <v>335</v>
      </c>
      <c r="I445" s="102">
        <f t="shared" si="212"/>
        <v>670</v>
      </c>
      <c r="J445" s="122">
        <f t="shared" si="213"/>
        <v>1870</v>
      </c>
      <c r="K445" s="172"/>
      <c r="L445" s="147"/>
    </row>
    <row r="446" spans="1:12" ht="12.75" hidden="1" customHeight="1" x14ac:dyDescent="0.2">
      <c r="A446" s="1">
        <v>432</v>
      </c>
      <c r="B446" s="34" t="s">
        <v>35</v>
      </c>
      <c r="C446" s="3" t="s">
        <v>305</v>
      </c>
      <c r="D446" s="3" t="s">
        <v>23</v>
      </c>
      <c r="E446" s="3">
        <v>2</v>
      </c>
      <c r="F446" s="5">
        <v>600</v>
      </c>
      <c r="G446" s="5">
        <f t="shared" si="211"/>
        <v>1200</v>
      </c>
      <c r="H446" s="5">
        <v>928</v>
      </c>
      <c r="I446" s="5">
        <f t="shared" si="212"/>
        <v>1856</v>
      </c>
      <c r="J446" s="121">
        <f t="shared" si="213"/>
        <v>3056</v>
      </c>
      <c r="K446" s="176"/>
      <c r="L446" s="177"/>
    </row>
    <row r="447" spans="1:12" ht="12.75" hidden="1" customHeight="1" x14ac:dyDescent="0.2">
      <c r="A447" s="1">
        <v>433</v>
      </c>
      <c r="B447" s="34" t="s">
        <v>228</v>
      </c>
      <c r="C447" s="3"/>
      <c r="D447" s="3" t="s">
        <v>23</v>
      </c>
      <c r="E447" s="3">
        <v>32</v>
      </c>
      <c r="F447" s="5">
        <v>600</v>
      </c>
      <c r="G447" s="5">
        <f t="shared" si="211"/>
        <v>19200</v>
      </c>
      <c r="H447" s="5">
        <v>1424</v>
      </c>
      <c r="I447" s="5">
        <f t="shared" si="212"/>
        <v>45568</v>
      </c>
      <c r="J447" s="121">
        <f t="shared" si="213"/>
        <v>64768</v>
      </c>
      <c r="K447" s="176"/>
      <c r="L447" s="177"/>
    </row>
    <row r="448" spans="1:12" ht="15" hidden="1" customHeight="1" x14ac:dyDescent="0.2">
      <c r="A448" s="1">
        <v>434</v>
      </c>
      <c r="B448" s="34" t="s">
        <v>229</v>
      </c>
      <c r="C448" s="3"/>
      <c r="D448" s="3" t="s">
        <v>37</v>
      </c>
      <c r="E448" s="3">
        <v>38</v>
      </c>
      <c r="F448" s="5">
        <v>1300</v>
      </c>
      <c r="G448" s="5">
        <f t="shared" si="211"/>
        <v>49400</v>
      </c>
      <c r="H448" s="5">
        <v>957</v>
      </c>
      <c r="I448" s="5">
        <f t="shared" si="212"/>
        <v>36366</v>
      </c>
      <c r="J448" s="121">
        <f t="shared" si="213"/>
        <v>85766</v>
      </c>
      <c r="K448" s="176"/>
      <c r="L448" s="177"/>
    </row>
    <row r="449" spans="1:12" ht="15" hidden="1" customHeight="1" x14ac:dyDescent="0.2">
      <c r="A449" s="1">
        <v>435</v>
      </c>
      <c r="B449" s="34" t="s">
        <v>39</v>
      </c>
      <c r="C449" s="3"/>
      <c r="D449" s="3" t="s">
        <v>37</v>
      </c>
      <c r="E449" s="3">
        <v>128</v>
      </c>
      <c r="F449" s="5">
        <v>700</v>
      </c>
      <c r="G449" s="5">
        <f t="shared" si="211"/>
        <v>89600</v>
      </c>
      <c r="H449" s="5">
        <v>421</v>
      </c>
      <c r="I449" s="5">
        <f t="shared" si="212"/>
        <v>53888</v>
      </c>
      <c r="J449" s="121">
        <f t="shared" si="213"/>
        <v>143488</v>
      </c>
      <c r="K449" s="176"/>
      <c r="L449" s="177"/>
    </row>
    <row r="450" spans="1:12" ht="12.6" hidden="1" customHeight="1" x14ac:dyDescent="0.2">
      <c r="A450" s="1">
        <v>436</v>
      </c>
      <c r="B450" s="34" t="s">
        <v>47</v>
      </c>
      <c r="C450" s="36"/>
      <c r="D450" s="3" t="s">
        <v>48</v>
      </c>
      <c r="E450" s="3">
        <v>1</v>
      </c>
      <c r="F450" s="5">
        <v>0</v>
      </c>
      <c r="G450" s="5">
        <f t="shared" si="211"/>
        <v>0</v>
      </c>
      <c r="H450" s="5">
        <v>18051</v>
      </c>
      <c r="I450" s="5">
        <f t="shared" si="212"/>
        <v>18051</v>
      </c>
      <c r="J450" s="121">
        <f t="shared" si="213"/>
        <v>18051</v>
      </c>
      <c r="K450" s="176"/>
      <c r="L450" s="177"/>
    </row>
    <row r="451" spans="1:12" ht="30" hidden="1" customHeight="1" x14ac:dyDescent="0.2">
      <c r="A451" s="1">
        <v>437</v>
      </c>
      <c r="B451" s="34" t="s">
        <v>232</v>
      </c>
      <c r="C451" s="36"/>
      <c r="D451" s="3" t="s">
        <v>233</v>
      </c>
      <c r="E451" s="3">
        <v>3</v>
      </c>
      <c r="F451" s="5">
        <v>2000</v>
      </c>
      <c r="G451" s="5">
        <f t="shared" si="211"/>
        <v>6000</v>
      </c>
      <c r="H451" s="5">
        <v>629</v>
      </c>
      <c r="I451" s="5">
        <f t="shared" si="212"/>
        <v>1887</v>
      </c>
      <c r="J451" s="121">
        <f t="shared" ref="J451:J452" si="214">G451+I451</f>
        <v>7887</v>
      </c>
      <c r="K451" s="176"/>
      <c r="L451" s="177"/>
    </row>
    <row r="452" spans="1:12" hidden="1" x14ac:dyDescent="0.2">
      <c r="A452" s="1">
        <v>438</v>
      </c>
      <c r="B452" s="34" t="s">
        <v>56</v>
      </c>
      <c r="C452" s="36"/>
      <c r="D452" s="3" t="s">
        <v>57</v>
      </c>
      <c r="E452" s="3">
        <v>1</v>
      </c>
      <c r="F452" s="5">
        <v>0</v>
      </c>
      <c r="G452" s="5">
        <f t="shared" si="211"/>
        <v>0</v>
      </c>
      <c r="H452" s="5">
        <v>66966</v>
      </c>
      <c r="I452" s="5">
        <f t="shared" si="212"/>
        <v>66966</v>
      </c>
      <c r="J452" s="121">
        <f t="shared" si="214"/>
        <v>66966</v>
      </c>
      <c r="K452" s="176"/>
      <c r="L452" s="177"/>
    </row>
    <row r="453" spans="1:12" hidden="1" x14ac:dyDescent="0.2">
      <c r="A453" s="1">
        <v>439</v>
      </c>
      <c r="B453" s="54" t="s">
        <v>234</v>
      </c>
      <c r="C453" s="36"/>
      <c r="D453" s="3"/>
      <c r="E453" s="3"/>
      <c r="F453" s="5"/>
      <c r="G453" s="5"/>
      <c r="H453" s="5"/>
      <c r="I453" s="5"/>
      <c r="J453" s="121"/>
      <c r="K453" s="176"/>
      <c r="L453" s="177"/>
    </row>
    <row r="454" spans="1:12" s="103" customFormat="1" ht="15" hidden="1" customHeight="1" x14ac:dyDescent="0.2">
      <c r="A454" s="99">
        <v>440</v>
      </c>
      <c r="B454" s="100" t="s">
        <v>235</v>
      </c>
      <c r="C454" s="101"/>
      <c r="D454" s="101" t="s">
        <v>23</v>
      </c>
      <c r="E454" s="101">
        <v>12</v>
      </c>
      <c r="F454" s="105">
        <v>1200</v>
      </c>
      <c r="G454" s="102">
        <f t="shared" ref="G454:G466" si="215">E454*F454</f>
        <v>14400</v>
      </c>
      <c r="H454" s="102">
        <v>1853</v>
      </c>
      <c r="I454" s="102">
        <f t="shared" ref="I454:I466" si="216">E454*H454</f>
        <v>22236</v>
      </c>
      <c r="J454" s="122">
        <f t="shared" ref="J454:J458" si="217">G454+I454</f>
        <v>36636</v>
      </c>
      <c r="K454" s="172"/>
      <c r="L454" s="147"/>
    </row>
    <row r="455" spans="1:12" s="103" customFormat="1" ht="15" hidden="1" customHeight="1" x14ac:dyDescent="0.2">
      <c r="A455" s="99">
        <v>441</v>
      </c>
      <c r="B455" s="100" t="s">
        <v>31</v>
      </c>
      <c r="C455" s="101"/>
      <c r="D455" s="101" t="s">
        <v>23</v>
      </c>
      <c r="E455" s="101">
        <v>18</v>
      </c>
      <c r="F455" s="102">
        <v>600</v>
      </c>
      <c r="G455" s="102">
        <f t="shared" si="215"/>
        <v>10800</v>
      </c>
      <c r="H455" s="102">
        <v>335</v>
      </c>
      <c r="I455" s="102">
        <f t="shared" si="216"/>
        <v>6030</v>
      </c>
      <c r="J455" s="122">
        <f t="shared" si="217"/>
        <v>16830</v>
      </c>
      <c r="K455" s="172"/>
      <c r="L455" s="147"/>
    </row>
    <row r="456" spans="1:12" ht="12.75" hidden="1" customHeight="1" x14ac:dyDescent="0.2">
      <c r="A456" s="1">
        <v>442</v>
      </c>
      <c r="B456" s="34" t="s">
        <v>35</v>
      </c>
      <c r="C456" s="3" t="s">
        <v>305</v>
      </c>
      <c r="D456" s="3" t="s">
        <v>23</v>
      </c>
      <c r="E456" s="3">
        <v>12</v>
      </c>
      <c r="F456" s="5">
        <v>600</v>
      </c>
      <c r="G456" s="5">
        <f t="shared" si="215"/>
        <v>7200</v>
      </c>
      <c r="H456" s="5">
        <v>928</v>
      </c>
      <c r="I456" s="5">
        <f t="shared" si="216"/>
        <v>11136</v>
      </c>
      <c r="J456" s="121">
        <f t="shared" si="217"/>
        <v>18336</v>
      </c>
      <c r="K456" s="176"/>
      <c r="L456" s="177"/>
    </row>
    <row r="457" spans="1:12" ht="15" hidden="1" customHeight="1" x14ac:dyDescent="0.2">
      <c r="A457" s="1">
        <v>443</v>
      </c>
      <c r="B457" s="34" t="s">
        <v>229</v>
      </c>
      <c r="C457" s="3"/>
      <c r="D457" s="3" t="s">
        <v>37</v>
      </c>
      <c r="E457" s="3">
        <v>82</v>
      </c>
      <c r="F457" s="5">
        <v>1300</v>
      </c>
      <c r="G457" s="5">
        <f t="shared" si="215"/>
        <v>106600</v>
      </c>
      <c r="H457" s="5">
        <v>957</v>
      </c>
      <c r="I457" s="5">
        <f t="shared" si="216"/>
        <v>78474</v>
      </c>
      <c r="J457" s="121">
        <f t="shared" si="217"/>
        <v>185074</v>
      </c>
      <c r="K457" s="176"/>
      <c r="L457" s="177"/>
    </row>
    <row r="458" spans="1:12" ht="12.6" hidden="1" customHeight="1" x14ac:dyDescent="0.2">
      <c r="A458" s="1">
        <v>444</v>
      </c>
      <c r="B458" s="34" t="s">
        <v>47</v>
      </c>
      <c r="C458" s="36"/>
      <c r="D458" s="3" t="s">
        <v>48</v>
      </c>
      <c r="E458" s="3">
        <v>1</v>
      </c>
      <c r="F458" s="5">
        <v>0</v>
      </c>
      <c r="G458" s="5">
        <f t="shared" si="215"/>
        <v>0</v>
      </c>
      <c r="H458" s="5">
        <v>15695</v>
      </c>
      <c r="I458" s="5">
        <f t="shared" si="216"/>
        <v>15695</v>
      </c>
      <c r="J458" s="121">
        <f t="shared" si="217"/>
        <v>15695</v>
      </c>
      <c r="K458" s="176"/>
      <c r="L458" s="177"/>
    </row>
    <row r="459" spans="1:12" ht="12.6" hidden="1" customHeight="1" x14ac:dyDescent="0.2">
      <c r="A459" s="1">
        <v>445</v>
      </c>
      <c r="B459" s="34" t="s">
        <v>230</v>
      </c>
      <c r="C459" s="3"/>
      <c r="D459" s="3"/>
      <c r="E459" s="3"/>
      <c r="F459" s="5"/>
      <c r="G459" s="5">
        <f t="shared" si="215"/>
        <v>0</v>
      </c>
      <c r="H459" s="5"/>
      <c r="I459" s="5">
        <f t="shared" si="216"/>
        <v>0</v>
      </c>
      <c r="J459" s="121"/>
      <c r="K459" s="176"/>
      <c r="L459" s="177"/>
    </row>
    <row r="460" spans="1:12" ht="12.6" hidden="1" customHeight="1" x14ac:dyDescent="0.2">
      <c r="A460" s="1">
        <v>446</v>
      </c>
      <c r="B460" s="35" t="s">
        <v>231</v>
      </c>
      <c r="C460" s="3"/>
      <c r="D460" s="3" t="s">
        <v>37</v>
      </c>
      <c r="E460" s="3">
        <v>82</v>
      </c>
      <c r="F460" s="5">
        <v>350</v>
      </c>
      <c r="G460" s="5">
        <f t="shared" si="215"/>
        <v>28700</v>
      </c>
      <c r="H460" s="5">
        <v>1212</v>
      </c>
      <c r="I460" s="5">
        <f t="shared" si="216"/>
        <v>99384</v>
      </c>
      <c r="J460" s="121">
        <f t="shared" ref="J460:J463" si="218">G460+I460</f>
        <v>128084</v>
      </c>
      <c r="K460" s="176"/>
      <c r="L460" s="177"/>
    </row>
    <row r="461" spans="1:12" ht="25.5" hidden="1" customHeight="1" x14ac:dyDescent="0.2">
      <c r="A461" s="1">
        <v>447</v>
      </c>
      <c r="B461" s="34" t="s">
        <v>232</v>
      </c>
      <c r="C461" s="36"/>
      <c r="D461" s="3" t="s">
        <v>233</v>
      </c>
      <c r="E461" s="3">
        <v>3</v>
      </c>
      <c r="F461" s="5">
        <v>2000</v>
      </c>
      <c r="G461" s="5">
        <f t="shared" si="215"/>
        <v>6000</v>
      </c>
      <c r="H461" s="5">
        <v>629</v>
      </c>
      <c r="I461" s="5">
        <f t="shared" si="216"/>
        <v>1887</v>
      </c>
      <c r="J461" s="121">
        <f t="shared" si="218"/>
        <v>7887</v>
      </c>
      <c r="K461" s="176"/>
      <c r="L461" s="177"/>
    </row>
    <row r="462" spans="1:12" hidden="1" x14ac:dyDescent="0.2">
      <c r="A462" s="1">
        <v>448</v>
      </c>
      <c r="B462" s="34" t="s">
        <v>56</v>
      </c>
      <c r="C462" s="36"/>
      <c r="D462" s="3" t="s">
        <v>57</v>
      </c>
      <c r="E462" s="3">
        <v>1</v>
      </c>
      <c r="F462" s="5">
        <v>0</v>
      </c>
      <c r="G462" s="5">
        <f t="shared" si="215"/>
        <v>0</v>
      </c>
      <c r="H462" s="5">
        <v>53152</v>
      </c>
      <c r="I462" s="5">
        <f t="shared" si="216"/>
        <v>53152</v>
      </c>
      <c r="J462" s="121">
        <f t="shared" si="218"/>
        <v>53152</v>
      </c>
      <c r="K462" s="176"/>
      <c r="L462" s="177"/>
    </row>
    <row r="463" spans="1:12" ht="12.75" hidden="1" customHeight="1" x14ac:dyDescent="0.2">
      <c r="A463" s="1">
        <v>449</v>
      </c>
      <c r="B463" s="34" t="s">
        <v>236</v>
      </c>
      <c r="C463" s="55"/>
      <c r="D463" s="3" t="s">
        <v>48</v>
      </c>
      <c r="E463" s="3">
        <v>1</v>
      </c>
      <c r="F463" s="5">
        <v>954853.5</v>
      </c>
      <c r="G463" s="5">
        <f t="shared" si="215"/>
        <v>954853.5</v>
      </c>
      <c r="H463" s="5">
        <v>928267</v>
      </c>
      <c r="I463" s="5">
        <f t="shared" si="216"/>
        <v>928267</v>
      </c>
      <c r="J463" s="121">
        <f t="shared" si="218"/>
        <v>1883120.5</v>
      </c>
      <c r="K463" s="176"/>
      <c r="L463" s="177"/>
    </row>
    <row r="464" spans="1:12" ht="15" hidden="1" customHeight="1" x14ac:dyDescent="0.2">
      <c r="A464" s="1">
        <v>450</v>
      </c>
      <c r="B464" s="34"/>
      <c r="C464" s="3"/>
      <c r="D464" s="3"/>
      <c r="E464" s="3"/>
      <c r="F464" s="5"/>
      <c r="G464" s="5">
        <f t="shared" si="215"/>
        <v>0</v>
      </c>
      <c r="H464" s="5"/>
      <c r="I464" s="5">
        <f t="shared" si="216"/>
        <v>0</v>
      </c>
      <c r="J464" s="121"/>
      <c r="K464" s="176"/>
      <c r="L464" s="177"/>
    </row>
    <row r="465" spans="1:14" hidden="1" x14ac:dyDescent="0.2">
      <c r="A465" s="1">
        <v>451</v>
      </c>
      <c r="B465" s="34" t="s">
        <v>237</v>
      </c>
      <c r="C465" s="36"/>
      <c r="D465" s="3" t="s">
        <v>238</v>
      </c>
      <c r="E465" s="3">
        <v>1</v>
      </c>
      <c r="F465" s="5">
        <v>576000</v>
      </c>
      <c r="G465" s="5">
        <f t="shared" si="215"/>
        <v>576000</v>
      </c>
      <c r="H465" s="4">
        <v>0</v>
      </c>
      <c r="I465" s="5">
        <f t="shared" si="216"/>
        <v>0</v>
      </c>
      <c r="J465" s="121">
        <f t="shared" ref="J465:J466" si="219">G465+I465</f>
        <v>576000</v>
      </c>
      <c r="K465" s="176"/>
      <c r="L465" s="177"/>
    </row>
    <row r="466" spans="1:14" hidden="1" x14ac:dyDescent="0.2">
      <c r="A466" s="1">
        <v>452</v>
      </c>
      <c r="B466" s="34" t="s">
        <v>124</v>
      </c>
      <c r="C466" s="36"/>
      <c r="D466" s="3" t="s">
        <v>238</v>
      </c>
      <c r="E466" s="3">
        <v>1</v>
      </c>
      <c r="F466" s="5">
        <v>243000</v>
      </c>
      <c r="G466" s="5">
        <f t="shared" si="215"/>
        <v>243000</v>
      </c>
      <c r="H466" s="4">
        <v>0</v>
      </c>
      <c r="I466" s="5">
        <f t="shared" si="216"/>
        <v>0</v>
      </c>
      <c r="J466" s="121">
        <f t="shared" si="219"/>
        <v>243000</v>
      </c>
      <c r="K466" s="176"/>
      <c r="L466" s="177"/>
    </row>
    <row r="467" spans="1:14" ht="13.5" hidden="1" thickTop="1" x14ac:dyDescent="0.2">
      <c r="A467" s="1">
        <v>453</v>
      </c>
      <c r="B467" s="56" t="s">
        <v>239</v>
      </c>
      <c r="C467" s="57"/>
      <c r="D467" s="58"/>
      <c r="E467" s="59"/>
      <c r="F467" s="60"/>
      <c r="G467" s="61">
        <f>SUM(G168:G466)</f>
        <v>18505270.659999996</v>
      </c>
      <c r="H467" s="60"/>
      <c r="I467" s="61">
        <f>SUM(I168:I466)</f>
        <v>18912695.427999999</v>
      </c>
      <c r="J467" s="127">
        <f>SUM(J168:J466)</f>
        <v>22760811.467999998</v>
      </c>
      <c r="K467" s="176"/>
      <c r="L467" s="177"/>
    </row>
    <row r="468" spans="1:14" hidden="1" x14ac:dyDescent="0.2">
      <c r="A468" s="1">
        <v>454</v>
      </c>
      <c r="B468" s="62"/>
      <c r="C468" s="63"/>
      <c r="D468" s="64"/>
      <c r="E468" s="65"/>
      <c r="F468" s="66"/>
      <c r="G468" s="67"/>
      <c r="H468" s="66"/>
      <c r="I468" s="67"/>
      <c r="J468" s="128"/>
      <c r="K468" s="176"/>
      <c r="L468" s="177"/>
    </row>
    <row r="469" spans="1:14" ht="13.5" hidden="1" x14ac:dyDescent="0.25">
      <c r="A469" s="1">
        <v>455</v>
      </c>
      <c r="B469" s="33" t="s">
        <v>18</v>
      </c>
      <c r="C469" s="3"/>
      <c r="D469" s="3"/>
      <c r="E469" s="3"/>
      <c r="F469" s="66"/>
      <c r="G469" s="67"/>
      <c r="H469" s="66"/>
      <c r="I469" s="67"/>
      <c r="J469" s="128"/>
      <c r="K469" s="176"/>
      <c r="L469" s="177"/>
    </row>
    <row r="470" spans="1:14" hidden="1" x14ac:dyDescent="0.2">
      <c r="A470" s="1">
        <v>456</v>
      </c>
      <c r="B470" s="37" t="s">
        <v>58</v>
      </c>
      <c r="C470" s="3"/>
      <c r="D470" s="3"/>
      <c r="E470" s="3"/>
      <c r="F470" s="66"/>
      <c r="G470" s="67"/>
      <c r="H470" s="66"/>
      <c r="I470" s="67"/>
      <c r="J470" s="128"/>
      <c r="K470" s="176"/>
      <c r="L470" s="177"/>
    </row>
    <row r="471" spans="1:14" hidden="1" x14ac:dyDescent="0.2">
      <c r="A471" s="1">
        <v>457</v>
      </c>
      <c r="B471" s="34" t="s">
        <v>35</v>
      </c>
      <c r="C471" s="3" t="s">
        <v>305</v>
      </c>
      <c r="D471" s="3" t="s">
        <v>30</v>
      </c>
      <c r="E471" s="3">
        <v>2</v>
      </c>
      <c r="F471" s="5">
        <v>600</v>
      </c>
      <c r="G471" s="5">
        <f t="shared" ref="G471" si="220">E471*F471</f>
        <v>1200</v>
      </c>
      <c r="H471" s="5">
        <v>928</v>
      </c>
      <c r="I471" s="5">
        <f t="shared" ref="I471" si="221">E471*H471</f>
        <v>1856</v>
      </c>
      <c r="J471" s="121">
        <f t="shared" ref="J471" si="222">G471+I471</f>
        <v>3056</v>
      </c>
      <c r="K471" s="176"/>
      <c r="L471" s="177"/>
    </row>
    <row r="472" spans="1:14" s="103" customFormat="1" hidden="1" x14ac:dyDescent="0.2">
      <c r="A472" s="99">
        <v>458</v>
      </c>
      <c r="B472" s="100" t="s">
        <v>33</v>
      </c>
      <c r="C472" s="101"/>
      <c r="D472" s="101" t="s">
        <v>30</v>
      </c>
      <c r="E472" s="101">
        <v>2</v>
      </c>
      <c r="F472" s="102">
        <v>600</v>
      </c>
      <c r="G472" s="102">
        <f t="shared" ref="G472:G508" si="223">E472*F472</f>
        <v>1200</v>
      </c>
      <c r="H472" s="102">
        <v>1026</v>
      </c>
      <c r="I472" s="102">
        <f t="shared" ref="I472:I508" si="224">E472*H472</f>
        <v>2052</v>
      </c>
      <c r="J472" s="122">
        <f t="shared" ref="J472:J508" si="225">G472+I472</f>
        <v>3252</v>
      </c>
      <c r="K472" s="172"/>
      <c r="L472" s="147"/>
    </row>
    <row r="473" spans="1:14" hidden="1" x14ac:dyDescent="0.2">
      <c r="A473" s="1">
        <v>459</v>
      </c>
      <c r="B473" s="34" t="s">
        <v>59</v>
      </c>
      <c r="C473" s="3"/>
      <c r="D473" s="3" t="s">
        <v>37</v>
      </c>
      <c r="E473" s="3">
        <v>40</v>
      </c>
      <c r="F473" s="5">
        <v>650</v>
      </c>
      <c r="G473" s="5">
        <f t="shared" si="223"/>
        <v>26000</v>
      </c>
      <c r="H473" s="5">
        <v>237</v>
      </c>
      <c r="I473" s="5">
        <f t="shared" si="224"/>
        <v>9480</v>
      </c>
      <c r="J473" s="121">
        <f t="shared" si="225"/>
        <v>35480</v>
      </c>
      <c r="K473" s="176"/>
      <c r="L473" s="177"/>
    </row>
    <row r="474" spans="1:14" hidden="1" x14ac:dyDescent="0.2">
      <c r="A474" s="1">
        <v>460</v>
      </c>
      <c r="B474" s="34" t="s">
        <v>306</v>
      </c>
      <c r="C474" s="98"/>
      <c r="D474" s="3" t="s">
        <v>37</v>
      </c>
      <c r="E474" s="3">
        <v>40</v>
      </c>
      <c r="F474" s="5">
        <v>290</v>
      </c>
      <c r="G474" s="5">
        <f t="shared" si="223"/>
        <v>11600</v>
      </c>
      <c r="H474" s="5">
        <v>45</v>
      </c>
      <c r="I474" s="5">
        <f t="shared" si="224"/>
        <v>1800</v>
      </c>
      <c r="J474" s="121">
        <f t="shared" si="225"/>
        <v>13400</v>
      </c>
      <c r="K474" s="176"/>
      <c r="L474" s="177"/>
    </row>
    <row r="475" spans="1:14" hidden="1" x14ac:dyDescent="0.2">
      <c r="A475" s="1">
        <v>461</v>
      </c>
      <c r="B475" s="34" t="s">
        <v>47</v>
      </c>
      <c r="C475" s="36"/>
      <c r="D475" s="3" t="s">
        <v>48</v>
      </c>
      <c r="E475" s="3">
        <v>1</v>
      </c>
      <c r="F475" s="5">
        <v>0</v>
      </c>
      <c r="G475" s="5">
        <f t="shared" si="223"/>
        <v>0</v>
      </c>
      <c r="H475" s="5">
        <v>1896</v>
      </c>
      <c r="I475" s="5">
        <f t="shared" si="224"/>
        <v>1896</v>
      </c>
      <c r="J475" s="121">
        <f t="shared" si="225"/>
        <v>1896</v>
      </c>
      <c r="K475" s="176"/>
      <c r="L475" s="177"/>
    </row>
    <row r="476" spans="1:14" hidden="1" x14ac:dyDescent="0.2">
      <c r="A476" s="1">
        <v>462</v>
      </c>
      <c r="B476" s="34" t="s">
        <v>56</v>
      </c>
      <c r="C476" s="36"/>
      <c r="D476" s="3" t="s">
        <v>57</v>
      </c>
      <c r="E476" s="3">
        <v>1</v>
      </c>
      <c r="F476" s="5">
        <v>0</v>
      </c>
      <c r="G476" s="5">
        <f t="shared" si="223"/>
        <v>0</v>
      </c>
      <c r="H476" s="5">
        <v>1976</v>
      </c>
      <c r="I476" s="5">
        <f t="shared" si="224"/>
        <v>1976</v>
      </c>
      <c r="J476" s="121">
        <f t="shared" si="225"/>
        <v>1976</v>
      </c>
      <c r="K476" s="176"/>
      <c r="L476" s="177"/>
    </row>
    <row r="477" spans="1:14" hidden="1" x14ac:dyDescent="0.2">
      <c r="A477" s="1">
        <v>463</v>
      </c>
      <c r="B477" s="37" t="s">
        <v>60</v>
      </c>
      <c r="C477" s="3"/>
      <c r="D477" s="3"/>
      <c r="E477" s="3"/>
      <c r="F477" s="5">
        <v>0</v>
      </c>
      <c r="G477" s="5">
        <f t="shared" si="223"/>
        <v>0</v>
      </c>
      <c r="H477" s="5">
        <v>0</v>
      </c>
      <c r="I477" s="5">
        <f t="shared" si="224"/>
        <v>0</v>
      </c>
      <c r="J477" s="121">
        <f t="shared" si="225"/>
        <v>0</v>
      </c>
      <c r="K477" s="176"/>
      <c r="L477" s="177"/>
    </row>
    <row r="478" spans="1:14" x14ac:dyDescent="0.2">
      <c r="A478" s="1">
        <v>464</v>
      </c>
      <c r="B478" s="37" t="s">
        <v>61</v>
      </c>
      <c r="C478" s="3"/>
      <c r="D478" s="3"/>
      <c r="E478" s="3"/>
      <c r="F478" s="5">
        <v>0</v>
      </c>
      <c r="G478" s="5">
        <f t="shared" si="223"/>
        <v>0</v>
      </c>
      <c r="H478" s="5">
        <v>0</v>
      </c>
      <c r="I478" s="5">
        <f t="shared" si="224"/>
        <v>0</v>
      </c>
      <c r="J478" s="121">
        <f t="shared" si="225"/>
        <v>0</v>
      </c>
      <c r="K478" s="176"/>
      <c r="L478" s="177"/>
    </row>
    <row r="479" spans="1:14" s="110" customFormat="1" ht="25.5" x14ac:dyDescent="0.2">
      <c r="A479" s="136">
        <v>465</v>
      </c>
      <c r="B479" s="137" t="s">
        <v>281</v>
      </c>
      <c r="C479" s="138" t="s">
        <v>349</v>
      </c>
      <c r="D479" s="138" t="s">
        <v>23</v>
      </c>
      <c r="E479" s="138">
        <v>1</v>
      </c>
      <c r="F479" s="139">
        <v>53425.200000000004</v>
      </c>
      <c r="G479" s="139">
        <f t="shared" si="223"/>
        <v>53425.200000000004</v>
      </c>
      <c r="H479" s="139">
        <v>61094.303999999996</v>
      </c>
      <c r="I479" s="139">
        <f t="shared" si="224"/>
        <v>61094.303999999996</v>
      </c>
      <c r="J479" s="140">
        <f t="shared" si="225"/>
        <v>114519.504</v>
      </c>
      <c r="K479" s="151">
        <v>88640.24</v>
      </c>
      <c r="L479" s="148">
        <v>3461</v>
      </c>
      <c r="M479" s="115"/>
      <c r="N479" s="115"/>
    </row>
    <row r="480" spans="1:14" s="110" customFormat="1" ht="38.25" x14ac:dyDescent="0.2">
      <c r="A480" s="136">
        <v>466</v>
      </c>
      <c r="B480" s="137" t="s">
        <v>246</v>
      </c>
      <c r="C480" s="138" t="s">
        <v>350</v>
      </c>
      <c r="D480" s="138" t="s">
        <v>23</v>
      </c>
      <c r="E480" s="138">
        <v>1</v>
      </c>
      <c r="F480" s="139">
        <v>6088.4000000000005</v>
      </c>
      <c r="G480" s="139">
        <f t="shared" si="223"/>
        <v>6088.4000000000005</v>
      </c>
      <c r="H480" s="139">
        <v>13392</v>
      </c>
      <c r="I480" s="139">
        <f t="shared" si="224"/>
        <v>13392</v>
      </c>
      <c r="J480" s="140">
        <f>I480</f>
        <v>13392</v>
      </c>
      <c r="K480" s="151">
        <v>11318.94</v>
      </c>
      <c r="L480" s="148">
        <v>29446</v>
      </c>
      <c r="M480" s="115"/>
      <c r="N480" s="115"/>
    </row>
    <row r="481" spans="1:14" s="110" customFormat="1" ht="38.25" x14ac:dyDescent="0.2">
      <c r="A481" s="136">
        <v>467</v>
      </c>
      <c r="B481" s="137" t="s">
        <v>247</v>
      </c>
      <c r="C481" s="138" t="s">
        <v>351</v>
      </c>
      <c r="D481" s="138" t="s">
        <v>23</v>
      </c>
      <c r="E481" s="138">
        <v>1</v>
      </c>
      <c r="F481" s="139">
        <v>12143.6</v>
      </c>
      <c r="G481" s="139">
        <f t="shared" si="223"/>
        <v>12143.6</v>
      </c>
      <c r="H481" s="139">
        <v>31296.359999999997</v>
      </c>
      <c r="I481" s="139">
        <f t="shared" si="224"/>
        <v>31296.359999999997</v>
      </c>
      <c r="J481" s="140">
        <f t="shared" ref="J481:J484" si="226">I481</f>
        <v>31296.359999999997</v>
      </c>
      <c r="K481" s="151">
        <v>34568.21</v>
      </c>
      <c r="L481" s="148">
        <v>2813</v>
      </c>
      <c r="M481" s="115"/>
      <c r="N481" s="115"/>
    </row>
    <row r="482" spans="1:14" s="110" customFormat="1" x14ac:dyDescent="0.2">
      <c r="A482" s="136">
        <v>468</v>
      </c>
      <c r="B482" s="137" t="s">
        <v>248</v>
      </c>
      <c r="C482" s="138" t="s">
        <v>352</v>
      </c>
      <c r="D482" s="138" t="s">
        <v>23</v>
      </c>
      <c r="E482" s="138">
        <v>2</v>
      </c>
      <c r="F482" s="139">
        <v>1535.6000000000001</v>
      </c>
      <c r="G482" s="139">
        <f t="shared" si="223"/>
        <v>3071.2000000000003</v>
      </c>
      <c r="H482" s="139">
        <v>3678.3360000000002</v>
      </c>
      <c r="I482" s="139">
        <f t="shared" si="224"/>
        <v>7356.6720000000005</v>
      </c>
      <c r="J482" s="140">
        <f t="shared" si="226"/>
        <v>7356.6720000000005</v>
      </c>
      <c r="K482" s="151">
        <v>5056.34</v>
      </c>
      <c r="L482" s="148">
        <v>19574</v>
      </c>
      <c r="M482" s="115"/>
      <c r="N482" s="115"/>
    </row>
    <row r="483" spans="1:14" s="110" customFormat="1" ht="28.5" customHeight="1" x14ac:dyDescent="0.2">
      <c r="A483" s="136">
        <v>469</v>
      </c>
      <c r="B483" s="137" t="s">
        <v>249</v>
      </c>
      <c r="C483" s="138" t="s">
        <v>353</v>
      </c>
      <c r="D483" s="138" t="s">
        <v>23</v>
      </c>
      <c r="E483" s="138">
        <v>1</v>
      </c>
      <c r="F483" s="139">
        <v>21070</v>
      </c>
      <c r="G483" s="139">
        <f t="shared" si="223"/>
        <v>21070</v>
      </c>
      <c r="H483" s="139">
        <v>26159.040000000001</v>
      </c>
      <c r="I483" s="139">
        <f t="shared" si="224"/>
        <v>26159.040000000001</v>
      </c>
      <c r="J483" s="140">
        <f t="shared" si="226"/>
        <v>26159.040000000001</v>
      </c>
      <c r="K483" s="151">
        <v>27804.38</v>
      </c>
      <c r="L483" s="148">
        <v>24612</v>
      </c>
      <c r="M483" s="115"/>
      <c r="N483" s="115"/>
    </row>
    <row r="484" spans="1:14" s="110" customFormat="1" ht="26.25" customHeight="1" x14ac:dyDescent="0.2">
      <c r="A484" s="136">
        <v>470</v>
      </c>
      <c r="B484" s="137" t="s">
        <v>250</v>
      </c>
      <c r="C484" s="138" t="s">
        <v>354</v>
      </c>
      <c r="D484" s="138" t="s">
        <v>23</v>
      </c>
      <c r="E484" s="138">
        <v>1</v>
      </c>
      <c r="F484" s="139">
        <v>40176</v>
      </c>
      <c r="G484" s="139">
        <f t="shared" si="223"/>
        <v>40176</v>
      </c>
      <c r="H484" s="139">
        <v>99212.4</v>
      </c>
      <c r="I484" s="139">
        <f t="shared" si="224"/>
        <v>99212.4</v>
      </c>
      <c r="J484" s="140">
        <f t="shared" si="226"/>
        <v>99212.4</v>
      </c>
      <c r="K484" s="151">
        <v>46614.86</v>
      </c>
      <c r="L484" s="148">
        <v>76650</v>
      </c>
      <c r="M484" s="115"/>
      <c r="N484" s="115"/>
    </row>
    <row r="485" spans="1:14" hidden="1" x14ac:dyDescent="0.2">
      <c r="A485" s="1">
        <v>471</v>
      </c>
      <c r="B485" s="34" t="s">
        <v>282</v>
      </c>
      <c r="C485" s="3"/>
      <c r="D485" s="3" t="s">
        <v>23</v>
      </c>
      <c r="E485" s="3">
        <v>1</v>
      </c>
      <c r="F485" s="5">
        <v>1500</v>
      </c>
      <c r="G485" s="5">
        <f t="shared" si="223"/>
        <v>1500</v>
      </c>
      <c r="H485" s="5">
        <v>4557</v>
      </c>
      <c r="I485" s="5">
        <f t="shared" si="224"/>
        <v>4557</v>
      </c>
      <c r="J485" s="121">
        <f t="shared" si="225"/>
        <v>6057</v>
      </c>
      <c r="K485" s="176"/>
      <c r="L485" s="177"/>
    </row>
    <row r="486" spans="1:14" hidden="1" x14ac:dyDescent="0.2">
      <c r="A486" s="1">
        <v>472</v>
      </c>
      <c r="B486" s="34" t="s">
        <v>251</v>
      </c>
      <c r="C486" s="3"/>
      <c r="D486" s="3" t="s">
        <v>23</v>
      </c>
      <c r="E486" s="3">
        <v>39</v>
      </c>
      <c r="F486" s="5">
        <v>800</v>
      </c>
      <c r="G486" s="5">
        <f t="shared" si="223"/>
        <v>31200</v>
      </c>
      <c r="H486" s="5">
        <v>832</v>
      </c>
      <c r="I486" s="5">
        <f t="shared" si="224"/>
        <v>32448</v>
      </c>
      <c r="J486" s="121">
        <f t="shared" si="225"/>
        <v>63648</v>
      </c>
      <c r="K486" s="176"/>
      <c r="L486" s="177"/>
    </row>
    <row r="487" spans="1:14" hidden="1" x14ac:dyDescent="0.2">
      <c r="A487" s="1">
        <v>473</v>
      </c>
      <c r="B487" s="34" t="s">
        <v>252</v>
      </c>
      <c r="C487" s="3"/>
      <c r="D487" s="3" t="s">
        <v>23</v>
      </c>
      <c r="E487" s="3">
        <v>35</v>
      </c>
      <c r="F487" s="5">
        <v>800</v>
      </c>
      <c r="G487" s="5">
        <f t="shared" si="223"/>
        <v>28000</v>
      </c>
      <c r="H487" s="5">
        <v>507</v>
      </c>
      <c r="I487" s="5">
        <f t="shared" si="224"/>
        <v>17745</v>
      </c>
      <c r="J487" s="121">
        <f t="shared" si="225"/>
        <v>45745</v>
      </c>
      <c r="K487" s="176"/>
      <c r="L487" s="177"/>
    </row>
    <row r="488" spans="1:14" hidden="1" x14ac:dyDescent="0.2">
      <c r="A488" s="1">
        <v>474</v>
      </c>
      <c r="B488" s="34" t="s">
        <v>70</v>
      </c>
      <c r="C488" s="3"/>
      <c r="D488" s="3" t="s">
        <v>71</v>
      </c>
      <c r="E488" s="3">
        <v>115</v>
      </c>
      <c r="F488" s="5">
        <v>1800</v>
      </c>
      <c r="G488" s="5">
        <f t="shared" si="223"/>
        <v>207000</v>
      </c>
      <c r="H488" s="5">
        <v>840</v>
      </c>
      <c r="I488" s="5">
        <f t="shared" si="224"/>
        <v>96600</v>
      </c>
      <c r="J488" s="121">
        <f t="shared" si="225"/>
        <v>303600</v>
      </c>
      <c r="K488" s="176"/>
      <c r="L488" s="177"/>
    </row>
    <row r="489" spans="1:14" hidden="1" x14ac:dyDescent="0.2">
      <c r="A489" s="1">
        <v>475</v>
      </c>
      <c r="B489" s="34" t="s">
        <v>72</v>
      </c>
      <c r="C489" s="36"/>
      <c r="D489" s="3" t="s">
        <v>71</v>
      </c>
      <c r="E489" s="3">
        <v>289</v>
      </c>
      <c r="F489" s="5">
        <v>1800</v>
      </c>
      <c r="G489" s="5">
        <f t="shared" si="223"/>
        <v>520200</v>
      </c>
      <c r="H489" s="5">
        <v>1190</v>
      </c>
      <c r="I489" s="5">
        <f t="shared" si="224"/>
        <v>343910</v>
      </c>
      <c r="J489" s="121">
        <f t="shared" si="225"/>
        <v>864110</v>
      </c>
      <c r="K489" s="176"/>
      <c r="L489" s="177"/>
    </row>
    <row r="490" spans="1:14" ht="25.5" hidden="1" x14ac:dyDescent="0.2">
      <c r="A490" s="1">
        <v>476</v>
      </c>
      <c r="B490" s="34" t="s">
        <v>73</v>
      </c>
      <c r="C490" s="36"/>
      <c r="D490" s="3" t="s">
        <v>71</v>
      </c>
      <c r="E490" s="3">
        <f>0.2*E489</f>
        <v>57.800000000000004</v>
      </c>
      <c r="F490" s="5">
        <v>1800</v>
      </c>
      <c r="G490" s="5">
        <f t="shared" si="223"/>
        <v>104040.00000000001</v>
      </c>
      <c r="H490" s="5">
        <v>2380</v>
      </c>
      <c r="I490" s="5">
        <f t="shared" si="224"/>
        <v>137564</v>
      </c>
      <c r="J490" s="121">
        <f t="shared" si="225"/>
        <v>241604</v>
      </c>
      <c r="K490" s="176"/>
      <c r="L490" s="177"/>
    </row>
    <row r="491" spans="1:14" hidden="1" x14ac:dyDescent="0.2">
      <c r="A491" s="1">
        <v>477</v>
      </c>
      <c r="B491" s="34" t="s">
        <v>74</v>
      </c>
      <c r="C491" s="3"/>
      <c r="D491" s="3" t="s">
        <v>71</v>
      </c>
      <c r="E491" s="3">
        <f>0.2*E488</f>
        <v>23</v>
      </c>
      <c r="F491" s="5">
        <v>1800</v>
      </c>
      <c r="G491" s="5">
        <f t="shared" si="223"/>
        <v>41400</v>
      </c>
      <c r="H491" s="5">
        <v>3080</v>
      </c>
      <c r="I491" s="5">
        <f t="shared" si="224"/>
        <v>70840</v>
      </c>
      <c r="J491" s="121">
        <f t="shared" si="225"/>
        <v>112240</v>
      </c>
      <c r="K491" s="176"/>
      <c r="L491" s="177"/>
    </row>
    <row r="492" spans="1:14" hidden="1" x14ac:dyDescent="0.2">
      <c r="A492" s="1">
        <v>478</v>
      </c>
      <c r="B492" s="34" t="s">
        <v>75</v>
      </c>
      <c r="C492" s="36"/>
      <c r="D492" s="3" t="s">
        <v>21</v>
      </c>
      <c r="E492" s="3">
        <v>1</v>
      </c>
      <c r="F492" s="5">
        <v>0</v>
      </c>
      <c r="G492" s="5">
        <f t="shared" si="223"/>
        <v>0</v>
      </c>
      <c r="H492" s="5">
        <v>97337</v>
      </c>
      <c r="I492" s="5">
        <f t="shared" si="224"/>
        <v>97337</v>
      </c>
      <c r="J492" s="121">
        <f t="shared" si="225"/>
        <v>97337</v>
      </c>
      <c r="K492" s="176"/>
      <c r="L492" s="177"/>
    </row>
    <row r="493" spans="1:14" x14ac:dyDescent="0.2">
      <c r="A493" s="1">
        <v>479</v>
      </c>
      <c r="B493" s="37" t="s">
        <v>76</v>
      </c>
      <c r="C493" s="3"/>
      <c r="D493" s="3"/>
      <c r="E493" s="3"/>
      <c r="F493" s="5">
        <v>0</v>
      </c>
      <c r="G493" s="5">
        <f t="shared" si="223"/>
        <v>0</v>
      </c>
      <c r="H493" s="5">
        <v>0</v>
      </c>
      <c r="I493" s="5">
        <f t="shared" si="224"/>
        <v>0</v>
      </c>
      <c r="J493" s="121">
        <f t="shared" si="225"/>
        <v>0</v>
      </c>
      <c r="K493" s="176"/>
      <c r="L493" s="177"/>
    </row>
    <row r="494" spans="1:14" s="110" customFormat="1" ht="25.5" x14ac:dyDescent="0.2">
      <c r="A494" s="136">
        <v>480</v>
      </c>
      <c r="B494" s="137" t="s">
        <v>283</v>
      </c>
      <c r="C494" s="138" t="s">
        <v>355</v>
      </c>
      <c r="D494" s="138" t="s">
        <v>30</v>
      </c>
      <c r="E494" s="138">
        <v>1</v>
      </c>
      <c r="F494" s="139">
        <v>43125</v>
      </c>
      <c r="G494" s="139">
        <f t="shared" ref="G494" si="227">E494*F494</f>
        <v>43125</v>
      </c>
      <c r="H494" s="139">
        <v>47854.080000000002</v>
      </c>
      <c r="I494" s="139">
        <f t="shared" si="224"/>
        <v>47854.080000000002</v>
      </c>
      <c r="J494" s="140">
        <f>I494</f>
        <v>47854.080000000002</v>
      </c>
      <c r="K494" s="151">
        <v>225301.94</v>
      </c>
      <c r="L494" s="148">
        <v>56425</v>
      </c>
      <c r="M494" s="115"/>
      <c r="N494" s="115"/>
    </row>
    <row r="495" spans="1:14" hidden="1" x14ac:dyDescent="0.2">
      <c r="A495" s="1">
        <v>481</v>
      </c>
      <c r="B495" s="34" t="s">
        <v>252</v>
      </c>
      <c r="C495" s="3"/>
      <c r="D495" s="3" t="s">
        <v>30</v>
      </c>
      <c r="E495" s="3">
        <v>14</v>
      </c>
      <c r="F495" s="5">
        <v>800</v>
      </c>
      <c r="G495" s="5">
        <f t="shared" si="223"/>
        <v>11200</v>
      </c>
      <c r="H495" s="5">
        <v>507</v>
      </c>
      <c r="I495" s="5">
        <f t="shared" si="224"/>
        <v>7098</v>
      </c>
      <c r="J495" s="121">
        <f t="shared" si="225"/>
        <v>18298</v>
      </c>
      <c r="K495" s="176"/>
      <c r="L495" s="177"/>
    </row>
    <row r="496" spans="1:14" hidden="1" x14ac:dyDescent="0.2">
      <c r="A496" s="1">
        <v>482</v>
      </c>
      <c r="B496" s="34" t="s">
        <v>251</v>
      </c>
      <c r="C496" s="3"/>
      <c r="D496" s="3" t="s">
        <v>30</v>
      </c>
      <c r="E496" s="3">
        <v>12</v>
      </c>
      <c r="F496" s="5">
        <v>800</v>
      </c>
      <c r="G496" s="5">
        <f t="shared" ref="G496" si="228">E496*F496</f>
        <v>9600</v>
      </c>
      <c r="H496" s="5">
        <v>507</v>
      </c>
      <c r="I496" s="5">
        <f t="shared" ref="I496" si="229">E496*H496</f>
        <v>6084</v>
      </c>
      <c r="J496" s="121">
        <f t="shared" ref="J496" si="230">G496+I496</f>
        <v>15684</v>
      </c>
      <c r="K496" s="176"/>
      <c r="L496" s="177"/>
    </row>
    <row r="497" spans="1:14" hidden="1" x14ac:dyDescent="0.2">
      <c r="A497" s="1">
        <v>483</v>
      </c>
      <c r="B497" s="34" t="s">
        <v>284</v>
      </c>
      <c r="C497" s="3"/>
      <c r="D497" s="3" t="s">
        <v>30</v>
      </c>
      <c r="E497" s="3">
        <v>1</v>
      </c>
      <c r="F497" s="5">
        <v>600</v>
      </c>
      <c r="G497" s="5">
        <f t="shared" si="223"/>
        <v>600</v>
      </c>
      <c r="H497" s="5">
        <v>15460</v>
      </c>
      <c r="I497" s="5">
        <f t="shared" si="224"/>
        <v>15460</v>
      </c>
      <c r="J497" s="121">
        <f t="shared" si="225"/>
        <v>16060</v>
      </c>
      <c r="K497" s="176"/>
      <c r="L497" s="177"/>
    </row>
    <row r="498" spans="1:14" hidden="1" x14ac:dyDescent="0.2">
      <c r="A498" s="1">
        <v>484</v>
      </c>
      <c r="B498" s="34" t="s">
        <v>72</v>
      </c>
      <c r="C498" s="36"/>
      <c r="D498" s="3" t="s">
        <v>71</v>
      </c>
      <c r="E498" s="3">
        <v>239</v>
      </c>
      <c r="F498" s="5">
        <v>1800</v>
      </c>
      <c r="G498" s="5">
        <f t="shared" ref="G498:G499" si="231">E498*F498</f>
        <v>430200</v>
      </c>
      <c r="H498" s="5">
        <v>1190</v>
      </c>
      <c r="I498" s="5">
        <f t="shared" ref="I498:I499" si="232">E498*H498</f>
        <v>284410</v>
      </c>
      <c r="J498" s="121">
        <f t="shared" ref="J498:J499" si="233">G498+I498</f>
        <v>714610</v>
      </c>
      <c r="K498" s="176"/>
      <c r="L498" s="177"/>
    </row>
    <row r="499" spans="1:14" ht="25.5" hidden="1" x14ac:dyDescent="0.2">
      <c r="A499" s="1">
        <v>485</v>
      </c>
      <c r="B499" s="34" t="s">
        <v>73</v>
      </c>
      <c r="C499" s="36"/>
      <c r="D499" s="3" t="s">
        <v>71</v>
      </c>
      <c r="E499" s="3">
        <f>0.2*E498</f>
        <v>47.800000000000004</v>
      </c>
      <c r="F499" s="5">
        <v>1800</v>
      </c>
      <c r="G499" s="5">
        <f t="shared" si="231"/>
        <v>86040.000000000015</v>
      </c>
      <c r="H499" s="5">
        <v>2380</v>
      </c>
      <c r="I499" s="5">
        <f t="shared" si="232"/>
        <v>113764.00000000001</v>
      </c>
      <c r="J499" s="121">
        <f t="shared" si="233"/>
        <v>199804.00000000003</v>
      </c>
      <c r="K499" s="176"/>
      <c r="L499" s="177"/>
    </row>
    <row r="500" spans="1:14" hidden="1" x14ac:dyDescent="0.2">
      <c r="A500" s="1">
        <v>486</v>
      </c>
      <c r="B500" s="34" t="s">
        <v>75</v>
      </c>
      <c r="C500" s="36"/>
      <c r="D500" s="3" t="s">
        <v>21</v>
      </c>
      <c r="E500" s="3">
        <v>1</v>
      </c>
      <c r="F500" s="5">
        <v>0</v>
      </c>
      <c r="G500" s="5">
        <f t="shared" si="223"/>
        <v>0</v>
      </c>
      <c r="H500" s="5">
        <v>59701</v>
      </c>
      <c r="I500" s="5">
        <f t="shared" si="224"/>
        <v>59701</v>
      </c>
      <c r="J500" s="121">
        <f t="shared" si="225"/>
        <v>59701</v>
      </c>
      <c r="K500" s="176"/>
      <c r="L500" s="177"/>
    </row>
    <row r="501" spans="1:14" x14ac:dyDescent="0.2">
      <c r="A501" s="1">
        <v>487</v>
      </c>
      <c r="B501" s="37" t="s">
        <v>81</v>
      </c>
      <c r="C501" s="3"/>
      <c r="D501" s="3"/>
      <c r="E501" s="3"/>
      <c r="F501" s="5">
        <v>0</v>
      </c>
      <c r="G501" s="5">
        <f t="shared" si="223"/>
        <v>0</v>
      </c>
      <c r="H501" s="5">
        <v>0</v>
      </c>
      <c r="I501" s="5">
        <f t="shared" si="224"/>
        <v>0</v>
      </c>
      <c r="J501" s="121">
        <f t="shared" si="225"/>
        <v>0</v>
      </c>
      <c r="K501" s="176"/>
      <c r="L501" s="177"/>
    </row>
    <row r="502" spans="1:14" s="110" customFormat="1" ht="25.5" x14ac:dyDescent="0.2">
      <c r="A502" s="136">
        <v>488</v>
      </c>
      <c r="B502" s="137" t="s">
        <v>285</v>
      </c>
      <c r="C502" s="138" t="s">
        <v>356</v>
      </c>
      <c r="D502" s="138" t="s">
        <v>30</v>
      </c>
      <c r="E502" s="138">
        <v>1</v>
      </c>
      <c r="F502" s="139">
        <v>53425.200000000004</v>
      </c>
      <c r="G502" s="139">
        <f t="shared" ref="G502" si="234">E502*F502</f>
        <v>53425.200000000004</v>
      </c>
      <c r="H502" s="139">
        <v>96511.679999999993</v>
      </c>
      <c r="I502" s="139">
        <f t="shared" si="224"/>
        <v>96511.679999999993</v>
      </c>
      <c r="J502" s="140">
        <f>I502</f>
        <v>96511.679999999993</v>
      </c>
      <c r="K502" s="151">
        <v>225301.94</v>
      </c>
      <c r="L502" s="148">
        <v>98514</v>
      </c>
      <c r="M502" s="115"/>
      <c r="N502" s="115"/>
    </row>
    <row r="503" spans="1:14" hidden="1" x14ac:dyDescent="0.2">
      <c r="A503" s="1">
        <v>489</v>
      </c>
      <c r="B503" s="34" t="s">
        <v>251</v>
      </c>
      <c r="C503" s="3"/>
      <c r="D503" s="3" t="s">
        <v>30</v>
      </c>
      <c r="E503" s="3">
        <v>27</v>
      </c>
      <c r="F503" s="5">
        <v>800</v>
      </c>
      <c r="G503" s="5">
        <f t="shared" si="223"/>
        <v>21600</v>
      </c>
      <c r="H503" s="5">
        <v>832</v>
      </c>
      <c r="I503" s="5">
        <f t="shared" si="224"/>
        <v>22464</v>
      </c>
      <c r="J503" s="121">
        <f t="shared" si="225"/>
        <v>44064</v>
      </c>
      <c r="K503" s="176"/>
      <c r="L503" s="177"/>
    </row>
    <row r="504" spans="1:14" hidden="1" x14ac:dyDescent="0.2">
      <c r="A504" s="1">
        <v>490</v>
      </c>
      <c r="B504" s="34" t="s">
        <v>252</v>
      </c>
      <c r="C504" s="3"/>
      <c r="D504" s="3" t="s">
        <v>30</v>
      </c>
      <c r="E504" s="3">
        <v>21</v>
      </c>
      <c r="F504" s="5">
        <v>800</v>
      </c>
      <c r="G504" s="5">
        <f t="shared" si="223"/>
        <v>16800</v>
      </c>
      <c r="H504" s="5">
        <v>507</v>
      </c>
      <c r="I504" s="5">
        <f t="shared" si="224"/>
        <v>10647</v>
      </c>
      <c r="J504" s="121">
        <f t="shared" si="225"/>
        <v>27447</v>
      </c>
      <c r="K504" s="176"/>
      <c r="L504" s="177"/>
    </row>
    <row r="505" spans="1:14" hidden="1" x14ac:dyDescent="0.2">
      <c r="A505" s="1">
        <v>491</v>
      </c>
      <c r="B505" s="34" t="s">
        <v>284</v>
      </c>
      <c r="C505" s="3"/>
      <c r="D505" s="3" t="s">
        <v>30</v>
      </c>
      <c r="E505" s="3">
        <v>1</v>
      </c>
      <c r="F505" s="5">
        <v>600</v>
      </c>
      <c r="G505" s="5">
        <f t="shared" ref="G505:G507" si="235">E505*F505</f>
        <v>600</v>
      </c>
      <c r="H505" s="5">
        <v>19275</v>
      </c>
      <c r="I505" s="5">
        <f t="shared" ref="I505:I507" si="236">E505*H505</f>
        <v>19275</v>
      </c>
      <c r="J505" s="121">
        <f t="shared" ref="J505:J507" si="237">G505+I505</f>
        <v>19875</v>
      </c>
      <c r="K505" s="176"/>
      <c r="L505" s="177"/>
    </row>
    <row r="506" spans="1:14" hidden="1" x14ac:dyDescent="0.2">
      <c r="A506" s="1">
        <v>492</v>
      </c>
      <c r="B506" s="34" t="s">
        <v>72</v>
      </c>
      <c r="C506" s="36"/>
      <c r="D506" s="3" t="s">
        <v>71</v>
      </c>
      <c r="E506" s="3">
        <v>312</v>
      </c>
      <c r="F506" s="5">
        <v>1800</v>
      </c>
      <c r="G506" s="5">
        <f t="shared" si="235"/>
        <v>561600</v>
      </c>
      <c r="H506" s="5">
        <v>1190</v>
      </c>
      <c r="I506" s="5">
        <f t="shared" si="236"/>
        <v>371280</v>
      </c>
      <c r="J506" s="121">
        <f t="shared" si="237"/>
        <v>932880</v>
      </c>
      <c r="K506" s="176"/>
      <c r="L506" s="177"/>
    </row>
    <row r="507" spans="1:14" ht="25.5" hidden="1" x14ac:dyDescent="0.2">
      <c r="A507" s="1">
        <v>493</v>
      </c>
      <c r="B507" s="34" t="s">
        <v>73</v>
      </c>
      <c r="C507" s="36"/>
      <c r="D507" s="3" t="s">
        <v>71</v>
      </c>
      <c r="E507" s="3">
        <f>0.2*E506</f>
        <v>62.400000000000006</v>
      </c>
      <c r="F507" s="5">
        <v>1800</v>
      </c>
      <c r="G507" s="5">
        <f t="shared" si="235"/>
        <v>112320.00000000001</v>
      </c>
      <c r="H507" s="5">
        <v>2380</v>
      </c>
      <c r="I507" s="5">
        <f t="shared" si="236"/>
        <v>148512</v>
      </c>
      <c r="J507" s="121">
        <f t="shared" si="237"/>
        <v>260832</v>
      </c>
      <c r="K507" s="176"/>
      <c r="L507" s="177"/>
    </row>
    <row r="508" spans="1:14" hidden="1" x14ac:dyDescent="0.2">
      <c r="A508" s="1">
        <v>494</v>
      </c>
      <c r="B508" s="34" t="s">
        <v>75</v>
      </c>
      <c r="C508" s="36"/>
      <c r="D508" s="3" t="s">
        <v>21</v>
      </c>
      <c r="E508" s="3">
        <v>1</v>
      </c>
      <c r="F508" s="5">
        <v>0</v>
      </c>
      <c r="G508" s="5">
        <f t="shared" si="223"/>
        <v>0</v>
      </c>
      <c r="H508" s="5">
        <v>77968</v>
      </c>
      <c r="I508" s="5">
        <f t="shared" si="224"/>
        <v>77968</v>
      </c>
      <c r="J508" s="121">
        <f t="shared" si="225"/>
        <v>77968</v>
      </c>
      <c r="K508" s="176"/>
      <c r="L508" s="177"/>
    </row>
    <row r="509" spans="1:14" hidden="1" x14ac:dyDescent="0.2">
      <c r="A509" s="1">
        <v>495</v>
      </c>
      <c r="B509" s="37" t="s">
        <v>110</v>
      </c>
      <c r="C509" s="3"/>
      <c r="D509" s="3"/>
      <c r="E509" s="3"/>
      <c r="F509" s="5"/>
      <c r="G509" s="5"/>
      <c r="H509" s="5"/>
      <c r="I509" s="5"/>
      <c r="J509" s="121"/>
      <c r="K509" s="176"/>
      <c r="L509" s="177"/>
    </row>
    <row r="510" spans="1:14" hidden="1" x14ac:dyDescent="0.2">
      <c r="A510" s="1">
        <v>496</v>
      </c>
      <c r="B510" s="37" t="s">
        <v>111</v>
      </c>
      <c r="C510" s="3"/>
      <c r="D510" s="3"/>
      <c r="E510" s="3"/>
      <c r="F510" s="5"/>
      <c r="G510" s="5"/>
      <c r="H510" s="5"/>
      <c r="I510" s="5"/>
      <c r="J510" s="121"/>
      <c r="K510" s="176"/>
      <c r="L510" s="177"/>
    </row>
    <row r="511" spans="1:14" s="103" customFormat="1" ht="24.75" hidden="1" customHeight="1" x14ac:dyDescent="0.2">
      <c r="A511" s="99">
        <v>497</v>
      </c>
      <c r="B511" s="100" t="s">
        <v>291</v>
      </c>
      <c r="C511" s="101"/>
      <c r="D511" s="101" t="s">
        <v>21</v>
      </c>
      <c r="E511" s="101">
        <v>1</v>
      </c>
      <c r="F511" s="102"/>
      <c r="G511" s="102"/>
      <c r="H511" s="102"/>
      <c r="I511" s="102"/>
      <c r="J511" s="122"/>
      <c r="K511" s="172"/>
      <c r="L511" s="147"/>
    </row>
    <row r="512" spans="1:14" s="103" customFormat="1" ht="31.9" hidden="1" customHeight="1" x14ac:dyDescent="0.2">
      <c r="A512" s="99">
        <v>498</v>
      </c>
      <c r="B512" s="104" t="s">
        <v>112</v>
      </c>
      <c r="C512" s="101" t="s">
        <v>293</v>
      </c>
      <c r="D512" s="101" t="s">
        <v>23</v>
      </c>
      <c r="E512" s="101">
        <v>1</v>
      </c>
      <c r="F512" s="102">
        <v>14000</v>
      </c>
      <c r="G512" s="102">
        <f t="shared" ref="G512:G514" si="238">E512*F512</f>
        <v>14000</v>
      </c>
      <c r="H512" s="102">
        <v>37474</v>
      </c>
      <c r="I512" s="102">
        <f t="shared" ref="I512:I514" si="239">E512*H512</f>
        <v>37474</v>
      </c>
      <c r="J512" s="122">
        <f t="shared" ref="J512:J514" si="240">G512+I512</f>
        <v>51474</v>
      </c>
      <c r="K512" s="172"/>
      <c r="L512" s="147"/>
    </row>
    <row r="513" spans="1:12" s="103" customFormat="1" ht="31.9" hidden="1" customHeight="1" x14ac:dyDescent="0.2">
      <c r="A513" s="99">
        <v>499</v>
      </c>
      <c r="B513" s="104" t="s">
        <v>112</v>
      </c>
      <c r="C513" s="101" t="s">
        <v>292</v>
      </c>
      <c r="D513" s="101" t="s">
        <v>23</v>
      </c>
      <c r="E513" s="101">
        <v>2</v>
      </c>
      <c r="F513" s="102">
        <v>14000</v>
      </c>
      <c r="G513" s="102">
        <f t="shared" si="238"/>
        <v>28000</v>
      </c>
      <c r="H513" s="102">
        <v>45868</v>
      </c>
      <c r="I513" s="102">
        <f t="shared" si="239"/>
        <v>91736</v>
      </c>
      <c r="J513" s="122">
        <f t="shared" si="240"/>
        <v>119736</v>
      </c>
      <c r="K513" s="172"/>
      <c r="L513" s="147"/>
    </row>
    <row r="514" spans="1:12" s="103" customFormat="1" ht="39.75" hidden="1" customHeight="1" x14ac:dyDescent="0.2">
      <c r="A514" s="99">
        <v>500</v>
      </c>
      <c r="B514" s="104" t="s">
        <v>113</v>
      </c>
      <c r="C514" s="101" t="s">
        <v>294</v>
      </c>
      <c r="D514" s="101" t="s">
        <v>23</v>
      </c>
      <c r="E514" s="101">
        <v>1</v>
      </c>
      <c r="F514" s="102">
        <v>44166</v>
      </c>
      <c r="G514" s="102">
        <f t="shared" si="238"/>
        <v>44166</v>
      </c>
      <c r="H514" s="102">
        <v>294438</v>
      </c>
      <c r="I514" s="102">
        <f t="shared" si="239"/>
        <v>294438</v>
      </c>
      <c r="J514" s="122">
        <f t="shared" si="240"/>
        <v>338604</v>
      </c>
      <c r="K514" s="172"/>
      <c r="L514" s="147"/>
    </row>
    <row r="515" spans="1:12" s="103" customFormat="1" ht="12" hidden="1" customHeight="1" x14ac:dyDescent="0.2">
      <c r="A515" s="99">
        <v>501</v>
      </c>
      <c r="B515" s="104" t="s">
        <v>114</v>
      </c>
      <c r="C515" s="101"/>
      <c r="D515" s="101" t="s">
        <v>23</v>
      </c>
      <c r="E515" s="101">
        <v>3</v>
      </c>
      <c r="F515" s="102"/>
      <c r="G515" s="102"/>
      <c r="H515" s="102"/>
      <c r="I515" s="102"/>
      <c r="J515" s="122"/>
      <c r="K515" s="172"/>
      <c r="L515" s="147"/>
    </row>
    <row r="516" spans="1:12" ht="12" hidden="1" customHeight="1" x14ac:dyDescent="0.2">
      <c r="A516" s="1">
        <v>502</v>
      </c>
      <c r="B516" s="34" t="s">
        <v>253</v>
      </c>
      <c r="C516" s="3"/>
      <c r="D516" s="3"/>
      <c r="E516" s="3"/>
      <c r="F516" s="5"/>
      <c r="G516" s="5"/>
      <c r="H516" s="5"/>
      <c r="I516" s="5"/>
      <c r="J516" s="121"/>
      <c r="K516" s="176"/>
      <c r="L516" s="177"/>
    </row>
    <row r="517" spans="1:12" ht="12" hidden="1" customHeight="1" x14ac:dyDescent="0.2">
      <c r="A517" s="1">
        <v>503</v>
      </c>
      <c r="B517" s="35" t="s">
        <v>286</v>
      </c>
      <c r="C517" s="3"/>
      <c r="D517" s="3" t="s">
        <v>115</v>
      </c>
      <c r="E517" s="3">
        <v>32</v>
      </c>
      <c r="F517" s="5">
        <f>250+105</f>
        <v>355</v>
      </c>
      <c r="G517" s="5">
        <f t="shared" ref="G517:G523" si="241">E517*F517</f>
        <v>11360</v>
      </c>
      <c r="H517" s="5">
        <v>240</v>
      </c>
      <c r="I517" s="5">
        <f t="shared" ref="I517:I523" si="242">E517*H517</f>
        <v>7680</v>
      </c>
      <c r="J517" s="121">
        <f t="shared" ref="J517:J523" si="243">G517+I517</f>
        <v>19040</v>
      </c>
      <c r="K517" s="176"/>
      <c r="L517" s="177"/>
    </row>
    <row r="518" spans="1:12" ht="12" hidden="1" customHeight="1" x14ac:dyDescent="0.2">
      <c r="A518" s="1">
        <v>504</v>
      </c>
      <c r="B518" s="35" t="s">
        <v>287</v>
      </c>
      <c r="C518" s="3"/>
      <c r="D518" s="3" t="s">
        <v>115</v>
      </c>
      <c r="E518" s="3">
        <v>27</v>
      </c>
      <c r="F518" s="5">
        <f>330+105</f>
        <v>435</v>
      </c>
      <c r="G518" s="5">
        <f t="shared" si="241"/>
        <v>11745</v>
      </c>
      <c r="H518" s="5">
        <v>403</v>
      </c>
      <c r="I518" s="5">
        <f t="shared" si="242"/>
        <v>10881</v>
      </c>
      <c r="J518" s="121">
        <f t="shared" si="243"/>
        <v>22626</v>
      </c>
      <c r="K518" s="176"/>
      <c r="L518" s="177"/>
    </row>
    <row r="519" spans="1:12" ht="12" hidden="1" customHeight="1" x14ac:dyDescent="0.2">
      <c r="A519" s="1">
        <v>505</v>
      </c>
      <c r="B519" s="35" t="s">
        <v>116</v>
      </c>
      <c r="C519" s="3"/>
      <c r="D519" s="3" t="s">
        <v>115</v>
      </c>
      <c r="E519" s="3">
        <v>15</v>
      </c>
      <c r="F519" s="5">
        <f>352+105</f>
        <v>457</v>
      </c>
      <c r="G519" s="5">
        <f t="shared" si="241"/>
        <v>6855</v>
      </c>
      <c r="H519" s="5">
        <v>524</v>
      </c>
      <c r="I519" s="5">
        <f t="shared" si="242"/>
        <v>7860</v>
      </c>
      <c r="J519" s="121">
        <f t="shared" si="243"/>
        <v>14715</v>
      </c>
      <c r="K519" s="176"/>
      <c r="L519" s="177"/>
    </row>
    <row r="520" spans="1:12" ht="12" hidden="1" customHeight="1" x14ac:dyDescent="0.2">
      <c r="A520" s="1">
        <v>506</v>
      </c>
      <c r="B520" s="35" t="s">
        <v>288</v>
      </c>
      <c r="C520" s="3"/>
      <c r="D520" s="3" t="s">
        <v>115</v>
      </c>
      <c r="E520" s="3">
        <v>10</v>
      </c>
      <c r="F520" s="5">
        <f>396+105</f>
        <v>501</v>
      </c>
      <c r="G520" s="5">
        <f t="shared" si="241"/>
        <v>5010</v>
      </c>
      <c r="H520" s="5">
        <v>877</v>
      </c>
      <c r="I520" s="5">
        <f t="shared" si="242"/>
        <v>8770</v>
      </c>
      <c r="J520" s="121">
        <f t="shared" si="243"/>
        <v>13780</v>
      </c>
      <c r="K520" s="176"/>
      <c r="L520" s="177"/>
    </row>
    <row r="521" spans="1:12" s="103" customFormat="1" ht="12" hidden="1" customHeight="1" x14ac:dyDescent="0.2">
      <c r="A521" s="99">
        <v>507</v>
      </c>
      <c r="B521" s="100" t="s">
        <v>117</v>
      </c>
      <c r="C521" s="101" t="s">
        <v>118</v>
      </c>
      <c r="D521" s="101" t="s">
        <v>23</v>
      </c>
      <c r="E521" s="101">
        <v>3</v>
      </c>
      <c r="F521" s="102">
        <v>2500</v>
      </c>
      <c r="G521" s="102">
        <f t="shared" si="241"/>
        <v>7500</v>
      </c>
      <c r="H521" s="102">
        <v>8211</v>
      </c>
      <c r="I521" s="102">
        <f t="shared" si="242"/>
        <v>24633</v>
      </c>
      <c r="J521" s="122">
        <f t="shared" si="243"/>
        <v>32133</v>
      </c>
      <c r="K521" s="172"/>
      <c r="L521" s="147"/>
    </row>
    <row r="522" spans="1:12" ht="12" hidden="1" customHeight="1" x14ac:dyDescent="0.2">
      <c r="A522" s="1">
        <v>508</v>
      </c>
      <c r="B522" s="34" t="s">
        <v>289</v>
      </c>
      <c r="C522" s="3"/>
      <c r="D522" s="3" t="s">
        <v>23</v>
      </c>
      <c r="E522" s="3">
        <v>1</v>
      </c>
      <c r="F522" s="5">
        <v>2500</v>
      </c>
      <c r="G522" s="5">
        <f t="shared" si="241"/>
        <v>2500</v>
      </c>
      <c r="H522" s="5">
        <v>5000</v>
      </c>
      <c r="I522" s="5">
        <f t="shared" si="242"/>
        <v>5000</v>
      </c>
      <c r="J522" s="121">
        <f t="shared" si="243"/>
        <v>7500</v>
      </c>
      <c r="K522" s="176"/>
      <c r="L522" s="177"/>
    </row>
    <row r="523" spans="1:12" hidden="1" x14ac:dyDescent="0.2">
      <c r="A523" s="1">
        <v>509</v>
      </c>
      <c r="B523" s="37" t="s">
        <v>121</v>
      </c>
      <c r="C523" s="3"/>
      <c r="D523" s="3"/>
      <c r="E523" s="3"/>
      <c r="F523" s="5">
        <v>0</v>
      </c>
      <c r="G523" s="5">
        <f t="shared" si="241"/>
        <v>0</v>
      </c>
      <c r="H523" s="5">
        <v>0</v>
      </c>
      <c r="I523" s="5">
        <f t="shared" si="242"/>
        <v>0</v>
      </c>
      <c r="J523" s="121">
        <f t="shared" si="243"/>
        <v>0</v>
      </c>
      <c r="K523" s="176"/>
      <c r="L523" s="177"/>
    </row>
    <row r="524" spans="1:12" s="103" customFormat="1" ht="26.25" hidden="1" customHeight="1" x14ac:dyDescent="0.2">
      <c r="A524" s="99">
        <v>510</v>
      </c>
      <c r="B524" s="100" t="s">
        <v>291</v>
      </c>
      <c r="C524" s="101"/>
      <c r="D524" s="101" t="s">
        <v>21</v>
      </c>
      <c r="E524" s="101">
        <v>1</v>
      </c>
      <c r="F524" s="102"/>
      <c r="G524" s="102"/>
      <c r="H524" s="102"/>
      <c r="I524" s="102"/>
      <c r="J524" s="122"/>
      <c r="K524" s="172"/>
      <c r="L524" s="147"/>
    </row>
    <row r="525" spans="1:12" s="103" customFormat="1" ht="31.9" hidden="1" customHeight="1" x14ac:dyDescent="0.2">
      <c r="A525" s="99">
        <v>511</v>
      </c>
      <c r="B525" s="104" t="s">
        <v>112</v>
      </c>
      <c r="C525" s="101" t="s">
        <v>293</v>
      </c>
      <c r="D525" s="101" t="s">
        <v>23</v>
      </c>
      <c r="E525" s="101">
        <v>2</v>
      </c>
      <c r="F525" s="102">
        <v>14000</v>
      </c>
      <c r="G525" s="102">
        <f t="shared" ref="G525:G527" si="244">E525*F525</f>
        <v>28000</v>
      </c>
      <c r="H525" s="102">
        <v>37474</v>
      </c>
      <c r="I525" s="102">
        <f t="shared" ref="I525:I527" si="245">E525*H525</f>
        <v>74948</v>
      </c>
      <c r="J525" s="122">
        <f t="shared" ref="J525:J527" si="246">G525+I525</f>
        <v>102948</v>
      </c>
      <c r="K525" s="172"/>
      <c r="L525" s="147"/>
    </row>
    <row r="526" spans="1:12" s="103" customFormat="1" ht="31.9" hidden="1" customHeight="1" x14ac:dyDescent="0.2">
      <c r="A526" s="99">
        <v>512</v>
      </c>
      <c r="B526" s="104" t="s">
        <v>112</v>
      </c>
      <c r="C526" s="101" t="s">
        <v>295</v>
      </c>
      <c r="D526" s="101" t="s">
        <v>23</v>
      </c>
      <c r="E526" s="101">
        <v>2</v>
      </c>
      <c r="F526" s="102">
        <v>14000</v>
      </c>
      <c r="G526" s="102">
        <f t="shared" si="244"/>
        <v>28000</v>
      </c>
      <c r="H526" s="102">
        <v>34605</v>
      </c>
      <c r="I526" s="102">
        <f t="shared" si="245"/>
        <v>69210</v>
      </c>
      <c r="J526" s="122">
        <f t="shared" si="246"/>
        <v>97210</v>
      </c>
      <c r="K526" s="172"/>
      <c r="L526" s="147"/>
    </row>
    <row r="527" spans="1:12" s="103" customFormat="1" ht="38.25" hidden="1" customHeight="1" x14ac:dyDescent="0.2">
      <c r="A527" s="99">
        <v>513</v>
      </c>
      <c r="B527" s="104" t="s">
        <v>113</v>
      </c>
      <c r="C527" s="101" t="s">
        <v>296</v>
      </c>
      <c r="D527" s="101" t="s">
        <v>23</v>
      </c>
      <c r="E527" s="101">
        <v>1</v>
      </c>
      <c r="F527" s="102">
        <v>44166</v>
      </c>
      <c r="G527" s="102">
        <f t="shared" si="244"/>
        <v>44166</v>
      </c>
      <c r="H527" s="102">
        <v>268606</v>
      </c>
      <c r="I527" s="102">
        <f t="shared" si="245"/>
        <v>268606</v>
      </c>
      <c r="J527" s="122">
        <f t="shared" si="246"/>
        <v>312772</v>
      </c>
      <c r="K527" s="172"/>
      <c r="L527" s="147"/>
    </row>
    <row r="528" spans="1:12" s="103" customFormat="1" ht="12" hidden="1" customHeight="1" x14ac:dyDescent="0.2">
      <c r="A528" s="99">
        <v>514</v>
      </c>
      <c r="B528" s="104" t="s">
        <v>114</v>
      </c>
      <c r="C528" s="101"/>
      <c r="D528" s="101" t="s">
        <v>23</v>
      </c>
      <c r="E528" s="101">
        <v>4</v>
      </c>
      <c r="F528" s="102"/>
      <c r="G528" s="102"/>
      <c r="H528" s="102"/>
      <c r="I528" s="102"/>
      <c r="J528" s="122"/>
      <c r="K528" s="172"/>
      <c r="L528" s="147"/>
    </row>
    <row r="529" spans="1:12" ht="12" hidden="1" customHeight="1" x14ac:dyDescent="0.2">
      <c r="A529" s="1">
        <v>515</v>
      </c>
      <c r="B529" s="34" t="s">
        <v>253</v>
      </c>
      <c r="C529" s="3"/>
      <c r="D529" s="3"/>
      <c r="E529" s="3"/>
      <c r="F529" s="5"/>
      <c r="G529" s="5"/>
      <c r="H529" s="5"/>
      <c r="I529" s="5"/>
      <c r="J529" s="121"/>
      <c r="K529" s="176"/>
      <c r="L529" s="177"/>
    </row>
    <row r="530" spans="1:12" ht="12" hidden="1" customHeight="1" x14ac:dyDescent="0.2">
      <c r="A530" s="1">
        <v>516</v>
      </c>
      <c r="B530" s="35" t="s">
        <v>286</v>
      </c>
      <c r="C530" s="3"/>
      <c r="D530" s="3" t="s">
        <v>115</v>
      </c>
      <c r="E530" s="3">
        <v>22</v>
      </c>
      <c r="F530" s="5">
        <f>250+105</f>
        <v>355</v>
      </c>
      <c r="G530" s="5">
        <f t="shared" ref="G530:G536" si="247">E530*F530</f>
        <v>7810</v>
      </c>
      <c r="H530" s="5">
        <v>240</v>
      </c>
      <c r="I530" s="5">
        <f t="shared" ref="I530:I536" si="248">E530*H530</f>
        <v>5280</v>
      </c>
      <c r="J530" s="121">
        <f t="shared" ref="J530:J536" si="249">G530+I530</f>
        <v>13090</v>
      </c>
      <c r="K530" s="176"/>
      <c r="L530" s="177"/>
    </row>
    <row r="531" spans="1:12" ht="12" hidden="1" customHeight="1" x14ac:dyDescent="0.2">
      <c r="A531" s="1">
        <v>517</v>
      </c>
      <c r="B531" s="35" t="s">
        <v>287</v>
      </c>
      <c r="C531" s="3"/>
      <c r="D531" s="3" t="s">
        <v>115</v>
      </c>
      <c r="E531" s="3">
        <v>24</v>
      </c>
      <c r="F531" s="5">
        <f>330+105</f>
        <v>435</v>
      </c>
      <c r="G531" s="5">
        <f t="shared" si="247"/>
        <v>10440</v>
      </c>
      <c r="H531" s="5">
        <v>403</v>
      </c>
      <c r="I531" s="5">
        <f t="shared" si="248"/>
        <v>9672</v>
      </c>
      <c r="J531" s="121">
        <f t="shared" si="249"/>
        <v>20112</v>
      </c>
      <c r="K531" s="176"/>
      <c r="L531" s="177"/>
    </row>
    <row r="532" spans="1:12" ht="12" hidden="1" customHeight="1" x14ac:dyDescent="0.2">
      <c r="A532" s="1">
        <v>518</v>
      </c>
      <c r="B532" s="35" t="s">
        <v>116</v>
      </c>
      <c r="C532" s="3"/>
      <c r="D532" s="3" t="s">
        <v>115</v>
      </c>
      <c r="E532" s="3">
        <v>8</v>
      </c>
      <c r="F532" s="5">
        <f>352+105</f>
        <v>457</v>
      </c>
      <c r="G532" s="5">
        <f t="shared" si="247"/>
        <v>3656</v>
      </c>
      <c r="H532" s="5">
        <v>524</v>
      </c>
      <c r="I532" s="5">
        <f t="shared" si="248"/>
        <v>4192</v>
      </c>
      <c r="J532" s="121">
        <f t="shared" si="249"/>
        <v>7848</v>
      </c>
      <c r="K532" s="176"/>
      <c r="L532" s="177"/>
    </row>
    <row r="533" spans="1:12" ht="12" hidden="1" customHeight="1" x14ac:dyDescent="0.2">
      <c r="A533" s="1">
        <v>519</v>
      </c>
      <c r="B533" s="35" t="s">
        <v>290</v>
      </c>
      <c r="C533" s="3"/>
      <c r="D533" s="3" t="s">
        <v>115</v>
      </c>
      <c r="E533" s="3">
        <v>10</v>
      </c>
      <c r="F533" s="5">
        <v>556</v>
      </c>
      <c r="G533" s="5">
        <f t="shared" si="247"/>
        <v>5560</v>
      </c>
      <c r="H533" s="5">
        <v>877</v>
      </c>
      <c r="I533" s="5">
        <f t="shared" si="248"/>
        <v>8770</v>
      </c>
      <c r="J533" s="121">
        <f t="shared" si="249"/>
        <v>14330</v>
      </c>
      <c r="K533" s="176"/>
      <c r="L533" s="177"/>
    </row>
    <row r="534" spans="1:12" s="103" customFormat="1" ht="12" hidden="1" customHeight="1" x14ac:dyDescent="0.2">
      <c r="A534" s="99">
        <v>520</v>
      </c>
      <c r="B534" s="100" t="s">
        <v>117</v>
      </c>
      <c r="C534" s="101" t="s">
        <v>118</v>
      </c>
      <c r="D534" s="101" t="s">
        <v>23</v>
      </c>
      <c r="E534" s="101">
        <v>4</v>
      </c>
      <c r="F534" s="102">
        <v>2500</v>
      </c>
      <c r="G534" s="102">
        <f t="shared" si="247"/>
        <v>10000</v>
      </c>
      <c r="H534" s="102">
        <v>8211</v>
      </c>
      <c r="I534" s="102">
        <f t="shared" si="248"/>
        <v>32844</v>
      </c>
      <c r="J534" s="122">
        <f t="shared" si="249"/>
        <v>42844</v>
      </c>
      <c r="K534" s="172"/>
      <c r="L534" s="147"/>
    </row>
    <row r="535" spans="1:12" ht="12" hidden="1" customHeight="1" x14ac:dyDescent="0.2">
      <c r="A535" s="1">
        <v>521</v>
      </c>
      <c r="B535" s="34" t="s">
        <v>289</v>
      </c>
      <c r="C535" s="3"/>
      <c r="D535" s="3" t="s">
        <v>23</v>
      </c>
      <c r="E535" s="3">
        <v>1</v>
      </c>
      <c r="F535" s="5">
        <v>2500</v>
      </c>
      <c r="G535" s="5">
        <f t="shared" si="247"/>
        <v>2500</v>
      </c>
      <c r="H535" s="5">
        <v>5000</v>
      </c>
      <c r="I535" s="5">
        <f t="shared" si="248"/>
        <v>5000</v>
      </c>
      <c r="J535" s="121">
        <f t="shared" si="249"/>
        <v>7500</v>
      </c>
      <c r="K535" s="176"/>
      <c r="L535" s="177"/>
    </row>
    <row r="536" spans="1:12" hidden="1" x14ac:dyDescent="0.2">
      <c r="A536" s="1">
        <v>522</v>
      </c>
      <c r="B536" s="37" t="s">
        <v>122</v>
      </c>
      <c r="C536" s="3"/>
      <c r="D536" s="3"/>
      <c r="E536" s="3"/>
      <c r="F536" s="5">
        <v>0</v>
      </c>
      <c r="G536" s="5">
        <f t="shared" si="247"/>
        <v>0</v>
      </c>
      <c r="H536" s="5">
        <v>0</v>
      </c>
      <c r="I536" s="5">
        <f t="shared" si="248"/>
        <v>0</v>
      </c>
      <c r="J536" s="121">
        <f t="shared" si="249"/>
        <v>0</v>
      </c>
      <c r="K536" s="176"/>
      <c r="L536" s="177"/>
    </row>
    <row r="537" spans="1:12" s="103" customFormat="1" ht="26.25" hidden="1" customHeight="1" x14ac:dyDescent="0.2">
      <c r="A537" s="99">
        <v>523</v>
      </c>
      <c r="B537" s="100" t="s">
        <v>291</v>
      </c>
      <c r="C537" s="101"/>
      <c r="D537" s="101" t="s">
        <v>21</v>
      </c>
      <c r="E537" s="101">
        <v>1</v>
      </c>
      <c r="F537" s="102"/>
      <c r="G537" s="102"/>
      <c r="H537" s="102"/>
      <c r="I537" s="102"/>
      <c r="J537" s="122"/>
      <c r="K537" s="172"/>
      <c r="L537" s="147"/>
    </row>
    <row r="538" spans="1:12" s="103" customFormat="1" ht="31.9" hidden="1" customHeight="1" x14ac:dyDescent="0.2">
      <c r="A538" s="99">
        <v>524</v>
      </c>
      <c r="B538" s="104" t="s">
        <v>112</v>
      </c>
      <c r="C538" s="101" t="s">
        <v>295</v>
      </c>
      <c r="D538" s="101" t="s">
        <v>23</v>
      </c>
      <c r="E538" s="101">
        <v>1</v>
      </c>
      <c r="F538" s="102">
        <v>14000</v>
      </c>
      <c r="G538" s="102">
        <f t="shared" ref="G538:G541" si="250">E538*F538</f>
        <v>14000</v>
      </c>
      <c r="H538" s="102">
        <v>34605</v>
      </c>
      <c r="I538" s="102">
        <f t="shared" ref="I538:I541" si="251">E538*H538</f>
        <v>34605</v>
      </c>
      <c r="J538" s="122">
        <f t="shared" ref="J538:J541" si="252">G538+I538</f>
        <v>48605</v>
      </c>
      <c r="K538" s="172"/>
      <c r="L538" s="147"/>
    </row>
    <row r="539" spans="1:12" s="103" customFormat="1" ht="31.9" hidden="1" customHeight="1" x14ac:dyDescent="0.2">
      <c r="A539" s="99">
        <v>525</v>
      </c>
      <c r="B539" s="104" t="s">
        <v>112</v>
      </c>
      <c r="C539" s="101" t="s">
        <v>292</v>
      </c>
      <c r="D539" s="101" t="s">
        <v>23</v>
      </c>
      <c r="E539" s="101">
        <v>1</v>
      </c>
      <c r="F539" s="102">
        <v>14000</v>
      </c>
      <c r="G539" s="102">
        <f t="shared" si="250"/>
        <v>14000</v>
      </c>
      <c r="H539" s="102">
        <v>45868</v>
      </c>
      <c r="I539" s="102">
        <f t="shared" si="251"/>
        <v>45868</v>
      </c>
      <c r="J539" s="122">
        <f t="shared" si="252"/>
        <v>59868</v>
      </c>
      <c r="K539" s="172"/>
      <c r="L539" s="147"/>
    </row>
    <row r="540" spans="1:12" s="103" customFormat="1" ht="31.9" hidden="1" customHeight="1" x14ac:dyDescent="0.2">
      <c r="A540" s="99">
        <v>526</v>
      </c>
      <c r="B540" s="104" t="s">
        <v>112</v>
      </c>
      <c r="C540" s="101" t="s">
        <v>293</v>
      </c>
      <c r="D540" s="101" t="s">
        <v>23</v>
      </c>
      <c r="E540" s="101">
        <v>1</v>
      </c>
      <c r="F540" s="102">
        <v>14000</v>
      </c>
      <c r="G540" s="102">
        <f t="shared" ref="G540" si="253">E540*F540</f>
        <v>14000</v>
      </c>
      <c r="H540" s="102">
        <v>37474</v>
      </c>
      <c r="I540" s="102">
        <f t="shared" ref="I540" si="254">E540*H540</f>
        <v>37474</v>
      </c>
      <c r="J540" s="122">
        <f t="shared" ref="J540" si="255">G540+I540</f>
        <v>51474</v>
      </c>
      <c r="K540" s="172"/>
      <c r="L540" s="147"/>
    </row>
    <row r="541" spans="1:12" s="103" customFormat="1" ht="36.75" hidden="1" customHeight="1" x14ac:dyDescent="0.2">
      <c r="A541" s="99">
        <v>527</v>
      </c>
      <c r="B541" s="104" t="s">
        <v>113</v>
      </c>
      <c r="C541" s="101" t="s">
        <v>296</v>
      </c>
      <c r="D541" s="101" t="s">
        <v>23</v>
      </c>
      <c r="E541" s="101">
        <v>1</v>
      </c>
      <c r="F541" s="102">
        <v>44166</v>
      </c>
      <c r="G541" s="102">
        <f t="shared" si="250"/>
        <v>44166</v>
      </c>
      <c r="H541" s="102">
        <v>268606</v>
      </c>
      <c r="I541" s="102">
        <f t="shared" si="251"/>
        <v>268606</v>
      </c>
      <c r="J541" s="122">
        <f t="shared" si="252"/>
        <v>312772</v>
      </c>
      <c r="K541" s="172"/>
      <c r="L541" s="147"/>
    </row>
    <row r="542" spans="1:12" s="103" customFormat="1" ht="12" hidden="1" customHeight="1" x14ac:dyDescent="0.2">
      <c r="A542" s="99">
        <v>528</v>
      </c>
      <c r="B542" s="104" t="s">
        <v>114</v>
      </c>
      <c r="C542" s="101"/>
      <c r="D542" s="101" t="s">
        <v>23</v>
      </c>
      <c r="E542" s="101">
        <v>3</v>
      </c>
      <c r="F542" s="102"/>
      <c r="G542" s="102"/>
      <c r="H542" s="102"/>
      <c r="I542" s="102"/>
      <c r="J542" s="122"/>
      <c r="K542" s="172"/>
      <c r="L542" s="147"/>
    </row>
    <row r="543" spans="1:12" ht="12" hidden="1" customHeight="1" x14ac:dyDescent="0.2">
      <c r="A543" s="1">
        <v>529</v>
      </c>
      <c r="B543" s="34" t="s">
        <v>253</v>
      </c>
      <c r="C543" s="3"/>
      <c r="D543" s="3"/>
      <c r="E543" s="3"/>
      <c r="F543" s="5"/>
      <c r="G543" s="5"/>
      <c r="H543" s="5"/>
      <c r="I543" s="5"/>
      <c r="J543" s="121"/>
      <c r="K543" s="176"/>
      <c r="L543" s="177"/>
    </row>
    <row r="544" spans="1:12" ht="12" hidden="1" customHeight="1" x14ac:dyDescent="0.2">
      <c r="A544" s="1">
        <v>530</v>
      </c>
      <c r="B544" s="35" t="s">
        <v>286</v>
      </c>
      <c r="C544" s="3"/>
      <c r="D544" s="3" t="s">
        <v>115</v>
      </c>
      <c r="E544" s="3">
        <v>20</v>
      </c>
      <c r="F544" s="5">
        <f>250+105</f>
        <v>355</v>
      </c>
      <c r="G544" s="5">
        <f t="shared" ref="G544:G549" si="256">E544*F544</f>
        <v>7100</v>
      </c>
      <c r="H544" s="5">
        <v>240</v>
      </c>
      <c r="I544" s="5">
        <f t="shared" ref="I544:I549" si="257">E544*H544</f>
        <v>4800</v>
      </c>
      <c r="J544" s="121">
        <f t="shared" ref="J544:J549" si="258">G544+I544</f>
        <v>11900</v>
      </c>
      <c r="K544" s="176"/>
      <c r="L544" s="177"/>
    </row>
    <row r="545" spans="1:12" ht="12" hidden="1" customHeight="1" x14ac:dyDescent="0.2">
      <c r="A545" s="1">
        <v>531</v>
      </c>
      <c r="B545" s="35" t="s">
        <v>287</v>
      </c>
      <c r="C545" s="3"/>
      <c r="D545" s="3" t="s">
        <v>115</v>
      </c>
      <c r="E545" s="3">
        <v>35</v>
      </c>
      <c r="F545" s="5">
        <f>330+105</f>
        <v>435</v>
      </c>
      <c r="G545" s="5">
        <f t="shared" si="256"/>
        <v>15225</v>
      </c>
      <c r="H545" s="5">
        <v>403</v>
      </c>
      <c r="I545" s="5">
        <f t="shared" si="257"/>
        <v>14105</v>
      </c>
      <c r="J545" s="121">
        <f t="shared" si="258"/>
        <v>29330</v>
      </c>
      <c r="K545" s="176"/>
      <c r="L545" s="177"/>
    </row>
    <row r="546" spans="1:12" ht="12" hidden="1" customHeight="1" x14ac:dyDescent="0.2">
      <c r="A546" s="1">
        <v>532</v>
      </c>
      <c r="B546" s="35" t="s">
        <v>288</v>
      </c>
      <c r="C546" s="3"/>
      <c r="D546" s="3" t="s">
        <v>115</v>
      </c>
      <c r="E546" s="3">
        <v>15</v>
      </c>
      <c r="F546" s="5">
        <f>396+105</f>
        <v>501</v>
      </c>
      <c r="G546" s="5">
        <f t="shared" si="256"/>
        <v>7515</v>
      </c>
      <c r="H546" s="5">
        <v>877</v>
      </c>
      <c r="I546" s="5">
        <f t="shared" si="257"/>
        <v>13155</v>
      </c>
      <c r="J546" s="121">
        <f t="shared" si="258"/>
        <v>20670</v>
      </c>
      <c r="K546" s="176"/>
      <c r="L546" s="177"/>
    </row>
    <row r="547" spans="1:12" s="103" customFormat="1" ht="12" hidden="1" customHeight="1" x14ac:dyDescent="0.2">
      <c r="A547" s="99">
        <v>533</v>
      </c>
      <c r="B547" s="100" t="s">
        <v>117</v>
      </c>
      <c r="C547" s="101" t="s">
        <v>118</v>
      </c>
      <c r="D547" s="101" t="s">
        <v>23</v>
      </c>
      <c r="E547" s="101">
        <v>3</v>
      </c>
      <c r="F547" s="102">
        <v>2500</v>
      </c>
      <c r="G547" s="102">
        <f t="shared" si="256"/>
        <v>7500</v>
      </c>
      <c r="H547" s="102">
        <v>8211</v>
      </c>
      <c r="I547" s="102">
        <f t="shared" si="257"/>
        <v>24633</v>
      </c>
      <c r="J547" s="122">
        <f t="shared" si="258"/>
        <v>32133</v>
      </c>
      <c r="K547" s="172"/>
      <c r="L547" s="147"/>
    </row>
    <row r="548" spans="1:12" ht="12" hidden="1" customHeight="1" x14ac:dyDescent="0.2">
      <c r="A548" s="1">
        <v>534</v>
      </c>
      <c r="B548" s="34" t="s">
        <v>289</v>
      </c>
      <c r="C548" s="3"/>
      <c r="D548" s="3" t="s">
        <v>23</v>
      </c>
      <c r="E548" s="3">
        <v>1</v>
      </c>
      <c r="F548" s="5">
        <v>2500</v>
      </c>
      <c r="G548" s="5">
        <f t="shared" si="256"/>
        <v>2500</v>
      </c>
      <c r="H548" s="5">
        <v>5000</v>
      </c>
      <c r="I548" s="5">
        <f t="shared" si="257"/>
        <v>5000</v>
      </c>
      <c r="J548" s="121">
        <f t="shared" si="258"/>
        <v>7500</v>
      </c>
      <c r="K548" s="176"/>
      <c r="L548" s="177"/>
    </row>
    <row r="549" spans="1:12" hidden="1" x14ac:dyDescent="0.2">
      <c r="A549" s="1">
        <v>535</v>
      </c>
      <c r="B549" s="37" t="s">
        <v>255</v>
      </c>
      <c r="C549" s="3"/>
      <c r="D549" s="3"/>
      <c r="E549" s="3"/>
      <c r="F549" s="5">
        <v>0</v>
      </c>
      <c r="G549" s="5">
        <f t="shared" si="256"/>
        <v>0</v>
      </c>
      <c r="H549" s="5">
        <v>0</v>
      </c>
      <c r="I549" s="5">
        <f t="shared" si="257"/>
        <v>0</v>
      </c>
      <c r="J549" s="121">
        <f t="shared" si="258"/>
        <v>0</v>
      </c>
      <c r="K549" s="176"/>
      <c r="L549" s="177"/>
    </row>
    <row r="550" spans="1:12" s="103" customFormat="1" ht="24.75" hidden="1" customHeight="1" x14ac:dyDescent="0.2">
      <c r="A550" s="99">
        <v>536</v>
      </c>
      <c r="B550" s="100" t="s">
        <v>291</v>
      </c>
      <c r="C550" s="101"/>
      <c r="D550" s="101" t="s">
        <v>21</v>
      </c>
      <c r="E550" s="101">
        <v>1</v>
      </c>
      <c r="F550" s="102"/>
      <c r="G550" s="102"/>
      <c r="H550" s="102"/>
      <c r="I550" s="102"/>
      <c r="J550" s="122"/>
      <c r="K550" s="172"/>
      <c r="L550" s="147"/>
    </row>
    <row r="551" spans="1:12" s="103" customFormat="1" ht="31.9" hidden="1" customHeight="1" x14ac:dyDescent="0.2">
      <c r="A551" s="99">
        <v>537</v>
      </c>
      <c r="B551" s="104" t="s">
        <v>112</v>
      </c>
      <c r="C551" s="101" t="s">
        <v>293</v>
      </c>
      <c r="D551" s="101" t="s">
        <v>23</v>
      </c>
      <c r="E551" s="101">
        <v>2</v>
      </c>
      <c r="F551" s="102">
        <v>14000</v>
      </c>
      <c r="G551" s="102">
        <f t="shared" ref="G551:G553" si="259">E551*F551</f>
        <v>28000</v>
      </c>
      <c r="H551" s="102">
        <v>37474</v>
      </c>
      <c r="I551" s="102">
        <f t="shared" ref="I551:I553" si="260">E551*H551</f>
        <v>74948</v>
      </c>
      <c r="J551" s="122">
        <f t="shared" ref="J551:J553" si="261">G551+I551</f>
        <v>102948</v>
      </c>
      <c r="K551" s="172"/>
      <c r="L551" s="147"/>
    </row>
    <row r="552" spans="1:12" s="103" customFormat="1" ht="31.9" hidden="1" customHeight="1" x14ac:dyDescent="0.2">
      <c r="A552" s="99">
        <v>538</v>
      </c>
      <c r="B552" s="104" t="s">
        <v>112</v>
      </c>
      <c r="C552" s="101" t="s">
        <v>297</v>
      </c>
      <c r="D552" s="101" t="s">
        <v>23</v>
      </c>
      <c r="E552" s="101">
        <v>1</v>
      </c>
      <c r="F552" s="102">
        <v>14000</v>
      </c>
      <c r="G552" s="102">
        <f t="shared" si="259"/>
        <v>14000</v>
      </c>
      <c r="H552" s="102">
        <v>45868</v>
      </c>
      <c r="I552" s="102">
        <f t="shared" si="260"/>
        <v>45868</v>
      </c>
      <c r="J552" s="122">
        <f t="shared" si="261"/>
        <v>59868</v>
      </c>
      <c r="K552" s="172"/>
      <c r="L552" s="147"/>
    </row>
    <row r="553" spans="1:12" s="103" customFormat="1" ht="38.25" hidden="1" customHeight="1" x14ac:dyDescent="0.2">
      <c r="A553" s="99">
        <v>539</v>
      </c>
      <c r="B553" s="104" t="s">
        <v>113</v>
      </c>
      <c r="C553" s="101" t="s">
        <v>296</v>
      </c>
      <c r="D553" s="101" t="s">
        <v>23</v>
      </c>
      <c r="E553" s="101">
        <v>1</v>
      </c>
      <c r="F553" s="102">
        <v>44166</v>
      </c>
      <c r="G553" s="102">
        <f t="shared" si="259"/>
        <v>44166</v>
      </c>
      <c r="H553" s="102">
        <v>268606</v>
      </c>
      <c r="I553" s="102">
        <f t="shared" si="260"/>
        <v>268606</v>
      </c>
      <c r="J553" s="122">
        <f t="shared" si="261"/>
        <v>312772</v>
      </c>
      <c r="K553" s="172"/>
      <c r="L553" s="147"/>
    </row>
    <row r="554" spans="1:12" s="103" customFormat="1" ht="12" hidden="1" customHeight="1" x14ac:dyDescent="0.2">
      <c r="A554" s="99">
        <v>540</v>
      </c>
      <c r="B554" s="104" t="s">
        <v>114</v>
      </c>
      <c r="C554" s="101"/>
      <c r="D554" s="101" t="s">
        <v>23</v>
      </c>
      <c r="E554" s="101">
        <v>3</v>
      </c>
      <c r="F554" s="102"/>
      <c r="G554" s="102"/>
      <c r="H554" s="102"/>
      <c r="I554" s="102"/>
      <c r="J554" s="122"/>
      <c r="K554" s="172"/>
      <c r="L554" s="147"/>
    </row>
    <row r="555" spans="1:12" ht="12" hidden="1" customHeight="1" x14ac:dyDescent="0.2">
      <c r="A555" s="1">
        <v>541</v>
      </c>
      <c r="B555" s="34" t="s">
        <v>253</v>
      </c>
      <c r="C555" s="3"/>
      <c r="D555" s="3"/>
      <c r="E555" s="3"/>
      <c r="F555" s="5"/>
      <c r="G555" s="5"/>
      <c r="H555" s="5"/>
      <c r="I555" s="5"/>
      <c r="J555" s="121"/>
      <c r="K555" s="176"/>
      <c r="L555" s="177"/>
    </row>
    <row r="556" spans="1:12" ht="12" hidden="1" customHeight="1" x14ac:dyDescent="0.2">
      <c r="A556" s="1">
        <v>542</v>
      </c>
      <c r="B556" s="35" t="s">
        <v>286</v>
      </c>
      <c r="C556" s="3"/>
      <c r="D556" s="3" t="s">
        <v>115</v>
      </c>
      <c r="E556" s="3">
        <v>20</v>
      </c>
      <c r="F556" s="5">
        <f>250+105</f>
        <v>355</v>
      </c>
      <c r="G556" s="5">
        <f t="shared" ref="G556:G561" si="262">E556*F556</f>
        <v>7100</v>
      </c>
      <c r="H556" s="5">
        <v>240</v>
      </c>
      <c r="I556" s="5">
        <f t="shared" ref="I556:I561" si="263">E556*H556</f>
        <v>4800</v>
      </c>
      <c r="J556" s="121">
        <f t="shared" ref="J556:J561" si="264">G556+I556</f>
        <v>11900</v>
      </c>
      <c r="K556" s="176"/>
      <c r="L556" s="177"/>
    </row>
    <row r="557" spans="1:12" ht="12" hidden="1" customHeight="1" x14ac:dyDescent="0.2">
      <c r="A557" s="1">
        <v>543</v>
      </c>
      <c r="B557" s="35" t="s">
        <v>287</v>
      </c>
      <c r="C557" s="3"/>
      <c r="D557" s="3" t="s">
        <v>115</v>
      </c>
      <c r="E557" s="3">
        <v>35</v>
      </c>
      <c r="F557" s="5">
        <f>330+105</f>
        <v>435</v>
      </c>
      <c r="G557" s="5">
        <f t="shared" si="262"/>
        <v>15225</v>
      </c>
      <c r="H557" s="5">
        <v>403</v>
      </c>
      <c r="I557" s="5">
        <f t="shared" si="263"/>
        <v>14105</v>
      </c>
      <c r="J557" s="121">
        <f t="shared" si="264"/>
        <v>29330</v>
      </c>
      <c r="K557" s="176"/>
      <c r="L557" s="177"/>
    </row>
    <row r="558" spans="1:12" ht="12" hidden="1" customHeight="1" x14ac:dyDescent="0.2">
      <c r="A558" s="1">
        <v>544</v>
      </c>
      <c r="B558" s="35" t="s">
        <v>288</v>
      </c>
      <c r="C558" s="3"/>
      <c r="D558" s="3" t="s">
        <v>115</v>
      </c>
      <c r="E558" s="3">
        <v>15</v>
      </c>
      <c r="F558" s="5">
        <f>396+105</f>
        <v>501</v>
      </c>
      <c r="G558" s="5">
        <f t="shared" si="262"/>
        <v>7515</v>
      </c>
      <c r="H558" s="5">
        <v>877</v>
      </c>
      <c r="I558" s="5">
        <f t="shared" si="263"/>
        <v>13155</v>
      </c>
      <c r="J558" s="121">
        <f t="shared" si="264"/>
        <v>20670</v>
      </c>
      <c r="K558" s="176"/>
      <c r="L558" s="177"/>
    </row>
    <row r="559" spans="1:12" s="103" customFormat="1" ht="12" hidden="1" customHeight="1" x14ac:dyDescent="0.2">
      <c r="A559" s="99">
        <v>545</v>
      </c>
      <c r="B559" s="100" t="s">
        <v>117</v>
      </c>
      <c r="C559" s="101" t="s">
        <v>118</v>
      </c>
      <c r="D559" s="101" t="s">
        <v>23</v>
      </c>
      <c r="E559" s="101">
        <v>3</v>
      </c>
      <c r="F559" s="102">
        <v>2500</v>
      </c>
      <c r="G559" s="102">
        <f t="shared" si="262"/>
        <v>7500</v>
      </c>
      <c r="H559" s="102">
        <v>8211</v>
      </c>
      <c r="I559" s="102">
        <f t="shared" si="263"/>
        <v>24633</v>
      </c>
      <c r="J559" s="122">
        <f t="shared" si="264"/>
        <v>32133</v>
      </c>
      <c r="K559" s="172"/>
      <c r="L559" s="147"/>
    </row>
    <row r="560" spans="1:12" ht="12" hidden="1" customHeight="1" x14ac:dyDescent="0.2">
      <c r="A560" s="1">
        <v>546</v>
      </c>
      <c r="B560" s="34" t="s">
        <v>289</v>
      </c>
      <c r="C560" s="3"/>
      <c r="D560" s="3" t="s">
        <v>23</v>
      </c>
      <c r="E560" s="3">
        <v>1</v>
      </c>
      <c r="F560" s="5">
        <v>2500</v>
      </c>
      <c r="G560" s="5">
        <f t="shared" si="262"/>
        <v>2500</v>
      </c>
      <c r="H560" s="5">
        <v>5000</v>
      </c>
      <c r="I560" s="5">
        <f t="shared" si="263"/>
        <v>5000</v>
      </c>
      <c r="J560" s="121">
        <f t="shared" si="264"/>
        <v>7500</v>
      </c>
      <c r="K560" s="176"/>
      <c r="L560" s="177"/>
    </row>
    <row r="561" spans="1:12" hidden="1" x14ac:dyDescent="0.2">
      <c r="A561" s="1">
        <v>547</v>
      </c>
      <c r="B561" s="37" t="s">
        <v>256</v>
      </c>
      <c r="C561" s="3"/>
      <c r="D561" s="3"/>
      <c r="E561" s="3"/>
      <c r="F561" s="5">
        <v>0</v>
      </c>
      <c r="G561" s="5">
        <f t="shared" si="262"/>
        <v>0</v>
      </c>
      <c r="H561" s="5">
        <v>0</v>
      </c>
      <c r="I561" s="5">
        <f t="shared" si="263"/>
        <v>0</v>
      </c>
      <c r="J561" s="121">
        <f t="shared" si="264"/>
        <v>0</v>
      </c>
      <c r="K561" s="176"/>
      <c r="L561" s="177"/>
    </row>
    <row r="562" spans="1:12" s="103" customFormat="1" ht="26.25" hidden="1" customHeight="1" x14ac:dyDescent="0.2">
      <c r="A562" s="99">
        <v>548</v>
      </c>
      <c r="B562" s="100" t="s">
        <v>291</v>
      </c>
      <c r="C562" s="101"/>
      <c r="D562" s="101" t="s">
        <v>21</v>
      </c>
      <c r="E562" s="101">
        <v>1</v>
      </c>
      <c r="F562" s="102"/>
      <c r="G562" s="102"/>
      <c r="H562" s="102"/>
      <c r="I562" s="102"/>
      <c r="J562" s="122"/>
      <c r="K562" s="172"/>
      <c r="L562" s="147"/>
    </row>
    <row r="563" spans="1:12" s="103" customFormat="1" ht="31.9" hidden="1" customHeight="1" x14ac:dyDescent="0.2">
      <c r="A563" s="99">
        <v>549</v>
      </c>
      <c r="B563" s="104" t="s">
        <v>112</v>
      </c>
      <c r="C563" s="101" t="s">
        <v>293</v>
      </c>
      <c r="D563" s="101" t="s">
        <v>23</v>
      </c>
      <c r="E563" s="101">
        <v>3</v>
      </c>
      <c r="F563" s="102">
        <v>14000</v>
      </c>
      <c r="G563" s="102">
        <f t="shared" ref="G563:G564" si="265">E563*F563</f>
        <v>42000</v>
      </c>
      <c r="H563" s="102">
        <v>37474</v>
      </c>
      <c r="I563" s="102">
        <f t="shared" ref="I563:I564" si="266">E563*H563</f>
        <v>112422</v>
      </c>
      <c r="J563" s="122">
        <f t="shared" ref="J563:J564" si="267">G563+I563</f>
        <v>154422</v>
      </c>
      <c r="K563" s="172"/>
      <c r="L563" s="147"/>
    </row>
    <row r="564" spans="1:12" s="103" customFormat="1" ht="36.75" hidden="1" customHeight="1" x14ac:dyDescent="0.2">
      <c r="A564" s="99">
        <v>550</v>
      </c>
      <c r="B564" s="104" t="s">
        <v>113</v>
      </c>
      <c r="C564" s="101" t="s">
        <v>296</v>
      </c>
      <c r="D564" s="101" t="s">
        <v>23</v>
      </c>
      <c r="E564" s="101">
        <v>1</v>
      </c>
      <c r="F564" s="102">
        <v>44166</v>
      </c>
      <c r="G564" s="102">
        <f t="shared" si="265"/>
        <v>44166</v>
      </c>
      <c r="H564" s="102">
        <v>268606</v>
      </c>
      <c r="I564" s="102">
        <f t="shared" si="266"/>
        <v>268606</v>
      </c>
      <c r="J564" s="122">
        <f t="shared" si="267"/>
        <v>312772</v>
      </c>
      <c r="K564" s="172"/>
      <c r="L564" s="147"/>
    </row>
    <row r="565" spans="1:12" s="103" customFormat="1" ht="12" hidden="1" customHeight="1" x14ac:dyDescent="0.2">
      <c r="A565" s="99">
        <v>551</v>
      </c>
      <c r="B565" s="104" t="s">
        <v>114</v>
      </c>
      <c r="C565" s="101"/>
      <c r="D565" s="101" t="s">
        <v>23</v>
      </c>
      <c r="E565" s="101">
        <v>3</v>
      </c>
      <c r="F565" s="102"/>
      <c r="G565" s="102"/>
      <c r="H565" s="102"/>
      <c r="I565" s="102"/>
      <c r="J565" s="122"/>
      <c r="K565" s="172"/>
      <c r="L565" s="147"/>
    </row>
    <row r="566" spans="1:12" ht="12" hidden="1" customHeight="1" x14ac:dyDescent="0.2">
      <c r="A566" s="1">
        <v>552</v>
      </c>
      <c r="B566" s="34" t="s">
        <v>253</v>
      </c>
      <c r="C566" s="3"/>
      <c r="D566" s="3"/>
      <c r="E566" s="3"/>
      <c r="F566" s="5"/>
      <c r="G566" s="5"/>
      <c r="H566" s="5"/>
      <c r="I566" s="5"/>
      <c r="J566" s="121"/>
      <c r="K566" s="176"/>
      <c r="L566" s="177"/>
    </row>
    <row r="567" spans="1:12" ht="12" hidden="1" customHeight="1" x14ac:dyDescent="0.2">
      <c r="A567" s="1">
        <v>553</v>
      </c>
      <c r="B567" s="35" t="s">
        <v>286</v>
      </c>
      <c r="C567" s="3"/>
      <c r="D567" s="3" t="s">
        <v>115</v>
      </c>
      <c r="E567" s="3">
        <v>20</v>
      </c>
      <c r="F567" s="5">
        <f>250+105</f>
        <v>355</v>
      </c>
      <c r="G567" s="5">
        <f t="shared" ref="G567:G572" si="268">E567*F567</f>
        <v>7100</v>
      </c>
      <c r="H567" s="5">
        <v>240</v>
      </c>
      <c r="I567" s="5">
        <f t="shared" ref="I567:I572" si="269">E567*H567</f>
        <v>4800</v>
      </c>
      <c r="J567" s="121">
        <f t="shared" ref="J567:J572" si="270">G567+I567</f>
        <v>11900</v>
      </c>
      <c r="K567" s="176"/>
      <c r="L567" s="177"/>
    </row>
    <row r="568" spans="1:12" ht="12" hidden="1" customHeight="1" x14ac:dyDescent="0.2">
      <c r="A568" s="1">
        <v>554</v>
      </c>
      <c r="B568" s="35" t="s">
        <v>287</v>
      </c>
      <c r="C568" s="3"/>
      <c r="D568" s="3" t="s">
        <v>115</v>
      </c>
      <c r="E568" s="3">
        <v>27</v>
      </c>
      <c r="F568" s="5">
        <f>330+105</f>
        <v>435</v>
      </c>
      <c r="G568" s="5">
        <f t="shared" si="268"/>
        <v>11745</v>
      </c>
      <c r="H568" s="5">
        <v>403</v>
      </c>
      <c r="I568" s="5">
        <f t="shared" si="269"/>
        <v>10881</v>
      </c>
      <c r="J568" s="121">
        <f t="shared" si="270"/>
        <v>22626</v>
      </c>
      <c r="K568" s="176"/>
      <c r="L568" s="177"/>
    </row>
    <row r="569" spans="1:12" ht="12" hidden="1" customHeight="1" x14ac:dyDescent="0.2">
      <c r="A569" s="1">
        <v>555</v>
      </c>
      <c r="B569" s="35" t="s">
        <v>116</v>
      </c>
      <c r="C569" s="3"/>
      <c r="D569" s="3" t="s">
        <v>115</v>
      </c>
      <c r="E569" s="3">
        <v>3</v>
      </c>
      <c r="F569" s="5">
        <f>352+105</f>
        <v>457</v>
      </c>
      <c r="G569" s="5">
        <f t="shared" si="268"/>
        <v>1371</v>
      </c>
      <c r="H569" s="5">
        <v>524</v>
      </c>
      <c r="I569" s="5">
        <f t="shared" si="269"/>
        <v>1572</v>
      </c>
      <c r="J569" s="121">
        <f t="shared" si="270"/>
        <v>2943</v>
      </c>
      <c r="K569" s="176"/>
      <c r="L569" s="177"/>
    </row>
    <row r="570" spans="1:12" ht="12" hidden="1" customHeight="1" x14ac:dyDescent="0.2">
      <c r="A570" s="1">
        <v>556</v>
      </c>
      <c r="B570" s="35" t="s">
        <v>288</v>
      </c>
      <c r="C570" s="3"/>
      <c r="D570" s="3" t="s">
        <v>115</v>
      </c>
      <c r="E570" s="3">
        <v>10</v>
      </c>
      <c r="F570" s="5">
        <f>396+105</f>
        <v>501</v>
      </c>
      <c r="G570" s="5">
        <f t="shared" si="268"/>
        <v>5010</v>
      </c>
      <c r="H570" s="5">
        <v>877</v>
      </c>
      <c r="I570" s="5">
        <f t="shared" si="269"/>
        <v>8770</v>
      </c>
      <c r="J570" s="121">
        <f t="shared" si="270"/>
        <v>13780</v>
      </c>
      <c r="K570" s="176"/>
      <c r="L570" s="177"/>
    </row>
    <row r="571" spans="1:12" s="103" customFormat="1" ht="12" hidden="1" customHeight="1" x14ac:dyDescent="0.2">
      <c r="A571" s="99">
        <v>557</v>
      </c>
      <c r="B571" s="100" t="s">
        <v>117</v>
      </c>
      <c r="C571" s="101" t="s">
        <v>118</v>
      </c>
      <c r="D571" s="101" t="s">
        <v>23</v>
      </c>
      <c r="E571" s="101">
        <v>3</v>
      </c>
      <c r="F571" s="102">
        <v>2500</v>
      </c>
      <c r="G571" s="102">
        <f t="shared" si="268"/>
        <v>7500</v>
      </c>
      <c r="H571" s="102">
        <v>8211</v>
      </c>
      <c r="I571" s="102">
        <f t="shared" si="269"/>
        <v>24633</v>
      </c>
      <c r="J571" s="122">
        <f t="shared" si="270"/>
        <v>32133</v>
      </c>
      <c r="K571" s="172"/>
      <c r="L571" s="147"/>
    </row>
    <row r="572" spans="1:12" ht="12" hidden="1" customHeight="1" x14ac:dyDescent="0.2">
      <c r="A572" s="1">
        <v>558</v>
      </c>
      <c r="B572" s="34" t="s">
        <v>289</v>
      </c>
      <c r="C572" s="3"/>
      <c r="D572" s="3" t="s">
        <v>23</v>
      </c>
      <c r="E572" s="3">
        <v>1</v>
      </c>
      <c r="F572" s="5">
        <v>2500</v>
      </c>
      <c r="G572" s="5">
        <f t="shared" si="268"/>
        <v>2500</v>
      </c>
      <c r="H572" s="5">
        <v>5000</v>
      </c>
      <c r="I572" s="5">
        <f t="shared" si="269"/>
        <v>5000</v>
      </c>
      <c r="J572" s="121">
        <f t="shared" si="270"/>
        <v>7500</v>
      </c>
      <c r="K572" s="176"/>
      <c r="L572" s="177"/>
    </row>
    <row r="573" spans="1:12" hidden="1" x14ac:dyDescent="0.2">
      <c r="A573" s="1">
        <v>559</v>
      </c>
      <c r="B573" s="34" t="s">
        <v>120</v>
      </c>
      <c r="C573" s="3"/>
      <c r="D573" s="3" t="s">
        <v>21</v>
      </c>
      <c r="E573" s="3">
        <v>1</v>
      </c>
      <c r="F573" s="5">
        <v>0</v>
      </c>
      <c r="G573" s="5">
        <f t="shared" ref="G573" si="271">E573*F573</f>
        <v>0</v>
      </c>
      <c r="H573" s="5">
        <v>53055</v>
      </c>
      <c r="I573" s="5">
        <f t="shared" ref="I573" si="272">E573*H573</f>
        <v>53055</v>
      </c>
      <c r="J573" s="121">
        <f t="shared" ref="J573" si="273">G573+I573</f>
        <v>53055</v>
      </c>
      <c r="K573" s="176"/>
      <c r="L573" s="177"/>
    </row>
    <row r="574" spans="1:12" hidden="1" x14ac:dyDescent="0.2">
      <c r="A574" s="1">
        <v>560</v>
      </c>
      <c r="B574" s="34"/>
      <c r="C574" s="3"/>
      <c r="D574" s="3"/>
      <c r="E574" s="3"/>
      <c r="F574" s="5"/>
      <c r="G574" s="5"/>
      <c r="H574" s="5"/>
      <c r="I574" s="5"/>
      <c r="J574" s="121"/>
      <c r="K574" s="176"/>
      <c r="L574" s="177"/>
    </row>
    <row r="575" spans="1:12" hidden="1" x14ac:dyDescent="0.2">
      <c r="A575" s="1">
        <v>561</v>
      </c>
      <c r="B575" s="34" t="s">
        <v>257</v>
      </c>
      <c r="C575" s="3"/>
      <c r="D575" s="3" t="s">
        <v>115</v>
      </c>
      <c r="E575" s="3">
        <v>67</v>
      </c>
      <c r="F575" s="5">
        <v>500</v>
      </c>
      <c r="G575" s="5">
        <f t="shared" ref="G575:G582" si="274">E575*F575</f>
        <v>33500</v>
      </c>
      <c r="H575" s="5">
        <v>117</v>
      </c>
      <c r="I575" s="5">
        <f t="shared" ref="I575:I582" si="275">E575*H575</f>
        <v>7839</v>
      </c>
      <c r="J575" s="121">
        <f t="shared" ref="J575:J582" si="276">G575+I575</f>
        <v>41339</v>
      </c>
      <c r="K575" s="176"/>
      <c r="L575" s="177"/>
    </row>
    <row r="576" spans="1:12" hidden="1" x14ac:dyDescent="0.2">
      <c r="A576" s="1">
        <v>562</v>
      </c>
      <c r="B576" s="34" t="s">
        <v>258</v>
      </c>
      <c r="C576" s="3"/>
      <c r="D576" s="3" t="s">
        <v>115</v>
      </c>
      <c r="E576" s="3">
        <v>24</v>
      </c>
      <c r="F576" s="5">
        <v>500</v>
      </c>
      <c r="G576" s="5">
        <f t="shared" si="274"/>
        <v>12000</v>
      </c>
      <c r="H576" s="5">
        <v>200</v>
      </c>
      <c r="I576" s="5">
        <f t="shared" si="275"/>
        <v>4800</v>
      </c>
      <c r="J576" s="121">
        <f t="shared" si="276"/>
        <v>16800</v>
      </c>
      <c r="K576" s="176"/>
      <c r="L576" s="177"/>
    </row>
    <row r="577" spans="1:13" hidden="1" x14ac:dyDescent="0.2">
      <c r="A577" s="1">
        <v>563</v>
      </c>
      <c r="B577" s="34" t="s">
        <v>259</v>
      </c>
      <c r="C577" s="3"/>
      <c r="D577" s="3" t="s">
        <v>115</v>
      </c>
      <c r="E577" s="3">
        <v>25</v>
      </c>
      <c r="F577" s="5">
        <v>500</v>
      </c>
      <c r="G577" s="5">
        <f t="shared" si="274"/>
        <v>12500</v>
      </c>
      <c r="H577" s="5">
        <v>326</v>
      </c>
      <c r="I577" s="5">
        <f t="shared" si="275"/>
        <v>8150</v>
      </c>
      <c r="J577" s="121">
        <f t="shared" si="276"/>
        <v>20650</v>
      </c>
      <c r="K577" s="176"/>
      <c r="L577" s="177"/>
    </row>
    <row r="578" spans="1:13" hidden="1" x14ac:dyDescent="0.2">
      <c r="A578" s="1">
        <v>564</v>
      </c>
      <c r="B578" s="34" t="s">
        <v>260</v>
      </c>
      <c r="C578" s="3"/>
      <c r="D578" s="3" t="s">
        <v>115</v>
      </c>
      <c r="E578" s="3">
        <v>17</v>
      </c>
      <c r="F578" s="5">
        <v>500</v>
      </c>
      <c r="G578" s="5">
        <f t="shared" si="274"/>
        <v>8500</v>
      </c>
      <c r="H578" s="5">
        <v>512</v>
      </c>
      <c r="I578" s="5">
        <f t="shared" si="275"/>
        <v>8704</v>
      </c>
      <c r="J578" s="121">
        <f t="shared" si="276"/>
        <v>17204</v>
      </c>
      <c r="K578" s="176"/>
      <c r="L578" s="177"/>
    </row>
    <row r="579" spans="1:13" hidden="1" x14ac:dyDescent="0.2">
      <c r="A579" s="1">
        <v>565</v>
      </c>
      <c r="B579" s="34" t="s">
        <v>254</v>
      </c>
      <c r="C579" s="3"/>
      <c r="D579" s="3" t="s">
        <v>115</v>
      </c>
      <c r="E579" s="3">
        <f>E575+E576+E577+E578</f>
        <v>133</v>
      </c>
      <c r="F579" s="5">
        <v>500</v>
      </c>
      <c r="G579" s="5">
        <f t="shared" si="274"/>
        <v>66500</v>
      </c>
      <c r="H579" s="5">
        <v>915</v>
      </c>
      <c r="I579" s="5">
        <f t="shared" si="275"/>
        <v>121695</v>
      </c>
      <c r="J579" s="121">
        <f t="shared" si="276"/>
        <v>188195</v>
      </c>
      <c r="K579" s="176"/>
      <c r="L579" s="177"/>
    </row>
    <row r="580" spans="1:13" hidden="1" x14ac:dyDescent="0.2">
      <c r="A580" s="1">
        <v>566</v>
      </c>
      <c r="B580" s="34"/>
      <c r="C580" s="3"/>
      <c r="D580" s="3"/>
      <c r="E580" s="3"/>
      <c r="F580" s="5"/>
      <c r="G580" s="5"/>
      <c r="H580" s="5"/>
      <c r="I580" s="5"/>
      <c r="J580" s="121"/>
      <c r="K580" s="176"/>
      <c r="L580" s="177"/>
    </row>
    <row r="581" spans="1:13" hidden="1" x14ac:dyDescent="0.2">
      <c r="A581" s="1">
        <v>567</v>
      </c>
      <c r="B581" s="38" t="s">
        <v>123</v>
      </c>
      <c r="C581" s="39"/>
      <c r="D581" s="39" t="s">
        <v>48</v>
      </c>
      <c r="E581" s="39">
        <v>1</v>
      </c>
      <c r="F581" s="5">
        <v>402000</v>
      </c>
      <c r="G581" s="5">
        <f t="shared" si="274"/>
        <v>402000</v>
      </c>
      <c r="H581" s="5">
        <v>0</v>
      </c>
      <c r="I581" s="5">
        <f t="shared" si="275"/>
        <v>0</v>
      </c>
      <c r="J581" s="121">
        <f t="shared" si="276"/>
        <v>402000</v>
      </c>
      <c r="K581" s="176"/>
      <c r="L581" s="177"/>
    </row>
    <row r="582" spans="1:13" hidden="1" x14ac:dyDescent="0.2">
      <c r="A582" s="1">
        <v>568</v>
      </c>
      <c r="B582" s="34" t="s">
        <v>124</v>
      </c>
      <c r="C582" s="3"/>
      <c r="D582" s="3" t="s">
        <v>48</v>
      </c>
      <c r="E582" s="3">
        <v>1</v>
      </c>
      <c r="F582" s="5">
        <v>162000</v>
      </c>
      <c r="G582" s="5">
        <f t="shared" si="274"/>
        <v>162000</v>
      </c>
      <c r="H582" s="5">
        <v>0</v>
      </c>
      <c r="I582" s="5">
        <f t="shared" si="275"/>
        <v>0</v>
      </c>
      <c r="J582" s="129">
        <f t="shared" si="276"/>
        <v>162000</v>
      </c>
      <c r="K582" s="176"/>
      <c r="L582" s="177"/>
    </row>
    <row r="583" spans="1:13" ht="13.5" hidden="1" thickBot="1" x14ac:dyDescent="0.25">
      <c r="A583" s="1">
        <v>569</v>
      </c>
      <c r="B583" s="68"/>
      <c r="C583" s="55"/>
      <c r="D583" s="55"/>
      <c r="E583" s="55"/>
      <c r="F583" s="69"/>
      <c r="G583" s="69"/>
      <c r="H583" s="69"/>
      <c r="I583" s="69"/>
      <c r="J583" s="130"/>
      <c r="K583" s="176"/>
      <c r="L583" s="177"/>
    </row>
    <row r="584" spans="1:13" ht="13.5" hidden="1" thickBot="1" x14ac:dyDescent="0.25">
      <c r="A584" s="1">
        <v>570</v>
      </c>
      <c r="B584" s="71" t="s">
        <v>261</v>
      </c>
      <c r="C584" s="72"/>
      <c r="D584" s="73"/>
      <c r="E584" s="74"/>
      <c r="F584" s="75"/>
      <c r="G584" s="76">
        <f>SUM(G471:G582)</f>
        <v>3798096.6</v>
      </c>
      <c r="H584" s="75"/>
      <c r="I584" s="76">
        <f>SUM(I471:I582)</f>
        <v>4846882.5360000003</v>
      </c>
      <c r="J584" s="131">
        <f>SUM(J471:J582)</f>
        <v>8465879.7359999996</v>
      </c>
      <c r="K584" s="176"/>
      <c r="L584" s="177"/>
    </row>
    <row r="585" spans="1:13" x14ac:dyDescent="0.2">
      <c r="A585" s="1">
        <v>571</v>
      </c>
      <c r="B585" s="77"/>
      <c r="C585" s="78"/>
      <c r="D585" s="79"/>
      <c r="E585" s="80"/>
      <c r="F585" s="81"/>
      <c r="G585" s="82"/>
      <c r="H585" s="81"/>
      <c r="I585" s="82"/>
      <c r="J585" s="132"/>
      <c r="K585" s="176"/>
      <c r="L585" s="177"/>
    </row>
    <row r="586" spans="1:13" s="152" customFormat="1" ht="25.5" x14ac:dyDescent="0.2">
      <c r="A586" s="157"/>
      <c r="B586" s="163" t="s">
        <v>363</v>
      </c>
      <c r="C586" s="158"/>
      <c r="D586" s="159" t="s">
        <v>23</v>
      </c>
      <c r="E586" s="160">
        <v>1</v>
      </c>
      <c r="F586" s="161"/>
      <c r="G586" s="162"/>
      <c r="H586" s="161"/>
      <c r="I586" s="162"/>
      <c r="J586" s="189"/>
      <c r="K586" s="177">
        <f>109474.56</f>
        <v>109474.56</v>
      </c>
      <c r="L586" s="188"/>
      <c r="M586" s="187" t="s">
        <v>368</v>
      </c>
    </row>
    <row r="587" spans="1:13" s="152" customFormat="1" ht="25.5" x14ac:dyDescent="0.2">
      <c r="A587" s="157"/>
      <c r="B587" s="163" t="s">
        <v>364</v>
      </c>
      <c r="C587" s="158"/>
      <c r="D587" s="159" t="s">
        <v>23</v>
      </c>
      <c r="E587" s="160">
        <v>1</v>
      </c>
      <c r="F587" s="161"/>
      <c r="G587" s="162"/>
      <c r="H587" s="161"/>
      <c r="I587" s="162"/>
      <c r="J587" s="189"/>
      <c r="K587" s="177">
        <v>109878.48</v>
      </c>
      <c r="L587" s="188"/>
      <c r="M587" s="187"/>
    </row>
    <row r="588" spans="1:13" s="152" customFormat="1" x14ac:dyDescent="0.2">
      <c r="A588" s="157"/>
      <c r="B588" s="163" t="s">
        <v>365</v>
      </c>
      <c r="C588" s="158"/>
      <c r="D588" s="159" t="s">
        <v>23</v>
      </c>
      <c r="E588" s="160">
        <v>1</v>
      </c>
      <c r="F588" s="161"/>
      <c r="G588" s="162"/>
      <c r="H588" s="161"/>
      <c r="I588" s="162"/>
      <c r="J588" s="189"/>
      <c r="K588" s="177">
        <v>45251.28</v>
      </c>
      <c r="L588" s="188"/>
      <c r="M588" s="187"/>
    </row>
    <row r="589" spans="1:13" s="152" customFormat="1" x14ac:dyDescent="0.2">
      <c r="A589" s="157"/>
      <c r="B589" s="163" t="s">
        <v>366</v>
      </c>
      <c r="C589" s="158"/>
      <c r="D589" s="159" t="s">
        <v>23</v>
      </c>
      <c r="E589" s="160">
        <v>1</v>
      </c>
      <c r="F589" s="161"/>
      <c r="G589" s="162"/>
      <c r="H589" s="161"/>
      <c r="I589" s="162"/>
      <c r="J589" s="189"/>
      <c r="K589" s="177">
        <v>45373.68</v>
      </c>
      <c r="L589" s="188"/>
      <c r="M589" s="187"/>
    </row>
    <row r="590" spans="1:13" s="152" customFormat="1" x14ac:dyDescent="0.2">
      <c r="A590" s="157"/>
      <c r="B590" s="163" t="s">
        <v>367</v>
      </c>
      <c r="C590" s="158"/>
      <c r="D590" s="159" t="s">
        <v>23</v>
      </c>
      <c r="E590" s="160">
        <v>1</v>
      </c>
      <c r="F590" s="161"/>
      <c r="G590" s="162"/>
      <c r="H590" s="161"/>
      <c r="I590" s="162"/>
      <c r="J590" s="189"/>
      <c r="K590" s="177">
        <v>242884</v>
      </c>
      <c r="L590" s="188"/>
      <c r="M590" s="187"/>
    </row>
    <row r="591" spans="1:13" s="152" customFormat="1" ht="13.5" thickBot="1" x14ac:dyDescent="0.25">
      <c r="A591" s="157"/>
      <c r="B591" s="163" t="s">
        <v>369</v>
      </c>
      <c r="C591" s="158"/>
      <c r="D591" s="159" t="s">
        <v>23</v>
      </c>
      <c r="E591" s="160">
        <v>4</v>
      </c>
      <c r="F591" s="161"/>
      <c r="G591" s="162"/>
      <c r="H591" s="161"/>
      <c r="I591" s="162"/>
      <c r="J591" s="189"/>
      <c r="K591" s="177">
        <v>145435.20000000001</v>
      </c>
      <c r="L591" s="188"/>
      <c r="M591" s="187"/>
    </row>
    <row r="592" spans="1:13" ht="13.5" thickBot="1" x14ac:dyDescent="0.25">
      <c r="A592" s="70"/>
      <c r="B592" s="83"/>
      <c r="C592" s="84"/>
      <c r="D592" s="85"/>
      <c r="E592" s="85"/>
      <c r="F592" s="86"/>
      <c r="G592" s="86"/>
      <c r="H592" s="86"/>
      <c r="I592" s="86"/>
      <c r="J592" s="190"/>
      <c r="K592" s="186"/>
      <c r="L592" s="186"/>
    </row>
    <row r="593" spans="1:12" ht="13.5" thickBot="1" x14ac:dyDescent="0.25">
      <c r="A593" s="87"/>
      <c r="B593" s="88" t="s">
        <v>240</v>
      </c>
      <c r="C593" s="89"/>
      <c r="D593" s="90"/>
      <c r="E593" s="91"/>
      <c r="F593" s="92"/>
      <c r="G593" s="93" t="e">
        <f>#REF!+G467+G166+G584+#REF!+#REF!</f>
        <v>#REF!</v>
      </c>
      <c r="H593" s="92"/>
      <c r="I593" s="93"/>
      <c r="J593" s="133">
        <f>J502+J494+J484+J483+J481+J482+J480+J479+J441+J325+J440+J307+J288+J263+J240+J239+J215+J216+J209+J210+J211+J208+J206+J205+J204+J203+J201+J199+J198+J200+J195+J196+J194+J192+J191+J190+J188+J187+J186+J183+J182+J181+J178+J179+J177+J174+J175+J173+J139+J138+J137+J127+J126+J125+J117+J116+J108+J107+J97+J98+J89+J88+J80+J79+J68+J67+J66+J65+J64+J63+J62</f>
        <v>12060577.643999998</v>
      </c>
      <c r="K593" s="174">
        <f>K502+K494+K484+K483+K481+K482+K480+K479+K441+K325+K440+K307+K288+K263+K240+K239+K215+K216+K209+K210+K211+K208+K206+K205+K204+K203+K201+K199+K198+K200+K195+K196+K194+K192+K191+K190+K188+K187+K186+K183+K182+K181+K178+K179+K177+K174+K175+K173+K139+K138+K137+K127+K126+K125+K117+K116+K108+K107+K97+K98+K89+K88+K80+K79+K68+K67+K66+K65+K64+K63+K62+K586+K587+K588+K589+K590+K591</f>
        <v>12500269.400000004</v>
      </c>
      <c r="L593" s="174">
        <f>L502+L494+L484+L483+L481+L482+L480+L479+L441+L325+L440+L307+L288+L263+L240+L239+L215+L216+L209+L210+L211+L208+L206+L205+L204+L203+L201+L199+L198+L200+L195+L196+L194+L192+L191+L190+L188+L187+L186+L183+L182+L181+L178+L179+L177+L174+L175+L173+L139+L138+L137+L127+L126+L125+L117+L116+L108+L107+L97+L98+L89+L88+L80+L79+L68+L67+L66+L65+L64+L63+L62+L586+L587+L588+L589+L590+L591</f>
        <v>15294585</v>
      </c>
    </row>
    <row r="594" spans="1:12" ht="13.5" x14ac:dyDescent="0.25">
      <c r="A594" s="94"/>
      <c r="B594" s="95"/>
      <c r="C594" s="96"/>
      <c r="D594" s="94"/>
      <c r="E594" s="94"/>
      <c r="F594" s="94"/>
      <c r="G594" s="94"/>
      <c r="H594" s="94"/>
      <c r="I594" s="94"/>
      <c r="J594" s="135"/>
    </row>
    <row r="595" spans="1:12" x14ac:dyDescent="0.2">
      <c r="A595" s="94"/>
      <c r="B595" s="170" t="s">
        <v>362</v>
      </c>
      <c r="C595" s="170"/>
      <c r="D595" s="170"/>
      <c r="E595" s="170"/>
      <c r="F595" s="170"/>
      <c r="G595" s="170"/>
      <c r="H595" s="170"/>
      <c r="I595" s="170"/>
      <c r="J595" s="170"/>
      <c r="K595" s="170"/>
    </row>
    <row r="596" spans="1:12" ht="15" customHeight="1" x14ac:dyDescent="0.2">
      <c r="B596" s="170"/>
      <c r="C596" s="170"/>
      <c r="D596" s="170"/>
      <c r="E596" s="170"/>
      <c r="F596" s="170"/>
      <c r="G596" s="170"/>
      <c r="H596" s="170"/>
      <c r="I596" s="170"/>
      <c r="J596" s="170"/>
      <c r="K596" s="170"/>
    </row>
    <row r="597" spans="1:12" ht="15" customHeight="1" x14ac:dyDescent="0.2">
      <c r="B597" s="170"/>
      <c r="C597" s="170"/>
      <c r="D597" s="170"/>
      <c r="E597" s="170"/>
      <c r="F597" s="170"/>
      <c r="G597" s="170"/>
      <c r="H597" s="170"/>
      <c r="I597" s="170"/>
      <c r="J597" s="170"/>
      <c r="K597" s="170"/>
    </row>
    <row r="598" spans="1:12" ht="15" customHeight="1" x14ac:dyDescent="0.2">
      <c r="B598" s="170"/>
      <c r="C598" s="170"/>
      <c r="D598" s="170"/>
      <c r="E598" s="170"/>
      <c r="F598" s="170"/>
      <c r="G598" s="170"/>
      <c r="H598" s="170"/>
      <c r="I598" s="170"/>
      <c r="J598" s="170"/>
      <c r="K598" s="170"/>
    </row>
    <row r="599" spans="1:12" ht="15" customHeight="1" x14ac:dyDescent="0.2">
      <c r="B599" s="170"/>
      <c r="C599" s="170"/>
      <c r="D599" s="170"/>
      <c r="E599" s="170"/>
      <c r="F599" s="170"/>
      <c r="G599" s="170"/>
      <c r="H599" s="170"/>
      <c r="I599" s="170"/>
      <c r="J599" s="170"/>
      <c r="K599" s="170"/>
    </row>
    <row r="600" spans="1:12" ht="15" customHeight="1" x14ac:dyDescent="0.2">
      <c r="B600" s="170"/>
      <c r="C600" s="170"/>
      <c r="D600" s="170"/>
      <c r="E600" s="170"/>
      <c r="F600" s="170"/>
      <c r="G600" s="170"/>
      <c r="H600" s="170"/>
      <c r="I600" s="170"/>
      <c r="J600" s="170"/>
      <c r="K600" s="170"/>
    </row>
    <row r="601" spans="1:12" ht="15" customHeight="1" x14ac:dyDescent="0.2">
      <c r="B601" s="170"/>
      <c r="C601" s="170"/>
      <c r="D601" s="170"/>
      <c r="E601" s="170"/>
      <c r="F601" s="170"/>
      <c r="G601" s="170"/>
      <c r="H601" s="170"/>
      <c r="I601" s="170"/>
      <c r="J601" s="170"/>
      <c r="K601" s="170"/>
    </row>
    <row r="602" spans="1:12" ht="15" customHeight="1" x14ac:dyDescent="0.2">
      <c r="B602" s="170"/>
      <c r="C602" s="170"/>
      <c r="D602" s="170"/>
      <c r="E602" s="170"/>
      <c r="F602" s="170"/>
      <c r="G602" s="170"/>
      <c r="H602" s="170"/>
      <c r="I602" s="170"/>
      <c r="J602" s="170"/>
      <c r="K602" s="170"/>
    </row>
    <row r="603" spans="1:12" ht="15" customHeight="1" x14ac:dyDescent="0.2">
      <c r="B603" s="170"/>
      <c r="C603" s="170"/>
      <c r="D603" s="170"/>
      <c r="E603" s="170"/>
      <c r="F603" s="170"/>
      <c r="G603" s="170"/>
      <c r="H603" s="170"/>
      <c r="I603" s="170"/>
      <c r="J603" s="170"/>
      <c r="K603" s="170"/>
    </row>
    <row r="604" spans="1:12" x14ac:dyDescent="0.2">
      <c r="B604" s="152"/>
      <c r="C604" s="153"/>
      <c r="D604" s="152"/>
      <c r="E604" s="152"/>
      <c r="F604" s="152"/>
      <c r="G604" s="152"/>
      <c r="H604" s="152"/>
      <c r="I604" s="152"/>
    </row>
    <row r="605" spans="1:12" x14ac:dyDescent="0.2">
      <c r="B605" s="152"/>
      <c r="C605" s="153"/>
      <c r="D605" s="152"/>
      <c r="E605" s="152"/>
      <c r="F605" s="152"/>
      <c r="G605" s="152"/>
      <c r="H605" s="152"/>
      <c r="I605" s="152"/>
    </row>
    <row r="606" spans="1:12" x14ac:dyDescent="0.2">
      <c r="B606" s="152"/>
      <c r="C606" s="153"/>
      <c r="D606" s="152"/>
      <c r="E606" s="152"/>
      <c r="F606" s="152"/>
      <c r="G606" s="152"/>
      <c r="H606" s="152"/>
      <c r="I606" s="152"/>
    </row>
    <row r="607" spans="1:12" x14ac:dyDescent="0.2">
      <c r="B607" s="152"/>
      <c r="C607" s="153"/>
      <c r="D607" s="152"/>
      <c r="E607" s="152"/>
      <c r="F607" s="152"/>
      <c r="G607" s="152"/>
      <c r="H607" s="152"/>
      <c r="I607" s="152"/>
    </row>
  </sheetData>
  <autoFilter ref="B1:B603" xr:uid="{C4A37472-3C0E-4D8D-B28F-CBE950C65F25}"/>
  <mergeCells count="10">
    <mergeCell ref="M205:M206"/>
    <mergeCell ref="M191:M193"/>
    <mergeCell ref="M199:M200"/>
    <mergeCell ref="M586:M591"/>
    <mergeCell ref="L440:L441"/>
    <mergeCell ref="A5:J5"/>
    <mergeCell ref="F7:G7"/>
    <mergeCell ref="H7:I7"/>
    <mergeCell ref="I1:J3"/>
    <mergeCell ref="B595:K603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по форме</vt:lpstr>
      <vt:lpstr>'КП по форме'!Print_Area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Admin</cp:lastModifiedBy>
  <dcterms:created xsi:type="dcterms:W3CDTF">2023-07-03T11:51:21Z</dcterms:created>
  <dcterms:modified xsi:type="dcterms:W3CDTF">2023-09-11T09:25:33Z</dcterms:modified>
</cp:coreProperties>
</file>