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МВМ\Мое\Исключение объемов\"/>
    </mc:Choice>
  </mc:AlternateContent>
  <xr:revisionPtr revIDLastSave="0" documentId="13_ncr:1_{32B8B1C6-6C58-46B7-9BC7-6741B6DB9EB3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8" i="1" l="1"/>
  <c r="D78" i="1"/>
  <c r="D62" i="1"/>
  <c r="D61" i="1"/>
  <c r="D60" i="1"/>
  <c r="D59" i="1"/>
  <c r="D58" i="1"/>
  <c r="D57" i="1"/>
  <c r="D56" i="1"/>
  <c r="D55" i="1"/>
  <c r="D54" i="1"/>
  <c r="D53" i="1"/>
  <c r="D52" i="1"/>
  <c r="D51" i="1"/>
  <c r="D49" i="1"/>
  <c r="D47" i="1"/>
  <c r="D46" i="1"/>
  <c r="D50" i="1"/>
  <c r="D38" i="1"/>
  <c r="D37" i="1"/>
</calcChain>
</file>

<file path=xl/sharedStrings.xml><?xml version="1.0" encoding="utf-8"?>
<sst xmlns="http://schemas.openxmlformats.org/spreadsheetml/2006/main" count="239" uniqueCount="114">
  <si>
    <t>Шифр проекта</t>
  </si>
  <si>
    <t>Ед. изм</t>
  </si>
  <si>
    <t>м3</t>
  </si>
  <si>
    <t>Примечания</t>
  </si>
  <si>
    <t>Материал</t>
  </si>
  <si>
    <t>кол-во</t>
  </si>
  <si>
    <t>м.п</t>
  </si>
  <si>
    <t>Труба стальная 325х7 ГОСТ10704-91</t>
  </si>
  <si>
    <t>Захватка №5</t>
  </si>
  <si>
    <t>131-23-НВК3 (В1-В1А)</t>
  </si>
  <si>
    <t>Труба полиэтиленовая напорная ПЭ100 SDR17 110x6,6</t>
  </si>
  <si>
    <t>Фланец стальной свободный Ду100 PN10 кгс/см2</t>
  </si>
  <si>
    <t>Втулка ПЭ100 д фланец D=110</t>
  </si>
  <si>
    <t>Болт М16х65</t>
  </si>
  <si>
    <t>Гайка М16</t>
  </si>
  <si>
    <t>Шайба М16</t>
  </si>
  <si>
    <t>Прокладки из паронита А-150-10 для фланца 150мм, PN1,0 Мпа</t>
  </si>
  <si>
    <t>Муфта защитная полиэтиленовая D=140 L-150мм</t>
  </si>
  <si>
    <t>ОНК-110</t>
  </si>
  <si>
    <t>ЦПС М100</t>
  </si>
  <si>
    <t>Песок строительный</t>
  </si>
  <si>
    <t>шт.</t>
  </si>
  <si>
    <t>шт</t>
  </si>
  <si>
    <t>131-23-НВК4 (9-9б)</t>
  </si>
  <si>
    <t>Песок</t>
  </si>
  <si>
    <t>Подготовка гравийно-щебеночная</t>
  </si>
  <si>
    <t>ПН-10</t>
  </si>
  <si>
    <t>КС10.6</t>
  </si>
  <si>
    <t>КС10.9</t>
  </si>
  <si>
    <t>ПП 10-2</t>
  </si>
  <si>
    <t>КО6</t>
  </si>
  <si>
    <t>КС7.3</t>
  </si>
  <si>
    <t>Люк тип Т</t>
  </si>
  <si>
    <t>Стремянка С1-05</t>
  </si>
  <si>
    <t>Праймер битумный Технониколь №1</t>
  </si>
  <si>
    <t>Мастика битумная Технониколь №24</t>
  </si>
  <si>
    <t>кг</t>
  </si>
  <si>
    <t>Труба гофрированная Корсис PRO d=160 SN16</t>
  </si>
  <si>
    <t>Труба стальная 377х8</t>
  </si>
  <si>
    <t>м.п.</t>
  </si>
  <si>
    <t>Захватка  №6</t>
  </si>
  <si>
    <t>131-23-НВК4 (10-10а)</t>
  </si>
  <si>
    <t>131-23-ЭС2</t>
  </si>
  <si>
    <t>Кабель силовой с алюминевыми жилами сечением 3х50мм2 ААБ-6</t>
  </si>
  <si>
    <t>2 кабеля идут рядом (2х92,84)</t>
  </si>
  <si>
    <t xml:space="preserve">Песок </t>
  </si>
  <si>
    <t>Лента сигнальная "Осторожно кабель"</t>
  </si>
  <si>
    <t>Муфта соединительная на напряжение до 10 кВ 3СТп‐10‐25/50</t>
  </si>
  <si>
    <t>Муфта концевая на напряжение до 10 кВ 3КВп‐10‐25/50</t>
  </si>
  <si>
    <t>Труба двустенная жесткая для кабельной канализации ПНД‐110 SN12</t>
  </si>
  <si>
    <t>м</t>
  </si>
  <si>
    <t>Пена двухкомпонентная огнезащитная DN1201</t>
  </si>
  <si>
    <t>Металлорукав герметичный в ПВХ изоляции РЗ‐ЦПнг‐LS 60</t>
  </si>
  <si>
    <t>Кронштейн стальной с резиновым уплотнением 2 1/2" (75‐80мм)</t>
  </si>
  <si>
    <t>Захватка  №1</t>
  </si>
  <si>
    <t>131-23-ГСН</t>
  </si>
  <si>
    <t>Футляр труба ПЭ 100 ГАЗ SDR11 315x28,6</t>
  </si>
  <si>
    <t>Защитное кольцо: Труба ПЭ 100 ГАЗ SDR17,6x180x10,3</t>
  </si>
  <si>
    <t>Пленка ПВХ-Л</t>
  </si>
  <si>
    <t>Цемент М400</t>
  </si>
  <si>
    <t>Пакля смоляная ленточная</t>
  </si>
  <si>
    <t>Труба стальная в ВУС 42х3</t>
  </si>
  <si>
    <t>Седелка крановая с эл. Спиралью ПЭ100 315х32 SDR11 ГАЗ</t>
  </si>
  <si>
    <t>Неразъемное соединение п/с ПЭ100 ГАЗ 32х3/ст32</t>
  </si>
  <si>
    <t xml:space="preserve">Сталь листовая </t>
  </si>
  <si>
    <t>Ось 2-6-h12x28 ст3 ГОСТ 9650-80</t>
  </si>
  <si>
    <t>Шайба 6.01.096</t>
  </si>
  <si>
    <t>Шплинт 1.6х10.0.05</t>
  </si>
  <si>
    <t xml:space="preserve">Бетон М150 </t>
  </si>
  <si>
    <t>Муфта редукционная с эл. Спиралью ПЭ100 032 SDR11 ГАЗ</t>
  </si>
  <si>
    <t>Муфта редукционная с эл. Спиралью ПЭ100 315 SDR11 ГАЗ</t>
  </si>
  <si>
    <t>Ковер ТУ400-28-91-84</t>
  </si>
  <si>
    <t>Гильза стальная 273х4,5 выход газопровода на поверхность</t>
  </si>
  <si>
    <t>В ведомости объемов проекта 85</t>
  </si>
  <si>
    <t>Труба полиэтиленовая ПЭ100 ГАЗ SDR 11 ∅160х14,6</t>
  </si>
  <si>
    <t>Неразъемное соединение полиэтилен/сталь ∅160х14,6/ст.159х4,5 ПЭ 100 SDR11 ГАЗ</t>
  </si>
  <si>
    <t>Отвод стальной приварной крутоизогнутый 90° 159х5.0</t>
  </si>
  <si>
    <t>Отвод электросварной пэ100 sdr11 газ ∅160х14,6 90 грд</t>
  </si>
  <si>
    <t>Отвод электросварной пэ100 sdr11 газ ∅160х14,6 45 грд</t>
  </si>
  <si>
    <t>Муфта электросварная со спиралью ПЭ 100 ∅160 SDR11 ГАЗ</t>
  </si>
  <si>
    <t>Муфта электросварная со спиралью ПЭ 100 ∅315 SDR11 ГАЗ</t>
  </si>
  <si>
    <t>в ведомости объемов проекта 32</t>
  </si>
  <si>
    <t>Лента сигнальная</t>
  </si>
  <si>
    <t>в ведомости проекта 8 м</t>
  </si>
  <si>
    <t>Опознавательный столбик с табличкой "ГАЗ"</t>
  </si>
  <si>
    <t>Металлоконструкции крепления трубопроводов</t>
  </si>
  <si>
    <t>Захватка  №4</t>
  </si>
  <si>
    <t>Футляр из стальной трубы 325х7</t>
  </si>
  <si>
    <t>Протаскивание трубы в футляр</t>
  </si>
  <si>
    <t xml:space="preserve">Труба полиэтиленовая напорная ПЭ100 SDR17 110x6,6 </t>
  </si>
  <si>
    <t>Песчаная подушка</t>
  </si>
  <si>
    <t>В ВОР 50м</t>
  </si>
  <si>
    <t>Фланец свободный стальной ДУ100 PN10</t>
  </si>
  <si>
    <t>Втулка ПЭ100 SDR17 под фланец</t>
  </si>
  <si>
    <t>Прокладка из паронита А150-10</t>
  </si>
  <si>
    <t>Муфта защитная полиэтиленовая D=140</t>
  </si>
  <si>
    <t>ОНК</t>
  </si>
  <si>
    <t>Засыпка песком</t>
  </si>
  <si>
    <t>НВК-3</t>
  </si>
  <si>
    <t>Захватка  №9</t>
  </si>
  <si>
    <t>ЭС2 (1-2)</t>
  </si>
  <si>
    <t>Муфта соединительная на напряжение до 10 кВ 3СТп‐10‐70/120</t>
  </si>
  <si>
    <t>м/кг</t>
  </si>
  <si>
    <t>300/118,4</t>
  </si>
  <si>
    <t>Лента осторожно кабель</t>
  </si>
  <si>
    <t>Кабель силовой с алюминевыми жилами сечением 3х70мм2 АСБ-6</t>
  </si>
  <si>
    <t>Кабель силовой с алюминевыми жилами сечением 3х95мм2 АШБ-6</t>
  </si>
  <si>
    <t>80/141,2</t>
  </si>
  <si>
    <t>ЭС2 (6-7-8)</t>
  </si>
  <si>
    <t>ЭС2 (28-28В)</t>
  </si>
  <si>
    <t>Кабель силовой с алюминевыми жилами сечением 3х70мм2 ААБ-6</t>
  </si>
  <si>
    <t>160/485,92</t>
  </si>
  <si>
    <t>НВК5 (15-22)</t>
  </si>
  <si>
    <t>Исключение объемов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</si>
</sst>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4" fillId="0" borderId="0" xfId="0" applyFont="1"/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19"/>
  <sheetViews>
    <sheetView tabSelected="1" zoomScale="85" zoomScaleNormal="85" workbookViewId="0">
      <pane ySplit="1" topLeftCell="A14" activePane="bottomLeft" state="frozen"/>
      <selection pane="bottomLeft" activeCell="B16" sqref="B16:D16"/>
    </sheetView>
  </sheetViews>
  <sheetFormatPr defaultRowHeight="14.4" x14ac:dyDescent="0.3"/>
  <cols>
    <col min="1" max="1" width="18.88671875" style="1" customWidth="1"/>
    <col min="2" max="2" width="61.6640625" style="5" customWidth="1"/>
    <col min="3" max="3" width="20.33203125" style="2" customWidth="1"/>
    <col min="4" max="4" width="18.88671875" style="5" customWidth="1"/>
    <col min="5" max="5" width="41.44140625" style="1" customWidth="1"/>
  </cols>
  <sheetData>
    <row r="1" spans="1:5" x14ac:dyDescent="0.3">
      <c r="A1" s="1" t="s">
        <v>0</v>
      </c>
      <c r="B1" s="5" t="s">
        <v>4</v>
      </c>
      <c r="C1" s="2" t="s">
        <v>1</v>
      </c>
      <c r="D1" s="5" t="s">
        <v>5</v>
      </c>
      <c r="E1" s="1" t="s">
        <v>3</v>
      </c>
    </row>
    <row r="2" spans="1:5" x14ac:dyDescent="0.3">
      <c r="A2" s="24" t="s">
        <v>8</v>
      </c>
      <c r="B2" s="25"/>
      <c r="C2" s="25"/>
      <c r="D2" s="25"/>
      <c r="E2" s="26"/>
    </row>
    <row r="3" spans="1:5" x14ac:dyDescent="0.3">
      <c r="A3" s="27" t="s">
        <v>9</v>
      </c>
      <c r="B3" s="5" t="s">
        <v>10</v>
      </c>
      <c r="C3" s="2" t="s">
        <v>6</v>
      </c>
      <c r="D3" s="5">
        <v>101.1</v>
      </c>
    </row>
    <row r="4" spans="1:5" x14ac:dyDescent="0.3">
      <c r="A4" s="27"/>
      <c r="B4" s="5" t="s">
        <v>7</v>
      </c>
      <c r="C4" s="5" t="s">
        <v>6</v>
      </c>
      <c r="D4" s="5">
        <v>14</v>
      </c>
    </row>
    <row r="5" spans="1:5" x14ac:dyDescent="0.3">
      <c r="A5" s="27"/>
      <c r="B5" s="5" t="s">
        <v>11</v>
      </c>
      <c r="C5" s="5" t="s">
        <v>21</v>
      </c>
      <c r="D5" s="5">
        <v>12</v>
      </c>
      <c r="E5" s="4"/>
    </row>
    <row r="6" spans="1:5" x14ac:dyDescent="0.3">
      <c r="A6" s="27"/>
      <c r="B6" s="5" t="s">
        <v>12</v>
      </c>
      <c r="C6" s="5" t="s">
        <v>21</v>
      </c>
      <c r="D6" s="5">
        <v>2</v>
      </c>
      <c r="E6" s="4"/>
    </row>
    <row r="7" spans="1:5" x14ac:dyDescent="0.3">
      <c r="A7" s="27"/>
      <c r="B7" s="5" t="s">
        <v>13</v>
      </c>
      <c r="C7" s="5" t="s">
        <v>21</v>
      </c>
      <c r="D7" s="5">
        <v>2</v>
      </c>
      <c r="E7" s="4"/>
    </row>
    <row r="8" spans="1:5" x14ac:dyDescent="0.3">
      <c r="A8" s="27"/>
      <c r="B8" s="5" t="s">
        <v>14</v>
      </c>
      <c r="C8" s="5" t="s">
        <v>21</v>
      </c>
      <c r="D8" s="5">
        <v>16</v>
      </c>
      <c r="E8" s="4"/>
    </row>
    <row r="9" spans="1:5" x14ac:dyDescent="0.3">
      <c r="A9" s="27"/>
      <c r="B9" s="5" t="s">
        <v>15</v>
      </c>
      <c r="C9" s="5" t="s">
        <v>21</v>
      </c>
      <c r="D9" s="5">
        <v>16</v>
      </c>
      <c r="E9" s="4"/>
    </row>
    <row r="10" spans="1:5" x14ac:dyDescent="0.3">
      <c r="A10" s="27"/>
      <c r="B10" s="5" t="s">
        <v>16</v>
      </c>
      <c r="C10" s="5" t="s">
        <v>21</v>
      </c>
      <c r="D10" s="5">
        <v>32</v>
      </c>
      <c r="E10" s="4"/>
    </row>
    <row r="11" spans="1:5" x14ac:dyDescent="0.3">
      <c r="A11" s="27"/>
      <c r="B11" s="5" t="s">
        <v>17</v>
      </c>
      <c r="C11" s="5" t="s">
        <v>21</v>
      </c>
      <c r="D11" s="5">
        <v>2</v>
      </c>
      <c r="E11" s="4"/>
    </row>
    <row r="12" spans="1:5" x14ac:dyDescent="0.3">
      <c r="A12" s="27"/>
      <c r="B12" s="5" t="s">
        <v>18</v>
      </c>
      <c r="C12" s="5" t="s">
        <v>21</v>
      </c>
      <c r="D12" s="5">
        <v>2</v>
      </c>
      <c r="E12" s="4"/>
    </row>
    <row r="13" spans="1:5" x14ac:dyDescent="0.3">
      <c r="A13" s="27"/>
      <c r="B13" s="5" t="s">
        <v>19</v>
      </c>
      <c r="C13" s="5" t="s">
        <v>2</v>
      </c>
      <c r="D13" s="5">
        <v>5</v>
      </c>
      <c r="E13" s="4"/>
    </row>
    <row r="14" spans="1:5" x14ac:dyDescent="0.3">
      <c r="A14" s="27"/>
      <c r="B14" s="5" t="s">
        <v>20</v>
      </c>
      <c r="C14" s="5" t="s">
        <v>2</v>
      </c>
      <c r="D14" s="5">
        <v>0</v>
      </c>
      <c r="E14" s="4"/>
    </row>
    <row r="15" spans="1:5" x14ac:dyDescent="0.3">
      <c r="A15" s="27"/>
      <c r="B15" s="27"/>
      <c r="C15" s="27"/>
      <c r="D15" s="27"/>
      <c r="E15" s="27"/>
    </row>
    <row r="16" spans="1:5" s="13" customFormat="1" x14ac:dyDescent="0.3">
      <c r="A16" s="31" t="s">
        <v>23</v>
      </c>
      <c r="B16" s="34" t="s">
        <v>25</v>
      </c>
      <c r="C16" s="34" t="s">
        <v>2</v>
      </c>
      <c r="D16" s="34">
        <v>2.1800000000000002</v>
      </c>
      <c r="E16" s="12" t="s">
        <v>113</v>
      </c>
    </row>
    <row r="17" spans="1:5" s="13" customFormat="1" x14ac:dyDescent="0.3">
      <c r="A17" s="31"/>
      <c r="B17" s="34" t="s">
        <v>24</v>
      </c>
      <c r="C17" s="34" t="s">
        <v>2</v>
      </c>
      <c r="D17" s="34">
        <v>194.58</v>
      </c>
      <c r="E17" s="12" t="s">
        <v>113</v>
      </c>
    </row>
    <row r="18" spans="1:5" s="13" customFormat="1" x14ac:dyDescent="0.3">
      <c r="A18" s="31"/>
      <c r="B18" s="34" t="s">
        <v>26</v>
      </c>
      <c r="C18" s="34" t="s">
        <v>22</v>
      </c>
      <c r="D18" s="34">
        <v>2</v>
      </c>
      <c r="E18" s="12" t="s">
        <v>113</v>
      </c>
    </row>
    <row r="19" spans="1:5" s="13" customFormat="1" x14ac:dyDescent="0.3">
      <c r="A19" s="31"/>
      <c r="B19" s="35" t="s">
        <v>27</v>
      </c>
      <c r="C19" s="35" t="s">
        <v>22</v>
      </c>
      <c r="D19" s="35">
        <v>2</v>
      </c>
      <c r="E19" s="12" t="s">
        <v>113</v>
      </c>
    </row>
    <row r="20" spans="1:5" s="13" customFormat="1" x14ac:dyDescent="0.3">
      <c r="A20" s="31"/>
      <c r="B20" s="34" t="s">
        <v>28</v>
      </c>
      <c r="C20" s="34" t="s">
        <v>22</v>
      </c>
      <c r="D20" s="34">
        <v>3</v>
      </c>
      <c r="E20" s="12" t="s">
        <v>113</v>
      </c>
    </row>
    <row r="21" spans="1:5" s="13" customFormat="1" x14ac:dyDescent="0.3">
      <c r="A21" s="31"/>
      <c r="B21" s="34" t="s">
        <v>29</v>
      </c>
      <c r="C21" s="34" t="s">
        <v>22</v>
      </c>
      <c r="D21" s="34">
        <v>2</v>
      </c>
      <c r="E21" s="12" t="s">
        <v>113</v>
      </c>
    </row>
    <row r="22" spans="1:5" s="13" customFormat="1" x14ac:dyDescent="0.3">
      <c r="A22" s="31"/>
      <c r="B22" s="34" t="s">
        <v>30</v>
      </c>
      <c r="C22" s="34" t="s">
        <v>22</v>
      </c>
      <c r="D22" s="34">
        <v>2</v>
      </c>
      <c r="E22" s="12" t="s">
        <v>113</v>
      </c>
    </row>
    <row r="23" spans="1:5" s="13" customFormat="1" x14ac:dyDescent="0.3">
      <c r="A23" s="31"/>
      <c r="B23" s="34" t="s">
        <v>31</v>
      </c>
      <c r="C23" s="34" t="s">
        <v>22</v>
      </c>
      <c r="D23" s="34">
        <v>2</v>
      </c>
      <c r="E23" s="12" t="s">
        <v>113</v>
      </c>
    </row>
    <row r="24" spans="1:5" s="13" customFormat="1" x14ac:dyDescent="0.3">
      <c r="A24" s="31"/>
      <c r="B24" s="34" t="s">
        <v>32</v>
      </c>
      <c r="C24" s="34" t="s">
        <v>22</v>
      </c>
      <c r="D24" s="34">
        <v>2</v>
      </c>
      <c r="E24" s="12" t="s">
        <v>113</v>
      </c>
    </row>
    <row r="25" spans="1:5" s="13" customFormat="1" x14ac:dyDescent="0.3">
      <c r="A25" s="31"/>
      <c r="B25" s="34" t="s">
        <v>33</v>
      </c>
      <c r="C25" s="34" t="s">
        <v>22</v>
      </c>
      <c r="D25" s="34">
        <v>2</v>
      </c>
      <c r="E25" s="12" t="s">
        <v>113</v>
      </c>
    </row>
    <row r="26" spans="1:5" s="13" customFormat="1" x14ac:dyDescent="0.3">
      <c r="A26" s="31"/>
      <c r="B26" s="34" t="s">
        <v>34</v>
      </c>
      <c r="C26" s="34" t="s">
        <v>36</v>
      </c>
      <c r="D26" s="34">
        <v>31.4</v>
      </c>
      <c r="E26" s="12" t="s">
        <v>113</v>
      </c>
    </row>
    <row r="27" spans="1:5" s="13" customFormat="1" x14ac:dyDescent="0.3">
      <c r="A27" s="31"/>
      <c r="B27" s="34" t="s">
        <v>35</v>
      </c>
      <c r="C27" s="34" t="s">
        <v>36</v>
      </c>
      <c r="D27" s="34">
        <v>31.4</v>
      </c>
      <c r="E27" s="12" t="s">
        <v>113</v>
      </c>
    </row>
    <row r="28" spans="1:5" s="13" customFormat="1" x14ac:dyDescent="0.3">
      <c r="A28" s="31"/>
      <c r="B28" s="34" t="s">
        <v>37</v>
      </c>
      <c r="C28" s="34" t="s">
        <v>39</v>
      </c>
      <c r="D28" s="34">
        <v>52</v>
      </c>
      <c r="E28" s="12" t="s">
        <v>113</v>
      </c>
    </row>
    <row r="29" spans="1:5" s="13" customFormat="1" x14ac:dyDescent="0.3">
      <c r="A29" s="31"/>
      <c r="B29" s="34" t="s">
        <v>38</v>
      </c>
      <c r="C29" s="34" t="s">
        <v>39</v>
      </c>
      <c r="D29" s="34">
        <v>12.3</v>
      </c>
      <c r="E29" s="12" t="s">
        <v>113</v>
      </c>
    </row>
    <row r="30" spans="1:5" x14ac:dyDescent="0.3">
      <c r="A30" s="20" t="s">
        <v>40</v>
      </c>
      <c r="B30" s="20"/>
      <c r="C30" s="20"/>
      <c r="D30" s="20"/>
      <c r="E30" s="20"/>
    </row>
    <row r="31" spans="1:5" x14ac:dyDescent="0.3">
      <c r="A31" s="27" t="s">
        <v>41</v>
      </c>
      <c r="B31" s="5" t="s">
        <v>25</v>
      </c>
      <c r="C31" s="5" t="s">
        <v>2</v>
      </c>
      <c r="D31" s="5">
        <v>1.27</v>
      </c>
      <c r="E31" s="4"/>
    </row>
    <row r="32" spans="1:5" x14ac:dyDescent="0.3">
      <c r="A32" s="27"/>
      <c r="B32" s="5" t="s">
        <v>24</v>
      </c>
      <c r="C32" s="5" t="s">
        <v>2</v>
      </c>
      <c r="D32" s="5">
        <v>103.34</v>
      </c>
      <c r="E32" s="7"/>
    </row>
    <row r="33" spans="1:5" x14ac:dyDescent="0.3">
      <c r="A33" s="27"/>
      <c r="B33" s="5" t="s">
        <v>37</v>
      </c>
      <c r="C33" s="5" t="s">
        <v>39</v>
      </c>
      <c r="D33" s="5">
        <v>30.18</v>
      </c>
      <c r="E33" s="7"/>
    </row>
    <row r="34" spans="1:5" x14ac:dyDescent="0.3">
      <c r="A34" s="27"/>
      <c r="B34" s="5" t="s">
        <v>38</v>
      </c>
      <c r="C34" s="5" t="s">
        <v>39</v>
      </c>
      <c r="D34" s="5">
        <v>8</v>
      </c>
      <c r="E34" s="4"/>
    </row>
    <row r="35" spans="1:5" x14ac:dyDescent="0.3">
      <c r="A35" s="28"/>
      <c r="B35" s="29"/>
      <c r="C35" s="29"/>
      <c r="D35" s="29"/>
      <c r="E35" s="30"/>
    </row>
    <row r="36" spans="1:5" x14ac:dyDescent="0.3">
      <c r="A36" s="21" t="s">
        <v>42</v>
      </c>
      <c r="B36" s="5" t="s">
        <v>43</v>
      </c>
      <c r="C36" s="2" t="s">
        <v>6</v>
      </c>
      <c r="D36" s="5">
        <v>92.84</v>
      </c>
      <c r="E36" s="1" t="s">
        <v>44</v>
      </c>
    </row>
    <row r="37" spans="1:5" ht="15.75" customHeight="1" x14ac:dyDescent="0.3">
      <c r="A37" s="22"/>
      <c r="B37" s="5" t="s">
        <v>45</v>
      </c>
      <c r="C37" s="2" t="s">
        <v>2</v>
      </c>
      <c r="D37" s="5">
        <f>D36*0.3*0.6</f>
        <v>16.711199999999998</v>
      </c>
    </row>
    <row r="38" spans="1:5" ht="15.75" customHeight="1" x14ac:dyDescent="0.3">
      <c r="A38" s="22"/>
      <c r="B38" s="5" t="s">
        <v>46</v>
      </c>
      <c r="C38" s="5" t="s">
        <v>6</v>
      </c>
      <c r="D38" s="5">
        <f>D36</f>
        <v>92.84</v>
      </c>
      <c r="E38" s="6"/>
    </row>
    <row r="39" spans="1:5" ht="15.75" customHeight="1" x14ac:dyDescent="0.3">
      <c r="A39" s="22"/>
      <c r="B39" s="5" t="s">
        <v>47</v>
      </c>
      <c r="C39" s="5" t="s">
        <v>22</v>
      </c>
      <c r="D39" s="5">
        <v>2</v>
      </c>
      <c r="E39" s="6"/>
    </row>
    <row r="40" spans="1:5" ht="15.75" customHeight="1" x14ac:dyDescent="0.3">
      <c r="A40" s="22"/>
      <c r="B40" s="5" t="s">
        <v>48</v>
      </c>
      <c r="C40" s="5" t="s">
        <v>22</v>
      </c>
      <c r="D40" s="5">
        <v>2</v>
      </c>
      <c r="E40" s="6"/>
    </row>
    <row r="41" spans="1:5" ht="36.75" customHeight="1" x14ac:dyDescent="0.3">
      <c r="A41" s="22"/>
      <c r="B41" s="5" t="s">
        <v>49</v>
      </c>
      <c r="C41" s="5" t="s">
        <v>6</v>
      </c>
      <c r="D41" s="5">
        <v>50</v>
      </c>
      <c r="E41" s="6"/>
    </row>
    <row r="42" spans="1:5" ht="36.75" customHeight="1" x14ac:dyDescent="0.3">
      <c r="A42" s="22"/>
      <c r="B42" s="5" t="s">
        <v>51</v>
      </c>
      <c r="C42" s="5" t="s">
        <v>22</v>
      </c>
      <c r="D42" s="5">
        <v>1</v>
      </c>
      <c r="E42" s="6"/>
    </row>
    <row r="43" spans="1:5" ht="36.75" customHeight="1" x14ac:dyDescent="0.3">
      <c r="A43" s="22"/>
      <c r="B43" s="5" t="s">
        <v>52</v>
      </c>
      <c r="C43" s="5" t="s">
        <v>6</v>
      </c>
      <c r="E43" s="6"/>
    </row>
    <row r="44" spans="1:5" ht="36.75" customHeight="1" x14ac:dyDescent="0.3">
      <c r="A44" s="23"/>
      <c r="B44" s="5" t="s">
        <v>53</v>
      </c>
      <c r="C44" s="5" t="s">
        <v>22</v>
      </c>
      <c r="D44" s="5">
        <v>71</v>
      </c>
      <c r="E44" s="6"/>
    </row>
    <row r="45" spans="1:5" x14ac:dyDescent="0.3">
      <c r="A45" s="20" t="s">
        <v>54</v>
      </c>
      <c r="B45" s="20"/>
      <c r="C45" s="20"/>
      <c r="D45" s="20"/>
      <c r="E45" s="20"/>
    </row>
    <row r="46" spans="1:5" x14ac:dyDescent="0.3">
      <c r="A46" s="21" t="s">
        <v>55</v>
      </c>
      <c r="B46" s="5" t="s">
        <v>56</v>
      </c>
      <c r="C46" s="5" t="s">
        <v>6</v>
      </c>
      <c r="D46" s="5">
        <f>25.6+25+31.6</f>
        <v>82.2</v>
      </c>
      <c r="E46" s="6" t="s">
        <v>73</v>
      </c>
    </row>
    <row r="47" spans="1:5" x14ac:dyDescent="0.3">
      <c r="A47" s="22"/>
      <c r="B47" s="6" t="s">
        <v>57</v>
      </c>
      <c r="C47" s="6" t="s">
        <v>22</v>
      </c>
      <c r="D47" s="5">
        <f>12+8+10</f>
        <v>30</v>
      </c>
      <c r="E47" s="7" t="s">
        <v>81</v>
      </c>
    </row>
    <row r="48" spans="1:5" x14ac:dyDescent="0.3">
      <c r="A48" s="22"/>
      <c r="B48" s="5" t="s">
        <v>58</v>
      </c>
      <c r="C48" s="5" t="s">
        <v>50</v>
      </c>
      <c r="D48" s="5">
        <v>560</v>
      </c>
      <c r="E48" s="6"/>
    </row>
    <row r="49" spans="1:5" x14ac:dyDescent="0.3">
      <c r="A49" s="22"/>
      <c r="B49" s="6" t="s">
        <v>59</v>
      </c>
      <c r="C49" s="5" t="s">
        <v>2</v>
      </c>
      <c r="D49" s="5">
        <f>0.65+0.65+0.65</f>
        <v>1.9500000000000002</v>
      </c>
      <c r="E49" s="7"/>
    </row>
    <row r="50" spans="1:5" x14ac:dyDescent="0.3">
      <c r="A50" s="22"/>
      <c r="B50" s="5" t="s">
        <v>60</v>
      </c>
      <c r="C50" s="5" t="s">
        <v>2</v>
      </c>
      <c r="D50" s="5">
        <f>1+1</f>
        <v>2</v>
      </c>
      <c r="E50" s="6"/>
    </row>
    <row r="51" spans="1:5" x14ac:dyDescent="0.3">
      <c r="A51" s="22"/>
      <c r="B51" s="6" t="s">
        <v>61</v>
      </c>
      <c r="C51" s="7" t="s">
        <v>50</v>
      </c>
      <c r="D51" s="5">
        <f>1.5+1.5+2.5</f>
        <v>5.5</v>
      </c>
      <c r="E51" s="7" t="s">
        <v>83</v>
      </c>
    </row>
    <row r="52" spans="1:5" x14ac:dyDescent="0.3">
      <c r="A52" s="22"/>
      <c r="B52" s="5" t="s">
        <v>62</v>
      </c>
      <c r="C52" s="5" t="s">
        <v>50</v>
      </c>
      <c r="D52" s="5">
        <f>1*3</f>
        <v>3</v>
      </c>
      <c r="E52" s="6"/>
    </row>
    <row r="53" spans="1:5" x14ac:dyDescent="0.3">
      <c r="A53" s="22"/>
      <c r="B53" s="6" t="s">
        <v>63</v>
      </c>
      <c r="C53" s="5" t="s">
        <v>22</v>
      </c>
      <c r="D53" s="5">
        <f>1*3</f>
        <v>3</v>
      </c>
      <c r="E53" s="7"/>
    </row>
    <row r="54" spans="1:5" x14ac:dyDescent="0.3">
      <c r="A54" s="22"/>
      <c r="B54" s="5" t="s">
        <v>64</v>
      </c>
      <c r="C54" s="5" t="s">
        <v>22</v>
      </c>
      <c r="D54" s="5">
        <f>2*3</f>
        <v>6</v>
      </c>
      <c r="E54" s="6"/>
    </row>
    <row r="55" spans="1:5" x14ac:dyDescent="0.3">
      <c r="A55" s="22"/>
      <c r="B55" s="5" t="s">
        <v>65</v>
      </c>
      <c r="C55" s="5" t="s">
        <v>22</v>
      </c>
      <c r="D55" s="5">
        <f>1*3</f>
        <v>3</v>
      </c>
      <c r="E55" s="6"/>
    </row>
    <row r="56" spans="1:5" x14ac:dyDescent="0.3">
      <c r="A56" s="22"/>
      <c r="B56" s="5" t="s">
        <v>66</v>
      </c>
      <c r="C56" s="5" t="s">
        <v>22</v>
      </c>
      <c r="D56" s="5">
        <f>1*3</f>
        <v>3</v>
      </c>
      <c r="E56" s="6"/>
    </row>
    <row r="57" spans="1:5" x14ac:dyDescent="0.3">
      <c r="A57" s="22"/>
      <c r="B57" s="5" t="s">
        <v>67</v>
      </c>
      <c r="C57" s="5" t="s">
        <v>22</v>
      </c>
      <c r="D57" s="5">
        <f>1*3</f>
        <v>3</v>
      </c>
      <c r="E57" s="6"/>
    </row>
    <row r="58" spans="1:5" x14ac:dyDescent="0.3">
      <c r="A58" s="22"/>
      <c r="B58" s="5" t="s">
        <v>68</v>
      </c>
      <c r="C58" s="5" t="s">
        <v>2</v>
      </c>
      <c r="D58" s="5">
        <f>0.01*3</f>
        <v>0.03</v>
      </c>
      <c r="E58" s="6"/>
    </row>
    <row r="59" spans="1:5" x14ac:dyDescent="0.3">
      <c r="A59" s="22"/>
      <c r="B59" s="5" t="s">
        <v>45</v>
      </c>
      <c r="C59" s="5" t="s">
        <v>2</v>
      </c>
      <c r="D59" s="5">
        <f>0.02*3</f>
        <v>0.06</v>
      </c>
      <c r="E59" s="6"/>
    </row>
    <row r="60" spans="1:5" x14ac:dyDescent="0.3">
      <c r="A60" s="22"/>
      <c r="B60" s="5" t="s">
        <v>71</v>
      </c>
      <c r="C60" s="5" t="s">
        <v>22</v>
      </c>
      <c r="D60" s="5">
        <f>1*3</f>
        <v>3</v>
      </c>
      <c r="E60" s="6"/>
    </row>
    <row r="61" spans="1:5" x14ac:dyDescent="0.3">
      <c r="A61" s="22"/>
      <c r="B61" s="5" t="s">
        <v>69</v>
      </c>
      <c r="C61" s="5" t="s">
        <v>22</v>
      </c>
      <c r="D61" s="5">
        <f>1*3</f>
        <v>3</v>
      </c>
      <c r="E61" s="6"/>
    </row>
    <row r="62" spans="1:5" x14ac:dyDescent="0.3">
      <c r="A62" s="22"/>
      <c r="B62" s="5" t="s">
        <v>70</v>
      </c>
      <c r="C62" s="5" t="s">
        <v>22</v>
      </c>
      <c r="D62" s="5">
        <f>1*3</f>
        <v>3</v>
      </c>
      <c r="E62" s="6"/>
    </row>
    <row r="63" spans="1:5" ht="28.5" customHeight="1" x14ac:dyDescent="0.3">
      <c r="A63" s="22"/>
      <c r="B63" s="5" t="s">
        <v>72</v>
      </c>
      <c r="C63" s="5" t="s">
        <v>50</v>
      </c>
      <c r="D63" s="5">
        <v>3</v>
      </c>
      <c r="E63" s="6"/>
    </row>
    <row r="64" spans="1:5" ht="28.5" customHeight="1" x14ac:dyDescent="0.3">
      <c r="A64" s="22"/>
      <c r="B64" s="5" t="s">
        <v>74</v>
      </c>
      <c r="C64" s="5" t="s">
        <v>50</v>
      </c>
      <c r="D64" s="5">
        <v>432.9</v>
      </c>
      <c r="E64" s="6"/>
    </row>
    <row r="65" spans="1:5" ht="28.5" customHeight="1" x14ac:dyDescent="0.3">
      <c r="A65" s="22"/>
      <c r="B65" s="5" t="s">
        <v>75</v>
      </c>
      <c r="C65" s="5" t="s">
        <v>22</v>
      </c>
      <c r="D65" s="5">
        <v>1</v>
      </c>
      <c r="E65" s="6"/>
    </row>
    <row r="66" spans="1:5" ht="28.5" customHeight="1" x14ac:dyDescent="0.3">
      <c r="A66" s="22"/>
      <c r="B66" s="5" t="s">
        <v>76</v>
      </c>
      <c r="C66" s="5" t="s">
        <v>22</v>
      </c>
      <c r="D66" s="5">
        <v>1</v>
      </c>
      <c r="E66" s="6"/>
    </row>
    <row r="67" spans="1:5" ht="28.5" customHeight="1" x14ac:dyDescent="0.3">
      <c r="A67" s="22"/>
      <c r="B67" s="5" t="s">
        <v>77</v>
      </c>
      <c r="C67" s="5" t="s">
        <v>22</v>
      </c>
      <c r="D67" s="5">
        <v>2</v>
      </c>
      <c r="E67" s="6"/>
    </row>
    <row r="68" spans="1:5" ht="28.5" customHeight="1" x14ac:dyDescent="0.3">
      <c r="A68" s="22"/>
      <c r="B68" s="5" t="s">
        <v>78</v>
      </c>
      <c r="C68" s="5" t="s">
        <v>22</v>
      </c>
      <c r="D68" s="5">
        <v>2</v>
      </c>
      <c r="E68" s="6"/>
    </row>
    <row r="69" spans="1:5" ht="28.5" customHeight="1" x14ac:dyDescent="0.3">
      <c r="A69" s="22"/>
      <c r="B69" s="5" t="s">
        <v>79</v>
      </c>
      <c r="C69" s="5" t="s">
        <v>22</v>
      </c>
      <c r="D69" s="5">
        <v>72</v>
      </c>
      <c r="E69" s="6"/>
    </row>
    <row r="70" spans="1:5" ht="28.5" customHeight="1" x14ac:dyDescent="0.3">
      <c r="A70" s="22"/>
      <c r="B70" s="5" t="s">
        <v>80</v>
      </c>
      <c r="C70" s="5" t="s">
        <v>22</v>
      </c>
      <c r="D70" s="5">
        <v>15</v>
      </c>
      <c r="E70" s="6"/>
    </row>
    <row r="71" spans="1:5" ht="28.5" customHeight="1" x14ac:dyDescent="0.3">
      <c r="A71" s="22"/>
      <c r="B71" s="5" t="s">
        <v>82</v>
      </c>
      <c r="C71" s="5" t="s">
        <v>50</v>
      </c>
      <c r="D71" s="5">
        <v>427.7</v>
      </c>
      <c r="E71" s="6"/>
    </row>
    <row r="72" spans="1:5" ht="28.5" customHeight="1" x14ac:dyDescent="0.3">
      <c r="A72" s="22"/>
      <c r="B72" s="5" t="s">
        <v>84</v>
      </c>
      <c r="C72" s="5" t="s">
        <v>22</v>
      </c>
      <c r="D72" s="5">
        <v>6</v>
      </c>
      <c r="E72" s="6"/>
    </row>
    <row r="73" spans="1:5" ht="28.5" customHeight="1" x14ac:dyDescent="0.3">
      <c r="A73" s="23"/>
      <c r="B73" s="5" t="s">
        <v>85</v>
      </c>
      <c r="C73" s="5" t="s">
        <v>36</v>
      </c>
      <c r="D73" s="5">
        <v>327</v>
      </c>
      <c r="E73" s="6"/>
    </row>
    <row r="74" spans="1:5" x14ac:dyDescent="0.3">
      <c r="A74" s="20" t="s">
        <v>86</v>
      </c>
      <c r="B74" s="20"/>
      <c r="C74" s="20"/>
      <c r="D74" s="20"/>
      <c r="E74" s="20"/>
    </row>
    <row r="75" spans="1:5" s="3" customFormat="1" x14ac:dyDescent="0.3">
      <c r="A75" s="14" t="s">
        <v>98</v>
      </c>
      <c r="B75" s="8" t="s">
        <v>87</v>
      </c>
      <c r="C75" s="8" t="s">
        <v>50</v>
      </c>
      <c r="D75" s="8">
        <v>17</v>
      </c>
      <c r="E75" s="9"/>
    </row>
    <row r="76" spans="1:5" s="3" customFormat="1" x14ac:dyDescent="0.3">
      <c r="A76" s="32"/>
      <c r="B76" s="8" t="s">
        <v>88</v>
      </c>
      <c r="C76" s="8" t="s">
        <v>50</v>
      </c>
      <c r="D76" s="8">
        <v>17</v>
      </c>
      <c r="E76" s="9"/>
    </row>
    <row r="77" spans="1:5" x14ac:dyDescent="0.3">
      <c r="A77" s="32"/>
      <c r="B77" s="8" t="s">
        <v>89</v>
      </c>
      <c r="C77" s="8" t="s">
        <v>50</v>
      </c>
      <c r="D77" s="8">
        <v>49.66</v>
      </c>
      <c r="E77" s="9" t="s">
        <v>91</v>
      </c>
    </row>
    <row r="78" spans="1:5" x14ac:dyDescent="0.3">
      <c r="A78" s="32"/>
      <c r="B78" s="8" t="s">
        <v>90</v>
      </c>
      <c r="C78" s="8" t="s">
        <v>2</v>
      </c>
      <c r="D78" s="8">
        <f>1.5*24.53*0.1+1.5*8.13*0.1</f>
        <v>4.8990000000000009</v>
      </c>
      <c r="E78" s="9"/>
    </row>
    <row r="79" spans="1:5" x14ac:dyDescent="0.3">
      <c r="A79" s="32"/>
      <c r="B79" s="8" t="s">
        <v>92</v>
      </c>
      <c r="C79" s="8" t="s">
        <v>22</v>
      </c>
      <c r="D79" s="8">
        <v>2</v>
      </c>
      <c r="E79" s="9"/>
    </row>
    <row r="80" spans="1:5" x14ac:dyDescent="0.3">
      <c r="A80" s="32"/>
      <c r="B80" s="8" t="s">
        <v>93</v>
      </c>
      <c r="C80" s="8" t="s">
        <v>22</v>
      </c>
      <c r="D80" s="8">
        <v>2</v>
      </c>
      <c r="E80" s="9"/>
    </row>
    <row r="81" spans="1:5" x14ac:dyDescent="0.3">
      <c r="A81" s="32"/>
      <c r="B81" s="8" t="s">
        <v>13</v>
      </c>
      <c r="C81" s="8" t="s">
        <v>22</v>
      </c>
      <c r="D81" s="8">
        <v>16</v>
      </c>
      <c r="E81" s="9"/>
    </row>
    <row r="82" spans="1:5" x14ac:dyDescent="0.3">
      <c r="A82" s="32"/>
      <c r="B82" s="8" t="s">
        <v>14</v>
      </c>
      <c r="C82" s="8" t="s">
        <v>22</v>
      </c>
      <c r="D82" s="8">
        <v>16</v>
      </c>
      <c r="E82" s="9"/>
    </row>
    <row r="83" spans="1:5" x14ac:dyDescent="0.3">
      <c r="A83" s="32"/>
      <c r="B83" s="8" t="s">
        <v>15</v>
      </c>
      <c r="C83" s="8" t="s">
        <v>22</v>
      </c>
      <c r="D83" s="8">
        <v>32</v>
      </c>
      <c r="E83" s="9"/>
    </row>
    <row r="84" spans="1:5" x14ac:dyDescent="0.3">
      <c r="A84" s="32"/>
      <c r="B84" s="8" t="s">
        <v>94</v>
      </c>
      <c r="C84" s="8" t="s">
        <v>22</v>
      </c>
      <c r="D84" s="8">
        <v>2</v>
      </c>
      <c r="E84" s="9"/>
    </row>
    <row r="85" spans="1:5" x14ac:dyDescent="0.3">
      <c r="A85" s="32"/>
      <c r="B85" s="8" t="s">
        <v>95</v>
      </c>
      <c r="C85" s="8" t="s">
        <v>22</v>
      </c>
      <c r="D85" s="8">
        <v>2</v>
      </c>
      <c r="E85" s="9"/>
    </row>
    <row r="86" spans="1:5" x14ac:dyDescent="0.3">
      <c r="A86" s="32"/>
      <c r="B86" s="8" t="s">
        <v>96</v>
      </c>
      <c r="C86" s="8" t="s">
        <v>22</v>
      </c>
      <c r="D86" s="8">
        <v>5</v>
      </c>
      <c r="E86" s="9"/>
    </row>
    <row r="87" spans="1:5" x14ac:dyDescent="0.3">
      <c r="A87" s="32"/>
      <c r="B87" s="8" t="s">
        <v>19</v>
      </c>
      <c r="C87" s="8" t="s">
        <v>2</v>
      </c>
      <c r="D87" s="8">
        <v>1.3</v>
      </c>
      <c r="E87" s="9"/>
    </row>
    <row r="88" spans="1:5" x14ac:dyDescent="0.3">
      <c r="A88" s="33"/>
      <c r="B88" s="8" t="s">
        <v>97</v>
      </c>
      <c r="C88" s="8" t="s">
        <v>2</v>
      </c>
      <c r="D88" s="8">
        <f>15-D78</f>
        <v>10.100999999999999</v>
      </c>
      <c r="E88" s="9"/>
    </row>
    <row r="89" spans="1:5" x14ac:dyDescent="0.3">
      <c r="A89" s="20" t="s">
        <v>99</v>
      </c>
      <c r="B89" s="20"/>
      <c r="C89" s="20"/>
      <c r="D89" s="20"/>
      <c r="E89" s="20"/>
    </row>
    <row r="90" spans="1:5" x14ac:dyDescent="0.3">
      <c r="A90" s="14" t="s">
        <v>100</v>
      </c>
      <c r="B90" s="10" t="s">
        <v>105</v>
      </c>
      <c r="C90" s="10" t="s">
        <v>102</v>
      </c>
      <c r="D90" s="10" t="s">
        <v>103</v>
      </c>
      <c r="E90" s="9"/>
    </row>
    <row r="91" spans="1:5" x14ac:dyDescent="0.3">
      <c r="A91" s="15"/>
      <c r="B91" s="10" t="s">
        <v>101</v>
      </c>
      <c r="C91" s="10" t="s">
        <v>22</v>
      </c>
      <c r="D91" s="8">
        <v>12</v>
      </c>
      <c r="E91" s="9"/>
    </row>
    <row r="92" spans="1:5" ht="28.8" x14ac:dyDescent="0.3">
      <c r="A92" s="15"/>
      <c r="B92" s="10" t="s">
        <v>49</v>
      </c>
      <c r="C92" s="10" t="s">
        <v>50</v>
      </c>
      <c r="D92" s="8">
        <v>180</v>
      </c>
      <c r="E92" s="9"/>
    </row>
    <row r="93" spans="1:5" x14ac:dyDescent="0.3">
      <c r="A93" s="15"/>
      <c r="B93" s="10" t="s">
        <v>104</v>
      </c>
      <c r="C93" s="10" t="s">
        <v>50</v>
      </c>
      <c r="D93" s="8">
        <v>60</v>
      </c>
      <c r="E93" s="9"/>
    </row>
    <row r="94" spans="1:5" x14ac:dyDescent="0.3">
      <c r="A94" s="15"/>
      <c r="B94" s="10" t="s">
        <v>51</v>
      </c>
      <c r="C94" s="8">
        <v>1</v>
      </c>
      <c r="D94" s="8">
        <v>1</v>
      </c>
      <c r="E94" s="9"/>
    </row>
    <row r="95" spans="1:5" x14ac:dyDescent="0.3">
      <c r="A95" s="16"/>
      <c r="B95" s="10" t="s">
        <v>45</v>
      </c>
      <c r="C95" s="10" t="s">
        <v>2</v>
      </c>
      <c r="D95" s="8">
        <v>16.7</v>
      </c>
      <c r="E95" s="9"/>
    </row>
    <row r="96" spans="1:5" x14ac:dyDescent="0.3">
      <c r="A96" s="17"/>
      <c r="B96" s="18"/>
      <c r="C96" s="18"/>
      <c r="D96" s="18"/>
      <c r="E96" s="19"/>
    </row>
    <row r="97" spans="1:5" ht="28.8" x14ac:dyDescent="0.3">
      <c r="A97" s="14" t="s">
        <v>108</v>
      </c>
      <c r="B97" s="10" t="s">
        <v>106</v>
      </c>
      <c r="C97" s="10" t="s">
        <v>102</v>
      </c>
      <c r="D97" s="10" t="s">
        <v>107</v>
      </c>
      <c r="E97" s="9"/>
    </row>
    <row r="98" spans="1:5" x14ac:dyDescent="0.3">
      <c r="A98" s="15"/>
      <c r="B98" s="10" t="s">
        <v>101</v>
      </c>
      <c r="C98" s="10" t="s">
        <v>22</v>
      </c>
      <c r="D98" s="8">
        <v>4</v>
      </c>
      <c r="E98" s="9"/>
    </row>
    <row r="99" spans="1:5" ht="28.8" x14ac:dyDescent="0.3">
      <c r="A99" s="15"/>
      <c r="B99" s="10" t="s">
        <v>49</v>
      </c>
      <c r="C99" s="10" t="s">
        <v>50</v>
      </c>
      <c r="D99" s="8">
        <v>60</v>
      </c>
      <c r="E99" s="9"/>
    </row>
    <row r="100" spans="1:5" x14ac:dyDescent="0.3">
      <c r="A100" s="15"/>
      <c r="B100" s="10" t="s">
        <v>104</v>
      </c>
      <c r="C100" s="10" t="s">
        <v>50</v>
      </c>
      <c r="D100" s="8">
        <v>30</v>
      </c>
      <c r="E100" s="9"/>
    </row>
    <row r="101" spans="1:5" x14ac:dyDescent="0.3">
      <c r="A101" s="15"/>
      <c r="B101" s="10" t="s">
        <v>51</v>
      </c>
      <c r="C101" s="10" t="s">
        <v>22</v>
      </c>
      <c r="D101" s="8">
        <v>1</v>
      </c>
      <c r="E101" s="9"/>
    </row>
    <row r="102" spans="1:5" x14ac:dyDescent="0.3">
      <c r="A102" s="16"/>
      <c r="B102" s="10" t="s">
        <v>45</v>
      </c>
      <c r="C102" s="10" t="s">
        <v>2</v>
      </c>
      <c r="D102" s="8">
        <v>5.6</v>
      </c>
      <c r="E102" s="9"/>
    </row>
    <row r="103" spans="1:5" x14ac:dyDescent="0.3">
      <c r="A103" s="17"/>
      <c r="B103" s="18"/>
      <c r="C103" s="18"/>
      <c r="D103" s="18"/>
      <c r="E103" s="19"/>
    </row>
    <row r="104" spans="1:5" x14ac:dyDescent="0.3">
      <c r="A104" s="14" t="s">
        <v>109</v>
      </c>
      <c r="B104" s="10" t="s">
        <v>110</v>
      </c>
      <c r="C104" s="10" t="s">
        <v>102</v>
      </c>
      <c r="D104" s="10" t="s">
        <v>111</v>
      </c>
      <c r="E104" s="9"/>
    </row>
    <row r="105" spans="1:5" x14ac:dyDescent="0.3">
      <c r="A105" s="15"/>
      <c r="B105" s="10" t="s">
        <v>101</v>
      </c>
      <c r="C105" s="10" t="s">
        <v>22</v>
      </c>
      <c r="D105" s="8">
        <v>16</v>
      </c>
      <c r="E105" s="9"/>
    </row>
    <row r="106" spans="1:5" ht="28.8" x14ac:dyDescent="0.3">
      <c r="A106" s="15"/>
      <c r="B106" s="10" t="s">
        <v>49</v>
      </c>
      <c r="C106" s="10" t="s">
        <v>50</v>
      </c>
      <c r="D106" s="8">
        <v>160</v>
      </c>
      <c r="E106" s="9"/>
    </row>
    <row r="107" spans="1:5" x14ac:dyDescent="0.3">
      <c r="A107" s="15"/>
      <c r="B107" s="10" t="s">
        <v>104</v>
      </c>
      <c r="C107" s="10" t="s">
        <v>50</v>
      </c>
      <c r="D107" s="8">
        <v>60</v>
      </c>
      <c r="E107" s="9"/>
    </row>
    <row r="108" spans="1:5" x14ac:dyDescent="0.3">
      <c r="A108" s="15"/>
      <c r="B108" s="10" t="s">
        <v>51</v>
      </c>
      <c r="C108" s="10" t="s">
        <v>22</v>
      </c>
      <c r="D108" s="8">
        <v>1</v>
      </c>
      <c r="E108" s="9"/>
    </row>
    <row r="109" spans="1:5" x14ac:dyDescent="0.3">
      <c r="A109" s="16"/>
      <c r="B109" s="10" t="s">
        <v>45</v>
      </c>
      <c r="C109" s="10" t="s">
        <v>2</v>
      </c>
      <c r="D109" s="8">
        <v>15</v>
      </c>
      <c r="E109" s="9"/>
    </row>
    <row r="110" spans="1:5" x14ac:dyDescent="0.3">
      <c r="A110" s="17"/>
      <c r="B110" s="18"/>
      <c r="C110" s="18"/>
      <c r="D110" s="18"/>
      <c r="E110" s="19"/>
    </row>
    <row r="111" spans="1:5" x14ac:dyDescent="0.3">
      <c r="A111" s="11" t="s">
        <v>112</v>
      </c>
      <c r="B111" s="8"/>
      <c r="C111" s="8"/>
      <c r="D111" s="8"/>
      <c r="E111" s="9"/>
    </row>
    <row r="112" spans="1:5" x14ac:dyDescent="0.3">
      <c r="A112" s="9"/>
      <c r="B112" s="8"/>
      <c r="C112" s="8"/>
      <c r="D112" s="8"/>
      <c r="E112" s="9"/>
    </row>
    <row r="113" spans="1:5" x14ac:dyDescent="0.3">
      <c r="A113" s="9"/>
      <c r="B113" s="8"/>
      <c r="C113" s="8"/>
      <c r="D113" s="8"/>
      <c r="E113" s="9"/>
    </row>
    <row r="114" spans="1:5" x14ac:dyDescent="0.3">
      <c r="A114" s="9"/>
      <c r="B114" s="8"/>
      <c r="C114" s="8"/>
      <c r="D114" s="8"/>
      <c r="E114" s="9"/>
    </row>
    <row r="115" spans="1:5" x14ac:dyDescent="0.3">
      <c r="A115" s="9"/>
      <c r="B115" s="8"/>
      <c r="C115" s="8"/>
      <c r="D115" s="8"/>
      <c r="E115" s="9"/>
    </row>
    <row r="116" spans="1:5" x14ac:dyDescent="0.3">
      <c r="A116" s="9"/>
      <c r="B116" s="8"/>
      <c r="C116" s="8"/>
      <c r="D116" s="8"/>
      <c r="E116" s="9"/>
    </row>
    <row r="117" spans="1:5" x14ac:dyDescent="0.3">
      <c r="A117" s="9"/>
      <c r="B117" s="8"/>
      <c r="C117" s="8"/>
      <c r="D117" s="8"/>
      <c r="E117" s="9"/>
    </row>
    <row r="118" spans="1:5" x14ac:dyDescent="0.3">
      <c r="A118" s="9"/>
      <c r="B118" s="8"/>
      <c r="C118" s="8"/>
      <c r="D118" s="8"/>
      <c r="E118" s="9"/>
    </row>
    <row r="119" spans="1:5" x14ac:dyDescent="0.3">
      <c r="A119" s="9"/>
      <c r="B119" s="8"/>
      <c r="C119" s="8"/>
      <c r="D119" s="8"/>
      <c r="E119" s="9"/>
    </row>
  </sheetData>
  <mergeCells count="19">
    <mergeCell ref="A46:A73"/>
    <mergeCell ref="A45:E45"/>
    <mergeCell ref="A2:E2"/>
    <mergeCell ref="A31:A34"/>
    <mergeCell ref="A35:E35"/>
    <mergeCell ref="A3:A14"/>
    <mergeCell ref="A16:A29"/>
    <mergeCell ref="A15:E15"/>
    <mergeCell ref="A30:E30"/>
    <mergeCell ref="A36:A44"/>
    <mergeCell ref="A90:A95"/>
    <mergeCell ref="A97:A102"/>
    <mergeCell ref="A96:E96"/>
    <mergeCell ref="A110:E110"/>
    <mergeCell ref="A74:E74"/>
    <mergeCell ref="A103:E103"/>
    <mergeCell ref="A104:A109"/>
    <mergeCell ref="A89:E89"/>
    <mergeCell ref="A75:A88"/>
  </mergeCells>
  <pageMargins left="0.7" right="0.7" top="0.75" bottom="0.75" header="0.3" footer="0.3"/>
  <pageSetup paperSize="9" scale="54" fitToHeight="0"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 Грунин</dc:creator>
  <cp:lastModifiedBy>Admin</cp:lastModifiedBy>
  <cp:lastPrinted>2023-08-11T11:29:58Z</cp:lastPrinted>
  <dcterms:created xsi:type="dcterms:W3CDTF">2015-06-05T18:19:34Z</dcterms:created>
  <dcterms:modified xsi:type="dcterms:W3CDTF">2023-09-01T16:30:13Z</dcterms:modified>
</cp:coreProperties>
</file>