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A872E9A8-5C0A-47F1-9886-72701F7278DF}" xr6:coauthVersionLast="47" xr6:coauthVersionMax="47" xr10:uidLastSave="{00000000-0000-0000-0000-000000000000}"/>
  <bookViews>
    <workbookView xWindow="-120" yWindow="-120" windowWidth="51840" windowHeight="21240" tabRatio="744" activeTab="10" xr2:uid="{00000000-000D-0000-FFFF-FFFF00000000}"/>
  </bookViews>
  <sheets>
    <sheet name="Лист1" sheetId="21" r:id="rId1"/>
    <sheet name="под кс" sheetId="18" r:id="rId2"/>
    <sheet name="Свод реестров" sheetId="14" r:id="rId3"/>
    <sheet name="УПД" sheetId="15" r:id="rId4"/>
    <sheet name="16.12-25.12" sheetId="20" r:id="rId5"/>
    <sheet name="01.12-13.12" sheetId="19" r:id="rId6"/>
    <sheet name="17.10-21.10" sheetId="13" r:id="rId7"/>
    <sheet name="10.10-15.10" sheetId="12" r:id="rId8"/>
    <sheet name="03.10-09.10" sheetId="11" r:id="rId9"/>
    <sheet name="29.08-28.09" sheetId="9" r:id="rId10"/>
    <sheet name="накладные 2 этап" sheetId="10" r:id="rId11"/>
    <sheet name="Амархан реестр" sheetId="17" r:id="rId12"/>
    <sheet name="накл-тб-1эт-арх" sheetId="3" r:id="rId13"/>
    <sheet name="талоны-тб-1эт-арх" sheetId="6" r:id="rId14"/>
  </sheets>
  <definedNames>
    <definedName name="_xlnm._FilterDatabase" localSheetId="5" hidden="1">'01.12-13.12'!$A$1:$F$266</definedName>
    <definedName name="_xlnm._FilterDatabase" localSheetId="8" hidden="1">'03.10-09.10'!$A$1:$E$106</definedName>
    <definedName name="_xlnm._FilterDatabase" localSheetId="7" hidden="1">'10.10-15.10'!$A$1:$E$72</definedName>
    <definedName name="_xlnm._FilterDatabase" localSheetId="4" hidden="1">'16.12-25.12'!$A$1:$E$226</definedName>
    <definedName name="_xlnm._FilterDatabase" localSheetId="6" hidden="1">'17.10-21.10'!$A$1:$E$72</definedName>
    <definedName name="_xlnm._FilterDatabase" localSheetId="9" hidden="1">'29.08-28.09'!$A$1:$E$106</definedName>
    <definedName name="_xlnm._FilterDatabase" localSheetId="11" hidden="1">'Амархан реестр'!$A$2:$F$53</definedName>
    <definedName name="_xlnm._FilterDatabase" localSheetId="0" hidden="1">Лист1!$B$1:$B$730</definedName>
    <definedName name="_xlnm._FilterDatabase" localSheetId="10" hidden="1">'накладные 2 этап'!$A$1:$C$21</definedName>
    <definedName name="_xlnm._FilterDatabase" localSheetId="12" hidden="1">'накл-тб-1эт-арх'!$A$1:$F$94</definedName>
    <definedName name="_xlnm._FilterDatabase" localSheetId="2" hidden="1">'Свод реестров'!$A$1:$F$1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63" i="14" l="1"/>
  <c r="Q1663" i="14"/>
  <c r="Q1660" i="14"/>
  <c r="Q1657" i="14"/>
  <c r="Q1648" i="14"/>
  <c r="Q1637" i="14"/>
  <c r="Q1622" i="14"/>
  <c r="Q1615" i="14"/>
  <c r="Q1610" i="14"/>
  <c r="Q1593" i="14"/>
  <c r="R1560" i="14"/>
  <c r="Q1572" i="14"/>
  <c r="Q1560" i="14"/>
  <c r="Q1557" i="14"/>
  <c r="Q1542" i="14"/>
  <c r="D163" i="10"/>
  <c r="D162" i="10"/>
  <c r="D161" i="10"/>
  <c r="D160" i="10"/>
  <c r="D157" i="10"/>
  <c r="D158" i="10"/>
  <c r="D159" i="10"/>
  <c r="D156" i="10"/>
  <c r="D155" i="10"/>
  <c r="D154" i="10"/>
  <c r="D153" i="10"/>
  <c r="D152" i="10"/>
  <c r="D151" i="10"/>
  <c r="D149" i="10"/>
  <c r="G817" i="21"/>
  <c r="G777" i="21" l="1"/>
  <c r="D148" i="10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3" i="10"/>
  <c r="D142" i="10"/>
  <c r="Q1539" i="14"/>
  <c r="Q1538" i="14"/>
  <c r="Q1525" i="14"/>
  <c r="P183" i="14" l="1"/>
  <c r="P353" i="14"/>
  <c r="D141" i="10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R1539" i="14" l="1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O921" i="18"/>
  <c r="O926" i="18"/>
  <c r="O922" i="18" l="1"/>
  <c r="S913" i="18"/>
  <c r="S908" i="18"/>
  <c r="S907" i="18"/>
  <c r="Q911" i="18"/>
  <c r="V612" i="18"/>
  <c r="G594" i="18"/>
  <c r="G596" i="18" s="1"/>
  <c r="G296" i="18"/>
  <c r="V73" i="18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D99" i="3" s="1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<sst xmlns="http://schemas.openxmlformats.org/spreadsheetml/2006/main" count="12570" uniqueCount="310">
  <si>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</si>
  <si>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</si>
  <si>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</si>
  <si>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</si>
  <si>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</si>
  <si>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</si>
  <si>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</si>
  <si>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</si>
  <si>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</si>
  <si>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</si>
  <si>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</si>
  <si>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</si>
  <si>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</si>
  <si>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</si>
  <si>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</si>
  <si>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</si>
  <si>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</si>
  <si>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</si>
  <si>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</si>
  <si>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</si>
  <si>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</si>
  <si>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</si>
  <si>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</si>
  <si>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</si>
  <si>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</si>
  <si>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</si>
  <si>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</si>
  <si>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</si>
  <si>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</si>
  <si>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</si>
  <si>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</si>
  <si>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</si>
  <si>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</si>
  <si>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</si>
  <si>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</si>
  <si>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</si>
  <si>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</si>
  <si>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</si>
  <si>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</si>
  <si>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</si>
  <si>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</si>
  <si>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</si>
  <si>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</si>
  <si>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</si>
  <si>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</si>
  <si>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</si>
  <si>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</si>
  <si>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</si>
  <si>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</si>
  <si>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</si>
  <si>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</si>
  <si>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</si>
  <si>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</si>
  <si>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</si>
  <si>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</si>
  <si>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</si>
  <si>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</si>
  <si>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</si>
  <si>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</si>
  <si>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</si>
  <si>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</si>
  <si>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</si>
  <si>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</si>
  <si>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</si>
  <si>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</si>
  <si>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</si>
  <si>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</si>
  <si>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</si>
  <si>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</si>
  <si>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</si>
  <si>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</si>
  <si>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</si>
  <si>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</si>
  <si>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</si>
  <si>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</si>
  <si>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</si>
  <si>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</si>
  <si>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</si>
  <si>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</si>
  <si>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</si>
  <si>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</si>
  <si>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</si>
  <si>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</si>
  <si>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</si>
  <si>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</si>
  <si>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</si>
  <si>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</si>
  <si>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</si>
  <si>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</si>
  <si>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</si>
  <si>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</si>
  <si>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</si>
  <si>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</si>
  <si>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</si>
  <si>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</si>
  <si>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</si>
  <si>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</si>
  <si>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</si>
  <si>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</si>
  <si>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</si>
  <si>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</si>
  <si>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</si>
  <si>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</si>
  <si>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</si>
  <si>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</si>
  <si>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</si>
  <si>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</si>
  <si>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</si>
  <si>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</si>
  <si>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</si>
  <si>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</si>
  <si>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</si>
  <si>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</si>
  <si>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</si>
  <si>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</si>
  <si>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</si>
  <si>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</si>
  <si>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</si>
  <si>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</si>
  <si>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</si>
  <si>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</si>
  <si>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</si>
  <si>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</si>
  <si>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</si>
  <si>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</si>
  <si>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</si>
  <si>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</si>
  <si>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</si>
  <si>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</si>
  <si>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</si>
  <si>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</si>
  <si>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</si>
  <si>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</si>
  <si>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</si>
  <si>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</si>
  <si>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</si>
  <si>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</si>
  <si>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</si>
  <si>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</si>
  <si>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</si>
  <si>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</si>
  <si>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</si>
  <si>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</si>
  <si>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</si>
  <si>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</si>
  <si>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</si>
  <si>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</si>
  <si>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</si>
  <si>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</si>
  <si>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</si>
  <si>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</si>
  <si>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</si>
  <si>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</si>
  <si>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</si>
  <si>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</si>
  <si>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</si>
  <si>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</si>
  <si>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</si>
  <si>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</si>
  <si>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</si>
  <si>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</si>
  <si>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</si>
  <si>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</si>
  <si>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</si>
  <si>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</si>
  <si>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</si>
  <si>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</si>
  <si>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</si>
  <si>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</si>
  <si>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</si>
  <si>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</si>
  <si>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</si>
  <si>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</si>
  <si>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</si>
  <si>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</si>
  <si>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</si>
  <si>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</si>
  <si>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</si>
  <si>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</si>
  <si>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</si>
  <si>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</si>
  <si>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</si>
  <si>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</si>
  <si>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</si>
  <si>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</si>
  <si>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</si>
  <si>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</si>
  <si>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</si>
  <si>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</si>
  <si>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</si>
  <si>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</si>
  <si>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</si>
  <si>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</si>
  <si>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</si>
  <si>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</si>
  <si>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</si>
  <si>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</si>
  <si>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</si>
  <si>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</si>
  <si>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</si>
  <si>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</si>
  <si>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</si>
  <si>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</si>
  <si>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</si>
  <si>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</si>
  <si>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</si>
  <si>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</si>
  <si>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м217</t>
  </si>
  <si>
    <t>0062</t>
  </si>
  <si>
    <t>0063</t>
  </si>
  <si>
    <t>0002</t>
  </si>
  <si>
    <t>7109</t>
  </si>
  <si>
    <t>0060</t>
  </si>
  <si>
    <t>0046</t>
  </si>
  <si>
    <t>7340</t>
  </si>
  <si>
    <t>0071</t>
  </si>
  <si>
    <t>0061</t>
  </si>
  <si>
    <t>7239</t>
  </si>
  <si>
    <t>0037</t>
  </si>
  <si>
    <t>0065</t>
  </si>
  <si>
    <t>6947</t>
  </si>
  <si>
    <t>0058</t>
  </si>
  <si>
    <t>0098</t>
  </si>
  <si>
    <t>0054</t>
  </si>
  <si>
    <t>0048</t>
  </si>
  <si>
    <t>0051</t>
  </si>
  <si>
    <t>0070</t>
  </si>
  <si>
    <t>0074</t>
  </si>
  <si>
    <t>0056</t>
  </si>
  <si>
    <t>0094</t>
  </si>
  <si>
    <t>0088</t>
  </si>
  <si>
    <t>0087</t>
  </si>
  <si>
    <t>0057</t>
  </si>
  <si>
    <t>7354</t>
  </si>
  <si>
    <t>0091</t>
  </si>
  <si>
    <t>0044</t>
  </si>
  <si>
    <t>0089</t>
  </si>
  <si>
    <t>0059</t>
  </si>
  <si>
    <t>7428</t>
  </si>
  <si>
    <t>0053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</si>
  <si>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</si>
  <si>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</si>
  <si>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</si>
  <si>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</si>
  <si>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</si>
  <si>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</si>
  <si>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</si>
  <si>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</si>
  <si>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</si>
  <si>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</si>
  <si>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</si>
  <si>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</si>
  <si>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</si>
  <si>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</si>
  <si>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</si>
  <si>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</si>
  <si>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</si>
  <si>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</si>
  <si>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</si>
  <si>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</si>
  <si>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</si>
  <si>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</si>
  <si>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6667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</si>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</sst>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241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  <xf numFmtId="0" fontId="20" fillId="17" borderId="0" xfId="1" applyFill="1" applyAlignment="1">
      <alignment horizontal="center" vertical="center"/>
    </xf>
    <xf numFmtId="0" fontId="21" fillId="17" borderId="1" xfId="2" applyFill="1" applyBorder="1" applyAlignment="1">
      <alignment horizontal="center" vertical="center"/>
    </xf>
    <xf numFmtId="165" fontId="21" fillId="17" borderId="1" xfId="2" applyNumberFormat="1" applyFill="1" applyBorder="1" applyAlignment="1">
      <alignment horizontal="center" vertical="center"/>
    </xf>
    <xf numFmtId="166" fontId="21" fillId="17" borderId="1" xfId="2" applyNumberFormat="1" applyFill="1" applyBorder="1" applyAlignment="1">
      <alignment horizontal="center" vertical="center"/>
    </xf>
    <xf numFmtId="49" fontId="21" fillId="17" borderId="1" xfId="2" applyNumberFormat="1" applyFill="1" applyBorder="1" applyAlignment="1">
      <alignment horizontal="center" vertical="center"/>
    </xf>
    <xf numFmtId="49" fontId="21" fillId="10" borderId="1" xfId="2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0B98FB60-CE43-4A48-AC1B-1A5D8FE3A6FC}"/>
    <cellStyle name="Обычный 5" xfId="1" xr:uid="{CB0F3DF3-D073-4A80-85D2-0AFB8E438088}"/>
  </cellStyles>
  <dxfs count="137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H817"/>
  <sheetViews>
    <sheetView topLeftCell="A773" workbookViewId="0">
      <selection activeCell="G781" sqref="G781:G816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7:7" x14ac:dyDescent="0.25">
      <c r="G817" s="189">
        <f>SUM(G781:G816)</f>
        <v>534.69999999999982</v>
      </c>
    </row>
  </sheetData>
  <autoFilter ref="B1:B730" xr:uid="{B9CC6C3D-8320-4E43-BAA0-89BAC4C40D2B}"/>
  <conditionalFormatting sqref="H3:H74">
    <cfRule type="duplicateValues" dxfId="136" priority="26"/>
  </conditionalFormatting>
  <conditionalFormatting sqref="H2">
    <cfRule type="duplicateValues" dxfId="135" priority="25"/>
  </conditionalFormatting>
  <conditionalFormatting sqref="H77">
    <cfRule type="duplicateValues" dxfId="134" priority="24"/>
  </conditionalFormatting>
  <conditionalFormatting sqref="H78:H145">
    <cfRule type="duplicateValues" dxfId="133" priority="23"/>
  </conditionalFormatting>
  <conditionalFormatting sqref="H149">
    <cfRule type="duplicateValues" dxfId="132" priority="22"/>
  </conditionalFormatting>
  <conditionalFormatting sqref="H150:H187">
    <cfRule type="duplicateValues" dxfId="131" priority="21"/>
  </conditionalFormatting>
  <conditionalFormatting sqref="H188:H334">
    <cfRule type="duplicateValues" dxfId="130" priority="20"/>
  </conditionalFormatting>
  <conditionalFormatting sqref="H338">
    <cfRule type="duplicateValues" dxfId="129" priority="19"/>
  </conditionalFormatting>
  <conditionalFormatting sqref="H339:H619">
    <cfRule type="duplicateValues" dxfId="128" priority="113"/>
  </conditionalFormatting>
  <conditionalFormatting sqref="H623">
    <cfRule type="duplicateValues" dxfId="127" priority="16"/>
  </conditionalFormatting>
  <conditionalFormatting sqref="H624:H625">
    <cfRule type="duplicateValues" dxfId="126" priority="13"/>
  </conditionalFormatting>
  <conditionalFormatting sqref="H629">
    <cfRule type="duplicateValues" dxfId="125" priority="12"/>
  </conditionalFormatting>
  <conditionalFormatting sqref="H630:H634">
    <cfRule type="duplicateValues" dxfId="124" priority="11"/>
  </conditionalFormatting>
  <conditionalFormatting sqref="H635:H696">
    <cfRule type="duplicateValues" dxfId="123" priority="10"/>
  </conditionalFormatting>
  <conditionalFormatting sqref="H701:H718">
    <cfRule type="duplicateValues" dxfId="122" priority="9"/>
  </conditionalFormatting>
  <conditionalFormatting sqref="H700">
    <cfRule type="duplicateValues" dxfId="121" priority="8"/>
  </conditionalFormatting>
  <conditionalFormatting sqref="H723:H729">
    <cfRule type="duplicateValues" dxfId="120" priority="7"/>
  </conditionalFormatting>
  <conditionalFormatting sqref="H722">
    <cfRule type="duplicateValues" dxfId="119" priority="6"/>
  </conditionalFormatting>
  <conditionalFormatting sqref="H734:H771">
    <cfRule type="duplicateValues" dxfId="118" priority="5"/>
  </conditionalFormatting>
  <conditionalFormatting sqref="H772:H776 D774:G774">
    <cfRule type="duplicateValues" dxfId="117" priority="4"/>
  </conditionalFormatting>
  <conditionalFormatting sqref="H733">
    <cfRule type="duplicateValues" dxfId="116" priority="3"/>
  </conditionalFormatting>
  <conditionalFormatting sqref="H780">
    <cfRule type="duplicateValues" dxfId="115" priority="2"/>
  </conditionalFormatting>
  <conditionalFormatting sqref="H781:H816">
    <cfRule type="duplicateValues" dxfId="114" priority="1"/>
  </conditionalFormatting>
  <pageMargins left="0.25" right="0.25" top="0.75" bottom="0.75" header="0.3" footer="0.3"/>
  <pageSetup paperSize="9" scale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77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163"/>
  <sheetViews>
    <sheetView tabSelected="1" zoomScale="115" zoomScaleNormal="115" workbookViewId="0">
      <pane ySplit="1" topLeftCell="A137" activePane="bottomLeft" state="frozen"/>
      <selection activeCell="A2" sqref="A2:E15"/>
      <selection pane="bottomLeft" activeCell="F144" sqref="F144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3.140625" style="55" customWidth="1"/>
    <col min="6" max="6" width="22.710937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6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6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6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6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6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6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6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6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6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6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6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6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6" x14ac:dyDescent="0.25">
      <c r="D141" s="177">
        <f>SUM(D128:D140)</f>
        <v>2210</v>
      </c>
    </row>
    <row r="142" spans="1:6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6" x14ac:dyDescent="0.25">
      <c r="D143" s="177">
        <f>D142</f>
        <v>180</v>
      </c>
    </row>
    <row r="144" spans="1:6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  <c r="F144" s="240" t="s">
        <v>204</v>
      </c>
    </row>
    <row r="145" spans="1:6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6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6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6" x14ac:dyDescent="0.25">
      <c r="D148" s="177">
        <f>SUM(D144:D147)</f>
        <v>695</v>
      </c>
    </row>
    <row r="149" spans="1:6" x14ac:dyDescent="0.25">
      <c r="A149" s="185">
        <v>45317</v>
      </c>
      <c r="B149" s="176">
        <v>6</v>
      </c>
      <c r="C149" s="176">
        <v>20</v>
      </c>
      <c r="D149" s="57">
        <f t="shared" ref="D149" si="7">B149*C149</f>
        <v>120</v>
      </c>
      <c r="E149" s="188"/>
      <c r="F149" s="54" t="s">
        <v>204</v>
      </c>
    </row>
    <row r="150" spans="1:6" x14ac:dyDescent="0.25">
      <c r="D150" s="177">
        <v>120</v>
      </c>
    </row>
    <row r="151" spans="1:6" x14ac:dyDescent="0.25">
      <c r="A151" s="185">
        <v>45302</v>
      </c>
      <c r="B151" s="176">
        <v>1</v>
      </c>
      <c r="C151" s="176">
        <v>15</v>
      </c>
      <c r="D151" s="57">
        <f t="shared" ref="D151:D156" si="8">B151*C151</f>
        <v>15</v>
      </c>
      <c r="E151" s="188"/>
      <c r="F151" s="54" t="s">
        <v>204</v>
      </c>
    </row>
    <row r="152" spans="1:6" x14ac:dyDescent="0.25">
      <c r="A152" s="185">
        <v>45302</v>
      </c>
      <c r="B152" s="176">
        <v>4</v>
      </c>
      <c r="C152" s="176">
        <v>20</v>
      </c>
      <c r="D152" s="57">
        <f t="shared" si="8"/>
        <v>80</v>
      </c>
      <c r="E152" s="188"/>
    </row>
    <row r="153" spans="1:6" x14ac:dyDescent="0.25">
      <c r="A153" s="185">
        <v>45307</v>
      </c>
      <c r="B153" s="176">
        <v>1</v>
      </c>
      <c r="C153" s="176">
        <v>20</v>
      </c>
      <c r="D153" s="57">
        <f t="shared" si="8"/>
        <v>20</v>
      </c>
      <c r="E153" s="188"/>
    </row>
    <row r="154" spans="1:6" x14ac:dyDescent="0.25">
      <c r="A154" s="185">
        <v>45310</v>
      </c>
      <c r="B154" s="176">
        <v>3</v>
      </c>
      <c r="C154" s="176">
        <v>20</v>
      </c>
      <c r="D154" s="57">
        <f t="shared" si="8"/>
        <v>60</v>
      </c>
      <c r="E154" s="188"/>
    </row>
    <row r="155" spans="1:6" x14ac:dyDescent="0.25">
      <c r="A155" s="185">
        <v>45311</v>
      </c>
      <c r="B155" s="176">
        <v>5</v>
      </c>
      <c r="C155" s="176">
        <v>20</v>
      </c>
      <c r="D155" s="57">
        <f t="shared" si="8"/>
        <v>100</v>
      </c>
      <c r="E155" s="188"/>
    </row>
    <row r="156" spans="1:6" x14ac:dyDescent="0.25">
      <c r="A156" s="185">
        <v>45313</v>
      </c>
      <c r="B156" s="176">
        <v>10</v>
      </c>
      <c r="C156" s="176">
        <v>20</v>
      </c>
      <c r="D156" s="57">
        <f t="shared" si="8"/>
        <v>200</v>
      </c>
      <c r="E156" s="188"/>
    </row>
    <row r="157" spans="1:6" x14ac:dyDescent="0.25">
      <c r="A157" s="185">
        <v>45317</v>
      </c>
      <c r="B157" s="176">
        <v>2</v>
      </c>
      <c r="C157" s="176">
        <v>20</v>
      </c>
      <c r="D157" s="57">
        <f t="shared" ref="D157:D159" si="9">B157*C157</f>
        <v>40</v>
      </c>
      <c r="E157" s="188"/>
    </row>
    <row r="158" spans="1:6" x14ac:dyDescent="0.25">
      <c r="A158" s="185">
        <v>45320</v>
      </c>
      <c r="B158" s="176">
        <v>7</v>
      </c>
      <c r="C158" s="176">
        <v>20</v>
      </c>
      <c r="D158" s="57">
        <f t="shared" si="9"/>
        <v>140</v>
      </c>
      <c r="E158" s="188"/>
    </row>
    <row r="159" spans="1:6" x14ac:dyDescent="0.25">
      <c r="A159" s="185">
        <v>45321</v>
      </c>
      <c r="B159" s="176">
        <v>2</v>
      </c>
      <c r="C159" s="176">
        <v>20</v>
      </c>
      <c r="D159" s="57">
        <f t="shared" si="9"/>
        <v>40</v>
      </c>
      <c r="E159" s="188"/>
    </row>
    <row r="160" spans="1:6" x14ac:dyDescent="0.25">
      <c r="A160" s="185">
        <v>45322</v>
      </c>
      <c r="B160" s="176">
        <v>1</v>
      </c>
      <c r="C160" s="176">
        <v>20</v>
      </c>
      <c r="D160" s="57">
        <f t="shared" ref="D160" si="10">B160*C160</f>
        <v>20</v>
      </c>
      <c r="E160" s="188"/>
    </row>
    <row r="161" spans="1:5" x14ac:dyDescent="0.25">
      <c r="A161" s="185">
        <v>45324</v>
      </c>
      <c r="B161" s="176">
        <v>3</v>
      </c>
      <c r="C161" s="176">
        <v>15</v>
      </c>
      <c r="D161" s="57">
        <f t="shared" ref="D161" si="11">B161*C161</f>
        <v>45</v>
      </c>
      <c r="E161" s="188"/>
    </row>
    <row r="162" spans="1:5" x14ac:dyDescent="0.25">
      <c r="A162" s="185">
        <v>45324</v>
      </c>
      <c r="B162" s="176">
        <v>6</v>
      </c>
      <c r="C162" s="176">
        <v>20</v>
      </c>
      <c r="D162" s="57">
        <f t="shared" ref="D162" si="12">B162*C162</f>
        <v>120</v>
      </c>
      <c r="E162" s="188"/>
    </row>
    <row r="163" spans="1:5" x14ac:dyDescent="0.25">
      <c r="D163" s="177">
        <f>SUM(D151:D162)</f>
        <v>880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23" activePane="bottomLeft" state="frozen"/>
      <selection activeCell="A2" sqref="A2:E15"/>
      <selection pane="bottomLeft" activeCell="B109" sqref="B109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239" t="s">
        <v>149</v>
      </c>
      <c r="B1" s="239"/>
      <c r="C1" s="239"/>
      <c r="D1" s="239"/>
      <c r="E1" s="239"/>
      <c r="F1" s="239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238" t="s">
        <v>155</v>
      </c>
      <c r="B99" s="238"/>
      <c r="C99" s="238"/>
      <c r="D99" s="238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2" activePane="bottomLeft" state="frozen"/>
      <selection activeCell="G14" sqref="G14"/>
      <selection pane="bottomLeft" activeCell="D94" sqref="D2:D94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22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928"/>
  <sheetViews>
    <sheetView topLeftCell="B1" zoomScale="85" zoomScaleNormal="85" workbookViewId="0">
      <pane ySplit="1" topLeftCell="A878" activePane="bottomLeft" state="frozen"/>
      <selection pane="bottomLeft" activeCell="M809" activeCellId="3" sqref="M746:T775 M777:T780 M802:T802 M809:T809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237" t="s">
        <v>205</v>
      </c>
      <c r="X79" s="237"/>
      <c r="Y79" s="237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0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</row>
    <row r="82" spans="1:20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</row>
    <row r="83" spans="1:20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</row>
    <row r="84" spans="1:20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</row>
    <row r="85" spans="1:20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</row>
    <row r="86" spans="1:20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</row>
    <row r="87" spans="1:20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</row>
    <row r="88" spans="1:20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0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0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0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0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0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0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0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0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142">
        <v>43</v>
      </c>
      <c r="N783" s="143">
        <v>45238</v>
      </c>
      <c r="O783" s="142" t="s">
        <v>88</v>
      </c>
      <c r="P783" s="142" t="s">
        <v>100</v>
      </c>
      <c r="Q783" s="142" t="s">
        <v>84</v>
      </c>
      <c r="R783" s="142">
        <v>1</v>
      </c>
      <c r="S783" s="163">
        <v>16.5</v>
      </c>
      <c r="T783" s="142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142">
        <v>45</v>
      </c>
      <c r="N785" s="143">
        <v>45238</v>
      </c>
      <c r="O785" s="142" t="s">
        <v>88</v>
      </c>
      <c r="P785" s="142" t="s">
        <v>98</v>
      </c>
      <c r="Q785" s="142" t="s">
        <v>84</v>
      </c>
      <c r="R785" s="142">
        <v>1</v>
      </c>
      <c r="S785" s="163">
        <v>14.5</v>
      </c>
      <c r="T785" s="142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142">
        <v>49</v>
      </c>
      <c r="N789" s="143">
        <v>45238</v>
      </c>
      <c r="O789" s="142" t="s">
        <v>85</v>
      </c>
      <c r="P789" s="142" t="s">
        <v>90</v>
      </c>
      <c r="Q789" s="142" t="s">
        <v>84</v>
      </c>
      <c r="R789" s="142">
        <v>1</v>
      </c>
      <c r="S789" s="163">
        <v>16.5</v>
      </c>
      <c r="T789" s="142">
        <v>5709</v>
      </c>
    </row>
    <row r="790" spans="13:20" x14ac:dyDescent="0.25">
      <c r="M790" s="142">
        <v>50</v>
      </c>
      <c r="N790" s="143">
        <v>45238</v>
      </c>
      <c r="O790" s="142" t="s">
        <v>85</v>
      </c>
      <c r="P790" s="142" t="s">
        <v>87</v>
      </c>
      <c r="Q790" s="142" t="s">
        <v>84</v>
      </c>
      <c r="R790" s="142">
        <v>1</v>
      </c>
      <c r="S790" s="163">
        <v>15.1</v>
      </c>
      <c r="T790" s="142">
        <v>5770</v>
      </c>
    </row>
    <row r="791" spans="13:20" x14ac:dyDescent="0.25">
      <c r="M791" s="142">
        <v>51</v>
      </c>
      <c r="N791" s="143">
        <v>45238</v>
      </c>
      <c r="O791" s="142" t="s">
        <v>85</v>
      </c>
      <c r="P791" s="142" t="s">
        <v>87</v>
      </c>
      <c r="Q791" s="142" t="s">
        <v>84</v>
      </c>
      <c r="R791" s="142">
        <v>1</v>
      </c>
      <c r="S791" s="163">
        <v>12</v>
      </c>
      <c r="T791" s="142">
        <v>5872</v>
      </c>
    </row>
    <row r="792" spans="13:20" x14ac:dyDescent="0.25">
      <c r="M792" s="142">
        <v>52</v>
      </c>
      <c r="N792" s="143">
        <v>45239</v>
      </c>
      <c r="O792" s="142" t="s">
        <v>85</v>
      </c>
      <c r="P792" s="142" t="s">
        <v>87</v>
      </c>
      <c r="Q792" s="142" t="s">
        <v>84</v>
      </c>
      <c r="R792" s="142">
        <v>1</v>
      </c>
      <c r="S792" s="163">
        <v>13.5</v>
      </c>
      <c r="T792" s="142">
        <v>5776</v>
      </c>
    </row>
    <row r="793" spans="13:20" x14ac:dyDescent="0.25">
      <c r="M793" s="142">
        <v>53</v>
      </c>
      <c r="N793" s="143">
        <v>45239</v>
      </c>
      <c r="O793" s="142" t="s">
        <v>85</v>
      </c>
      <c r="P793" s="142" t="s">
        <v>86</v>
      </c>
      <c r="Q793" s="142" t="s">
        <v>84</v>
      </c>
      <c r="R793" s="142">
        <v>1</v>
      </c>
      <c r="S793" s="163">
        <v>16.2</v>
      </c>
      <c r="T793" s="142">
        <v>5757</v>
      </c>
    </row>
    <row r="794" spans="13:20" x14ac:dyDescent="0.25">
      <c r="M794" s="142">
        <v>54</v>
      </c>
      <c r="N794" s="143">
        <v>45239</v>
      </c>
      <c r="O794" s="142" t="s">
        <v>85</v>
      </c>
      <c r="P794" s="142" t="s">
        <v>86</v>
      </c>
      <c r="Q794" s="142" t="s">
        <v>84</v>
      </c>
      <c r="R794" s="142">
        <v>1</v>
      </c>
      <c r="S794" s="163">
        <v>15.9</v>
      </c>
      <c r="T794" s="142">
        <v>5743</v>
      </c>
    </row>
    <row r="795" spans="13:20" x14ac:dyDescent="0.25">
      <c r="M795" s="142">
        <v>55</v>
      </c>
      <c r="N795" s="143">
        <v>45239</v>
      </c>
      <c r="O795" s="142" t="s">
        <v>88</v>
      </c>
      <c r="P795" s="142" t="s">
        <v>91</v>
      </c>
      <c r="Q795" s="142" t="s">
        <v>84</v>
      </c>
      <c r="R795" s="142">
        <v>1</v>
      </c>
      <c r="S795" s="163">
        <v>15.1</v>
      </c>
      <c r="T795" s="142">
        <v>5734</v>
      </c>
    </row>
    <row r="796" spans="13:20" x14ac:dyDescent="0.25">
      <c r="M796" s="142">
        <v>56</v>
      </c>
      <c r="N796" s="143">
        <v>45239</v>
      </c>
      <c r="O796" s="142" t="s">
        <v>85</v>
      </c>
      <c r="P796" s="142" t="s">
        <v>97</v>
      </c>
      <c r="Q796" s="142" t="s">
        <v>84</v>
      </c>
      <c r="R796" s="142">
        <v>1</v>
      </c>
      <c r="S796" s="163">
        <v>15.4</v>
      </c>
      <c r="T796" s="142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142">
        <v>60</v>
      </c>
      <c r="N800" s="143">
        <v>45239</v>
      </c>
      <c r="O800" s="142" t="s">
        <v>88</v>
      </c>
      <c r="P800" s="142" t="s">
        <v>89</v>
      </c>
      <c r="Q800" s="142" t="s">
        <v>84</v>
      </c>
      <c r="R800" s="142">
        <v>1</v>
      </c>
      <c r="S800" s="163">
        <v>13.3</v>
      </c>
      <c r="T800" s="14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142">
        <v>64</v>
      </c>
      <c r="N804" s="143">
        <v>45239</v>
      </c>
      <c r="O804" s="142" t="s">
        <v>85</v>
      </c>
      <c r="P804" s="142" t="s">
        <v>96</v>
      </c>
      <c r="Q804" s="142" t="s">
        <v>84</v>
      </c>
      <c r="R804" s="142">
        <v>1</v>
      </c>
      <c r="S804" s="163">
        <v>15.7</v>
      </c>
      <c r="T804" s="142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42">
        <v>82</v>
      </c>
      <c r="N822" s="143">
        <v>45240</v>
      </c>
      <c r="O822" s="142" t="s">
        <v>85</v>
      </c>
      <c r="P822" s="142" t="s">
        <v>87</v>
      </c>
      <c r="Q822" s="142" t="s">
        <v>84</v>
      </c>
      <c r="R822" s="142">
        <v>1</v>
      </c>
      <c r="S822" s="163">
        <v>10.9</v>
      </c>
      <c r="T822" s="14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13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13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13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13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13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13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13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13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13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13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13:20" x14ac:dyDescent="0.25">
      <c r="S907" s="170">
        <f>SUM(S2:S906)</f>
        <v>14224.000000000002</v>
      </c>
    </row>
    <row r="908" spans="13:20" x14ac:dyDescent="0.25">
      <c r="S908" s="168">
        <f>1871.2+S907</f>
        <v>16095.200000000003</v>
      </c>
    </row>
    <row r="909" spans="13:20" x14ac:dyDescent="0.25">
      <c r="Q909" s="166">
        <v>14224</v>
      </c>
    </row>
    <row r="910" spans="13:20" x14ac:dyDescent="0.25">
      <c r="Q910" s="166">
        <v>4409.8</v>
      </c>
    </row>
    <row r="911" spans="13:20" x14ac:dyDescent="0.25">
      <c r="Q911" s="166">
        <f>Q909-Q910</f>
        <v>9814.2000000000007</v>
      </c>
      <c r="S911" s="166">
        <v>9802</v>
      </c>
    </row>
    <row r="913" spans="14:19" x14ac:dyDescent="0.25">
      <c r="S913" s="168">
        <f>S908-S911</f>
        <v>6293.2000000000025</v>
      </c>
    </row>
    <row r="920" spans="14:19" x14ac:dyDescent="0.25">
      <c r="N920" s="171" t="s">
        <v>166</v>
      </c>
      <c r="O920" s="166">
        <v>16000</v>
      </c>
    </row>
    <row r="921" spans="14:19" x14ac:dyDescent="0.25">
      <c r="N921" s="171" t="s">
        <v>167</v>
      </c>
      <c r="O921" s="166">
        <f>9800*1.5</f>
        <v>14700</v>
      </c>
    </row>
    <row r="922" spans="14:19" x14ac:dyDescent="0.25">
      <c r="N922" s="171" t="s">
        <v>168</v>
      </c>
      <c r="O922" s="166">
        <f>O920-O921</f>
        <v>1300</v>
      </c>
    </row>
    <row r="925" spans="14:19" x14ac:dyDescent="0.25">
      <c r="N925" s="171" t="s">
        <v>169</v>
      </c>
      <c r="O925" s="166">
        <v>280</v>
      </c>
    </row>
    <row r="926" spans="14:19" x14ac:dyDescent="0.25">
      <c r="N926" s="171" t="s">
        <v>170</v>
      </c>
      <c r="O926" s="166">
        <f>210+420</f>
        <v>630</v>
      </c>
    </row>
    <row r="927" spans="14:19" x14ac:dyDescent="0.25">
      <c r="N927" s="171" t="s">
        <v>171</v>
      </c>
      <c r="O927" s="172">
        <v>1300</v>
      </c>
    </row>
    <row r="928" spans="14:19" x14ac:dyDescent="0.25">
      <c r="N928" s="171"/>
    </row>
  </sheetData>
  <mergeCells count="1">
    <mergeCell ref="W79:Y79"/>
  </mergeCells>
  <conditionalFormatting sqref="H293:H299 H597:H1048576">
    <cfRule type="duplicateValues" dxfId="113" priority="10"/>
  </conditionalFormatting>
  <conditionalFormatting sqref="H2:H105 H107:H292">
    <cfRule type="duplicateValues" dxfId="112" priority="11"/>
  </conditionalFormatting>
  <conditionalFormatting sqref="H1">
    <cfRule type="duplicateValues" dxfId="111" priority="9"/>
  </conditionalFormatting>
  <conditionalFormatting sqref="H106">
    <cfRule type="duplicateValues" dxfId="110" priority="8"/>
  </conditionalFormatting>
  <conditionalFormatting sqref="T742:T1048576 P744:S744">
    <cfRule type="duplicateValues" dxfId="109" priority="7"/>
  </conditionalFormatting>
  <conditionalFormatting sqref="T2:T741 S739">
    <cfRule type="duplicateValues" dxfId="108" priority="6"/>
  </conditionalFormatting>
  <conditionalFormatting sqref="T1">
    <cfRule type="duplicateValues" dxfId="107" priority="5"/>
  </conditionalFormatting>
  <conditionalFormatting sqref="H592:H596">
    <cfRule type="duplicateValues" dxfId="106" priority="3"/>
  </conditionalFormatting>
  <conditionalFormatting sqref="H301:H404 H406:H591">
    <cfRule type="duplicateValues" dxfId="105" priority="4"/>
  </conditionalFormatting>
  <conditionalFormatting sqref="H300">
    <cfRule type="duplicateValues" dxfId="104" priority="2"/>
  </conditionalFormatting>
  <conditionalFormatting sqref="H405">
    <cfRule type="duplicateValues" dxfId="103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R1663"/>
  <sheetViews>
    <sheetView zoomScale="85" zoomScaleNormal="85" workbookViewId="0">
      <pane ySplit="1" topLeftCell="A1637" activePane="bottomLeft" state="frozen"/>
      <selection activeCell="A2" sqref="A2:E15"/>
      <selection pane="bottomLeft" activeCell="R1664" sqref="R1664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1" spans="8:18" x14ac:dyDescent="0.25">
      <c r="H1541" s="15">
        <v>1</v>
      </c>
      <c r="I1541" s="16">
        <v>45300</v>
      </c>
      <c r="J1541" s="15" t="s">
        <v>88</v>
      </c>
      <c r="K1541" s="15" t="s">
        <v>98</v>
      </c>
      <c r="L1541" s="15" t="s">
        <v>84</v>
      </c>
      <c r="M1541" s="15">
        <v>1</v>
      </c>
      <c r="N1541" s="15">
        <v>3.5</v>
      </c>
      <c r="O1541" s="15">
        <v>7326</v>
      </c>
    </row>
    <row r="1542" spans="8:18" x14ac:dyDescent="0.25">
      <c r="H1542" s="15">
        <v>2</v>
      </c>
      <c r="I1542" s="16">
        <v>45300</v>
      </c>
      <c r="J1542" s="15" t="s">
        <v>88</v>
      </c>
      <c r="K1542" s="15" t="s">
        <v>99</v>
      </c>
      <c r="L1542" s="15" t="s">
        <v>84</v>
      </c>
      <c r="M1542" s="15">
        <v>1</v>
      </c>
      <c r="N1542" s="15">
        <v>16.5</v>
      </c>
      <c r="O1542" s="15">
        <v>7349</v>
      </c>
      <c r="Q1542" s="1">
        <f>SUM(N1541:N1542)</f>
        <v>20</v>
      </c>
    </row>
    <row r="1543" spans="8:18" x14ac:dyDescent="0.25">
      <c r="H1543" s="15">
        <v>3</v>
      </c>
      <c r="I1543" s="16">
        <v>45302</v>
      </c>
      <c r="J1543" s="15" t="s">
        <v>85</v>
      </c>
      <c r="K1543" s="15" t="s">
        <v>143</v>
      </c>
      <c r="L1543" s="15" t="s">
        <v>84</v>
      </c>
      <c r="M1543" s="15">
        <v>1</v>
      </c>
      <c r="N1543" s="15">
        <v>11.1</v>
      </c>
      <c r="O1543" s="15">
        <v>6973</v>
      </c>
    </row>
    <row r="1544" spans="8:18" x14ac:dyDescent="0.25">
      <c r="H1544" s="15">
        <v>4</v>
      </c>
      <c r="I1544" s="16">
        <v>45302</v>
      </c>
      <c r="J1544" s="15" t="s">
        <v>88</v>
      </c>
      <c r="K1544" s="15" t="s">
        <v>99</v>
      </c>
      <c r="L1544" s="15" t="s">
        <v>84</v>
      </c>
      <c r="M1544" s="15">
        <v>1</v>
      </c>
      <c r="N1544" s="15">
        <v>17.399999999999999</v>
      </c>
      <c r="O1544" s="15">
        <v>7433</v>
      </c>
    </row>
    <row r="1545" spans="8:18" x14ac:dyDescent="0.25">
      <c r="H1545" s="15">
        <v>5</v>
      </c>
      <c r="I1545" s="16">
        <v>45302</v>
      </c>
      <c r="J1545" s="15" t="s">
        <v>88</v>
      </c>
      <c r="K1545" s="15" t="s">
        <v>99</v>
      </c>
      <c r="L1545" s="15" t="s">
        <v>84</v>
      </c>
      <c r="M1545" s="15">
        <v>1</v>
      </c>
      <c r="N1545" s="15">
        <v>17</v>
      </c>
      <c r="O1545" s="15">
        <v>7394</v>
      </c>
    </row>
    <row r="1546" spans="8:18" x14ac:dyDescent="0.25">
      <c r="H1546" s="15">
        <v>6</v>
      </c>
      <c r="I1546" s="16">
        <v>45302</v>
      </c>
      <c r="J1546" s="15" t="s">
        <v>88</v>
      </c>
      <c r="K1546" s="15" t="s">
        <v>99</v>
      </c>
      <c r="L1546" s="15" t="s">
        <v>84</v>
      </c>
      <c r="M1546" s="15">
        <v>1</v>
      </c>
      <c r="N1546" s="15">
        <v>17.899999999999999</v>
      </c>
      <c r="O1546" s="15">
        <v>7376</v>
      </c>
    </row>
    <row r="1547" spans="8:18" x14ac:dyDescent="0.25">
      <c r="H1547" s="15">
        <v>7</v>
      </c>
      <c r="I1547" s="16">
        <v>45302</v>
      </c>
      <c r="J1547" s="15" t="s">
        <v>88</v>
      </c>
      <c r="K1547" s="15" t="s">
        <v>98</v>
      </c>
      <c r="L1547" s="15" t="s">
        <v>84</v>
      </c>
      <c r="M1547" s="15">
        <v>1</v>
      </c>
      <c r="N1547" s="15">
        <v>16.100000000000001</v>
      </c>
      <c r="O1547" s="15">
        <v>7430</v>
      </c>
    </row>
    <row r="1548" spans="8:18" x14ac:dyDescent="0.25">
      <c r="H1548" s="15">
        <v>8</v>
      </c>
      <c r="I1548" s="16">
        <v>45302</v>
      </c>
      <c r="J1548" s="15" t="s">
        <v>88</v>
      </c>
      <c r="K1548" s="15" t="s">
        <v>98</v>
      </c>
      <c r="L1548" s="15" t="s">
        <v>84</v>
      </c>
      <c r="M1548" s="15">
        <v>1</v>
      </c>
      <c r="N1548" s="15">
        <v>15.5</v>
      </c>
      <c r="O1548" s="15">
        <v>7380</v>
      </c>
    </row>
    <row r="1549" spans="8:18" x14ac:dyDescent="0.25">
      <c r="H1549" s="15">
        <v>9</v>
      </c>
      <c r="I1549" s="16">
        <v>45302</v>
      </c>
      <c r="J1549" s="15" t="s">
        <v>88</v>
      </c>
      <c r="K1549" s="15" t="s">
        <v>98</v>
      </c>
      <c r="L1549" s="15" t="s">
        <v>84</v>
      </c>
      <c r="M1549" s="15">
        <v>1</v>
      </c>
      <c r="N1549" s="15">
        <v>17.100000000000001</v>
      </c>
      <c r="O1549" s="15">
        <v>7388</v>
      </c>
    </row>
    <row r="1550" spans="8:18" x14ac:dyDescent="0.25">
      <c r="H1550" s="15">
        <v>10</v>
      </c>
      <c r="I1550" s="16">
        <v>45302</v>
      </c>
      <c r="J1550" s="15" t="s">
        <v>88</v>
      </c>
      <c r="K1550" s="15" t="s">
        <v>106</v>
      </c>
      <c r="L1550" s="15" t="s">
        <v>84</v>
      </c>
      <c r="M1550" s="15">
        <v>1</v>
      </c>
      <c r="N1550" s="15">
        <v>16.5</v>
      </c>
      <c r="O1550" s="15">
        <v>7375</v>
      </c>
    </row>
    <row r="1551" spans="8:18" x14ac:dyDescent="0.25">
      <c r="H1551" s="15">
        <v>11</v>
      </c>
      <c r="I1551" s="16">
        <v>45302</v>
      </c>
      <c r="J1551" s="15" t="s">
        <v>88</v>
      </c>
      <c r="K1551" s="15" t="s">
        <v>106</v>
      </c>
      <c r="L1551" s="15" t="s">
        <v>84</v>
      </c>
      <c r="M1551" s="15">
        <v>1</v>
      </c>
      <c r="N1551" s="15">
        <v>14.7</v>
      </c>
      <c r="O1551" s="15">
        <v>7377</v>
      </c>
    </row>
    <row r="1552" spans="8:18" x14ac:dyDescent="0.25">
      <c r="H1552" s="15">
        <v>12</v>
      </c>
      <c r="I1552" s="16">
        <v>45302</v>
      </c>
      <c r="J1552" s="15" t="s">
        <v>85</v>
      </c>
      <c r="K1552" s="15" t="s">
        <v>97</v>
      </c>
      <c r="L1552" s="15" t="s">
        <v>84</v>
      </c>
      <c r="M1552" s="15">
        <v>1</v>
      </c>
      <c r="N1552" s="15">
        <v>17.600000000000001</v>
      </c>
      <c r="O1552" s="15">
        <v>7426</v>
      </c>
    </row>
    <row r="1553" spans="8:18" x14ac:dyDescent="0.25">
      <c r="H1553" s="15">
        <v>13</v>
      </c>
      <c r="I1553" s="16">
        <v>45302</v>
      </c>
      <c r="J1553" s="15" t="s">
        <v>85</v>
      </c>
      <c r="K1553" s="15" t="s">
        <v>92</v>
      </c>
      <c r="L1553" s="15" t="s">
        <v>84</v>
      </c>
      <c r="M1553" s="15">
        <v>1</v>
      </c>
      <c r="N1553" s="15">
        <v>17.100000000000001</v>
      </c>
      <c r="O1553" s="15">
        <v>7378</v>
      </c>
    </row>
    <row r="1554" spans="8:18" x14ac:dyDescent="0.25">
      <c r="H1554" s="15">
        <v>14</v>
      </c>
      <c r="I1554" s="16">
        <v>45302</v>
      </c>
      <c r="J1554" s="15" t="s">
        <v>85</v>
      </c>
      <c r="K1554" s="15" t="s">
        <v>97</v>
      </c>
      <c r="L1554" s="15" t="s">
        <v>84</v>
      </c>
      <c r="M1554" s="15">
        <v>1</v>
      </c>
      <c r="N1554" s="15">
        <v>16.899999999999999</v>
      </c>
      <c r="O1554" s="15">
        <v>7106</v>
      </c>
    </row>
    <row r="1555" spans="8:18" x14ac:dyDescent="0.25">
      <c r="H1555" s="15">
        <v>15</v>
      </c>
      <c r="I1555" s="16">
        <v>45302</v>
      </c>
      <c r="J1555" s="15" t="s">
        <v>85</v>
      </c>
      <c r="K1555" s="15" t="s">
        <v>92</v>
      </c>
      <c r="L1555" s="15" t="s">
        <v>84</v>
      </c>
      <c r="M1555" s="15">
        <v>1</v>
      </c>
      <c r="N1555" s="15">
        <v>9.4</v>
      </c>
      <c r="O1555" s="15">
        <v>7421</v>
      </c>
    </row>
    <row r="1556" spans="8:18" x14ac:dyDescent="0.25">
      <c r="H1556" s="15">
        <v>16</v>
      </c>
      <c r="I1556" s="16">
        <v>45302</v>
      </c>
      <c r="J1556" s="15" t="s">
        <v>88</v>
      </c>
      <c r="K1556" s="15" t="s">
        <v>106</v>
      </c>
      <c r="L1556" s="15" t="s">
        <v>84</v>
      </c>
      <c r="M1556" s="15">
        <v>1</v>
      </c>
      <c r="N1556" s="15">
        <v>14.7</v>
      </c>
      <c r="O1556" s="15">
        <v>7396</v>
      </c>
    </row>
    <row r="1557" spans="8:18" x14ac:dyDescent="0.25">
      <c r="H1557" s="15">
        <v>17</v>
      </c>
      <c r="I1557" s="16">
        <v>45302</v>
      </c>
      <c r="J1557" s="15" t="s">
        <v>88</v>
      </c>
      <c r="K1557" s="15" t="s">
        <v>106</v>
      </c>
      <c r="L1557" s="15" t="s">
        <v>84</v>
      </c>
      <c r="M1557" s="15">
        <v>1</v>
      </c>
      <c r="N1557" s="15">
        <v>16</v>
      </c>
      <c r="O1557" s="15">
        <v>7391</v>
      </c>
      <c r="Q1557" s="1">
        <f>SUM(N1543:N1557)</f>
        <v>234.99999999999997</v>
      </c>
    </row>
    <row r="1558" spans="8:18" x14ac:dyDescent="0.25">
      <c r="H1558" s="15">
        <v>18</v>
      </c>
      <c r="I1558" s="16">
        <v>45303</v>
      </c>
      <c r="J1558" s="15" t="s">
        <v>88</v>
      </c>
      <c r="K1558" s="15" t="s">
        <v>106</v>
      </c>
      <c r="L1558" s="15" t="s">
        <v>84</v>
      </c>
      <c r="M1558" s="15">
        <v>1</v>
      </c>
      <c r="N1558" s="15">
        <v>15</v>
      </c>
      <c r="O1558" s="15">
        <v>7418</v>
      </c>
    </row>
    <row r="1559" spans="8:18" x14ac:dyDescent="0.25">
      <c r="H1559" s="15">
        <v>19</v>
      </c>
      <c r="I1559" s="16">
        <v>45303</v>
      </c>
      <c r="J1559" s="15" t="s">
        <v>88</v>
      </c>
      <c r="K1559" s="15" t="s">
        <v>106</v>
      </c>
      <c r="L1559" s="15" t="s">
        <v>84</v>
      </c>
      <c r="M1559" s="15">
        <v>1</v>
      </c>
      <c r="N1559" s="15">
        <v>16</v>
      </c>
      <c r="O1559" s="15">
        <v>7429</v>
      </c>
    </row>
    <row r="1560" spans="8:18" x14ac:dyDescent="0.25">
      <c r="H1560" s="15">
        <v>20</v>
      </c>
      <c r="I1560" s="16">
        <v>45303</v>
      </c>
      <c r="J1560" s="15" t="s">
        <v>88</v>
      </c>
      <c r="K1560" s="15" t="s">
        <v>99</v>
      </c>
      <c r="L1560" s="15" t="s">
        <v>84</v>
      </c>
      <c r="M1560" s="15">
        <v>1</v>
      </c>
      <c r="N1560" s="15">
        <v>9.1999999999999993</v>
      </c>
      <c r="O1560" s="15">
        <v>7431</v>
      </c>
      <c r="Q1560" s="1">
        <f>SUM(N1558:N1560)</f>
        <v>40.200000000000003</v>
      </c>
      <c r="R1560" s="1">
        <f>Q1542+Q1557+Q1560</f>
        <v>295.2</v>
      </c>
    </row>
    <row r="1562" spans="8:18" x14ac:dyDescent="0.25">
      <c r="H1562" s="15">
        <v>1</v>
      </c>
      <c r="I1562" s="16">
        <v>45307</v>
      </c>
      <c r="J1562" s="15" t="s">
        <v>88</v>
      </c>
      <c r="K1562" s="15" t="s">
        <v>91</v>
      </c>
      <c r="L1562" s="15" t="s">
        <v>84</v>
      </c>
      <c r="M1562" s="15">
        <v>1</v>
      </c>
      <c r="N1562" s="15">
        <v>17.600000000000001</v>
      </c>
      <c r="O1562" s="106" t="s">
        <v>208</v>
      </c>
    </row>
    <row r="1563" spans="8:18" x14ac:dyDescent="0.25">
      <c r="H1563" s="15">
        <v>2</v>
      </c>
      <c r="I1563" s="16">
        <v>45307</v>
      </c>
      <c r="J1563" s="15" t="s">
        <v>88</v>
      </c>
      <c r="K1563" s="15" t="s">
        <v>99</v>
      </c>
      <c r="L1563" s="15" t="s">
        <v>84</v>
      </c>
      <c r="M1563" s="15">
        <v>1</v>
      </c>
      <c r="N1563" s="15">
        <v>14.9</v>
      </c>
      <c r="O1563" s="106" t="s">
        <v>209</v>
      </c>
    </row>
    <row r="1564" spans="8:18" x14ac:dyDescent="0.25">
      <c r="H1564" s="15">
        <v>3</v>
      </c>
      <c r="I1564" s="16">
        <v>45307</v>
      </c>
      <c r="J1564" s="15" t="s">
        <v>88</v>
      </c>
      <c r="K1564" s="15" t="s">
        <v>99</v>
      </c>
      <c r="L1564" s="15" t="s">
        <v>84</v>
      </c>
      <c r="M1564" s="15">
        <v>1</v>
      </c>
      <c r="N1564" s="15">
        <v>15.9</v>
      </c>
      <c r="O1564" s="106" t="s">
        <v>210</v>
      </c>
    </row>
    <row r="1565" spans="8:18" x14ac:dyDescent="0.25">
      <c r="H1565" s="15">
        <v>4</v>
      </c>
      <c r="I1565" s="16">
        <v>45307</v>
      </c>
      <c r="J1565" s="15" t="s">
        <v>85</v>
      </c>
      <c r="K1565" s="15" t="s">
        <v>92</v>
      </c>
      <c r="L1565" s="15" t="s">
        <v>84</v>
      </c>
      <c r="M1565" s="15">
        <v>1</v>
      </c>
      <c r="N1565" s="15">
        <v>17.399999999999999</v>
      </c>
      <c r="O1565" s="106" t="s">
        <v>211</v>
      </c>
    </row>
    <row r="1566" spans="8:18" x14ac:dyDescent="0.25">
      <c r="H1566" s="15">
        <v>5</v>
      </c>
      <c r="I1566" s="16">
        <v>45307</v>
      </c>
      <c r="J1566" s="15" t="s">
        <v>85</v>
      </c>
      <c r="K1566" s="15" t="s">
        <v>92</v>
      </c>
      <c r="L1566" s="15" t="s">
        <v>84</v>
      </c>
      <c r="M1566" s="15">
        <v>1</v>
      </c>
      <c r="N1566" s="15">
        <v>16.100000000000001</v>
      </c>
      <c r="O1566" s="106" t="s">
        <v>212</v>
      </c>
    </row>
    <row r="1567" spans="8:18" x14ac:dyDescent="0.25">
      <c r="H1567" s="15">
        <v>6</v>
      </c>
      <c r="I1567" s="16">
        <v>45307</v>
      </c>
      <c r="J1567" s="15" t="s">
        <v>88</v>
      </c>
      <c r="K1567" s="15" t="s">
        <v>89</v>
      </c>
      <c r="L1567" s="15" t="s">
        <v>84</v>
      </c>
      <c r="M1567" s="15">
        <v>1</v>
      </c>
      <c r="N1567" s="15">
        <v>18.5</v>
      </c>
      <c r="O1567" s="106" t="s">
        <v>213</v>
      </c>
    </row>
    <row r="1568" spans="8:18" x14ac:dyDescent="0.25">
      <c r="H1568" s="15">
        <v>7</v>
      </c>
      <c r="I1568" s="16">
        <v>45307</v>
      </c>
      <c r="J1568" s="15" t="s">
        <v>88</v>
      </c>
      <c r="K1568" s="15" t="s">
        <v>89</v>
      </c>
      <c r="L1568" s="15" t="s">
        <v>84</v>
      </c>
      <c r="M1568" s="15">
        <v>1</v>
      </c>
      <c r="N1568" s="15">
        <v>17.899999999999999</v>
      </c>
      <c r="O1568" s="106" t="s">
        <v>214</v>
      </c>
    </row>
    <row r="1569" spans="8:17" x14ac:dyDescent="0.25">
      <c r="H1569" s="15">
        <v>8</v>
      </c>
      <c r="I1569" s="16">
        <v>45307</v>
      </c>
      <c r="J1569" s="15" t="s">
        <v>88</v>
      </c>
      <c r="K1569" s="15" t="s">
        <v>89</v>
      </c>
      <c r="L1569" s="15" t="s">
        <v>84</v>
      </c>
      <c r="M1569" s="15">
        <v>1</v>
      </c>
      <c r="N1569" s="15">
        <v>13.2</v>
      </c>
      <c r="O1569" s="106" t="s">
        <v>215</v>
      </c>
    </row>
    <row r="1570" spans="8:17" x14ac:dyDescent="0.25">
      <c r="H1570" s="15">
        <v>9</v>
      </c>
      <c r="I1570" s="16">
        <v>45307</v>
      </c>
      <c r="J1570" s="15" t="s">
        <v>85</v>
      </c>
      <c r="K1570" s="15" t="s">
        <v>97</v>
      </c>
      <c r="L1570" s="15" t="s">
        <v>84</v>
      </c>
      <c r="M1570" s="15">
        <v>1</v>
      </c>
      <c r="N1570" s="15">
        <v>16.2</v>
      </c>
      <c r="O1570" s="106" t="s">
        <v>216</v>
      </c>
    </row>
    <row r="1571" spans="8:17" x14ac:dyDescent="0.25">
      <c r="H1571" s="15">
        <v>10</v>
      </c>
      <c r="I1571" s="16">
        <v>45307</v>
      </c>
      <c r="J1571" s="15" t="s">
        <v>85</v>
      </c>
      <c r="K1571" s="15" t="s">
        <v>97</v>
      </c>
      <c r="L1571" s="15" t="s">
        <v>84</v>
      </c>
      <c r="M1571" s="15">
        <v>1</v>
      </c>
      <c r="N1571" s="15">
        <v>15.5</v>
      </c>
      <c r="O1571" s="106" t="s">
        <v>217</v>
      </c>
    </row>
    <row r="1572" spans="8:17" x14ac:dyDescent="0.25">
      <c r="H1572" s="15">
        <v>11</v>
      </c>
      <c r="I1572" s="16">
        <v>45307</v>
      </c>
      <c r="J1572" s="15" t="s">
        <v>88</v>
      </c>
      <c r="K1572" s="15" t="s">
        <v>106</v>
      </c>
      <c r="L1572" s="15" t="s">
        <v>84</v>
      </c>
      <c r="M1572" s="15">
        <v>1</v>
      </c>
      <c r="N1572" s="15">
        <v>16.8</v>
      </c>
      <c r="O1572" s="106" t="s">
        <v>218</v>
      </c>
      <c r="Q1572" s="1">
        <f>SUM(N1562:N1572)</f>
        <v>180</v>
      </c>
    </row>
    <row r="1573" spans="8:17" x14ac:dyDescent="0.25">
      <c r="H1573" s="15">
        <v>12</v>
      </c>
      <c r="I1573" s="16">
        <v>45308</v>
      </c>
      <c r="J1573" s="15" t="s">
        <v>88</v>
      </c>
      <c r="K1573" s="15" t="s">
        <v>106</v>
      </c>
      <c r="L1573" s="15" t="s">
        <v>84</v>
      </c>
      <c r="M1573" s="15">
        <v>1</v>
      </c>
      <c r="N1573" s="15">
        <v>16.100000000000001</v>
      </c>
      <c r="O1573" s="106" t="s">
        <v>219</v>
      </c>
    </row>
    <row r="1574" spans="8:17" x14ac:dyDescent="0.25">
      <c r="H1574" s="15">
        <v>13</v>
      </c>
      <c r="I1574" s="16">
        <v>45308</v>
      </c>
      <c r="J1574" s="15" t="s">
        <v>85</v>
      </c>
      <c r="K1574" s="15" t="s">
        <v>97</v>
      </c>
      <c r="L1574" s="15" t="s">
        <v>84</v>
      </c>
      <c r="M1574" s="15">
        <v>1</v>
      </c>
      <c r="N1574" s="15">
        <v>17.2</v>
      </c>
      <c r="O1574" s="106" t="s">
        <v>220</v>
      </c>
    </row>
    <row r="1575" spans="8:17" x14ac:dyDescent="0.25">
      <c r="H1575" s="15">
        <v>14</v>
      </c>
      <c r="I1575" s="16">
        <v>45308</v>
      </c>
      <c r="J1575" s="15" t="s">
        <v>88</v>
      </c>
      <c r="K1575" s="15" t="s">
        <v>106</v>
      </c>
      <c r="L1575" s="15" t="s">
        <v>84</v>
      </c>
      <c r="M1575" s="15">
        <v>1</v>
      </c>
      <c r="N1575" s="15">
        <v>12.5</v>
      </c>
      <c r="O1575" s="106" t="s">
        <v>221</v>
      </c>
    </row>
    <row r="1576" spans="8:17" x14ac:dyDescent="0.25">
      <c r="H1576" s="15">
        <v>15</v>
      </c>
      <c r="I1576" s="16">
        <v>45308</v>
      </c>
      <c r="J1576" s="15" t="s">
        <v>88</v>
      </c>
      <c r="K1576" s="15" t="s">
        <v>106</v>
      </c>
      <c r="L1576" s="15" t="s">
        <v>84</v>
      </c>
      <c r="M1576" s="15">
        <v>1</v>
      </c>
      <c r="N1576" s="15">
        <v>12.3</v>
      </c>
      <c r="O1576" s="106" t="s">
        <v>222</v>
      </c>
    </row>
    <row r="1577" spans="8:17" x14ac:dyDescent="0.25">
      <c r="H1577" s="15">
        <v>16</v>
      </c>
      <c r="I1577" s="16">
        <v>45308</v>
      </c>
      <c r="J1577" s="15" t="s">
        <v>85</v>
      </c>
      <c r="K1577" s="15" t="s">
        <v>97</v>
      </c>
      <c r="L1577" s="15" t="s">
        <v>84</v>
      </c>
      <c r="M1577" s="15">
        <v>1</v>
      </c>
      <c r="N1577" s="15">
        <v>16.2</v>
      </c>
      <c r="O1577" s="106" t="s">
        <v>223</v>
      </c>
    </row>
    <row r="1578" spans="8:17" x14ac:dyDescent="0.25">
      <c r="H1578" s="15">
        <v>17</v>
      </c>
      <c r="I1578" s="16">
        <v>45308</v>
      </c>
      <c r="J1578" s="15" t="s">
        <v>85</v>
      </c>
      <c r="K1578" s="15" t="s">
        <v>97</v>
      </c>
      <c r="L1578" s="15" t="s">
        <v>84</v>
      </c>
      <c r="M1578" s="15">
        <v>1</v>
      </c>
      <c r="N1578" s="15">
        <v>14.4</v>
      </c>
      <c r="O1578" s="106" t="s">
        <v>224</v>
      </c>
    </row>
    <row r="1579" spans="8:17" x14ac:dyDescent="0.25">
      <c r="H1579" s="15">
        <v>18</v>
      </c>
      <c r="I1579" s="16">
        <v>45308</v>
      </c>
      <c r="J1579" s="15" t="s">
        <v>88</v>
      </c>
      <c r="K1579" s="15" t="s">
        <v>89</v>
      </c>
      <c r="L1579" s="15" t="s">
        <v>84</v>
      </c>
      <c r="M1579" s="15">
        <v>1</v>
      </c>
      <c r="N1579" s="15">
        <v>15.8</v>
      </c>
      <c r="O1579" s="106" t="s">
        <v>225</v>
      </c>
    </row>
    <row r="1580" spans="8:17" x14ac:dyDescent="0.25">
      <c r="H1580" s="15">
        <v>19</v>
      </c>
      <c r="I1580" s="16">
        <v>45308</v>
      </c>
      <c r="J1580" s="15" t="s">
        <v>88</v>
      </c>
      <c r="K1580" s="15" t="s">
        <v>106</v>
      </c>
      <c r="L1580" s="15" t="s">
        <v>84</v>
      </c>
      <c r="M1580" s="15">
        <v>1</v>
      </c>
      <c r="N1580" s="15">
        <v>16.100000000000001</v>
      </c>
      <c r="O1580" s="106" t="s">
        <v>226</v>
      </c>
    </row>
    <row r="1581" spans="8:17" x14ac:dyDescent="0.25">
      <c r="H1581" s="15">
        <v>20</v>
      </c>
      <c r="I1581" s="16">
        <v>45308</v>
      </c>
      <c r="J1581" s="15" t="s">
        <v>88</v>
      </c>
      <c r="K1581" s="15" t="s">
        <v>106</v>
      </c>
      <c r="L1581" s="15" t="s">
        <v>84</v>
      </c>
      <c r="M1581" s="15">
        <v>1</v>
      </c>
      <c r="N1581" s="15">
        <v>17.3</v>
      </c>
      <c r="O1581" s="106" t="s">
        <v>227</v>
      </c>
    </row>
    <row r="1582" spans="8:17" x14ac:dyDescent="0.25">
      <c r="H1582" s="15">
        <v>21</v>
      </c>
      <c r="I1582" s="16">
        <v>45308</v>
      </c>
      <c r="J1582" s="15" t="s">
        <v>88</v>
      </c>
      <c r="K1582" s="15" t="s">
        <v>89</v>
      </c>
      <c r="L1582" s="15" t="s">
        <v>84</v>
      </c>
      <c r="M1582" s="15">
        <v>1</v>
      </c>
      <c r="N1582" s="15">
        <v>15.1</v>
      </c>
      <c r="O1582" s="106" t="s">
        <v>228</v>
      </c>
    </row>
    <row r="1583" spans="8:17" x14ac:dyDescent="0.25">
      <c r="H1583" s="15">
        <v>22</v>
      </c>
      <c r="I1583" s="16">
        <v>45308</v>
      </c>
      <c r="J1583" s="15" t="s">
        <v>88</v>
      </c>
      <c r="K1583" s="15" t="s">
        <v>89</v>
      </c>
      <c r="L1583" s="15" t="s">
        <v>84</v>
      </c>
      <c r="M1583" s="15">
        <v>1</v>
      </c>
      <c r="N1583" s="15">
        <v>16.8</v>
      </c>
      <c r="O1583" s="106" t="s">
        <v>229</v>
      </c>
    </row>
    <row r="1584" spans="8:17" x14ac:dyDescent="0.25">
      <c r="H1584" s="15">
        <v>23</v>
      </c>
      <c r="I1584" s="16">
        <v>45308</v>
      </c>
      <c r="J1584" s="15" t="s">
        <v>88</v>
      </c>
      <c r="K1584" s="15" t="s">
        <v>99</v>
      </c>
      <c r="L1584" s="15" t="s">
        <v>84</v>
      </c>
      <c r="M1584" s="15">
        <v>1</v>
      </c>
      <c r="N1584" s="15">
        <v>9.5</v>
      </c>
      <c r="O1584" s="106" t="s">
        <v>230</v>
      </c>
    </row>
    <row r="1585" spans="8:17" x14ac:dyDescent="0.25">
      <c r="H1585" s="15">
        <v>24</v>
      </c>
      <c r="I1585" s="16">
        <v>45308</v>
      </c>
      <c r="J1585" s="15" t="s">
        <v>88</v>
      </c>
      <c r="K1585" s="15" t="s">
        <v>99</v>
      </c>
      <c r="L1585" s="15" t="s">
        <v>84</v>
      </c>
      <c r="M1585" s="15">
        <v>1</v>
      </c>
      <c r="N1585" s="15">
        <v>11.8</v>
      </c>
      <c r="O1585" s="106" t="s">
        <v>231</v>
      </c>
    </row>
    <row r="1586" spans="8:17" x14ac:dyDescent="0.25">
      <c r="H1586" s="15">
        <v>25</v>
      </c>
      <c r="I1586" s="16">
        <v>45308</v>
      </c>
      <c r="J1586" s="15" t="s">
        <v>88</v>
      </c>
      <c r="K1586" s="15" t="s">
        <v>99</v>
      </c>
      <c r="L1586" s="15" t="s">
        <v>84</v>
      </c>
      <c r="M1586" s="15">
        <v>1</v>
      </c>
      <c r="N1586" s="15">
        <v>13</v>
      </c>
      <c r="O1586" s="106" t="s">
        <v>232</v>
      </c>
    </row>
    <row r="1587" spans="8:17" x14ac:dyDescent="0.25">
      <c r="H1587" s="15">
        <v>26</v>
      </c>
      <c r="I1587" s="16">
        <v>45308</v>
      </c>
      <c r="J1587" s="15" t="s">
        <v>85</v>
      </c>
      <c r="K1587" s="15" t="s">
        <v>86</v>
      </c>
      <c r="L1587" s="15" t="s">
        <v>84</v>
      </c>
      <c r="M1587" s="15">
        <v>1</v>
      </c>
      <c r="N1587" s="15">
        <v>17.7</v>
      </c>
      <c r="O1587" s="106" t="s">
        <v>233</v>
      </c>
    </row>
    <row r="1588" spans="8:17" x14ac:dyDescent="0.25">
      <c r="H1588" s="15">
        <v>27</v>
      </c>
      <c r="I1588" s="16">
        <v>45308</v>
      </c>
      <c r="J1588" s="15" t="s">
        <v>88</v>
      </c>
      <c r="K1588" s="15" t="s">
        <v>89</v>
      </c>
      <c r="L1588" s="15" t="s">
        <v>84</v>
      </c>
      <c r="M1588" s="15">
        <v>1</v>
      </c>
      <c r="N1588" s="15">
        <v>16.100000000000001</v>
      </c>
      <c r="O1588" s="106" t="s">
        <v>234</v>
      </c>
    </row>
    <row r="1589" spans="8:17" x14ac:dyDescent="0.25">
      <c r="H1589" s="15">
        <v>28</v>
      </c>
      <c r="I1589" s="16">
        <v>45308</v>
      </c>
      <c r="J1589" s="15" t="s">
        <v>88</v>
      </c>
      <c r="K1589" s="15" t="s">
        <v>94</v>
      </c>
      <c r="L1589" s="15" t="s">
        <v>84</v>
      </c>
      <c r="M1589" s="15">
        <v>1</v>
      </c>
      <c r="N1589" s="15">
        <v>15.1</v>
      </c>
      <c r="O1589" s="106" t="s">
        <v>235</v>
      </c>
    </row>
    <row r="1590" spans="8:17" x14ac:dyDescent="0.25">
      <c r="H1590" s="15">
        <v>29</v>
      </c>
      <c r="I1590" s="16">
        <v>45308</v>
      </c>
      <c r="J1590" s="15" t="s">
        <v>88</v>
      </c>
      <c r="K1590" s="15" t="s">
        <v>91</v>
      </c>
      <c r="L1590" s="15" t="s">
        <v>84</v>
      </c>
      <c r="M1590" s="15">
        <v>1</v>
      </c>
      <c r="N1590" s="15">
        <v>16.8</v>
      </c>
      <c r="O1590" s="106" t="s">
        <v>236</v>
      </c>
    </row>
    <row r="1591" spans="8:17" x14ac:dyDescent="0.25">
      <c r="H1591" s="15">
        <v>30</v>
      </c>
      <c r="I1591" s="16">
        <v>45308</v>
      </c>
      <c r="J1591" s="15" t="s">
        <v>88</v>
      </c>
      <c r="K1591" s="15" t="s">
        <v>98</v>
      </c>
      <c r="L1591" s="15" t="s">
        <v>84</v>
      </c>
      <c r="M1591" s="15">
        <v>1</v>
      </c>
      <c r="N1591" s="15">
        <v>13.5</v>
      </c>
      <c r="O1591" s="106" t="s">
        <v>237</v>
      </c>
    </row>
    <row r="1592" spans="8:17" x14ac:dyDescent="0.25">
      <c r="H1592" s="15">
        <v>31</v>
      </c>
      <c r="I1592" s="16">
        <v>45308</v>
      </c>
      <c r="J1592" s="15" t="s">
        <v>88</v>
      </c>
      <c r="K1592" s="15" t="s">
        <v>98</v>
      </c>
      <c r="L1592" s="15" t="s">
        <v>84</v>
      </c>
      <c r="M1592" s="15">
        <v>1</v>
      </c>
      <c r="N1592" s="15">
        <v>17.3</v>
      </c>
      <c r="O1592" s="106" t="s">
        <v>238</v>
      </c>
    </row>
    <row r="1593" spans="8:17" x14ac:dyDescent="0.25">
      <c r="H1593" s="15">
        <v>32</v>
      </c>
      <c r="I1593" s="16">
        <v>45308</v>
      </c>
      <c r="J1593" s="15" t="s">
        <v>88</v>
      </c>
      <c r="K1593" s="15" t="s">
        <v>94</v>
      </c>
      <c r="L1593" s="15" t="s">
        <v>84</v>
      </c>
      <c r="M1593" s="15">
        <v>1</v>
      </c>
      <c r="N1593" s="15">
        <v>14.4</v>
      </c>
      <c r="O1593" s="106" t="s">
        <v>239</v>
      </c>
      <c r="Q1593" s="1">
        <f>SUM(N1573:N1593)</f>
        <v>315</v>
      </c>
    </row>
    <row r="1594" spans="8:17" x14ac:dyDescent="0.25">
      <c r="H1594" s="15">
        <v>33</v>
      </c>
      <c r="I1594" s="16">
        <v>45309</v>
      </c>
      <c r="J1594" s="15" t="s">
        <v>88</v>
      </c>
      <c r="K1594" s="15" t="s">
        <v>207</v>
      </c>
      <c r="L1594" s="15" t="s">
        <v>84</v>
      </c>
      <c r="M1594" s="15">
        <v>1</v>
      </c>
      <c r="N1594" s="15">
        <v>7.9</v>
      </c>
      <c r="O1594" s="106" t="s">
        <v>240</v>
      </c>
    </row>
    <row r="1595" spans="8:17" x14ac:dyDescent="0.25">
      <c r="H1595" s="15">
        <v>34</v>
      </c>
      <c r="I1595" s="16">
        <v>45309</v>
      </c>
      <c r="J1595" s="15" t="s">
        <v>85</v>
      </c>
      <c r="K1595" s="15" t="s">
        <v>97</v>
      </c>
      <c r="L1595" s="15" t="s">
        <v>84</v>
      </c>
      <c r="M1595" s="15">
        <v>1</v>
      </c>
      <c r="N1595" s="15">
        <v>15.7</v>
      </c>
      <c r="O1595" s="106" t="s">
        <v>241</v>
      </c>
    </row>
    <row r="1596" spans="8:17" x14ac:dyDescent="0.25">
      <c r="H1596" s="15">
        <v>35</v>
      </c>
      <c r="I1596" s="16">
        <v>45309</v>
      </c>
      <c r="J1596" s="15" t="s">
        <v>85</v>
      </c>
      <c r="K1596" s="15" t="s">
        <v>92</v>
      </c>
      <c r="L1596" s="15" t="s">
        <v>84</v>
      </c>
      <c r="M1596" s="15">
        <v>1</v>
      </c>
      <c r="N1596" s="15">
        <v>14.1</v>
      </c>
      <c r="O1596" s="106" t="s">
        <v>242</v>
      </c>
    </row>
    <row r="1597" spans="8:17" x14ac:dyDescent="0.25">
      <c r="H1597" s="15">
        <v>36</v>
      </c>
      <c r="I1597" s="16">
        <v>45309</v>
      </c>
      <c r="J1597" s="15" t="s">
        <v>85</v>
      </c>
      <c r="K1597" s="15" t="s">
        <v>92</v>
      </c>
      <c r="L1597" s="15" t="s">
        <v>84</v>
      </c>
      <c r="M1597" s="15">
        <v>1</v>
      </c>
      <c r="N1597" s="15">
        <v>15.3</v>
      </c>
      <c r="O1597" s="106" t="s">
        <v>243</v>
      </c>
    </row>
    <row r="1598" spans="8:17" x14ac:dyDescent="0.25">
      <c r="H1598" s="15">
        <v>37</v>
      </c>
      <c r="I1598" s="16">
        <v>45309</v>
      </c>
      <c r="J1598" s="15" t="s">
        <v>85</v>
      </c>
      <c r="K1598" s="15" t="s">
        <v>92</v>
      </c>
      <c r="L1598" s="15" t="s">
        <v>84</v>
      </c>
      <c r="M1598" s="15">
        <v>1</v>
      </c>
      <c r="N1598" s="15">
        <v>16.3</v>
      </c>
      <c r="O1598" s="106" t="s">
        <v>244</v>
      </c>
    </row>
    <row r="1599" spans="8:17" x14ac:dyDescent="0.25">
      <c r="H1599" s="15">
        <v>38</v>
      </c>
      <c r="I1599" s="16">
        <v>45309</v>
      </c>
      <c r="J1599" s="15" t="s">
        <v>85</v>
      </c>
      <c r="K1599" s="15" t="s">
        <v>86</v>
      </c>
      <c r="L1599" s="15" t="s">
        <v>84</v>
      </c>
      <c r="M1599" s="15">
        <v>1</v>
      </c>
      <c r="N1599" s="15">
        <v>14.8</v>
      </c>
      <c r="O1599" s="106" t="s">
        <v>245</v>
      </c>
    </row>
    <row r="1600" spans="8:17" x14ac:dyDescent="0.25">
      <c r="H1600" s="15">
        <v>39</v>
      </c>
      <c r="I1600" s="16">
        <v>45309</v>
      </c>
      <c r="J1600" s="15" t="s">
        <v>85</v>
      </c>
      <c r="K1600" s="15" t="s">
        <v>86</v>
      </c>
      <c r="L1600" s="15" t="s">
        <v>84</v>
      </c>
      <c r="M1600" s="15">
        <v>1</v>
      </c>
      <c r="N1600" s="15">
        <v>16</v>
      </c>
      <c r="O1600" s="106" t="s">
        <v>246</v>
      </c>
    </row>
    <row r="1601" spans="8:17" x14ac:dyDescent="0.25">
      <c r="H1601" s="15">
        <v>40</v>
      </c>
      <c r="I1601" s="16">
        <v>45309</v>
      </c>
      <c r="J1601" s="15" t="s">
        <v>85</v>
      </c>
      <c r="K1601" s="15" t="s">
        <v>86</v>
      </c>
      <c r="L1601" s="15" t="s">
        <v>84</v>
      </c>
      <c r="M1601" s="15">
        <v>1</v>
      </c>
      <c r="N1601" s="15">
        <v>15.4</v>
      </c>
      <c r="O1601" s="106" t="s">
        <v>247</v>
      </c>
    </row>
    <row r="1602" spans="8:17" x14ac:dyDescent="0.25">
      <c r="H1602" s="15">
        <v>41</v>
      </c>
      <c r="I1602" s="16">
        <v>45309</v>
      </c>
      <c r="J1602" s="15" t="s">
        <v>88</v>
      </c>
      <c r="K1602" s="15" t="s">
        <v>99</v>
      </c>
      <c r="L1602" s="15" t="s">
        <v>84</v>
      </c>
      <c r="M1602" s="15">
        <v>1</v>
      </c>
      <c r="N1602" s="15">
        <v>17.899999999999999</v>
      </c>
      <c r="O1602" s="106" t="s">
        <v>248</v>
      </c>
    </row>
    <row r="1603" spans="8:17" x14ac:dyDescent="0.25">
      <c r="H1603" s="15">
        <v>42</v>
      </c>
      <c r="I1603" s="16">
        <v>45309</v>
      </c>
      <c r="J1603" s="15" t="s">
        <v>88</v>
      </c>
      <c r="K1603" s="15" t="s">
        <v>89</v>
      </c>
      <c r="L1603" s="15" t="s">
        <v>84</v>
      </c>
      <c r="M1603" s="15">
        <v>1</v>
      </c>
      <c r="N1603" s="15">
        <v>9.1999999999999993</v>
      </c>
      <c r="O1603" s="106" t="s">
        <v>249</v>
      </c>
    </row>
    <row r="1604" spans="8:17" x14ac:dyDescent="0.25">
      <c r="H1604" s="15">
        <v>43</v>
      </c>
      <c r="I1604" s="16">
        <v>45309</v>
      </c>
      <c r="J1604" s="15" t="s">
        <v>85</v>
      </c>
      <c r="K1604" s="15" t="s">
        <v>97</v>
      </c>
      <c r="L1604" s="15" t="s">
        <v>84</v>
      </c>
      <c r="M1604" s="15">
        <v>1</v>
      </c>
      <c r="N1604" s="15">
        <v>13.8</v>
      </c>
      <c r="O1604" s="106" t="s">
        <v>250</v>
      </c>
    </row>
    <row r="1605" spans="8:17" x14ac:dyDescent="0.25">
      <c r="H1605" s="15">
        <v>44</v>
      </c>
      <c r="I1605" s="16">
        <v>45309</v>
      </c>
      <c r="J1605" s="15" t="s">
        <v>88</v>
      </c>
      <c r="K1605" s="15" t="s">
        <v>106</v>
      </c>
      <c r="L1605" s="15" t="s">
        <v>84</v>
      </c>
      <c r="M1605" s="15">
        <v>1</v>
      </c>
      <c r="N1605" s="15">
        <v>12.7</v>
      </c>
      <c r="O1605" s="106" t="s">
        <v>251</v>
      </c>
    </row>
    <row r="1606" spans="8:17" x14ac:dyDescent="0.25">
      <c r="H1606" s="15">
        <v>45</v>
      </c>
      <c r="I1606" s="16">
        <v>45309</v>
      </c>
      <c r="J1606" s="15" t="s">
        <v>88</v>
      </c>
      <c r="K1606" s="15" t="s">
        <v>106</v>
      </c>
      <c r="L1606" s="15" t="s">
        <v>84</v>
      </c>
      <c r="M1606" s="15">
        <v>1</v>
      </c>
      <c r="N1606" s="15">
        <v>15.8</v>
      </c>
      <c r="O1606" s="106" t="s">
        <v>252</v>
      </c>
    </row>
    <row r="1607" spans="8:17" x14ac:dyDescent="0.25">
      <c r="H1607" s="15">
        <v>46</v>
      </c>
      <c r="I1607" s="16">
        <v>45309</v>
      </c>
      <c r="J1607" s="15" t="s">
        <v>88</v>
      </c>
      <c r="K1607" s="15" t="s">
        <v>106</v>
      </c>
      <c r="L1607" s="15" t="s">
        <v>84</v>
      </c>
      <c r="M1607" s="15">
        <v>1</v>
      </c>
      <c r="N1607" s="15">
        <v>9.4</v>
      </c>
      <c r="O1607" s="106" t="s">
        <v>253</v>
      </c>
    </row>
    <row r="1608" spans="8:17" x14ac:dyDescent="0.25">
      <c r="H1608" s="15">
        <v>47</v>
      </c>
      <c r="I1608" s="16">
        <v>45309</v>
      </c>
      <c r="J1608" s="15" t="s">
        <v>85</v>
      </c>
      <c r="K1608" s="15" t="s">
        <v>92</v>
      </c>
      <c r="L1608" s="15" t="s">
        <v>84</v>
      </c>
      <c r="M1608" s="15">
        <v>1</v>
      </c>
      <c r="N1608" s="15">
        <v>15</v>
      </c>
      <c r="O1608" s="106" t="s">
        <v>254</v>
      </c>
    </row>
    <row r="1609" spans="8:17" x14ac:dyDescent="0.25">
      <c r="H1609" s="15">
        <v>48</v>
      </c>
      <c r="I1609" s="16">
        <v>45309</v>
      </c>
      <c r="J1609" s="15" t="s">
        <v>85</v>
      </c>
      <c r="K1609" s="15" t="s">
        <v>92</v>
      </c>
      <c r="L1609" s="15" t="s">
        <v>84</v>
      </c>
      <c r="M1609" s="15">
        <v>1</v>
      </c>
      <c r="N1609" s="15">
        <v>13.6</v>
      </c>
      <c r="O1609" s="106" t="s">
        <v>255</v>
      </c>
    </row>
    <row r="1610" spans="8:17" x14ac:dyDescent="0.25">
      <c r="H1610" s="15">
        <v>49</v>
      </c>
      <c r="I1610" s="16">
        <v>45309</v>
      </c>
      <c r="J1610" s="15" t="s">
        <v>85</v>
      </c>
      <c r="K1610" s="15" t="s">
        <v>97</v>
      </c>
      <c r="L1610" s="15" t="s">
        <v>84</v>
      </c>
      <c r="M1610" s="15">
        <v>1</v>
      </c>
      <c r="N1610" s="15">
        <v>17.100000000000001</v>
      </c>
      <c r="O1610" s="106" t="s">
        <v>256</v>
      </c>
      <c r="Q1610" s="1">
        <f>SUM(N1594:N1610)</f>
        <v>240</v>
      </c>
    </row>
    <row r="1611" spans="8:17" x14ac:dyDescent="0.25">
      <c r="H1611" s="15">
        <v>50</v>
      </c>
      <c r="I1611" s="16">
        <v>45310</v>
      </c>
      <c r="J1611" s="15" t="s">
        <v>85</v>
      </c>
      <c r="K1611" s="15" t="s">
        <v>92</v>
      </c>
      <c r="L1611" s="15" t="s">
        <v>84</v>
      </c>
      <c r="M1611" s="15">
        <v>1</v>
      </c>
      <c r="N1611" s="15">
        <v>15.2</v>
      </c>
      <c r="O1611" s="106" t="s">
        <v>257</v>
      </c>
    </row>
    <row r="1612" spans="8:17" x14ac:dyDescent="0.25">
      <c r="H1612" s="15">
        <v>51</v>
      </c>
      <c r="I1612" s="16">
        <v>45310</v>
      </c>
      <c r="J1612" s="15" t="s">
        <v>88</v>
      </c>
      <c r="K1612" s="15" t="s">
        <v>99</v>
      </c>
      <c r="L1612" s="15" t="s">
        <v>84</v>
      </c>
      <c r="M1612" s="15">
        <v>1</v>
      </c>
      <c r="N1612" s="15">
        <v>11.8</v>
      </c>
      <c r="O1612" s="106" t="s">
        <v>258</v>
      </c>
    </row>
    <row r="1613" spans="8:17" x14ac:dyDescent="0.25">
      <c r="H1613" s="15">
        <v>52</v>
      </c>
      <c r="I1613" s="16">
        <v>45310</v>
      </c>
      <c r="J1613" s="15" t="s">
        <v>88</v>
      </c>
      <c r="K1613" s="15" t="s">
        <v>106</v>
      </c>
      <c r="L1613" s="15" t="s">
        <v>84</v>
      </c>
      <c r="M1613" s="15">
        <v>1</v>
      </c>
      <c r="N1613" s="15">
        <v>12.7</v>
      </c>
      <c r="O1613" s="106" t="s">
        <v>259</v>
      </c>
    </row>
    <row r="1614" spans="8:17" x14ac:dyDescent="0.25">
      <c r="H1614" s="15">
        <v>53</v>
      </c>
      <c r="I1614" s="16">
        <v>45310</v>
      </c>
      <c r="J1614" s="15" t="s">
        <v>85</v>
      </c>
      <c r="K1614" s="15" t="s">
        <v>92</v>
      </c>
      <c r="L1614" s="15" t="s">
        <v>84</v>
      </c>
      <c r="M1614" s="15">
        <v>1</v>
      </c>
      <c r="N1614" s="15">
        <v>11.2</v>
      </c>
      <c r="O1614" s="106" t="s">
        <v>260</v>
      </c>
    </row>
    <row r="1615" spans="8:17" x14ac:dyDescent="0.25">
      <c r="H1615" s="15">
        <v>54</v>
      </c>
      <c r="I1615" s="16">
        <v>45310</v>
      </c>
      <c r="J1615" s="15" t="s">
        <v>88</v>
      </c>
      <c r="K1615" s="15" t="s">
        <v>106</v>
      </c>
      <c r="L1615" s="15" t="s">
        <v>84</v>
      </c>
      <c r="M1615" s="15">
        <v>1</v>
      </c>
      <c r="N1615" s="15">
        <v>9</v>
      </c>
      <c r="O1615" s="106" t="s">
        <v>261</v>
      </c>
      <c r="Q1615" s="1">
        <f>SUM(N1611:N1615)</f>
        <v>59.900000000000006</v>
      </c>
    </row>
    <row r="1616" spans="8:17" x14ac:dyDescent="0.25">
      <c r="H1616" s="15">
        <v>55</v>
      </c>
      <c r="I1616" s="16">
        <v>45311</v>
      </c>
      <c r="J1616" s="15" t="s">
        <v>88</v>
      </c>
      <c r="K1616" s="15" t="s">
        <v>100</v>
      </c>
      <c r="L1616" s="15" t="s">
        <v>84</v>
      </c>
      <c r="M1616" s="15">
        <v>1</v>
      </c>
      <c r="N1616" s="15">
        <v>12.5</v>
      </c>
      <c r="O1616" s="106" t="s">
        <v>262</v>
      </c>
    </row>
    <row r="1617" spans="8:17" x14ac:dyDescent="0.25">
      <c r="H1617" s="15">
        <v>56</v>
      </c>
      <c r="I1617" s="16">
        <v>45311</v>
      </c>
      <c r="J1617" s="15" t="s">
        <v>88</v>
      </c>
      <c r="K1617" s="15" t="s">
        <v>100</v>
      </c>
      <c r="L1617" s="15" t="s">
        <v>84</v>
      </c>
      <c r="M1617" s="15">
        <v>1</v>
      </c>
      <c r="N1617" s="15">
        <v>12.5</v>
      </c>
      <c r="O1617" s="106" t="s">
        <v>263</v>
      </c>
    </row>
    <row r="1618" spans="8:17" x14ac:dyDescent="0.25">
      <c r="H1618" s="15">
        <v>57</v>
      </c>
      <c r="I1618" s="16">
        <v>45311</v>
      </c>
      <c r="J1618" s="15" t="s">
        <v>85</v>
      </c>
      <c r="K1618" s="15" t="s">
        <v>97</v>
      </c>
      <c r="L1618" s="15" t="s">
        <v>84</v>
      </c>
      <c r="M1618" s="15">
        <v>1</v>
      </c>
      <c r="N1618" s="15">
        <v>11.7</v>
      </c>
      <c r="O1618" s="106" t="s">
        <v>264</v>
      </c>
    </row>
    <row r="1619" spans="8:17" x14ac:dyDescent="0.25">
      <c r="H1619" s="15">
        <v>58</v>
      </c>
      <c r="I1619" s="16">
        <v>45311</v>
      </c>
      <c r="J1619" s="15" t="s">
        <v>85</v>
      </c>
      <c r="K1619" s="15" t="s">
        <v>97</v>
      </c>
      <c r="L1619" s="15" t="s">
        <v>84</v>
      </c>
      <c r="M1619" s="15">
        <v>1</v>
      </c>
      <c r="N1619" s="15">
        <v>14</v>
      </c>
      <c r="O1619" s="106" t="s">
        <v>265</v>
      </c>
    </row>
    <row r="1620" spans="8:17" x14ac:dyDescent="0.25">
      <c r="H1620" s="15">
        <v>59</v>
      </c>
      <c r="I1620" s="16">
        <v>45311</v>
      </c>
      <c r="J1620" s="15" t="s">
        <v>85</v>
      </c>
      <c r="K1620" s="15" t="s">
        <v>97</v>
      </c>
      <c r="L1620" s="15" t="s">
        <v>84</v>
      </c>
      <c r="M1620" s="15">
        <v>1</v>
      </c>
      <c r="N1620" s="15">
        <v>16</v>
      </c>
      <c r="O1620" s="106" t="s">
        <v>266</v>
      </c>
    </row>
    <row r="1621" spans="8:17" x14ac:dyDescent="0.25">
      <c r="H1621" s="15">
        <v>60</v>
      </c>
      <c r="I1621" s="16">
        <v>45311</v>
      </c>
      <c r="J1621" s="15" t="s">
        <v>88</v>
      </c>
      <c r="K1621" s="15" t="s">
        <v>106</v>
      </c>
      <c r="L1621" s="15" t="s">
        <v>84</v>
      </c>
      <c r="M1621" s="15">
        <v>1</v>
      </c>
      <c r="N1621" s="15">
        <v>12.1</v>
      </c>
      <c r="O1621" s="106" t="s">
        <v>267</v>
      </c>
    </row>
    <row r="1622" spans="8:17" x14ac:dyDescent="0.25">
      <c r="H1622" s="15">
        <v>61</v>
      </c>
      <c r="I1622" s="16">
        <v>45311</v>
      </c>
      <c r="J1622" s="15" t="s">
        <v>88</v>
      </c>
      <c r="K1622" s="15" t="s">
        <v>106</v>
      </c>
      <c r="L1622" s="15" t="s">
        <v>84</v>
      </c>
      <c r="M1622" s="15">
        <v>1</v>
      </c>
      <c r="N1622" s="15">
        <v>16.600000000000001</v>
      </c>
      <c r="O1622" s="106" t="s">
        <v>268</v>
      </c>
      <c r="Q1622" s="1">
        <f>SUM(N1616:N1622)</f>
        <v>95.4</v>
      </c>
    </row>
    <row r="1623" spans="8:17" x14ac:dyDescent="0.25">
      <c r="H1623" s="15">
        <v>62</v>
      </c>
      <c r="I1623" s="16">
        <v>45313</v>
      </c>
      <c r="J1623" s="15" t="s">
        <v>88</v>
      </c>
      <c r="K1623" s="15" t="s">
        <v>94</v>
      </c>
      <c r="L1623" s="15" t="s">
        <v>84</v>
      </c>
      <c r="M1623" s="15">
        <v>1</v>
      </c>
      <c r="N1623" s="15">
        <v>14.5</v>
      </c>
      <c r="O1623" s="106" t="s">
        <v>269</v>
      </c>
    </row>
    <row r="1624" spans="8:17" x14ac:dyDescent="0.25">
      <c r="H1624" s="15">
        <v>63</v>
      </c>
      <c r="I1624" s="16">
        <v>45313</v>
      </c>
      <c r="J1624" s="15" t="s">
        <v>85</v>
      </c>
      <c r="K1624" s="15" t="s">
        <v>87</v>
      </c>
      <c r="L1624" s="15" t="s">
        <v>84</v>
      </c>
      <c r="M1624" s="15">
        <v>1</v>
      </c>
      <c r="N1624" s="15">
        <v>16.899999999999999</v>
      </c>
      <c r="O1624" s="106" t="s">
        <v>270</v>
      </c>
    </row>
    <row r="1625" spans="8:17" x14ac:dyDescent="0.25">
      <c r="H1625" s="15">
        <v>64</v>
      </c>
      <c r="I1625" s="16">
        <v>45313</v>
      </c>
      <c r="J1625" s="15" t="s">
        <v>85</v>
      </c>
      <c r="K1625" s="15" t="s">
        <v>87</v>
      </c>
      <c r="L1625" s="15" t="s">
        <v>84</v>
      </c>
      <c r="M1625" s="15">
        <v>1</v>
      </c>
      <c r="N1625" s="15">
        <v>14.1</v>
      </c>
      <c r="O1625" s="106" t="s">
        <v>271</v>
      </c>
    </row>
    <row r="1626" spans="8:17" x14ac:dyDescent="0.25">
      <c r="H1626" s="15">
        <v>65</v>
      </c>
      <c r="I1626" s="16">
        <v>45313</v>
      </c>
      <c r="J1626" s="15" t="s">
        <v>88</v>
      </c>
      <c r="K1626" s="15" t="s">
        <v>91</v>
      </c>
      <c r="L1626" s="15" t="s">
        <v>84</v>
      </c>
      <c r="M1626" s="15">
        <v>1</v>
      </c>
      <c r="N1626" s="15">
        <v>15</v>
      </c>
      <c r="O1626" s="106" t="s">
        <v>272</v>
      </c>
    </row>
    <row r="1627" spans="8:17" x14ac:dyDescent="0.25">
      <c r="H1627" s="15">
        <v>66</v>
      </c>
      <c r="I1627" s="16">
        <v>45313</v>
      </c>
      <c r="J1627" s="15" t="s">
        <v>88</v>
      </c>
      <c r="K1627" s="15" t="s">
        <v>91</v>
      </c>
      <c r="L1627" s="15" t="s">
        <v>84</v>
      </c>
      <c r="M1627" s="15">
        <v>1</v>
      </c>
      <c r="N1627" s="15">
        <v>14.4</v>
      </c>
      <c r="O1627" s="106" t="s">
        <v>273</v>
      </c>
    </row>
    <row r="1628" spans="8:17" x14ac:dyDescent="0.25">
      <c r="H1628" s="15">
        <v>67</v>
      </c>
      <c r="I1628" s="16">
        <v>45313</v>
      </c>
      <c r="J1628" s="15" t="s">
        <v>88</v>
      </c>
      <c r="K1628" s="15" t="s">
        <v>98</v>
      </c>
      <c r="L1628" s="15" t="s">
        <v>84</v>
      </c>
      <c r="M1628" s="15">
        <v>1</v>
      </c>
      <c r="N1628" s="15">
        <v>15.6</v>
      </c>
      <c r="O1628" s="106" t="s">
        <v>274</v>
      </c>
    </row>
    <row r="1629" spans="8:17" x14ac:dyDescent="0.25">
      <c r="H1629" s="15">
        <v>68</v>
      </c>
      <c r="I1629" s="16">
        <v>45313</v>
      </c>
      <c r="J1629" s="15" t="s">
        <v>88</v>
      </c>
      <c r="K1629" s="15" t="s">
        <v>98</v>
      </c>
      <c r="L1629" s="15" t="s">
        <v>84</v>
      </c>
      <c r="M1629" s="15">
        <v>1</v>
      </c>
      <c r="N1629" s="15">
        <v>9.3000000000000007</v>
      </c>
      <c r="O1629" s="106" t="s">
        <v>275</v>
      </c>
    </row>
    <row r="1630" spans="8:17" x14ac:dyDescent="0.25">
      <c r="H1630" s="15">
        <v>69</v>
      </c>
      <c r="I1630" s="16">
        <v>45313</v>
      </c>
      <c r="J1630" s="15" t="s">
        <v>85</v>
      </c>
      <c r="K1630" s="15" t="s">
        <v>87</v>
      </c>
      <c r="L1630" s="15" t="s">
        <v>84</v>
      </c>
      <c r="M1630" s="15">
        <v>1</v>
      </c>
      <c r="N1630" s="15">
        <v>16</v>
      </c>
      <c r="O1630" s="106" t="s">
        <v>276</v>
      </c>
    </row>
    <row r="1631" spans="8:17" x14ac:dyDescent="0.25">
      <c r="H1631" s="15">
        <v>70</v>
      </c>
      <c r="I1631" s="16">
        <v>45313</v>
      </c>
      <c r="J1631" s="15" t="s">
        <v>88</v>
      </c>
      <c r="K1631" s="15" t="s">
        <v>99</v>
      </c>
      <c r="L1631" s="15" t="s">
        <v>84</v>
      </c>
      <c r="M1631" s="15">
        <v>1</v>
      </c>
      <c r="N1631" s="15">
        <v>14.9</v>
      </c>
      <c r="O1631" s="106" t="s">
        <v>277</v>
      </c>
    </row>
    <row r="1632" spans="8:17" x14ac:dyDescent="0.25">
      <c r="H1632" s="15">
        <v>71</v>
      </c>
      <c r="I1632" s="16">
        <v>45313</v>
      </c>
      <c r="J1632" s="15" t="s">
        <v>88</v>
      </c>
      <c r="K1632" s="15" t="s">
        <v>89</v>
      </c>
      <c r="L1632" s="15" t="s">
        <v>84</v>
      </c>
      <c r="M1632" s="15">
        <v>1</v>
      </c>
      <c r="N1632" s="15">
        <v>16.399999999999999</v>
      </c>
      <c r="O1632" s="106" t="s">
        <v>278</v>
      </c>
    </row>
    <row r="1633" spans="8:17" x14ac:dyDescent="0.25">
      <c r="H1633" s="15">
        <v>72</v>
      </c>
      <c r="I1633" s="16">
        <v>45313</v>
      </c>
      <c r="J1633" s="15" t="s">
        <v>88</v>
      </c>
      <c r="K1633" s="15" t="s">
        <v>89</v>
      </c>
      <c r="L1633" s="15" t="s">
        <v>84</v>
      </c>
      <c r="M1633" s="15">
        <v>1</v>
      </c>
      <c r="N1633" s="15">
        <v>12.6</v>
      </c>
      <c r="O1633" s="106" t="s">
        <v>279</v>
      </c>
    </row>
    <row r="1634" spans="8:17" x14ac:dyDescent="0.25">
      <c r="H1634" s="15">
        <v>73</v>
      </c>
      <c r="I1634" s="16">
        <v>45313</v>
      </c>
      <c r="J1634" s="15" t="s">
        <v>85</v>
      </c>
      <c r="K1634" s="15" t="s">
        <v>97</v>
      </c>
      <c r="L1634" s="15" t="s">
        <v>84</v>
      </c>
      <c r="M1634" s="15">
        <v>1</v>
      </c>
      <c r="N1634" s="15">
        <v>16.7</v>
      </c>
      <c r="O1634" s="106" t="s">
        <v>280</v>
      </c>
    </row>
    <row r="1635" spans="8:17" x14ac:dyDescent="0.25">
      <c r="H1635" s="15">
        <v>74</v>
      </c>
      <c r="I1635" s="16">
        <v>45313</v>
      </c>
      <c r="J1635" s="15" t="s">
        <v>88</v>
      </c>
      <c r="K1635" s="15" t="s">
        <v>94</v>
      </c>
      <c r="L1635" s="15" t="s">
        <v>84</v>
      </c>
      <c r="M1635" s="15">
        <v>1</v>
      </c>
      <c r="N1635" s="15">
        <v>5.6</v>
      </c>
      <c r="O1635" s="106" t="s">
        <v>281</v>
      </c>
    </row>
    <row r="1636" spans="8:17" x14ac:dyDescent="0.25">
      <c r="H1636" s="15">
        <v>75</v>
      </c>
      <c r="I1636" s="16">
        <v>45313</v>
      </c>
      <c r="J1636" s="15" t="s">
        <v>88</v>
      </c>
      <c r="K1636" s="15" t="s">
        <v>93</v>
      </c>
      <c r="L1636" s="15" t="s">
        <v>84</v>
      </c>
      <c r="M1636" s="15">
        <v>1</v>
      </c>
      <c r="N1636" s="15">
        <v>4.5999999999999996</v>
      </c>
      <c r="O1636" s="106" t="s">
        <v>282</v>
      </c>
    </row>
    <row r="1637" spans="8:17" x14ac:dyDescent="0.25">
      <c r="H1637" s="15">
        <v>76</v>
      </c>
      <c r="I1637" s="16">
        <v>45313</v>
      </c>
      <c r="J1637" s="15" t="s">
        <v>88</v>
      </c>
      <c r="K1637" s="15" t="s">
        <v>106</v>
      </c>
      <c r="L1637" s="15" t="s">
        <v>84</v>
      </c>
      <c r="M1637" s="15">
        <v>1</v>
      </c>
      <c r="N1637" s="15">
        <v>13.5</v>
      </c>
      <c r="O1637" s="106" t="s">
        <v>283</v>
      </c>
      <c r="Q1637" s="1">
        <f>SUM(N1623:N1637)</f>
        <v>200.09999999999997</v>
      </c>
    </row>
    <row r="1638" spans="8:17" x14ac:dyDescent="0.25">
      <c r="H1638" s="15">
        <v>77</v>
      </c>
      <c r="I1638" s="16">
        <v>45317</v>
      </c>
      <c r="J1638" s="15" t="s">
        <v>85</v>
      </c>
      <c r="K1638" s="15" t="s">
        <v>92</v>
      </c>
      <c r="L1638" s="15" t="s">
        <v>84</v>
      </c>
      <c r="M1638" s="15">
        <v>1</v>
      </c>
      <c r="N1638" s="15">
        <v>13.4</v>
      </c>
      <c r="O1638" s="106" t="s">
        <v>284</v>
      </c>
    </row>
    <row r="1639" spans="8:17" x14ac:dyDescent="0.25">
      <c r="H1639" s="15">
        <v>78</v>
      </c>
      <c r="I1639" s="16">
        <v>45317</v>
      </c>
      <c r="J1639" s="15" t="s">
        <v>88</v>
      </c>
      <c r="K1639" s="15" t="s">
        <v>93</v>
      </c>
      <c r="L1639" s="15" t="s">
        <v>84</v>
      </c>
      <c r="M1639" s="15">
        <v>1</v>
      </c>
      <c r="N1639" s="15">
        <v>11.1</v>
      </c>
      <c r="O1639" s="106" t="s">
        <v>285</v>
      </c>
    </row>
    <row r="1640" spans="8:17" x14ac:dyDescent="0.25">
      <c r="H1640" s="15">
        <v>79</v>
      </c>
      <c r="I1640" s="16">
        <v>45317</v>
      </c>
      <c r="J1640" s="15" t="s">
        <v>85</v>
      </c>
      <c r="K1640" s="15" t="s">
        <v>90</v>
      </c>
      <c r="L1640" s="15" t="s">
        <v>84</v>
      </c>
      <c r="M1640" s="15">
        <v>1</v>
      </c>
      <c r="N1640" s="15">
        <v>16.3</v>
      </c>
      <c r="O1640" s="106" t="s">
        <v>286</v>
      </c>
    </row>
    <row r="1641" spans="8:17" x14ac:dyDescent="0.25">
      <c r="H1641" s="15">
        <v>80</v>
      </c>
      <c r="I1641" s="16">
        <v>45317</v>
      </c>
      <c r="J1641" s="15" t="s">
        <v>85</v>
      </c>
      <c r="K1641" s="15" t="s">
        <v>90</v>
      </c>
      <c r="L1641" s="15" t="s">
        <v>84</v>
      </c>
      <c r="M1641" s="15">
        <v>1</v>
      </c>
      <c r="N1641" s="15">
        <v>16</v>
      </c>
      <c r="O1641" s="106" t="s">
        <v>287</v>
      </c>
    </row>
    <row r="1642" spans="8:17" x14ac:dyDescent="0.25">
      <c r="H1642" s="15">
        <v>81</v>
      </c>
      <c r="I1642" s="16">
        <v>45317</v>
      </c>
      <c r="J1642" s="15" t="s">
        <v>85</v>
      </c>
      <c r="K1642" s="15" t="s">
        <v>90</v>
      </c>
      <c r="L1642" s="15" t="s">
        <v>84</v>
      </c>
      <c r="M1642" s="15">
        <v>1</v>
      </c>
      <c r="N1642" s="15">
        <v>15.2</v>
      </c>
      <c r="O1642" s="106" t="s">
        <v>288</v>
      </c>
    </row>
    <row r="1643" spans="8:17" x14ac:dyDescent="0.25">
      <c r="H1643" s="15">
        <v>82</v>
      </c>
      <c r="I1643" s="16">
        <v>45317</v>
      </c>
      <c r="J1643" s="15" t="s">
        <v>85</v>
      </c>
      <c r="K1643" s="15" t="s">
        <v>90</v>
      </c>
      <c r="L1643" s="15" t="s">
        <v>84</v>
      </c>
      <c r="M1643" s="15">
        <v>1</v>
      </c>
      <c r="N1643" s="15">
        <v>15.9</v>
      </c>
      <c r="O1643" s="106" t="s">
        <v>289</v>
      </c>
    </row>
    <row r="1644" spans="8:17" x14ac:dyDescent="0.25">
      <c r="H1644" s="15">
        <v>83</v>
      </c>
      <c r="I1644" s="16">
        <v>45317</v>
      </c>
      <c r="J1644" s="15" t="s">
        <v>85</v>
      </c>
      <c r="K1644" s="15" t="s">
        <v>87</v>
      </c>
      <c r="L1644" s="15" t="s">
        <v>84</v>
      </c>
      <c r="M1644" s="15">
        <v>1</v>
      </c>
      <c r="N1644" s="15">
        <v>11.7</v>
      </c>
      <c r="O1644" s="106" t="s">
        <v>290</v>
      </c>
    </row>
    <row r="1645" spans="8:17" x14ac:dyDescent="0.25">
      <c r="H1645" s="15">
        <v>84</v>
      </c>
      <c r="I1645" s="16">
        <v>45317</v>
      </c>
      <c r="J1645" s="15" t="s">
        <v>85</v>
      </c>
      <c r="K1645" s="15" t="s">
        <v>87</v>
      </c>
      <c r="L1645" s="15" t="s">
        <v>84</v>
      </c>
      <c r="M1645" s="15">
        <v>1</v>
      </c>
      <c r="N1645" s="15">
        <v>16.3</v>
      </c>
      <c r="O1645" s="106" t="s">
        <v>291</v>
      </c>
    </row>
    <row r="1646" spans="8:17" x14ac:dyDescent="0.25">
      <c r="H1646" s="15">
        <v>85</v>
      </c>
      <c r="I1646" s="16">
        <v>45317</v>
      </c>
      <c r="J1646" s="15" t="s">
        <v>85</v>
      </c>
      <c r="K1646" s="15" t="s">
        <v>97</v>
      </c>
      <c r="L1646" s="15" t="s">
        <v>84</v>
      </c>
      <c r="M1646" s="15">
        <v>1</v>
      </c>
      <c r="N1646" s="15">
        <v>13.8</v>
      </c>
      <c r="O1646" s="106" t="s">
        <v>292</v>
      </c>
    </row>
    <row r="1647" spans="8:17" x14ac:dyDescent="0.25">
      <c r="H1647" s="15">
        <v>86</v>
      </c>
      <c r="I1647" s="16">
        <v>45317</v>
      </c>
      <c r="J1647" s="15" t="s">
        <v>85</v>
      </c>
      <c r="K1647" s="15" t="s">
        <v>92</v>
      </c>
      <c r="L1647" s="15" t="s">
        <v>84</v>
      </c>
      <c r="M1647" s="15">
        <v>1</v>
      </c>
      <c r="N1647" s="15">
        <v>15.8</v>
      </c>
      <c r="O1647" s="106" t="s">
        <v>293</v>
      </c>
    </row>
    <row r="1648" spans="8:17" x14ac:dyDescent="0.25">
      <c r="H1648" s="15">
        <v>87</v>
      </c>
      <c r="I1648" s="16">
        <v>45317</v>
      </c>
      <c r="J1648" s="15" t="s">
        <v>85</v>
      </c>
      <c r="K1648" s="15" t="s">
        <v>97</v>
      </c>
      <c r="L1648" s="15" t="s">
        <v>84</v>
      </c>
      <c r="M1648" s="15">
        <v>1</v>
      </c>
      <c r="N1648" s="15">
        <v>14.5</v>
      </c>
      <c r="O1648" s="106" t="s">
        <v>294</v>
      </c>
      <c r="Q1648" s="1">
        <f>SUM(N1638:N1648)</f>
        <v>160.00000000000003</v>
      </c>
    </row>
    <row r="1649" spans="8:18" x14ac:dyDescent="0.25">
      <c r="H1649" s="15">
        <v>88</v>
      </c>
      <c r="I1649" s="16">
        <v>45320</v>
      </c>
      <c r="J1649" s="15" t="s">
        <v>85</v>
      </c>
      <c r="K1649" s="15" t="s">
        <v>90</v>
      </c>
      <c r="L1649" s="15" t="s">
        <v>84</v>
      </c>
      <c r="M1649" s="15">
        <v>1</v>
      </c>
      <c r="N1649" s="15">
        <v>13.8</v>
      </c>
      <c r="O1649" s="106" t="s">
        <v>295</v>
      </c>
    </row>
    <row r="1650" spans="8:18" x14ac:dyDescent="0.25">
      <c r="H1650" s="15">
        <v>89</v>
      </c>
      <c r="I1650" s="16">
        <v>45320</v>
      </c>
      <c r="J1650" s="15" t="s">
        <v>85</v>
      </c>
      <c r="K1650" s="15" t="s">
        <v>90</v>
      </c>
      <c r="L1650" s="15" t="s">
        <v>84</v>
      </c>
      <c r="M1650" s="15">
        <v>1</v>
      </c>
      <c r="N1650" s="15">
        <v>14.5</v>
      </c>
      <c r="O1650" s="106" t="s">
        <v>296</v>
      </c>
    </row>
    <row r="1651" spans="8:18" x14ac:dyDescent="0.25">
      <c r="H1651" s="15">
        <v>90</v>
      </c>
      <c r="I1651" s="16">
        <v>45320</v>
      </c>
      <c r="J1651" s="15" t="s">
        <v>85</v>
      </c>
      <c r="K1651" s="15" t="s">
        <v>97</v>
      </c>
      <c r="L1651" s="15" t="s">
        <v>84</v>
      </c>
      <c r="M1651" s="15">
        <v>1</v>
      </c>
      <c r="N1651" s="15">
        <v>15.4</v>
      </c>
      <c r="O1651" s="106" t="s">
        <v>297</v>
      </c>
    </row>
    <row r="1652" spans="8:18" x14ac:dyDescent="0.25">
      <c r="H1652" s="15">
        <v>91</v>
      </c>
      <c r="I1652" s="16">
        <v>45320</v>
      </c>
      <c r="J1652" s="15" t="s">
        <v>85</v>
      </c>
      <c r="K1652" s="15" t="s">
        <v>97</v>
      </c>
      <c r="L1652" s="15" t="s">
        <v>84</v>
      </c>
      <c r="M1652" s="15">
        <v>1</v>
      </c>
      <c r="N1652" s="15">
        <v>14.8</v>
      </c>
      <c r="O1652" s="106" t="s">
        <v>298</v>
      </c>
    </row>
    <row r="1653" spans="8:18" x14ac:dyDescent="0.25">
      <c r="H1653" s="15">
        <v>92</v>
      </c>
      <c r="I1653" s="16">
        <v>45320</v>
      </c>
      <c r="J1653" s="15" t="s">
        <v>88</v>
      </c>
      <c r="K1653" s="15" t="s">
        <v>104</v>
      </c>
      <c r="L1653" s="15" t="s">
        <v>84</v>
      </c>
      <c r="M1653" s="15">
        <v>1</v>
      </c>
      <c r="N1653" s="15">
        <v>14.6</v>
      </c>
      <c r="O1653" s="106" t="s">
        <v>299</v>
      </c>
    </row>
    <row r="1654" spans="8:18" x14ac:dyDescent="0.25">
      <c r="H1654" s="15">
        <v>93</v>
      </c>
      <c r="I1654" s="16">
        <v>45320</v>
      </c>
      <c r="J1654" s="15" t="s">
        <v>85</v>
      </c>
      <c r="K1654" s="15" t="s">
        <v>86</v>
      </c>
      <c r="L1654" s="15" t="s">
        <v>84</v>
      </c>
      <c r="M1654" s="15">
        <v>1</v>
      </c>
      <c r="N1654" s="15">
        <v>16.8</v>
      </c>
      <c r="O1654" s="106" t="s">
        <v>300</v>
      </c>
    </row>
    <row r="1655" spans="8:18" x14ac:dyDescent="0.25">
      <c r="H1655" s="15">
        <v>94</v>
      </c>
      <c r="I1655" s="16">
        <v>45320</v>
      </c>
      <c r="J1655" s="15" t="s">
        <v>85</v>
      </c>
      <c r="K1655" s="15" t="s">
        <v>97</v>
      </c>
      <c r="L1655" s="15" t="s">
        <v>84</v>
      </c>
      <c r="M1655" s="15">
        <v>1</v>
      </c>
      <c r="N1655" s="15">
        <v>16.600000000000001</v>
      </c>
      <c r="O1655" s="106" t="s">
        <v>301</v>
      </c>
    </row>
    <row r="1656" spans="8:18" x14ac:dyDescent="0.25">
      <c r="H1656" s="15">
        <v>95</v>
      </c>
      <c r="I1656" s="16">
        <v>45320</v>
      </c>
      <c r="J1656" s="15" t="s">
        <v>88</v>
      </c>
      <c r="K1656" s="15" t="s">
        <v>98</v>
      </c>
      <c r="L1656" s="15" t="s">
        <v>84</v>
      </c>
      <c r="M1656" s="15">
        <v>1</v>
      </c>
      <c r="N1656" s="15">
        <v>17.3</v>
      </c>
      <c r="O1656" s="106" t="s">
        <v>302</v>
      </c>
    </row>
    <row r="1657" spans="8:18" x14ac:dyDescent="0.25">
      <c r="H1657" s="15">
        <v>96</v>
      </c>
      <c r="I1657" s="16">
        <v>45320</v>
      </c>
      <c r="J1657" s="15" t="s">
        <v>85</v>
      </c>
      <c r="K1657" s="15" t="s">
        <v>87</v>
      </c>
      <c r="L1657" s="15" t="s">
        <v>84</v>
      </c>
      <c r="M1657" s="15">
        <v>1</v>
      </c>
      <c r="N1657" s="15">
        <v>16.2</v>
      </c>
      <c r="O1657" s="106" t="s">
        <v>303</v>
      </c>
      <c r="Q1657" s="1">
        <f>SUM(N1649:N1657)</f>
        <v>140</v>
      </c>
    </row>
    <row r="1658" spans="8:18" x14ac:dyDescent="0.25">
      <c r="H1658" s="15">
        <v>97</v>
      </c>
      <c r="I1658" s="16">
        <v>45321</v>
      </c>
      <c r="J1658" s="15" t="s">
        <v>88</v>
      </c>
      <c r="K1658" s="15" t="s">
        <v>106</v>
      </c>
      <c r="L1658" s="15" t="s">
        <v>84</v>
      </c>
      <c r="M1658" s="15">
        <v>1</v>
      </c>
      <c r="N1658" s="15">
        <v>12.4</v>
      </c>
      <c r="O1658" s="106" t="s">
        <v>304</v>
      </c>
    </row>
    <row r="1659" spans="8:18" x14ac:dyDescent="0.25">
      <c r="H1659" s="15">
        <v>98</v>
      </c>
      <c r="I1659" s="16">
        <v>45321</v>
      </c>
      <c r="J1659" s="15" t="s">
        <v>88</v>
      </c>
      <c r="K1659" s="15" t="s">
        <v>106</v>
      </c>
      <c r="L1659" s="15" t="s">
        <v>84</v>
      </c>
      <c r="M1659" s="15">
        <v>1</v>
      </c>
      <c r="N1659" s="15">
        <v>13.8</v>
      </c>
      <c r="O1659" s="106" t="s">
        <v>305</v>
      </c>
    </row>
    <row r="1660" spans="8:18" x14ac:dyDescent="0.25">
      <c r="H1660" s="15">
        <v>99</v>
      </c>
      <c r="I1660" s="16">
        <v>45321</v>
      </c>
      <c r="J1660" s="15" t="s">
        <v>85</v>
      </c>
      <c r="K1660" s="15" t="s">
        <v>90</v>
      </c>
      <c r="L1660" s="15" t="s">
        <v>84</v>
      </c>
      <c r="M1660" s="15">
        <v>1</v>
      </c>
      <c r="N1660" s="15">
        <v>13.8</v>
      </c>
      <c r="O1660" s="106" t="s">
        <v>306</v>
      </c>
      <c r="Q1660" s="1">
        <f>SUM(N1658:N1660)</f>
        <v>40</v>
      </c>
    </row>
    <row r="1661" spans="8:18" x14ac:dyDescent="0.25">
      <c r="H1661" s="15">
        <v>100</v>
      </c>
      <c r="I1661" s="16">
        <v>45322</v>
      </c>
      <c r="J1661" s="15" t="s">
        <v>88</v>
      </c>
      <c r="K1661" s="15" t="s">
        <v>98</v>
      </c>
      <c r="L1661" s="15" t="s">
        <v>84</v>
      </c>
      <c r="M1661" s="15">
        <v>1</v>
      </c>
      <c r="N1661" s="15">
        <v>9.5</v>
      </c>
      <c r="O1661" s="106" t="s">
        <v>307</v>
      </c>
    </row>
    <row r="1662" spans="8:18" x14ac:dyDescent="0.25">
      <c r="H1662" s="15">
        <v>101</v>
      </c>
      <c r="I1662" s="16">
        <v>45322</v>
      </c>
      <c r="J1662" s="15" t="s">
        <v>88</v>
      </c>
      <c r="K1662" s="15" t="s">
        <v>106</v>
      </c>
      <c r="L1662" s="15" t="s">
        <v>84</v>
      </c>
      <c r="M1662" s="15">
        <v>1</v>
      </c>
      <c r="N1662" s="15">
        <v>14.9</v>
      </c>
      <c r="O1662" s="106" t="s">
        <v>308</v>
      </c>
    </row>
    <row r="1663" spans="8:18" x14ac:dyDescent="0.25">
      <c r="H1663" s="15">
        <v>102</v>
      </c>
      <c r="I1663" s="16">
        <v>45322</v>
      </c>
      <c r="J1663" s="15" t="s">
        <v>85</v>
      </c>
      <c r="K1663" s="15" t="s">
        <v>87</v>
      </c>
      <c r="L1663" s="15" t="s">
        <v>84</v>
      </c>
      <c r="M1663" s="15">
        <v>1</v>
      </c>
      <c r="N1663" s="15">
        <v>15.7</v>
      </c>
      <c r="O1663" s="106" t="s">
        <v>309</v>
      </c>
      <c r="Q1663" s="1">
        <f>SUM(N1661:N1663)</f>
        <v>40.099999999999994</v>
      </c>
      <c r="R1663" s="1">
        <f>Q1663+Q1660+Q1657+Q1648+Q1637+Q1622+Q1615+Q1610+Q1593+Q1572</f>
        <v>1470.5</v>
      </c>
    </row>
  </sheetData>
  <autoFilter ref="A1:F1" xr:uid="{E7D6BA6F-D1D1-4D81-A773-DAF542E0BF0E}"/>
  <conditionalFormatting sqref="E183:E286 E289:E474 E477:E547 E550:E640">
    <cfRule type="duplicateValues" dxfId="102" priority="8"/>
  </conditionalFormatting>
  <conditionalFormatting sqref="O752:O1538 O1 K754:N754 O1540:O1544 O1546:O1048576">
    <cfRule type="duplicateValues" dxfId="101" priority="5"/>
  </conditionalFormatting>
  <conditionalFormatting sqref="O2:O180 N749 O183:O286 O289:O474 O477:O547 O550:O640 O643:O751">
    <cfRule type="duplicateValues" dxfId="100" priority="4"/>
  </conditionalFormatting>
  <conditionalFormatting sqref="O2:O180 O183:O286 O289:O474 O477:O547 O550:O640 O643:O1046">
    <cfRule type="duplicateValues" dxfId="99" priority="3"/>
  </conditionalFormatting>
  <conditionalFormatting sqref="O1539">
    <cfRule type="duplicateValues" dxfId="98" priority="2"/>
  </conditionalFormatting>
  <conditionalFormatting sqref="O1562:O1663">
    <cfRule type="duplicateValues" dxfId="97" priority="1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57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под кс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2024-01-29T07:34:03Z</cp:lastPrinted>
  <dcterms:created xsi:type="dcterms:W3CDTF">2015-06-05T18:19:34Z</dcterms:created>
  <dcterms:modified xsi:type="dcterms:W3CDTF">2024-02-12T15:06:03Z</dcterms:modified>
</cp:coreProperties>
</file>