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F6CF6524-1747-4136-B27A-115E8C641ABB}" xr6:coauthVersionLast="47" xr6:coauthVersionMax="47" xr10:uidLastSave="{00000000-0000-0000-0000-000000000000}"/>
  <bookViews>
    <workbookView xWindow="-120" yWindow="-120" windowWidth="51840" windowHeight="21240" tabRatio="690" activeTab="1" xr2:uid="{00000000-000D-0000-FFFF-FFFF00000000}"/>
  </bookViews>
  <sheets>
    <sheet name="под кс" sheetId="18" r:id="rId1"/>
    <sheet name="Свод реестров" sheetId="14" r:id="rId2"/>
    <sheet name="УПД" sheetId="15" r:id="rId3"/>
    <sheet name="01.12-13.12" sheetId="19" r:id="rId4"/>
    <sheet name="17.10-21.10" sheetId="13" r:id="rId5"/>
    <sheet name="10.10-15.10" sheetId="12" r:id="rId6"/>
    <sheet name="03.10-09.10" sheetId="11" r:id="rId7"/>
    <sheet name="29.08-28.09" sheetId="9" r:id="rId8"/>
    <sheet name="накладные 2 этап" sheetId="10" r:id="rId9"/>
    <sheet name="Амархан реестр" sheetId="17" r:id="rId10"/>
    <sheet name="накл-тб-1эт-арх" sheetId="3" r:id="rId11"/>
    <sheet name="талоны-тб-1эт-арх" sheetId="6" r:id="rId12"/>
  </sheets>
  <definedNames>
    <definedName name="_xlnm._FilterDatabase" localSheetId="3" hidden="1">'01.12-13.12'!$A$1:$F$266</definedName>
    <definedName name="_xlnm._FilterDatabase" localSheetId="6" hidden="1">'03.10-09.10'!$A$1:$E$106</definedName>
    <definedName name="_xlnm._FilterDatabase" localSheetId="5" hidden="1">'10.10-15.10'!$A$1:$E$72</definedName>
    <definedName name="_xlnm._FilterDatabase" localSheetId="4" hidden="1">'17.10-21.10'!$A$1:$E$72</definedName>
    <definedName name="_xlnm._FilterDatabase" localSheetId="7" hidden="1">'29.08-28.09'!$A$1:$E$106</definedName>
    <definedName name="_xlnm._FilterDatabase" localSheetId="9" hidden="1">'Амархан реестр'!$A$2:$F$53</definedName>
    <definedName name="_xlnm._FilterDatabase" localSheetId="8" hidden="1">'накладные 2 этап'!$A$1:$C$21</definedName>
    <definedName name="_xlnm._FilterDatabase" localSheetId="10" hidden="1">'накл-тб-1эт-арх'!$A$1:$F$94</definedName>
    <definedName name="_xlnm._FilterDatabase" localSheetId="1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12" i="14" l="1"/>
  <c r="N1307" i="14"/>
  <c r="N1309" i="14"/>
  <c r="N1308" i="14" l="1"/>
  <c r="N1310" i="14" l="1"/>
  <c r="N1306" i="14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R1303" i="14"/>
  <c r="D267" i="19"/>
  <c r="D106" i="10"/>
  <c r="Q1303" i="14"/>
  <c r="Q1273" i="14"/>
  <c r="Q1264" i="14"/>
  <c r="Q1249" i="14"/>
  <c r="Q1230" i="14"/>
  <c r="Q1201" i="14"/>
  <c r="Q1181" i="14"/>
  <c r="Q1149" i="14"/>
  <c r="Q1134" i="14"/>
  <c r="Q1125" i="14"/>
  <c r="Q1098" i="14"/>
  <c r="Q1073" i="14"/>
  <c r="D109" i="10"/>
  <c r="D113" i="10"/>
  <c r="D112" i="10"/>
  <c r="D111" i="10"/>
  <c r="D110" i="10"/>
  <c r="D108" i="10"/>
  <c r="D107" i="10"/>
  <c r="B104" i="10"/>
  <c r="D104" i="10" s="1"/>
  <c r="R938" i="14"/>
  <c r="H13" i="10" l="1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O921" i="18"/>
  <c r="O926" i="18"/>
  <c r="O922" i="18" l="1"/>
  <c r="S913" i="18"/>
  <c r="S908" i="18"/>
  <c r="S907" i="18"/>
  <c r="Q911" i="18"/>
  <c r="V612" i="18"/>
  <c r="G594" i="18"/>
  <c r="G596" i="18" s="1"/>
  <c r="G296" i="18"/>
  <c r="V73" i="18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897" i="14" l="1"/>
  <c r="Q893" i="14"/>
  <c r="Q891" i="14"/>
  <c r="Q884" i="14"/>
  <c r="Q883" i="14"/>
  <c r="Q878" i="14"/>
  <c r="Q832" i="14"/>
  <c r="Q830" i="14"/>
  <c r="Q829" i="14"/>
  <c r="Q728" i="14"/>
  <c r="Q726" i="14"/>
  <c r="Q725" i="14"/>
  <c r="Q720" i="14"/>
  <c r="Q658" i="14"/>
  <c r="Q640" i="14"/>
  <c r="Q635" i="14"/>
  <c r="Q907" i="14" s="1"/>
  <c r="Q908" i="14" s="1"/>
  <c r="Q510" i="14"/>
  <c r="Q504" i="14"/>
  <c r="Q195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5" i="14"/>
  <c r="P476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48" i="14"/>
  <c r="P549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181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E9" i="15" l="1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D99" i="3" s="1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<sst xmlns="http://schemas.openxmlformats.org/spreadsheetml/2006/main" count="8984" uniqueCount="194">
  <si>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</si>
  <si>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</si>
  <si>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</si>
  <si>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</si>
  <si>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</si>
  <si>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</si>
  <si>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</si>
  <si>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</si>
  <si>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</si>
  <si>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</si>
  <si>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</si>
  <si>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</si>
  <si>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</si>
  <si>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</si>
  <si>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</si>
  <si>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</si>
  <si>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</si>
  <si>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</si>
  <si>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</si>
  <si>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</si>
  <si>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</si>
  <si>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</si>
  <si>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</si>
  <si>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</si>
  <si>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</si>
  <si>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</si>
  <si>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</si>
  <si>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</si>
  <si>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</si>
  <si>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</si>
  <si>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</si>
  <si>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</si>
  <si>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</si>
  <si>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</si>
  <si>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</si>
  <si>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</si>
  <si>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</si>
  <si>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</si>
  <si>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</si>
  <si>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</si>
  <si>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</si>
  <si>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</si>
  <si>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</si>
  <si>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</si>
  <si>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</si>
  <si>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</si>
  <si>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</si>
  <si>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</si>
  <si>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</si>
  <si>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</si>
  <si>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</si>
  <si>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</si>
  <si>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</si>
  <si>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</si>
  <si>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</si>
  <si>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</si>
  <si>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</si>
  <si>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</si>
  <si>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</si>
  <si>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</si>
  <si>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</si>
  <si>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</si>
  <si>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</si>
  <si>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</si>
  <si>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</si>
  <si>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</si>
  <si>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</si>
  <si>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</si>
  <si>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</si>
  <si>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</si>
  <si>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</si>
  <si>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</si>
  <si>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</si>
  <si>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</si>
  <si>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</si>
  <si>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</si>
  <si>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</si>
  <si>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</si>
  <si>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</si>
  <si>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</si>
  <si>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</si>
  <si>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</si>
  <si>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</si>
  <si>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</si>
  <si>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</si>
  <si>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</si>
  <si>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</si>
  <si>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</si>
  <si>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</si>
  <si>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</si>
  <si>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</si>
  <si>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</si>
  <si>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</si>
  <si>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</si>
  <si>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</si>
  <si>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</si>
  <si>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</si>
  <si>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</si>
  <si>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</si>
  <si>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</si>
  <si>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</si>
  <si>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</si>
  <si>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</si>
  <si>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</si>
  <si>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</si>
  <si>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</si>
  <si>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</si>
  <si>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</si>
  <si>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</si>
  <si>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</si>
  <si>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</si>
  <si>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</si>
  <si>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</si>
  <si>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</si>
  <si>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</si>
  <si>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</si>
  <si>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</si>
  <si>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</si>
  <si>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</si>
  <si>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</si>
  <si>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</si>
  <si>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</si>
  <si>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</si>
  <si>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</si>
  <si>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</si>
  <si>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</si>
  <si>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</si>
  <si>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</si>
  <si>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</si>
  <si>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</si>
  <si>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</si>
  <si>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</si>
  <si>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</si>
  <si>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</si>
  <si>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</si>
  <si>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</si>
  <si>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</si>
  <si>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</si>
  <si>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</si>
  <si>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</si>
  <si>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</si>
  <si>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</si>
  <si>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</si>
  <si>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</si>
  <si>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</si>
  <si>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</si>
  <si>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</si>
  <si>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</si>
  <si>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</si>
  <si>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</si>
  <si>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</si>
  <si>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</si>
  <si>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</si>
  <si>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</si>
  <si>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</si>
  <si>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</si>
  <si>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</si>
  <si>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</si>
  <si>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</si>
  <si>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</si>
  <si>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</si>
  <si>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</si>
  <si>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</si>
  <si>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</si>
  <si>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</si>
  <si>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</si>
  <si>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</si>
  <si>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</si>
  <si>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</si>
  <si>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</si>
  <si>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</si>
  <si>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</si>
  <si>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</si>
  <si>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</si>
  <si>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</si>
  <si>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</si>
  <si>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</si>
  <si>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</si>
  <si>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</si>
  <si>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</si>
  <si>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</si>
  <si>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</si>
  <si>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</si>
  <si>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</si>
  <si>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</si>
  <si>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</si>
  <si>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</si>
  <si>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</si>
  <si>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</si>
  <si>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</si>
  <si>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КС1</t>
  </si>
  <si>
    <t>КС2</t>
  </si>
  <si>
    <t>КС3</t>
  </si>
  <si>
    <t>остров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</si>
</sst>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193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166" fontId="22" fillId="0" borderId="1" xfId="2" applyNumberFormat="1" applyFont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166" fontId="13" fillId="0" borderId="1" xfId="2" applyNumberFormat="1" applyFont="1" applyBorder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3">
    <cellStyle name="Обычный" xfId="0" builtinId="0"/>
    <cellStyle name="Обычный 2" xfId="2" xr:uid="{0B98FB60-CE43-4A48-AC1B-1A5D8FE3A6FC}"/>
    <cellStyle name="Обычный 5" xfId="1" xr:uid="{CB0F3DF3-D073-4A80-85D2-0AFB8E438088}"/>
  </cellStyles>
  <dxfs count="111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</sheetPr>
  <dimension ref="A1:V928"/>
  <sheetViews>
    <sheetView zoomScale="85" zoomScaleNormal="85" workbookViewId="0">
      <pane ySplit="1" topLeftCell="A905" activePane="bottomLeft" state="frozen"/>
      <selection pane="bottomLeft" activeCell="S594" activeCellId="2" sqref="S2:S590 S592 S594:S612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7" customWidth="1"/>
    <col min="14" max="14" width="15.42578125" style="167" customWidth="1"/>
    <col min="15" max="15" width="15.140625" style="167" customWidth="1"/>
    <col min="16" max="16" width="13.85546875" style="167" customWidth="1"/>
    <col min="17" max="17" width="19" style="167" customWidth="1"/>
    <col min="18" max="18" width="6.28515625" style="167" customWidth="1"/>
    <col min="19" max="20" width="11.7109375" style="167" customWidth="1"/>
    <col min="21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142">
        <v>1</v>
      </c>
      <c r="N2" s="143">
        <v>45166</v>
      </c>
      <c r="O2" s="142" t="s">
        <v>110</v>
      </c>
      <c r="P2" s="142" t="s">
        <v>17</v>
      </c>
      <c r="Q2" s="142" t="s">
        <v>84</v>
      </c>
      <c r="R2" s="142">
        <v>1</v>
      </c>
      <c r="S2" s="144">
        <v>13</v>
      </c>
      <c r="T2" s="142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142">
        <v>2</v>
      </c>
      <c r="N3" s="143">
        <v>45166</v>
      </c>
      <c r="O3" s="142" t="s">
        <v>111</v>
      </c>
      <c r="P3" s="142" t="s">
        <v>24</v>
      </c>
      <c r="Q3" s="142" t="s">
        <v>84</v>
      </c>
      <c r="R3" s="142">
        <v>1</v>
      </c>
      <c r="S3" s="144">
        <v>16.5</v>
      </c>
      <c r="T3" s="142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142">
        <v>3</v>
      </c>
      <c r="N4" s="143">
        <v>45166</v>
      </c>
      <c r="O4" s="142" t="s">
        <v>112</v>
      </c>
      <c r="P4" s="142" t="s">
        <v>2</v>
      </c>
      <c r="Q4" s="142" t="s">
        <v>84</v>
      </c>
      <c r="R4" s="142">
        <v>1</v>
      </c>
      <c r="S4" s="144">
        <v>15</v>
      </c>
      <c r="T4" s="142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142">
        <v>4</v>
      </c>
      <c r="N5" s="143">
        <v>45166</v>
      </c>
      <c r="O5" s="142" t="s">
        <v>112</v>
      </c>
      <c r="P5" s="142" t="s">
        <v>3</v>
      </c>
      <c r="Q5" s="142" t="s">
        <v>84</v>
      </c>
      <c r="R5" s="142">
        <v>1</v>
      </c>
      <c r="S5" s="144">
        <v>16.3</v>
      </c>
      <c r="T5" s="142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142">
        <v>5</v>
      </c>
      <c r="N6" s="143">
        <v>45166</v>
      </c>
      <c r="O6" s="142" t="s">
        <v>113</v>
      </c>
      <c r="P6" s="142" t="s">
        <v>4</v>
      </c>
      <c r="Q6" s="142" t="s">
        <v>84</v>
      </c>
      <c r="R6" s="142">
        <v>1</v>
      </c>
      <c r="S6" s="144">
        <v>16.7</v>
      </c>
      <c r="T6" s="142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142">
        <v>6</v>
      </c>
      <c r="N7" s="143">
        <v>45166</v>
      </c>
      <c r="O7" s="142" t="s">
        <v>111</v>
      </c>
      <c r="P7" s="142" t="s">
        <v>24</v>
      </c>
      <c r="Q7" s="142" t="s">
        <v>84</v>
      </c>
      <c r="R7" s="142">
        <v>1</v>
      </c>
      <c r="S7" s="144">
        <v>15.6</v>
      </c>
      <c r="T7" s="142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142">
        <v>7</v>
      </c>
      <c r="N8" s="143">
        <v>45166</v>
      </c>
      <c r="O8" s="142" t="s">
        <v>113</v>
      </c>
      <c r="P8" s="142" t="s">
        <v>4</v>
      </c>
      <c r="Q8" s="142" t="s">
        <v>84</v>
      </c>
      <c r="R8" s="142">
        <v>1</v>
      </c>
      <c r="S8" s="144">
        <v>15.1</v>
      </c>
      <c r="T8" s="142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142">
        <v>8</v>
      </c>
      <c r="N9" s="143">
        <v>45166</v>
      </c>
      <c r="O9" s="142" t="s">
        <v>113</v>
      </c>
      <c r="P9" s="142" t="s">
        <v>4</v>
      </c>
      <c r="Q9" s="142" t="s">
        <v>84</v>
      </c>
      <c r="R9" s="142">
        <v>1</v>
      </c>
      <c r="S9" s="144">
        <v>13.9</v>
      </c>
      <c r="T9" s="142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142">
        <v>9</v>
      </c>
      <c r="N10" s="143">
        <v>45166</v>
      </c>
      <c r="O10" s="142" t="s">
        <v>111</v>
      </c>
      <c r="P10" s="142" t="s">
        <v>6</v>
      </c>
      <c r="Q10" s="142" t="s">
        <v>84</v>
      </c>
      <c r="R10" s="142">
        <v>1</v>
      </c>
      <c r="S10" s="144">
        <v>18.2</v>
      </c>
      <c r="T10" s="142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142">
        <v>10</v>
      </c>
      <c r="N11" s="143">
        <v>45167</v>
      </c>
      <c r="O11" s="142" t="s">
        <v>113</v>
      </c>
      <c r="P11" s="142" t="s">
        <v>4</v>
      </c>
      <c r="Q11" s="142" t="s">
        <v>84</v>
      </c>
      <c r="R11" s="142">
        <v>1</v>
      </c>
      <c r="S11" s="144">
        <v>15.4</v>
      </c>
      <c r="T11" s="142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142">
        <v>11</v>
      </c>
      <c r="N12" s="143">
        <v>45167</v>
      </c>
      <c r="O12" s="142" t="s">
        <v>112</v>
      </c>
      <c r="P12" s="142" t="s">
        <v>3</v>
      </c>
      <c r="Q12" s="142" t="s">
        <v>84</v>
      </c>
      <c r="R12" s="142">
        <v>1</v>
      </c>
      <c r="S12" s="144">
        <v>15.8</v>
      </c>
      <c r="T12" s="142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142">
        <v>12</v>
      </c>
      <c r="N13" s="143">
        <v>45167</v>
      </c>
      <c r="O13" s="142" t="s">
        <v>112</v>
      </c>
      <c r="P13" s="142" t="s">
        <v>3</v>
      </c>
      <c r="Q13" s="142" t="s">
        <v>84</v>
      </c>
      <c r="R13" s="142">
        <v>1</v>
      </c>
      <c r="S13" s="144">
        <v>17</v>
      </c>
      <c r="T13" s="142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142">
        <v>13</v>
      </c>
      <c r="N14" s="143">
        <v>45167</v>
      </c>
      <c r="O14" s="142" t="s">
        <v>111</v>
      </c>
      <c r="P14" s="142" t="s">
        <v>114</v>
      </c>
      <c r="Q14" s="142" t="s">
        <v>84</v>
      </c>
      <c r="R14" s="142">
        <v>1</v>
      </c>
      <c r="S14" s="144">
        <v>14.2</v>
      </c>
      <c r="T14" s="142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142">
        <v>14</v>
      </c>
      <c r="N15" s="143">
        <v>45167</v>
      </c>
      <c r="O15" s="142" t="s">
        <v>113</v>
      </c>
      <c r="P15" s="142" t="s">
        <v>4</v>
      </c>
      <c r="Q15" s="142" t="s">
        <v>84</v>
      </c>
      <c r="R15" s="142">
        <v>1</v>
      </c>
      <c r="S15" s="144">
        <v>15.5</v>
      </c>
      <c r="T15" s="142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142">
        <v>15</v>
      </c>
      <c r="N16" s="143">
        <v>45167</v>
      </c>
      <c r="O16" s="142" t="s">
        <v>111</v>
      </c>
      <c r="P16" s="142" t="s">
        <v>8</v>
      </c>
      <c r="Q16" s="142" t="s">
        <v>84</v>
      </c>
      <c r="R16" s="142">
        <v>1</v>
      </c>
      <c r="S16" s="144">
        <v>16.600000000000001</v>
      </c>
      <c r="T16" s="142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142">
        <v>16</v>
      </c>
      <c r="N17" s="143">
        <v>45167</v>
      </c>
      <c r="O17" s="142" t="s">
        <v>112</v>
      </c>
      <c r="P17" s="142" t="s">
        <v>13</v>
      </c>
      <c r="Q17" s="142" t="s">
        <v>84</v>
      </c>
      <c r="R17" s="142">
        <v>1</v>
      </c>
      <c r="S17" s="144">
        <v>14.3</v>
      </c>
      <c r="T17" s="142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142">
        <v>17</v>
      </c>
      <c r="N18" s="143">
        <v>45167</v>
      </c>
      <c r="O18" s="142" t="s">
        <v>111</v>
      </c>
      <c r="P18" s="142" t="s">
        <v>6</v>
      </c>
      <c r="Q18" s="142" t="s">
        <v>84</v>
      </c>
      <c r="R18" s="142">
        <v>1</v>
      </c>
      <c r="S18" s="144">
        <v>17.2</v>
      </c>
      <c r="T18" s="142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142">
        <v>18</v>
      </c>
      <c r="N19" s="143">
        <v>45167</v>
      </c>
      <c r="O19" s="142" t="s">
        <v>111</v>
      </c>
      <c r="P19" s="142" t="s">
        <v>19</v>
      </c>
      <c r="Q19" s="142" t="s">
        <v>84</v>
      </c>
      <c r="R19" s="142">
        <v>1</v>
      </c>
      <c r="S19" s="144">
        <v>17.3</v>
      </c>
      <c r="T19" s="142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142">
        <v>19</v>
      </c>
      <c r="N20" s="143">
        <v>45167</v>
      </c>
      <c r="O20" s="142" t="s">
        <v>112</v>
      </c>
      <c r="P20" s="142" t="s">
        <v>2</v>
      </c>
      <c r="Q20" s="142" t="s">
        <v>84</v>
      </c>
      <c r="R20" s="142">
        <v>1</v>
      </c>
      <c r="S20" s="144">
        <v>15.4</v>
      </c>
      <c r="T20" s="142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142">
        <v>20</v>
      </c>
      <c r="N21" s="143">
        <v>45167</v>
      </c>
      <c r="O21" s="142" t="s">
        <v>111</v>
      </c>
      <c r="P21" s="142" t="s">
        <v>8</v>
      </c>
      <c r="Q21" s="142" t="s">
        <v>84</v>
      </c>
      <c r="R21" s="142">
        <v>1</v>
      </c>
      <c r="S21" s="144">
        <v>17.2</v>
      </c>
      <c r="T21" s="142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142">
        <v>21</v>
      </c>
      <c r="N22" s="143">
        <v>45167</v>
      </c>
      <c r="O22" s="142" t="s">
        <v>111</v>
      </c>
      <c r="P22" s="142" t="s">
        <v>24</v>
      </c>
      <c r="Q22" s="142" t="s">
        <v>84</v>
      </c>
      <c r="R22" s="142">
        <v>1</v>
      </c>
      <c r="S22" s="144">
        <v>15.2</v>
      </c>
      <c r="T22" s="142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142">
        <v>22</v>
      </c>
      <c r="N23" s="143">
        <v>45167</v>
      </c>
      <c r="O23" s="142" t="s">
        <v>111</v>
      </c>
      <c r="P23" s="142" t="s">
        <v>114</v>
      </c>
      <c r="Q23" s="142" t="s">
        <v>84</v>
      </c>
      <c r="R23" s="142">
        <v>1</v>
      </c>
      <c r="S23" s="144">
        <v>16.5</v>
      </c>
      <c r="T23" s="142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142">
        <v>23</v>
      </c>
      <c r="N24" s="143">
        <v>45167</v>
      </c>
      <c r="O24" s="142" t="s">
        <v>111</v>
      </c>
      <c r="P24" s="142" t="s">
        <v>24</v>
      </c>
      <c r="Q24" s="142" t="s">
        <v>84</v>
      </c>
      <c r="R24" s="142">
        <v>1</v>
      </c>
      <c r="S24" s="144">
        <v>16</v>
      </c>
      <c r="T24" s="142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142">
        <v>24</v>
      </c>
      <c r="N25" s="143">
        <v>45167</v>
      </c>
      <c r="O25" s="142" t="s">
        <v>111</v>
      </c>
      <c r="P25" s="142" t="s">
        <v>24</v>
      </c>
      <c r="Q25" s="142" t="s">
        <v>84</v>
      </c>
      <c r="R25" s="142">
        <v>1</v>
      </c>
      <c r="S25" s="144">
        <v>15.5</v>
      </c>
      <c r="T25" s="142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142">
        <v>25</v>
      </c>
      <c r="N26" s="143">
        <v>45167</v>
      </c>
      <c r="O26" s="142" t="s">
        <v>113</v>
      </c>
      <c r="P26" s="142" t="s">
        <v>4</v>
      </c>
      <c r="Q26" s="142" t="s">
        <v>84</v>
      </c>
      <c r="R26" s="142">
        <v>1</v>
      </c>
      <c r="S26" s="144">
        <v>14.7</v>
      </c>
      <c r="T26" s="142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142">
        <v>26</v>
      </c>
      <c r="N27" s="143">
        <v>45167</v>
      </c>
      <c r="O27" s="142" t="s">
        <v>112</v>
      </c>
      <c r="P27" s="142" t="s">
        <v>3</v>
      </c>
      <c r="Q27" s="142" t="s">
        <v>84</v>
      </c>
      <c r="R27" s="142">
        <v>1</v>
      </c>
      <c r="S27" s="144">
        <v>16.100000000000001</v>
      </c>
      <c r="T27" s="142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142">
        <v>27</v>
      </c>
      <c r="N28" s="143">
        <v>45167</v>
      </c>
      <c r="O28" s="142" t="s">
        <v>113</v>
      </c>
      <c r="P28" s="142" t="s">
        <v>17</v>
      </c>
      <c r="Q28" s="142" t="s">
        <v>84</v>
      </c>
      <c r="R28" s="142">
        <v>1</v>
      </c>
      <c r="S28" s="144">
        <v>14.2</v>
      </c>
      <c r="T28" s="142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142">
        <v>28</v>
      </c>
      <c r="N29" s="143">
        <v>45167</v>
      </c>
      <c r="O29" s="142" t="s">
        <v>113</v>
      </c>
      <c r="P29" s="142" t="s">
        <v>17</v>
      </c>
      <c r="Q29" s="142" t="s">
        <v>84</v>
      </c>
      <c r="R29" s="142">
        <v>1</v>
      </c>
      <c r="S29" s="144">
        <v>12.8</v>
      </c>
      <c r="T29" s="142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142">
        <v>29</v>
      </c>
      <c r="N30" s="143">
        <v>45167</v>
      </c>
      <c r="O30" s="142" t="s">
        <v>111</v>
      </c>
      <c r="P30" s="142" t="s">
        <v>19</v>
      </c>
      <c r="Q30" s="142" t="s">
        <v>84</v>
      </c>
      <c r="R30" s="142">
        <v>1</v>
      </c>
      <c r="S30" s="144">
        <v>16.3</v>
      </c>
      <c r="T30" s="142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142">
        <v>30</v>
      </c>
      <c r="N31" s="143">
        <v>45167</v>
      </c>
      <c r="O31" s="142" t="s">
        <v>111</v>
      </c>
      <c r="P31" s="142" t="s">
        <v>6</v>
      </c>
      <c r="Q31" s="142" t="s">
        <v>84</v>
      </c>
      <c r="R31" s="142">
        <v>1</v>
      </c>
      <c r="S31" s="144">
        <v>15.1</v>
      </c>
      <c r="T31" s="142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142">
        <v>31</v>
      </c>
      <c r="N32" s="143">
        <v>45167</v>
      </c>
      <c r="O32" s="142" t="s">
        <v>111</v>
      </c>
      <c r="P32" s="142" t="s">
        <v>6</v>
      </c>
      <c r="Q32" s="142" t="s">
        <v>84</v>
      </c>
      <c r="R32" s="142">
        <v>1</v>
      </c>
      <c r="S32" s="144">
        <v>16.600000000000001</v>
      </c>
      <c r="T32" s="142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142">
        <v>32</v>
      </c>
      <c r="N33" s="143">
        <v>45167</v>
      </c>
      <c r="O33" s="142" t="s">
        <v>113</v>
      </c>
      <c r="P33" s="142" t="s">
        <v>17</v>
      </c>
      <c r="Q33" s="142" t="s">
        <v>84</v>
      </c>
      <c r="R33" s="142">
        <v>1</v>
      </c>
      <c r="S33" s="144">
        <v>14.3</v>
      </c>
      <c r="T33" s="142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142">
        <v>33</v>
      </c>
      <c r="N34" s="143">
        <v>45167</v>
      </c>
      <c r="O34" s="142" t="s">
        <v>113</v>
      </c>
      <c r="P34" s="142" t="s">
        <v>4</v>
      </c>
      <c r="Q34" s="142" t="s">
        <v>84</v>
      </c>
      <c r="R34" s="142">
        <v>1</v>
      </c>
      <c r="S34" s="144">
        <v>14.5</v>
      </c>
      <c r="T34" s="142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142">
        <v>34</v>
      </c>
      <c r="N35" s="143">
        <v>45167</v>
      </c>
      <c r="O35" s="142" t="s">
        <v>113</v>
      </c>
      <c r="P35" s="142" t="s">
        <v>4</v>
      </c>
      <c r="Q35" s="142" t="s">
        <v>84</v>
      </c>
      <c r="R35" s="142">
        <v>1</v>
      </c>
      <c r="S35" s="144">
        <v>15.5</v>
      </c>
      <c r="T35" s="142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142">
        <v>35</v>
      </c>
      <c r="N36" s="143">
        <v>45167</v>
      </c>
      <c r="O36" s="142" t="s">
        <v>113</v>
      </c>
      <c r="P36" s="142" t="s">
        <v>4</v>
      </c>
      <c r="Q36" s="142" t="s">
        <v>84</v>
      </c>
      <c r="R36" s="142">
        <v>1</v>
      </c>
      <c r="S36" s="144">
        <v>15.5</v>
      </c>
      <c r="T36" s="142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142">
        <v>36</v>
      </c>
      <c r="N37" s="143">
        <v>45167</v>
      </c>
      <c r="O37" s="142" t="s">
        <v>112</v>
      </c>
      <c r="P37" s="142" t="s">
        <v>3</v>
      </c>
      <c r="Q37" s="142" t="s">
        <v>84</v>
      </c>
      <c r="R37" s="142">
        <v>1</v>
      </c>
      <c r="S37" s="144">
        <v>14.4</v>
      </c>
      <c r="T37" s="142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142">
        <v>37</v>
      </c>
      <c r="N38" s="143">
        <v>45167</v>
      </c>
      <c r="O38" s="142" t="s">
        <v>112</v>
      </c>
      <c r="P38" s="142" t="s">
        <v>13</v>
      </c>
      <c r="Q38" s="142" t="s">
        <v>84</v>
      </c>
      <c r="R38" s="142">
        <v>1</v>
      </c>
      <c r="S38" s="144">
        <v>15</v>
      </c>
      <c r="T38" s="142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142">
        <v>38</v>
      </c>
      <c r="N39" s="143">
        <v>45167</v>
      </c>
      <c r="O39" s="142" t="s">
        <v>111</v>
      </c>
      <c r="P39" s="142" t="s">
        <v>6</v>
      </c>
      <c r="Q39" s="142" t="s">
        <v>84</v>
      </c>
      <c r="R39" s="142">
        <v>1</v>
      </c>
      <c r="S39" s="144">
        <v>15.3</v>
      </c>
      <c r="T39" s="142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142">
        <v>39</v>
      </c>
      <c r="N40" s="143">
        <v>45167</v>
      </c>
      <c r="O40" s="142" t="s">
        <v>112</v>
      </c>
      <c r="P40" s="142" t="s">
        <v>14</v>
      </c>
      <c r="Q40" s="142" t="s">
        <v>84</v>
      </c>
      <c r="R40" s="142">
        <v>1</v>
      </c>
      <c r="S40" s="144">
        <v>15.6</v>
      </c>
      <c r="T40" s="142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142">
        <v>40</v>
      </c>
      <c r="N41" s="143">
        <v>45167</v>
      </c>
      <c r="O41" s="142" t="s">
        <v>112</v>
      </c>
      <c r="P41" s="142" t="s">
        <v>3</v>
      </c>
      <c r="Q41" s="142" t="s">
        <v>84</v>
      </c>
      <c r="R41" s="142">
        <v>1</v>
      </c>
      <c r="S41" s="144">
        <v>15.7</v>
      </c>
      <c r="T41" s="142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142">
        <v>41</v>
      </c>
      <c r="N42" s="143">
        <v>45168</v>
      </c>
      <c r="O42" s="142" t="s">
        <v>113</v>
      </c>
      <c r="P42" s="142" t="s">
        <v>17</v>
      </c>
      <c r="Q42" s="142" t="s">
        <v>84</v>
      </c>
      <c r="R42" s="142">
        <v>1</v>
      </c>
      <c r="S42" s="144">
        <v>15.6</v>
      </c>
      <c r="T42" s="142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142">
        <v>42</v>
      </c>
      <c r="N43" s="143">
        <v>45168</v>
      </c>
      <c r="O43" s="142" t="s">
        <v>111</v>
      </c>
      <c r="P43" s="142" t="s">
        <v>6</v>
      </c>
      <c r="Q43" s="142" t="s">
        <v>84</v>
      </c>
      <c r="R43" s="142">
        <v>1</v>
      </c>
      <c r="S43" s="144">
        <v>15.7</v>
      </c>
      <c r="T43" s="142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142">
        <v>43</v>
      </c>
      <c r="N44" s="143">
        <v>45168</v>
      </c>
      <c r="O44" s="142" t="s">
        <v>111</v>
      </c>
      <c r="P44" s="142" t="s">
        <v>6</v>
      </c>
      <c r="Q44" s="142" t="s">
        <v>84</v>
      </c>
      <c r="R44" s="142">
        <v>1</v>
      </c>
      <c r="S44" s="144">
        <v>16.399999999999999</v>
      </c>
      <c r="T44" s="142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142">
        <v>44</v>
      </c>
      <c r="N45" s="143">
        <v>45168</v>
      </c>
      <c r="O45" s="142" t="s">
        <v>111</v>
      </c>
      <c r="P45" s="142" t="s">
        <v>6</v>
      </c>
      <c r="Q45" s="142" t="s">
        <v>84</v>
      </c>
      <c r="R45" s="142">
        <v>1</v>
      </c>
      <c r="S45" s="144">
        <v>12.6</v>
      </c>
      <c r="T45" s="142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142">
        <v>45</v>
      </c>
      <c r="N46" s="143">
        <v>45168</v>
      </c>
      <c r="O46" s="142" t="s">
        <v>113</v>
      </c>
      <c r="P46" s="142" t="s">
        <v>4</v>
      </c>
      <c r="Q46" s="142" t="s">
        <v>84</v>
      </c>
      <c r="R46" s="142">
        <v>1</v>
      </c>
      <c r="S46" s="144">
        <v>12.8</v>
      </c>
      <c r="T46" s="142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142">
        <v>46</v>
      </c>
      <c r="N47" s="143">
        <v>45168</v>
      </c>
      <c r="O47" s="142" t="s">
        <v>113</v>
      </c>
      <c r="P47" s="142" t="s">
        <v>4</v>
      </c>
      <c r="Q47" s="142" t="s">
        <v>84</v>
      </c>
      <c r="R47" s="142">
        <v>1</v>
      </c>
      <c r="S47" s="144">
        <v>17</v>
      </c>
      <c r="T47" s="142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142">
        <v>47</v>
      </c>
      <c r="N48" s="143" t="s">
        <v>115</v>
      </c>
      <c r="O48" s="142" t="s">
        <v>113</v>
      </c>
      <c r="P48" s="142" t="s">
        <v>4</v>
      </c>
      <c r="Q48" s="142" t="s">
        <v>84</v>
      </c>
      <c r="R48" s="142">
        <v>1</v>
      </c>
      <c r="S48" s="144">
        <v>11.6</v>
      </c>
      <c r="T48" s="142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142">
        <v>48</v>
      </c>
      <c r="N49" s="143">
        <v>45168</v>
      </c>
      <c r="O49" s="142" t="s">
        <v>113</v>
      </c>
      <c r="P49" s="142" t="s">
        <v>4</v>
      </c>
      <c r="Q49" s="142" t="s">
        <v>84</v>
      </c>
      <c r="R49" s="142">
        <v>1</v>
      </c>
      <c r="S49" s="144">
        <v>15.5</v>
      </c>
      <c r="T49" s="142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142">
        <v>49</v>
      </c>
      <c r="N50" s="143">
        <v>45168</v>
      </c>
      <c r="O50" s="142" t="s">
        <v>111</v>
      </c>
      <c r="P50" s="142" t="s">
        <v>24</v>
      </c>
      <c r="Q50" s="142" t="s">
        <v>84</v>
      </c>
      <c r="R50" s="142">
        <v>1</v>
      </c>
      <c r="S50" s="144">
        <v>16</v>
      </c>
      <c r="T50" s="142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142">
        <v>50</v>
      </c>
      <c r="N51" s="143">
        <v>45168</v>
      </c>
      <c r="O51" s="142" t="s">
        <v>111</v>
      </c>
      <c r="P51" s="142" t="s">
        <v>24</v>
      </c>
      <c r="Q51" s="142" t="s">
        <v>84</v>
      </c>
      <c r="R51" s="142">
        <v>1</v>
      </c>
      <c r="S51" s="144">
        <v>15</v>
      </c>
      <c r="T51" s="142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142">
        <v>51</v>
      </c>
      <c r="N52" s="143">
        <v>45168</v>
      </c>
      <c r="O52" s="142" t="s">
        <v>111</v>
      </c>
      <c r="P52" s="142" t="s">
        <v>24</v>
      </c>
      <c r="Q52" s="142" t="s">
        <v>84</v>
      </c>
      <c r="R52" s="142">
        <v>1</v>
      </c>
      <c r="S52" s="144">
        <v>14.3</v>
      </c>
      <c r="T52" s="142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142">
        <v>52</v>
      </c>
      <c r="N53" s="143">
        <v>45168</v>
      </c>
      <c r="O53" s="142" t="s">
        <v>111</v>
      </c>
      <c r="P53" s="142" t="s">
        <v>114</v>
      </c>
      <c r="Q53" s="142" t="s">
        <v>84</v>
      </c>
      <c r="R53" s="142">
        <v>1</v>
      </c>
      <c r="S53" s="144">
        <v>15.5</v>
      </c>
      <c r="T53" s="142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142">
        <v>53</v>
      </c>
      <c r="N54" s="143">
        <v>45168</v>
      </c>
      <c r="O54" s="142" t="s">
        <v>111</v>
      </c>
      <c r="P54" s="142" t="s">
        <v>114</v>
      </c>
      <c r="Q54" s="142" t="s">
        <v>84</v>
      </c>
      <c r="R54" s="142">
        <v>1</v>
      </c>
      <c r="S54" s="144">
        <v>15.9</v>
      </c>
      <c r="T54" s="142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142">
        <v>54</v>
      </c>
      <c r="N55" s="143">
        <v>45168</v>
      </c>
      <c r="O55" s="142" t="s">
        <v>111</v>
      </c>
      <c r="P55" s="142" t="s">
        <v>114</v>
      </c>
      <c r="Q55" s="142" t="s">
        <v>84</v>
      </c>
      <c r="R55" s="142">
        <v>1</v>
      </c>
      <c r="S55" s="144">
        <v>17.3</v>
      </c>
      <c r="T55" s="142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142">
        <v>55</v>
      </c>
      <c r="N56" s="143">
        <v>45168</v>
      </c>
      <c r="O56" s="142" t="s">
        <v>113</v>
      </c>
      <c r="P56" s="142" t="s">
        <v>17</v>
      </c>
      <c r="Q56" s="142" t="s">
        <v>84</v>
      </c>
      <c r="R56" s="142">
        <v>1</v>
      </c>
      <c r="S56" s="144">
        <v>15.7</v>
      </c>
      <c r="T56" s="142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142">
        <v>56</v>
      </c>
      <c r="N57" s="143">
        <v>45168</v>
      </c>
      <c r="O57" s="142" t="s">
        <v>113</v>
      </c>
      <c r="P57" s="142" t="s">
        <v>17</v>
      </c>
      <c r="Q57" s="142" t="s">
        <v>84</v>
      </c>
      <c r="R57" s="142">
        <v>1</v>
      </c>
      <c r="S57" s="144">
        <v>14.3</v>
      </c>
      <c r="T57" s="142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142">
        <v>57</v>
      </c>
      <c r="N58" s="143">
        <v>45168</v>
      </c>
      <c r="O58" s="142" t="s">
        <v>113</v>
      </c>
      <c r="P58" s="142" t="s">
        <v>17</v>
      </c>
      <c r="Q58" s="142" t="s">
        <v>84</v>
      </c>
      <c r="R58" s="142">
        <v>1</v>
      </c>
      <c r="S58" s="144">
        <v>13.1</v>
      </c>
      <c r="T58" s="142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142">
        <v>58</v>
      </c>
      <c r="N59" s="143">
        <v>45168</v>
      </c>
      <c r="O59" s="142" t="s">
        <v>112</v>
      </c>
      <c r="P59" s="142" t="s">
        <v>13</v>
      </c>
      <c r="Q59" s="142" t="s">
        <v>84</v>
      </c>
      <c r="R59" s="142">
        <v>1</v>
      </c>
      <c r="S59" s="144">
        <v>15.4</v>
      </c>
      <c r="T59" s="142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142">
        <v>59</v>
      </c>
      <c r="N60" s="143">
        <v>45168</v>
      </c>
      <c r="O60" s="142" t="s">
        <v>111</v>
      </c>
      <c r="P60" s="142" t="s">
        <v>19</v>
      </c>
      <c r="Q60" s="142" t="s">
        <v>84</v>
      </c>
      <c r="R60" s="142">
        <v>1</v>
      </c>
      <c r="S60" s="144">
        <v>17.3</v>
      </c>
      <c r="T60" s="142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142">
        <v>60</v>
      </c>
      <c r="N61" s="143">
        <v>45168</v>
      </c>
      <c r="O61" s="142" t="s">
        <v>111</v>
      </c>
      <c r="P61" s="142" t="s">
        <v>19</v>
      </c>
      <c r="Q61" s="142" t="s">
        <v>84</v>
      </c>
      <c r="R61" s="142">
        <v>1</v>
      </c>
      <c r="S61" s="144">
        <v>17.8</v>
      </c>
      <c r="T61" s="142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142">
        <v>61</v>
      </c>
      <c r="N62" s="143">
        <v>45168</v>
      </c>
      <c r="O62" s="142" t="s">
        <v>111</v>
      </c>
      <c r="P62" s="142" t="s">
        <v>19</v>
      </c>
      <c r="Q62" s="142" t="s">
        <v>84</v>
      </c>
      <c r="R62" s="142">
        <v>1</v>
      </c>
      <c r="S62" s="144">
        <v>15.6</v>
      </c>
      <c r="T62" s="142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142">
        <v>62</v>
      </c>
      <c r="N63" s="143">
        <v>45168</v>
      </c>
      <c r="O63" s="142" t="s">
        <v>112</v>
      </c>
      <c r="P63" s="142" t="s">
        <v>13</v>
      </c>
      <c r="Q63" s="142" t="s">
        <v>84</v>
      </c>
      <c r="R63" s="142">
        <v>1</v>
      </c>
      <c r="S63" s="144">
        <v>8.6999999999999993</v>
      </c>
      <c r="T63" s="142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142">
        <v>63</v>
      </c>
      <c r="N64" s="143">
        <v>45168</v>
      </c>
      <c r="O64" s="142" t="s">
        <v>112</v>
      </c>
      <c r="P64" s="142" t="s">
        <v>14</v>
      </c>
      <c r="Q64" s="142" t="s">
        <v>84</v>
      </c>
      <c r="R64" s="142">
        <v>1</v>
      </c>
      <c r="S64" s="144">
        <v>15</v>
      </c>
      <c r="T64" s="142">
        <v>4265</v>
      </c>
    </row>
    <row r="65" spans="1:22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142">
        <v>64</v>
      </c>
      <c r="N65" s="143">
        <v>45168</v>
      </c>
      <c r="O65" s="142" t="s">
        <v>113</v>
      </c>
      <c r="P65" s="142" t="s">
        <v>4</v>
      </c>
      <c r="Q65" s="142" t="s">
        <v>84</v>
      </c>
      <c r="R65" s="142">
        <v>1</v>
      </c>
      <c r="S65" s="144">
        <v>15.9</v>
      </c>
      <c r="T65" s="142">
        <v>4097</v>
      </c>
    </row>
    <row r="66" spans="1:22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142">
        <v>65</v>
      </c>
      <c r="N66" s="143">
        <v>45169</v>
      </c>
      <c r="O66" s="142" t="s">
        <v>111</v>
      </c>
      <c r="P66" s="142" t="s">
        <v>114</v>
      </c>
      <c r="Q66" s="142" t="s">
        <v>84</v>
      </c>
      <c r="R66" s="142">
        <v>1</v>
      </c>
      <c r="S66" s="144">
        <v>17</v>
      </c>
      <c r="T66" s="142">
        <v>4773</v>
      </c>
    </row>
    <row r="67" spans="1:22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142">
        <v>66</v>
      </c>
      <c r="N67" s="143">
        <v>45169</v>
      </c>
      <c r="O67" s="142" t="s">
        <v>111</v>
      </c>
      <c r="P67" s="142" t="s">
        <v>8</v>
      </c>
      <c r="Q67" s="142" t="s">
        <v>84</v>
      </c>
      <c r="R67" s="142">
        <v>1</v>
      </c>
      <c r="S67" s="144">
        <v>15.6</v>
      </c>
      <c r="T67" s="142">
        <v>3218</v>
      </c>
    </row>
    <row r="68" spans="1:22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142">
        <v>67</v>
      </c>
      <c r="N68" s="143">
        <v>45169</v>
      </c>
      <c r="O68" s="142" t="s">
        <v>111</v>
      </c>
      <c r="P68" s="142" t="s">
        <v>114</v>
      </c>
      <c r="Q68" s="142" t="s">
        <v>84</v>
      </c>
      <c r="R68" s="142">
        <v>1</v>
      </c>
      <c r="S68" s="144">
        <v>15.6</v>
      </c>
      <c r="T68" s="142">
        <v>4814</v>
      </c>
    </row>
    <row r="69" spans="1:22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142">
        <v>68</v>
      </c>
      <c r="N69" s="143">
        <v>45169</v>
      </c>
      <c r="O69" s="142" t="s">
        <v>111</v>
      </c>
      <c r="P69" s="142" t="s">
        <v>114</v>
      </c>
      <c r="Q69" s="142" t="s">
        <v>84</v>
      </c>
      <c r="R69" s="142">
        <v>1</v>
      </c>
      <c r="S69" s="144">
        <v>16.100000000000001</v>
      </c>
      <c r="T69" s="142">
        <v>3253</v>
      </c>
    </row>
    <row r="70" spans="1:22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142">
        <v>69</v>
      </c>
      <c r="N70" s="143">
        <v>45169</v>
      </c>
      <c r="O70" s="142" t="s">
        <v>111</v>
      </c>
      <c r="P70" s="142" t="s">
        <v>6</v>
      </c>
      <c r="Q70" s="142" t="s">
        <v>84</v>
      </c>
      <c r="R70" s="142">
        <v>1</v>
      </c>
      <c r="S70" s="144">
        <v>15.8</v>
      </c>
      <c r="T70" s="142">
        <v>4817</v>
      </c>
      <c r="V70" s="145"/>
    </row>
    <row r="71" spans="1:22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142">
        <v>70</v>
      </c>
      <c r="N71" s="143">
        <v>45169</v>
      </c>
      <c r="O71" s="142" t="s">
        <v>111</v>
      </c>
      <c r="P71" s="142" t="s">
        <v>19</v>
      </c>
      <c r="Q71" s="142" t="s">
        <v>84</v>
      </c>
      <c r="R71" s="142">
        <v>1</v>
      </c>
      <c r="S71" s="144">
        <v>15.5</v>
      </c>
      <c r="T71" s="142">
        <v>3314</v>
      </c>
      <c r="V71" s="146">
        <f>SUM(S2:S71)+S77+S78</f>
        <v>1108.9999999999998</v>
      </c>
    </row>
    <row r="72" spans="1:22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142">
        <v>71</v>
      </c>
      <c r="N72" s="143">
        <v>45169</v>
      </c>
      <c r="O72" s="142" t="s">
        <v>111</v>
      </c>
      <c r="P72" s="142" t="s">
        <v>24</v>
      </c>
      <c r="Q72" s="142" t="s">
        <v>84</v>
      </c>
      <c r="R72" s="142">
        <v>1</v>
      </c>
      <c r="S72" s="147">
        <v>14.5</v>
      </c>
      <c r="T72" s="142">
        <v>4671</v>
      </c>
      <c r="V72" s="148">
        <f>SUM(S72:S76)+SUM(S79:S95)+SUM(S97:S140)+S143+S151</f>
        <v>1090</v>
      </c>
    </row>
    <row r="73" spans="1:22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142">
        <v>72</v>
      </c>
      <c r="N73" s="143">
        <v>45169</v>
      </c>
      <c r="O73" s="142" t="s">
        <v>111</v>
      </c>
      <c r="P73" s="142" t="s">
        <v>19</v>
      </c>
      <c r="Q73" s="142" t="s">
        <v>84</v>
      </c>
      <c r="R73" s="142">
        <v>1</v>
      </c>
      <c r="S73" s="147">
        <v>14.3</v>
      </c>
      <c r="T73" s="142">
        <v>4662</v>
      </c>
      <c r="V73" s="149">
        <f>SUM(S141:S142)+SUM(S144:S150)+SUM(S152:S180)+S451+S464+SUM(S466:S612)-S591-S593</f>
        <v>2955.099999999999</v>
      </c>
    </row>
    <row r="74" spans="1:22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142">
        <v>73</v>
      </c>
      <c r="N74" s="143">
        <v>45169</v>
      </c>
      <c r="O74" s="142" t="s">
        <v>111</v>
      </c>
      <c r="P74" s="142" t="s">
        <v>114</v>
      </c>
      <c r="Q74" s="142" t="s">
        <v>84</v>
      </c>
      <c r="R74" s="142">
        <v>1</v>
      </c>
      <c r="S74" s="147">
        <v>15.6</v>
      </c>
      <c r="T74" s="142">
        <v>4668</v>
      </c>
      <c r="V74" s="145"/>
    </row>
    <row r="75" spans="1:22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142">
        <v>74</v>
      </c>
      <c r="N75" s="143">
        <v>45170</v>
      </c>
      <c r="O75" s="142" t="s">
        <v>111</v>
      </c>
      <c r="P75" s="142" t="s">
        <v>19</v>
      </c>
      <c r="Q75" s="142" t="s">
        <v>84</v>
      </c>
      <c r="R75" s="142">
        <v>1</v>
      </c>
      <c r="S75" s="147">
        <v>14.7</v>
      </c>
      <c r="T75" s="142">
        <v>3929</v>
      </c>
      <c r="V75" s="150"/>
    </row>
    <row r="76" spans="1:22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142">
        <v>75</v>
      </c>
      <c r="N76" s="143">
        <v>45170</v>
      </c>
      <c r="O76" s="142" t="s">
        <v>111</v>
      </c>
      <c r="P76" s="142" t="s">
        <v>114</v>
      </c>
      <c r="Q76" s="142" t="s">
        <v>84</v>
      </c>
      <c r="R76" s="142">
        <v>1</v>
      </c>
      <c r="S76" s="147">
        <v>15.5</v>
      </c>
      <c r="T76" s="142">
        <v>3463</v>
      </c>
      <c r="V76" s="150"/>
    </row>
    <row r="77" spans="1:22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142">
        <v>76</v>
      </c>
      <c r="N77" s="143">
        <v>45170</v>
      </c>
      <c r="O77" s="142" t="s">
        <v>111</v>
      </c>
      <c r="P77" s="142" t="s">
        <v>8</v>
      </c>
      <c r="Q77" s="142" t="s">
        <v>84</v>
      </c>
      <c r="R77" s="142">
        <v>1</v>
      </c>
      <c r="S77" s="144">
        <v>16.399999999999999</v>
      </c>
      <c r="T77" s="142">
        <v>4660</v>
      </c>
    </row>
    <row r="78" spans="1:22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142">
        <v>77</v>
      </c>
      <c r="N78" s="143">
        <v>45170</v>
      </c>
      <c r="O78" s="142" t="s">
        <v>112</v>
      </c>
      <c r="P78" s="142" t="s">
        <v>14</v>
      </c>
      <c r="Q78" s="142" t="s">
        <v>84</v>
      </c>
      <c r="R78" s="142">
        <v>1</v>
      </c>
      <c r="S78" s="144">
        <v>16</v>
      </c>
      <c r="T78" s="142">
        <v>3453</v>
      </c>
    </row>
    <row r="79" spans="1:22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142">
        <v>78</v>
      </c>
      <c r="N79" s="143">
        <v>45170</v>
      </c>
      <c r="O79" s="142" t="s">
        <v>112</v>
      </c>
      <c r="P79" s="142" t="s">
        <v>13</v>
      </c>
      <c r="Q79" s="142" t="s">
        <v>84</v>
      </c>
      <c r="R79" s="142">
        <v>1</v>
      </c>
      <c r="S79" s="147">
        <v>14.4</v>
      </c>
      <c r="T79" s="142">
        <v>3456</v>
      </c>
    </row>
    <row r="80" spans="1:22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142">
        <v>79</v>
      </c>
      <c r="N80" s="143">
        <v>45170</v>
      </c>
      <c r="O80" s="142" t="s">
        <v>111</v>
      </c>
      <c r="P80" s="142" t="s">
        <v>19</v>
      </c>
      <c r="Q80" s="142" t="s">
        <v>84</v>
      </c>
      <c r="R80" s="142">
        <v>1</v>
      </c>
      <c r="S80" s="147">
        <v>16.7</v>
      </c>
      <c r="T80" s="142">
        <v>3928</v>
      </c>
    </row>
    <row r="81" spans="1:20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142">
        <v>80</v>
      </c>
      <c r="N81" s="143">
        <v>45170</v>
      </c>
      <c r="O81" s="142" t="s">
        <v>111</v>
      </c>
      <c r="P81" s="142" t="s">
        <v>8</v>
      </c>
      <c r="Q81" s="142" t="s">
        <v>84</v>
      </c>
      <c r="R81" s="142">
        <v>1</v>
      </c>
      <c r="S81" s="147">
        <v>15.1</v>
      </c>
      <c r="T81" s="142">
        <v>4657</v>
      </c>
    </row>
    <row r="82" spans="1:20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142">
        <v>81</v>
      </c>
      <c r="N82" s="143">
        <v>45170</v>
      </c>
      <c r="O82" s="142" t="s">
        <v>111</v>
      </c>
      <c r="P82" s="142" t="s">
        <v>19</v>
      </c>
      <c r="Q82" s="142" t="s">
        <v>84</v>
      </c>
      <c r="R82" s="142">
        <v>1</v>
      </c>
      <c r="S82" s="147">
        <v>15.9</v>
      </c>
      <c r="T82" s="142">
        <v>3464</v>
      </c>
    </row>
    <row r="83" spans="1:20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142">
        <v>82</v>
      </c>
      <c r="N83" s="143">
        <v>45170</v>
      </c>
      <c r="O83" s="142" t="s">
        <v>112</v>
      </c>
      <c r="P83" s="142" t="s">
        <v>13</v>
      </c>
      <c r="Q83" s="142" t="s">
        <v>84</v>
      </c>
      <c r="R83" s="142">
        <v>1</v>
      </c>
      <c r="S83" s="147">
        <v>14.4</v>
      </c>
      <c r="T83" s="142">
        <v>3462</v>
      </c>
    </row>
    <row r="84" spans="1:20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142">
        <v>83</v>
      </c>
      <c r="N84" s="143">
        <v>45170</v>
      </c>
      <c r="O84" s="142" t="s">
        <v>112</v>
      </c>
      <c r="P84" s="142" t="s">
        <v>14</v>
      </c>
      <c r="Q84" s="142" t="s">
        <v>84</v>
      </c>
      <c r="R84" s="142">
        <v>1</v>
      </c>
      <c r="S84" s="147">
        <v>14.5</v>
      </c>
      <c r="T84" s="142">
        <v>3448</v>
      </c>
    </row>
    <row r="85" spans="1:20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142">
        <v>84</v>
      </c>
      <c r="N85" s="143">
        <v>45170</v>
      </c>
      <c r="O85" s="142" t="s">
        <v>111</v>
      </c>
      <c r="P85" s="142" t="s">
        <v>8</v>
      </c>
      <c r="Q85" s="142" t="s">
        <v>84</v>
      </c>
      <c r="R85" s="142">
        <v>1</v>
      </c>
      <c r="S85" s="147">
        <v>16.100000000000001</v>
      </c>
      <c r="T85" s="142">
        <v>3461</v>
      </c>
    </row>
    <row r="86" spans="1:20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142">
        <v>85</v>
      </c>
      <c r="N86" s="143">
        <v>45170</v>
      </c>
      <c r="O86" s="142" t="s">
        <v>111</v>
      </c>
      <c r="P86" s="142" t="s">
        <v>19</v>
      </c>
      <c r="Q86" s="142" t="s">
        <v>84</v>
      </c>
      <c r="R86" s="142">
        <v>1</v>
      </c>
      <c r="S86" s="147">
        <v>17.5</v>
      </c>
      <c r="T86" s="142">
        <v>3224</v>
      </c>
    </row>
    <row r="87" spans="1:20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142">
        <v>86</v>
      </c>
      <c r="N87" s="143">
        <v>45170</v>
      </c>
      <c r="O87" s="142" t="s">
        <v>112</v>
      </c>
      <c r="P87" s="142" t="s">
        <v>3</v>
      </c>
      <c r="Q87" s="142" t="s">
        <v>84</v>
      </c>
      <c r="R87" s="142">
        <v>1</v>
      </c>
      <c r="S87" s="147">
        <v>12.6</v>
      </c>
      <c r="T87" s="142">
        <v>3941</v>
      </c>
    </row>
    <row r="88" spans="1:20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142">
        <v>87</v>
      </c>
      <c r="N88" s="143">
        <v>45170</v>
      </c>
      <c r="O88" s="142" t="s">
        <v>113</v>
      </c>
      <c r="P88" s="142" t="s">
        <v>17</v>
      </c>
      <c r="Q88" s="142" t="s">
        <v>84</v>
      </c>
      <c r="R88" s="142">
        <v>1</v>
      </c>
      <c r="S88" s="147">
        <v>15.2</v>
      </c>
      <c r="T88" s="142">
        <v>4666</v>
      </c>
    </row>
    <row r="89" spans="1:20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142">
        <v>88</v>
      </c>
      <c r="N89" s="143">
        <v>45170</v>
      </c>
      <c r="O89" s="142" t="s">
        <v>113</v>
      </c>
      <c r="P89" s="142" t="s">
        <v>17</v>
      </c>
      <c r="Q89" s="142" t="s">
        <v>84</v>
      </c>
      <c r="R89" s="142">
        <v>1</v>
      </c>
      <c r="S89" s="147">
        <v>14.7</v>
      </c>
      <c r="T89" s="142">
        <v>3465</v>
      </c>
    </row>
    <row r="90" spans="1:20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142">
        <v>89</v>
      </c>
      <c r="N90" s="143">
        <v>45170</v>
      </c>
      <c r="O90" s="142" t="s">
        <v>112</v>
      </c>
      <c r="P90" s="142" t="s">
        <v>3</v>
      </c>
      <c r="Q90" s="142" t="s">
        <v>84</v>
      </c>
      <c r="R90" s="142">
        <v>1</v>
      </c>
      <c r="S90" s="147">
        <v>15.1</v>
      </c>
      <c r="T90" s="142">
        <v>3942</v>
      </c>
    </row>
    <row r="91" spans="1:20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142">
        <v>90</v>
      </c>
      <c r="N91" s="143">
        <v>45170</v>
      </c>
      <c r="O91" s="142" t="s">
        <v>111</v>
      </c>
      <c r="P91" s="142" t="s">
        <v>8</v>
      </c>
      <c r="Q91" s="142" t="s">
        <v>84</v>
      </c>
      <c r="R91" s="142">
        <v>1</v>
      </c>
      <c r="S91" s="147">
        <v>17.100000000000001</v>
      </c>
      <c r="T91" s="142">
        <v>4778</v>
      </c>
    </row>
    <row r="92" spans="1:20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142">
        <v>91</v>
      </c>
      <c r="N92" s="143">
        <v>45170</v>
      </c>
      <c r="O92" s="142" t="s">
        <v>111</v>
      </c>
      <c r="P92" s="142" t="s">
        <v>114</v>
      </c>
      <c r="Q92" s="142" t="s">
        <v>84</v>
      </c>
      <c r="R92" s="142">
        <v>1</v>
      </c>
      <c r="S92" s="147">
        <v>16.8</v>
      </c>
      <c r="T92" s="142">
        <v>3459</v>
      </c>
    </row>
    <row r="93" spans="1:20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142">
        <v>92</v>
      </c>
      <c r="N93" s="143">
        <v>45170</v>
      </c>
      <c r="O93" s="142" t="s">
        <v>111</v>
      </c>
      <c r="P93" s="142" t="s">
        <v>114</v>
      </c>
      <c r="Q93" s="142" t="s">
        <v>84</v>
      </c>
      <c r="R93" s="142">
        <v>1</v>
      </c>
      <c r="S93" s="147">
        <v>17</v>
      </c>
      <c r="T93" s="142">
        <v>4764</v>
      </c>
    </row>
    <row r="94" spans="1:20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142">
        <v>93</v>
      </c>
      <c r="N94" s="143">
        <v>45171</v>
      </c>
      <c r="O94" s="142" t="s">
        <v>112</v>
      </c>
      <c r="P94" s="142" t="s">
        <v>3</v>
      </c>
      <c r="Q94" s="142" t="s">
        <v>84</v>
      </c>
      <c r="R94" s="142">
        <v>1</v>
      </c>
      <c r="S94" s="147">
        <v>16</v>
      </c>
      <c r="T94" s="142">
        <v>3933</v>
      </c>
    </row>
    <row r="95" spans="1:20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142">
        <v>94</v>
      </c>
      <c r="N95" s="143">
        <v>45171</v>
      </c>
      <c r="O95" s="142" t="s">
        <v>111</v>
      </c>
      <c r="P95" s="142" t="s">
        <v>24</v>
      </c>
      <c r="Q95" s="142" t="s">
        <v>84</v>
      </c>
      <c r="R95" s="142">
        <v>1</v>
      </c>
      <c r="S95" s="147">
        <v>16.3</v>
      </c>
      <c r="T95" s="142">
        <v>4733</v>
      </c>
    </row>
    <row r="96" spans="1:20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42">
        <v>95</v>
      </c>
      <c r="N96" s="143">
        <v>45171</v>
      </c>
      <c r="O96" s="142" t="s">
        <v>111</v>
      </c>
      <c r="P96" s="142" t="s">
        <v>24</v>
      </c>
      <c r="Q96" s="142" t="s">
        <v>84</v>
      </c>
      <c r="R96" s="142">
        <v>1</v>
      </c>
      <c r="S96" s="144">
        <v>18.2</v>
      </c>
      <c r="T96" s="142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142">
        <v>96</v>
      </c>
      <c r="N97" s="143">
        <v>45171</v>
      </c>
      <c r="O97" s="142" t="s">
        <v>111</v>
      </c>
      <c r="P97" s="142" t="s">
        <v>24</v>
      </c>
      <c r="Q97" s="142" t="s">
        <v>84</v>
      </c>
      <c r="R97" s="142">
        <v>1</v>
      </c>
      <c r="S97" s="147">
        <v>16.8</v>
      </c>
      <c r="T97" s="142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142">
        <v>97</v>
      </c>
      <c r="N98" s="143">
        <v>45171</v>
      </c>
      <c r="O98" s="142" t="s">
        <v>111</v>
      </c>
      <c r="P98" s="142" t="s">
        <v>19</v>
      </c>
      <c r="Q98" s="142" t="s">
        <v>84</v>
      </c>
      <c r="R98" s="142">
        <v>1</v>
      </c>
      <c r="S98" s="147">
        <v>16</v>
      </c>
      <c r="T98" s="142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142">
        <v>98</v>
      </c>
      <c r="N99" s="143">
        <v>45171</v>
      </c>
      <c r="O99" s="142" t="s">
        <v>113</v>
      </c>
      <c r="P99" s="142" t="s">
        <v>9</v>
      </c>
      <c r="Q99" s="142" t="s">
        <v>84</v>
      </c>
      <c r="R99" s="142">
        <v>1</v>
      </c>
      <c r="S99" s="147">
        <v>15.8</v>
      </c>
      <c r="T99" s="142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142">
        <v>99</v>
      </c>
      <c r="N100" s="143">
        <v>45171</v>
      </c>
      <c r="O100" s="142" t="s">
        <v>113</v>
      </c>
      <c r="P100" s="142" t="s">
        <v>9</v>
      </c>
      <c r="Q100" s="142" t="s">
        <v>84</v>
      </c>
      <c r="R100" s="142">
        <v>1</v>
      </c>
      <c r="S100" s="147">
        <v>15.8</v>
      </c>
      <c r="T100" s="142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142">
        <v>100</v>
      </c>
      <c r="N101" s="143">
        <v>45171</v>
      </c>
      <c r="O101" s="142" t="s">
        <v>113</v>
      </c>
      <c r="P101" s="142" t="s">
        <v>4</v>
      </c>
      <c r="Q101" s="142" t="s">
        <v>84</v>
      </c>
      <c r="R101" s="142">
        <v>1</v>
      </c>
      <c r="S101" s="147">
        <v>16</v>
      </c>
      <c r="T101" s="142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142">
        <v>101</v>
      </c>
      <c r="N102" s="143">
        <v>45171</v>
      </c>
      <c r="O102" s="142" t="s">
        <v>113</v>
      </c>
      <c r="P102" s="142" t="s">
        <v>9</v>
      </c>
      <c r="Q102" s="142" t="s">
        <v>84</v>
      </c>
      <c r="R102" s="142">
        <v>1</v>
      </c>
      <c r="S102" s="147">
        <v>16.5</v>
      </c>
      <c r="T102" s="142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142">
        <v>102</v>
      </c>
      <c r="N103" s="143">
        <v>45171</v>
      </c>
      <c r="O103" s="142" t="s">
        <v>112</v>
      </c>
      <c r="P103" s="142" t="s">
        <v>14</v>
      </c>
      <c r="Q103" s="142" t="s">
        <v>84</v>
      </c>
      <c r="R103" s="142">
        <v>1</v>
      </c>
      <c r="S103" s="147">
        <v>16</v>
      </c>
      <c r="T103" s="142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142">
        <v>103</v>
      </c>
      <c r="N104" s="143">
        <v>45171</v>
      </c>
      <c r="O104" s="142" t="s">
        <v>112</v>
      </c>
      <c r="P104" s="142" t="s">
        <v>13</v>
      </c>
      <c r="Q104" s="142" t="s">
        <v>84</v>
      </c>
      <c r="R104" s="142">
        <v>1</v>
      </c>
      <c r="S104" s="147">
        <v>14.1</v>
      </c>
      <c r="T104" s="142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142">
        <v>104</v>
      </c>
      <c r="N105" s="143">
        <v>45171</v>
      </c>
      <c r="O105" s="142" t="s">
        <v>112</v>
      </c>
      <c r="P105" s="142" t="s">
        <v>14</v>
      </c>
      <c r="Q105" s="142" t="s">
        <v>84</v>
      </c>
      <c r="R105" s="142">
        <v>1</v>
      </c>
      <c r="S105" s="147">
        <v>15.9</v>
      </c>
      <c r="T105" s="142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142">
        <v>105</v>
      </c>
      <c r="N106" s="143">
        <v>45171</v>
      </c>
      <c r="O106" s="142" t="s">
        <v>111</v>
      </c>
      <c r="P106" s="142" t="s">
        <v>8</v>
      </c>
      <c r="Q106" s="142" t="s">
        <v>84</v>
      </c>
      <c r="R106" s="142">
        <v>1</v>
      </c>
      <c r="S106" s="147">
        <v>16</v>
      </c>
      <c r="T106" s="142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142">
        <v>106</v>
      </c>
      <c r="N107" s="143">
        <v>45171</v>
      </c>
      <c r="O107" s="142" t="s">
        <v>111</v>
      </c>
      <c r="P107" s="142" t="s">
        <v>8</v>
      </c>
      <c r="Q107" s="142" t="s">
        <v>84</v>
      </c>
      <c r="R107" s="142">
        <v>1</v>
      </c>
      <c r="S107" s="147">
        <v>16.399999999999999</v>
      </c>
      <c r="T107" s="142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142">
        <v>107</v>
      </c>
      <c r="N108" s="143">
        <v>45171</v>
      </c>
      <c r="O108" s="142" t="s">
        <v>111</v>
      </c>
      <c r="P108" s="142" t="s">
        <v>19</v>
      </c>
      <c r="Q108" s="142" t="s">
        <v>84</v>
      </c>
      <c r="R108" s="142">
        <v>1</v>
      </c>
      <c r="S108" s="147">
        <v>14</v>
      </c>
      <c r="T108" s="142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142">
        <v>108</v>
      </c>
      <c r="N109" s="143">
        <v>45171</v>
      </c>
      <c r="O109" s="142" t="s">
        <v>111</v>
      </c>
      <c r="P109" s="142" t="s">
        <v>116</v>
      </c>
      <c r="Q109" s="142" t="s">
        <v>84</v>
      </c>
      <c r="R109" s="142">
        <v>1</v>
      </c>
      <c r="S109" s="147">
        <v>17.399999999999999</v>
      </c>
      <c r="T109" s="142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142">
        <v>109</v>
      </c>
      <c r="N110" s="143">
        <v>45171</v>
      </c>
      <c r="O110" s="142" t="s">
        <v>111</v>
      </c>
      <c r="P110" s="142" t="s">
        <v>116</v>
      </c>
      <c r="Q110" s="142" t="s">
        <v>84</v>
      </c>
      <c r="R110" s="142">
        <v>1</v>
      </c>
      <c r="S110" s="147">
        <v>16.8</v>
      </c>
      <c r="T110" s="142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142">
        <v>110</v>
      </c>
      <c r="N111" s="143">
        <v>45171</v>
      </c>
      <c r="O111" s="142" t="s">
        <v>111</v>
      </c>
      <c r="P111" s="142" t="s">
        <v>116</v>
      </c>
      <c r="Q111" s="142" t="s">
        <v>84</v>
      </c>
      <c r="R111" s="142">
        <v>1</v>
      </c>
      <c r="S111" s="147">
        <v>17.100000000000001</v>
      </c>
      <c r="T111" s="142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142">
        <v>111</v>
      </c>
      <c r="N112" s="143">
        <v>45171</v>
      </c>
      <c r="O112" s="142" t="s">
        <v>112</v>
      </c>
      <c r="P112" s="142" t="s">
        <v>13</v>
      </c>
      <c r="Q112" s="142" t="s">
        <v>84</v>
      </c>
      <c r="R112" s="142">
        <v>1</v>
      </c>
      <c r="S112" s="147">
        <v>14.3</v>
      </c>
      <c r="T112" s="142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142">
        <v>112</v>
      </c>
      <c r="N113" s="143">
        <v>45171</v>
      </c>
      <c r="O113" s="142" t="s">
        <v>112</v>
      </c>
      <c r="P113" s="142" t="s">
        <v>13</v>
      </c>
      <c r="Q113" s="142" t="s">
        <v>84</v>
      </c>
      <c r="R113" s="142">
        <v>1</v>
      </c>
      <c r="S113" s="147">
        <v>16.5</v>
      </c>
      <c r="T113" s="142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142">
        <v>113</v>
      </c>
      <c r="N114" s="143">
        <v>45171</v>
      </c>
      <c r="O114" s="142" t="s">
        <v>112</v>
      </c>
      <c r="P114" s="142" t="s">
        <v>13</v>
      </c>
      <c r="Q114" s="142" t="s">
        <v>84</v>
      </c>
      <c r="R114" s="142">
        <v>1</v>
      </c>
      <c r="S114" s="147">
        <v>15.4</v>
      </c>
      <c r="T114" s="142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142">
        <v>114</v>
      </c>
      <c r="N115" s="143">
        <v>45171</v>
      </c>
      <c r="O115" s="142" t="s">
        <v>111</v>
      </c>
      <c r="P115" s="142" t="s">
        <v>6</v>
      </c>
      <c r="Q115" s="142" t="s">
        <v>84</v>
      </c>
      <c r="R115" s="142">
        <v>1</v>
      </c>
      <c r="S115" s="147">
        <v>16.399999999999999</v>
      </c>
      <c r="T115" s="142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142">
        <v>115</v>
      </c>
      <c r="N116" s="143">
        <v>45171</v>
      </c>
      <c r="O116" s="142" t="s">
        <v>113</v>
      </c>
      <c r="P116" s="142" t="s">
        <v>4</v>
      </c>
      <c r="Q116" s="142" t="s">
        <v>84</v>
      </c>
      <c r="R116" s="142">
        <v>1</v>
      </c>
      <c r="S116" s="147">
        <v>16.399999999999999</v>
      </c>
      <c r="T116" s="142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142">
        <v>116</v>
      </c>
      <c r="N117" s="143">
        <v>45171</v>
      </c>
      <c r="O117" s="142" t="s">
        <v>113</v>
      </c>
      <c r="P117" s="142" t="s">
        <v>17</v>
      </c>
      <c r="Q117" s="142" t="s">
        <v>84</v>
      </c>
      <c r="R117" s="142">
        <v>1</v>
      </c>
      <c r="S117" s="147">
        <v>17.600000000000001</v>
      </c>
      <c r="T117" s="142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142">
        <v>117</v>
      </c>
      <c r="N118" s="143">
        <v>45171</v>
      </c>
      <c r="O118" s="142" t="s">
        <v>111</v>
      </c>
      <c r="P118" s="142" t="s">
        <v>114</v>
      </c>
      <c r="Q118" s="142" t="s">
        <v>84</v>
      </c>
      <c r="R118" s="142">
        <v>1</v>
      </c>
      <c r="S118" s="147">
        <v>17.8</v>
      </c>
      <c r="T118" s="142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142">
        <v>118</v>
      </c>
      <c r="N119" s="143">
        <v>45171</v>
      </c>
      <c r="O119" s="142" t="s">
        <v>111</v>
      </c>
      <c r="P119" s="142" t="s">
        <v>114</v>
      </c>
      <c r="Q119" s="142" t="s">
        <v>84</v>
      </c>
      <c r="R119" s="142">
        <v>1</v>
      </c>
      <c r="S119" s="147">
        <v>16</v>
      </c>
      <c r="T119" s="142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142">
        <v>119</v>
      </c>
      <c r="N120" s="143">
        <v>45172</v>
      </c>
      <c r="O120" s="142" t="s">
        <v>111</v>
      </c>
      <c r="P120" s="142" t="s">
        <v>6</v>
      </c>
      <c r="Q120" s="142" t="s">
        <v>84</v>
      </c>
      <c r="R120" s="142">
        <v>1</v>
      </c>
      <c r="S120" s="147">
        <v>16.100000000000001</v>
      </c>
      <c r="T120" s="142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142">
        <v>120</v>
      </c>
      <c r="N121" s="143">
        <v>45172</v>
      </c>
      <c r="O121" s="142" t="s">
        <v>111</v>
      </c>
      <c r="P121" s="142" t="s">
        <v>6</v>
      </c>
      <c r="Q121" s="142" t="s">
        <v>84</v>
      </c>
      <c r="R121" s="142">
        <v>1</v>
      </c>
      <c r="S121" s="147">
        <v>16.399999999999999</v>
      </c>
      <c r="T121" s="142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142">
        <v>121</v>
      </c>
      <c r="N122" s="143">
        <v>45172</v>
      </c>
      <c r="O122" s="142" t="s">
        <v>112</v>
      </c>
      <c r="P122" s="142" t="s">
        <v>14</v>
      </c>
      <c r="Q122" s="142" t="s">
        <v>84</v>
      </c>
      <c r="R122" s="142">
        <v>1</v>
      </c>
      <c r="S122" s="147">
        <v>16.100000000000001</v>
      </c>
      <c r="T122" s="142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142">
        <v>122</v>
      </c>
      <c r="N123" s="143">
        <v>45172</v>
      </c>
      <c r="O123" s="142" t="s">
        <v>112</v>
      </c>
      <c r="P123" s="142" t="s">
        <v>14</v>
      </c>
      <c r="Q123" s="142" t="s">
        <v>84</v>
      </c>
      <c r="R123" s="142">
        <v>1</v>
      </c>
      <c r="S123" s="147">
        <v>16.600000000000001</v>
      </c>
      <c r="T123" s="142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142">
        <v>123</v>
      </c>
      <c r="N124" s="143">
        <v>45172</v>
      </c>
      <c r="O124" s="142" t="s">
        <v>111</v>
      </c>
      <c r="P124" s="142" t="s">
        <v>19</v>
      </c>
      <c r="Q124" s="142" t="s">
        <v>84</v>
      </c>
      <c r="R124" s="142">
        <v>1</v>
      </c>
      <c r="S124" s="147">
        <v>16.5</v>
      </c>
      <c r="T124" s="142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142">
        <v>124</v>
      </c>
      <c r="N125" s="143">
        <v>45172</v>
      </c>
      <c r="O125" s="142" t="s">
        <v>112</v>
      </c>
      <c r="P125" s="142" t="s">
        <v>2</v>
      </c>
      <c r="Q125" s="142" t="s">
        <v>84</v>
      </c>
      <c r="R125" s="142">
        <v>1</v>
      </c>
      <c r="S125" s="147">
        <v>16.5</v>
      </c>
      <c r="T125" s="142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142">
        <v>125</v>
      </c>
      <c r="N126" s="143">
        <v>45172</v>
      </c>
      <c r="O126" s="142" t="s">
        <v>112</v>
      </c>
      <c r="P126" s="142" t="s">
        <v>3</v>
      </c>
      <c r="Q126" s="142" t="s">
        <v>84</v>
      </c>
      <c r="R126" s="142">
        <v>1</v>
      </c>
      <c r="S126" s="147">
        <v>17.3</v>
      </c>
      <c r="T126" s="142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142">
        <v>126</v>
      </c>
      <c r="N127" s="143">
        <v>45172</v>
      </c>
      <c r="O127" s="142" t="s">
        <v>111</v>
      </c>
      <c r="P127" s="142" t="s">
        <v>114</v>
      </c>
      <c r="Q127" s="142" t="s">
        <v>84</v>
      </c>
      <c r="R127" s="142">
        <v>1</v>
      </c>
      <c r="S127" s="147">
        <v>16.5</v>
      </c>
      <c r="T127" s="142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142">
        <v>127</v>
      </c>
      <c r="N128" s="143">
        <v>45172</v>
      </c>
      <c r="O128" s="142" t="s">
        <v>113</v>
      </c>
      <c r="P128" s="142" t="s">
        <v>9</v>
      </c>
      <c r="Q128" s="142" t="s">
        <v>84</v>
      </c>
      <c r="R128" s="142">
        <v>1</v>
      </c>
      <c r="S128" s="147">
        <v>16.7</v>
      </c>
      <c r="T128" s="142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142">
        <v>128</v>
      </c>
      <c r="N129" s="143">
        <v>45172</v>
      </c>
      <c r="O129" s="142" t="s">
        <v>111</v>
      </c>
      <c r="P129" s="142" t="s">
        <v>8</v>
      </c>
      <c r="Q129" s="142" t="s">
        <v>84</v>
      </c>
      <c r="R129" s="142">
        <v>1</v>
      </c>
      <c r="S129" s="147">
        <v>16.8</v>
      </c>
      <c r="T129" s="142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142">
        <v>129</v>
      </c>
      <c r="N130" s="143">
        <v>45172</v>
      </c>
      <c r="O130" s="142" t="s">
        <v>111</v>
      </c>
      <c r="P130" s="142" t="s">
        <v>8</v>
      </c>
      <c r="Q130" s="142" t="s">
        <v>84</v>
      </c>
      <c r="R130" s="142">
        <v>1</v>
      </c>
      <c r="S130" s="147">
        <v>16.3</v>
      </c>
      <c r="T130" s="142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142">
        <v>130</v>
      </c>
      <c r="N131" s="143">
        <v>45172</v>
      </c>
      <c r="O131" s="142" t="s">
        <v>111</v>
      </c>
      <c r="P131" s="142" t="s">
        <v>8</v>
      </c>
      <c r="Q131" s="142" t="s">
        <v>84</v>
      </c>
      <c r="R131" s="142">
        <v>1</v>
      </c>
      <c r="S131" s="147">
        <v>14.4</v>
      </c>
      <c r="T131" s="142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142">
        <v>131</v>
      </c>
      <c r="N132" s="143">
        <v>45172</v>
      </c>
      <c r="O132" s="142" t="s">
        <v>111</v>
      </c>
      <c r="P132" s="142" t="s">
        <v>6</v>
      </c>
      <c r="Q132" s="142" t="s">
        <v>84</v>
      </c>
      <c r="R132" s="142">
        <v>1</v>
      </c>
      <c r="S132" s="147">
        <v>16.600000000000001</v>
      </c>
      <c r="T132" s="142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142">
        <v>132</v>
      </c>
      <c r="N133" s="143">
        <v>45172</v>
      </c>
      <c r="O133" s="142" t="s">
        <v>111</v>
      </c>
      <c r="P133" s="142" t="s">
        <v>19</v>
      </c>
      <c r="Q133" s="142" t="s">
        <v>84</v>
      </c>
      <c r="R133" s="142">
        <v>1</v>
      </c>
      <c r="S133" s="147">
        <v>16.899999999999999</v>
      </c>
      <c r="T133" s="142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142">
        <v>133</v>
      </c>
      <c r="N134" s="143">
        <v>45172</v>
      </c>
      <c r="O134" s="142" t="s">
        <v>111</v>
      </c>
      <c r="P134" s="142" t="s">
        <v>24</v>
      </c>
      <c r="Q134" s="142" t="s">
        <v>84</v>
      </c>
      <c r="R134" s="142">
        <v>1</v>
      </c>
      <c r="S134" s="147">
        <v>16.100000000000001</v>
      </c>
      <c r="T134" s="142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142">
        <v>134</v>
      </c>
      <c r="N135" s="143">
        <v>45172</v>
      </c>
      <c r="O135" s="142" t="s">
        <v>112</v>
      </c>
      <c r="P135" s="142" t="s">
        <v>3</v>
      </c>
      <c r="Q135" s="142" t="s">
        <v>84</v>
      </c>
      <c r="R135" s="142">
        <v>1</v>
      </c>
      <c r="S135" s="147">
        <v>16.5</v>
      </c>
      <c r="T135" s="142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142">
        <v>135</v>
      </c>
      <c r="N136" s="143">
        <v>45172</v>
      </c>
      <c r="O136" s="142" t="s">
        <v>112</v>
      </c>
      <c r="P136" s="142" t="s">
        <v>3</v>
      </c>
      <c r="Q136" s="142" t="s">
        <v>84</v>
      </c>
      <c r="R136" s="142">
        <v>1</v>
      </c>
      <c r="S136" s="147">
        <v>16.3</v>
      </c>
      <c r="T136" s="142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142">
        <v>136</v>
      </c>
      <c r="N137" s="143">
        <v>45172</v>
      </c>
      <c r="O137" s="142" t="s">
        <v>111</v>
      </c>
      <c r="P137" s="142" t="s">
        <v>116</v>
      </c>
      <c r="Q137" s="142" t="s">
        <v>84</v>
      </c>
      <c r="R137" s="142">
        <v>1</v>
      </c>
      <c r="S137" s="147">
        <v>16.7</v>
      </c>
      <c r="T137" s="142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142">
        <v>137</v>
      </c>
      <c r="N138" s="143">
        <v>45172</v>
      </c>
      <c r="O138" s="142" t="s">
        <v>111</v>
      </c>
      <c r="P138" s="142" t="s">
        <v>19</v>
      </c>
      <c r="Q138" s="142" t="s">
        <v>84</v>
      </c>
      <c r="R138" s="142">
        <v>1</v>
      </c>
      <c r="S138" s="147">
        <v>16.7</v>
      </c>
      <c r="T138" s="142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142">
        <v>138</v>
      </c>
      <c r="N139" s="143">
        <v>45172</v>
      </c>
      <c r="O139" s="142" t="s">
        <v>112</v>
      </c>
      <c r="P139" s="142" t="s">
        <v>3</v>
      </c>
      <c r="Q139" s="142" t="s">
        <v>84</v>
      </c>
      <c r="R139" s="142">
        <v>1</v>
      </c>
      <c r="S139" s="147">
        <v>16.7</v>
      </c>
      <c r="T139" s="142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142">
        <v>139</v>
      </c>
      <c r="N140" s="143">
        <v>45172</v>
      </c>
      <c r="O140" s="142" t="s">
        <v>113</v>
      </c>
      <c r="P140" s="142" t="s">
        <v>17</v>
      </c>
      <c r="Q140" s="142" t="s">
        <v>84</v>
      </c>
      <c r="R140" s="142">
        <v>1</v>
      </c>
      <c r="S140" s="147">
        <v>15.2</v>
      </c>
      <c r="T140" s="142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142">
        <v>140</v>
      </c>
      <c r="N141" s="143">
        <v>45172</v>
      </c>
      <c r="O141" s="142" t="s">
        <v>113</v>
      </c>
      <c r="P141" s="142" t="s">
        <v>17</v>
      </c>
      <c r="Q141" s="142" t="s">
        <v>84</v>
      </c>
      <c r="R141" s="142">
        <v>1</v>
      </c>
      <c r="S141" s="151">
        <v>15</v>
      </c>
      <c r="T141" s="142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142">
        <v>141</v>
      </c>
      <c r="N142" s="143">
        <v>45172</v>
      </c>
      <c r="O142" s="142" t="s">
        <v>111</v>
      </c>
      <c r="P142" s="142" t="s">
        <v>19</v>
      </c>
      <c r="Q142" s="142" t="s">
        <v>84</v>
      </c>
      <c r="R142" s="142">
        <v>1</v>
      </c>
      <c r="S142" s="151">
        <v>16.8</v>
      </c>
      <c r="T142" s="142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142">
        <v>142</v>
      </c>
      <c r="N143" s="143">
        <v>45172</v>
      </c>
      <c r="O143" s="142" t="s">
        <v>113</v>
      </c>
      <c r="P143" s="142" t="s">
        <v>4</v>
      </c>
      <c r="Q143" s="142" t="s">
        <v>84</v>
      </c>
      <c r="R143" s="142">
        <v>1</v>
      </c>
      <c r="S143" s="147">
        <v>18.100000000000001</v>
      </c>
      <c r="T143" s="142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142">
        <v>143</v>
      </c>
      <c r="N144" s="143">
        <v>45172</v>
      </c>
      <c r="O144" s="142" t="s">
        <v>113</v>
      </c>
      <c r="P144" s="142" t="s">
        <v>9</v>
      </c>
      <c r="Q144" s="142" t="s">
        <v>84</v>
      </c>
      <c r="R144" s="142">
        <v>1</v>
      </c>
      <c r="S144" s="151">
        <v>15.6</v>
      </c>
      <c r="T144" s="142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142">
        <v>144</v>
      </c>
      <c r="N145" s="143">
        <v>45172</v>
      </c>
      <c r="O145" s="142" t="s">
        <v>113</v>
      </c>
      <c r="P145" s="142" t="s">
        <v>9</v>
      </c>
      <c r="Q145" s="142" t="s">
        <v>84</v>
      </c>
      <c r="R145" s="142">
        <v>1</v>
      </c>
      <c r="S145" s="151">
        <v>15.5</v>
      </c>
      <c r="T145" s="142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142">
        <v>145</v>
      </c>
      <c r="N146" s="143">
        <v>45172</v>
      </c>
      <c r="O146" s="142" t="s">
        <v>112</v>
      </c>
      <c r="P146" s="142" t="s">
        <v>14</v>
      </c>
      <c r="Q146" s="142" t="s">
        <v>84</v>
      </c>
      <c r="R146" s="142">
        <v>1</v>
      </c>
      <c r="S146" s="151">
        <v>15.6</v>
      </c>
      <c r="T146" s="142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142">
        <v>146</v>
      </c>
      <c r="N147" s="143">
        <v>45172</v>
      </c>
      <c r="O147" s="142" t="s">
        <v>112</v>
      </c>
      <c r="P147" s="142" t="s">
        <v>14</v>
      </c>
      <c r="Q147" s="142" t="s">
        <v>84</v>
      </c>
      <c r="R147" s="142">
        <v>1</v>
      </c>
      <c r="S147" s="151">
        <v>15.9</v>
      </c>
      <c r="T147" s="142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142">
        <v>147</v>
      </c>
      <c r="N148" s="143">
        <v>45172</v>
      </c>
      <c r="O148" s="142" t="s">
        <v>111</v>
      </c>
      <c r="P148" s="142" t="s">
        <v>114</v>
      </c>
      <c r="Q148" s="142" t="s">
        <v>84</v>
      </c>
      <c r="R148" s="142">
        <v>1</v>
      </c>
      <c r="S148" s="151">
        <v>16.3</v>
      </c>
      <c r="T148" s="142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142">
        <v>148</v>
      </c>
      <c r="N149" s="143">
        <v>45172</v>
      </c>
      <c r="O149" s="142" t="s">
        <v>111</v>
      </c>
      <c r="P149" s="142" t="s">
        <v>8</v>
      </c>
      <c r="Q149" s="142" t="s">
        <v>84</v>
      </c>
      <c r="R149" s="142">
        <v>1</v>
      </c>
      <c r="S149" s="151">
        <v>16.600000000000001</v>
      </c>
      <c r="T149" s="142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142">
        <v>149</v>
      </c>
      <c r="N150" s="143">
        <v>45172</v>
      </c>
      <c r="O150" s="142" t="s">
        <v>111</v>
      </c>
      <c r="P150" s="142" t="s">
        <v>8</v>
      </c>
      <c r="Q150" s="142" t="s">
        <v>84</v>
      </c>
      <c r="R150" s="142">
        <v>1</v>
      </c>
      <c r="S150" s="151">
        <v>16.2</v>
      </c>
      <c r="T150" s="142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142">
        <v>150</v>
      </c>
      <c r="N151" s="143">
        <v>45172</v>
      </c>
      <c r="O151" s="142" t="s">
        <v>111</v>
      </c>
      <c r="P151" s="142" t="s">
        <v>116</v>
      </c>
      <c r="Q151" s="142" t="s">
        <v>84</v>
      </c>
      <c r="R151" s="142">
        <v>1</v>
      </c>
      <c r="S151" s="147">
        <v>17</v>
      </c>
      <c r="T151" s="142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142">
        <v>151</v>
      </c>
      <c r="N152" s="143">
        <v>45172</v>
      </c>
      <c r="O152" s="142" t="s">
        <v>111</v>
      </c>
      <c r="P152" s="142" t="s">
        <v>116</v>
      </c>
      <c r="Q152" s="142" t="s">
        <v>84</v>
      </c>
      <c r="R152" s="142">
        <v>1</v>
      </c>
      <c r="S152" s="151">
        <v>17.5</v>
      </c>
      <c r="T152" s="142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142">
        <v>152</v>
      </c>
      <c r="N153" s="143">
        <v>45172</v>
      </c>
      <c r="O153" s="142" t="s">
        <v>111</v>
      </c>
      <c r="P153" s="142" t="s">
        <v>116</v>
      </c>
      <c r="Q153" s="142" t="s">
        <v>84</v>
      </c>
      <c r="R153" s="142">
        <v>1</v>
      </c>
      <c r="S153" s="151">
        <v>16.5</v>
      </c>
      <c r="T153" s="142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142">
        <v>153</v>
      </c>
      <c r="N154" s="143">
        <v>45172</v>
      </c>
      <c r="O154" s="142" t="s">
        <v>112</v>
      </c>
      <c r="P154" s="142" t="s">
        <v>13</v>
      </c>
      <c r="Q154" s="142" t="s">
        <v>84</v>
      </c>
      <c r="R154" s="142">
        <v>1</v>
      </c>
      <c r="S154" s="151">
        <v>12.6</v>
      </c>
      <c r="T154" s="142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142">
        <v>154</v>
      </c>
      <c r="N155" s="143">
        <v>45172</v>
      </c>
      <c r="O155" s="142" t="s">
        <v>113</v>
      </c>
      <c r="P155" s="142" t="s">
        <v>17</v>
      </c>
      <c r="Q155" s="142" t="s">
        <v>84</v>
      </c>
      <c r="R155" s="142">
        <v>1</v>
      </c>
      <c r="S155" s="151">
        <v>16.8</v>
      </c>
      <c r="T155" s="142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142">
        <v>155</v>
      </c>
      <c r="N156" s="143">
        <v>45172</v>
      </c>
      <c r="O156" s="142" t="s">
        <v>111</v>
      </c>
      <c r="P156" s="142" t="s">
        <v>6</v>
      </c>
      <c r="Q156" s="142" t="s">
        <v>84</v>
      </c>
      <c r="R156" s="142">
        <v>1</v>
      </c>
      <c r="S156" s="151">
        <v>16.899999999999999</v>
      </c>
      <c r="T156" s="142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142">
        <v>156</v>
      </c>
      <c r="N157" s="143">
        <v>45172</v>
      </c>
      <c r="O157" s="142" t="s">
        <v>112</v>
      </c>
      <c r="P157" s="142" t="s">
        <v>14</v>
      </c>
      <c r="Q157" s="142" t="s">
        <v>84</v>
      </c>
      <c r="R157" s="142">
        <v>1</v>
      </c>
      <c r="S157" s="151">
        <v>17.100000000000001</v>
      </c>
      <c r="T157" s="142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142">
        <v>157</v>
      </c>
      <c r="N158" s="143">
        <v>45173</v>
      </c>
      <c r="O158" s="142" t="s">
        <v>112</v>
      </c>
      <c r="P158" s="142" t="s">
        <v>2</v>
      </c>
      <c r="Q158" s="142" t="s">
        <v>84</v>
      </c>
      <c r="R158" s="142">
        <v>1</v>
      </c>
      <c r="S158" s="151">
        <v>17.2</v>
      </c>
      <c r="T158" s="142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142">
        <v>158</v>
      </c>
      <c r="N159" s="143">
        <v>45173</v>
      </c>
      <c r="O159" s="142" t="s">
        <v>112</v>
      </c>
      <c r="P159" s="142" t="s">
        <v>2</v>
      </c>
      <c r="Q159" s="142" t="s">
        <v>84</v>
      </c>
      <c r="R159" s="142">
        <v>1</v>
      </c>
      <c r="S159" s="151">
        <v>15.5</v>
      </c>
      <c r="T159" s="142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142">
        <v>159</v>
      </c>
      <c r="N160" s="143">
        <v>45173</v>
      </c>
      <c r="O160" s="142" t="s">
        <v>112</v>
      </c>
      <c r="P160" s="142" t="s">
        <v>2</v>
      </c>
      <c r="Q160" s="142" t="s">
        <v>84</v>
      </c>
      <c r="R160" s="142">
        <v>1</v>
      </c>
      <c r="S160" s="151">
        <v>16</v>
      </c>
      <c r="T160" s="142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142">
        <v>160</v>
      </c>
      <c r="N161" s="143">
        <v>45173</v>
      </c>
      <c r="O161" s="142" t="s">
        <v>112</v>
      </c>
      <c r="P161" s="142" t="s">
        <v>3</v>
      </c>
      <c r="Q161" s="142" t="s">
        <v>84</v>
      </c>
      <c r="R161" s="142">
        <v>1</v>
      </c>
      <c r="S161" s="151">
        <v>16.399999999999999</v>
      </c>
      <c r="T161" s="142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142">
        <v>161</v>
      </c>
      <c r="N162" s="143">
        <v>45173</v>
      </c>
      <c r="O162" s="142" t="s">
        <v>111</v>
      </c>
      <c r="P162" s="142" t="s">
        <v>19</v>
      </c>
      <c r="Q162" s="142" t="s">
        <v>84</v>
      </c>
      <c r="R162" s="142">
        <v>1</v>
      </c>
      <c r="S162" s="151">
        <v>15.7</v>
      </c>
      <c r="T162" s="142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142">
        <v>162</v>
      </c>
      <c r="N163" s="143">
        <v>45173</v>
      </c>
      <c r="O163" s="142" t="s">
        <v>111</v>
      </c>
      <c r="P163" s="142" t="s">
        <v>114</v>
      </c>
      <c r="Q163" s="142" t="s">
        <v>84</v>
      </c>
      <c r="R163" s="142">
        <v>1</v>
      </c>
      <c r="S163" s="151">
        <v>15.7</v>
      </c>
      <c r="T163" s="142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142">
        <v>163</v>
      </c>
      <c r="N164" s="143">
        <v>45173</v>
      </c>
      <c r="O164" s="142" t="s">
        <v>111</v>
      </c>
      <c r="P164" s="142" t="s">
        <v>24</v>
      </c>
      <c r="Q164" s="142" t="s">
        <v>84</v>
      </c>
      <c r="R164" s="142">
        <v>1</v>
      </c>
      <c r="S164" s="151">
        <v>15.7</v>
      </c>
      <c r="T164" s="142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142">
        <v>164</v>
      </c>
      <c r="N165" s="143">
        <v>45173</v>
      </c>
      <c r="O165" s="142" t="s">
        <v>111</v>
      </c>
      <c r="P165" s="142" t="s">
        <v>24</v>
      </c>
      <c r="Q165" s="142" t="s">
        <v>84</v>
      </c>
      <c r="R165" s="142">
        <v>1</v>
      </c>
      <c r="S165" s="151">
        <v>16.8</v>
      </c>
      <c r="T165" s="142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142">
        <v>165</v>
      </c>
      <c r="N166" s="143">
        <v>45173</v>
      </c>
      <c r="O166" s="142" t="s">
        <v>112</v>
      </c>
      <c r="P166" s="142" t="s">
        <v>3</v>
      </c>
      <c r="Q166" s="142" t="s">
        <v>84</v>
      </c>
      <c r="R166" s="142">
        <v>1</v>
      </c>
      <c r="S166" s="151">
        <v>15.4</v>
      </c>
      <c r="T166" s="142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142">
        <v>166</v>
      </c>
      <c r="N167" s="143">
        <v>45173</v>
      </c>
      <c r="O167" s="142" t="s">
        <v>111</v>
      </c>
      <c r="P167" s="142" t="s">
        <v>24</v>
      </c>
      <c r="Q167" s="142" t="s">
        <v>84</v>
      </c>
      <c r="R167" s="142">
        <v>1</v>
      </c>
      <c r="S167" s="151">
        <v>16.8</v>
      </c>
      <c r="T167" s="142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142">
        <v>167</v>
      </c>
      <c r="N168" s="143">
        <v>45173</v>
      </c>
      <c r="O168" s="142" t="s">
        <v>113</v>
      </c>
      <c r="P168" s="142" t="s">
        <v>17</v>
      </c>
      <c r="Q168" s="142" t="s">
        <v>84</v>
      </c>
      <c r="R168" s="142">
        <v>1</v>
      </c>
      <c r="S168" s="151">
        <v>14.9</v>
      </c>
      <c r="T168" s="142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142">
        <v>168</v>
      </c>
      <c r="N169" s="143">
        <v>45173</v>
      </c>
      <c r="O169" s="142" t="s">
        <v>111</v>
      </c>
      <c r="P169" s="142" t="s">
        <v>8</v>
      </c>
      <c r="Q169" s="142" t="s">
        <v>84</v>
      </c>
      <c r="R169" s="142">
        <v>1</v>
      </c>
      <c r="S169" s="151">
        <v>14.6</v>
      </c>
      <c r="T169" s="142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142">
        <v>169</v>
      </c>
      <c r="N170" s="143">
        <v>45173</v>
      </c>
      <c r="O170" s="142" t="s">
        <v>111</v>
      </c>
      <c r="P170" s="142" t="s">
        <v>8</v>
      </c>
      <c r="Q170" s="142" t="s">
        <v>84</v>
      </c>
      <c r="R170" s="142">
        <v>1</v>
      </c>
      <c r="S170" s="151">
        <v>15.9</v>
      </c>
      <c r="T170" s="142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142">
        <v>170</v>
      </c>
      <c r="N171" s="143">
        <v>45173</v>
      </c>
      <c r="O171" s="142" t="s">
        <v>111</v>
      </c>
      <c r="P171" s="142" t="s">
        <v>6</v>
      </c>
      <c r="Q171" s="142" t="s">
        <v>84</v>
      </c>
      <c r="R171" s="142">
        <v>1</v>
      </c>
      <c r="S171" s="151">
        <v>16.399999999999999</v>
      </c>
      <c r="T171" s="142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142">
        <v>171</v>
      </c>
      <c r="N172" s="143">
        <v>45173</v>
      </c>
      <c r="O172" s="142" t="s">
        <v>111</v>
      </c>
      <c r="P172" s="142" t="s">
        <v>116</v>
      </c>
      <c r="Q172" s="142" t="s">
        <v>84</v>
      </c>
      <c r="R172" s="142">
        <v>1</v>
      </c>
      <c r="S172" s="151">
        <v>16.100000000000001</v>
      </c>
      <c r="T172" s="142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142">
        <v>172</v>
      </c>
      <c r="N173" s="143">
        <v>45173</v>
      </c>
      <c r="O173" s="142" t="s">
        <v>111</v>
      </c>
      <c r="P173" s="142" t="s">
        <v>116</v>
      </c>
      <c r="Q173" s="142" t="s">
        <v>84</v>
      </c>
      <c r="R173" s="142">
        <v>1</v>
      </c>
      <c r="S173" s="151">
        <v>15</v>
      </c>
      <c r="T173" s="142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142">
        <v>173</v>
      </c>
      <c r="N174" s="143">
        <v>45173</v>
      </c>
      <c r="O174" s="142" t="s">
        <v>111</v>
      </c>
      <c r="P174" s="142" t="s">
        <v>116</v>
      </c>
      <c r="Q174" s="142" t="s">
        <v>84</v>
      </c>
      <c r="R174" s="142">
        <v>1</v>
      </c>
      <c r="S174" s="151">
        <v>16.3</v>
      </c>
      <c r="T174" s="142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142">
        <v>174</v>
      </c>
      <c r="N175" s="143">
        <v>45173</v>
      </c>
      <c r="O175" s="142" t="s">
        <v>112</v>
      </c>
      <c r="P175" s="142" t="s">
        <v>13</v>
      </c>
      <c r="Q175" s="142" t="s">
        <v>84</v>
      </c>
      <c r="R175" s="142">
        <v>1</v>
      </c>
      <c r="S175" s="151">
        <v>15</v>
      </c>
      <c r="T175" s="142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142">
        <v>175</v>
      </c>
      <c r="N176" s="143">
        <v>45173</v>
      </c>
      <c r="O176" s="142" t="s">
        <v>112</v>
      </c>
      <c r="P176" s="142" t="s">
        <v>13</v>
      </c>
      <c r="Q176" s="142" t="s">
        <v>84</v>
      </c>
      <c r="R176" s="142">
        <v>1</v>
      </c>
      <c r="S176" s="151">
        <v>15.8</v>
      </c>
      <c r="T176" s="142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142">
        <v>176</v>
      </c>
      <c r="N177" s="143">
        <v>45173</v>
      </c>
      <c r="O177" s="142" t="s">
        <v>111</v>
      </c>
      <c r="P177" s="142" t="s">
        <v>19</v>
      </c>
      <c r="Q177" s="142" t="s">
        <v>84</v>
      </c>
      <c r="R177" s="142">
        <v>1</v>
      </c>
      <c r="S177" s="151">
        <v>16.2</v>
      </c>
      <c r="T177" s="142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142">
        <v>177</v>
      </c>
      <c r="N178" s="143">
        <v>45173</v>
      </c>
      <c r="O178" s="142" t="s">
        <v>111</v>
      </c>
      <c r="P178" s="152" t="s">
        <v>114</v>
      </c>
      <c r="Q178" s="142" t="s">
        <v>84</v>
      </c>
      <c r="R178" s="142">
        <v>1</v>
      </c>
      <c r="S178" s="151">
        <v>16.5</v>
      </c>
      <c r="T178" s="142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142">
        <v>178</v>
      </c>
      <c r="N179" s="143">
        <v>45173</v>
      </c>
      <c r="O179" s="142" t="s">
        <v>111</v>
      </c>
      <c r="P179" s="142" t="s">
        <v>114</v>
      </c>
      <c r="Q179" s="142" t="s">
        <v>84</v>
      </c>
      <c r="R179" s="142">
        <v>1</v>
      </c>
      <c r="S179" s="151">
        <v>16.600000000000001</v>
      </c>
      <c r="T179" s="142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142">
        <v>179</v>
      </c>
      <c r="N180" s="143">
        <v>45173</v>
      </c>
      <c r="O180" s="142" t="s">
        <v>111</v>
      </c>
      <c r="P180" s="142" t="s">
        <v>114</v>
      </c>
      <c r="Q180" s="142" t="s">
        <v>84</v>
      </c>
      <c r="R180" s="142">
        <v>1</v>
      </c>
      <c r="S180" s="151">
        <v>13.7</v>
      </c>
      <c r="T180" s="142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153">
        <v>77</v>
      </c>
      <c r="N361" s="154">
        <v>45204</v>
      </c>
      <c r="O361" s="153" t="s">
        <v>88</v>
      </c>
      <c r="P361" s="153" t="s">
        <v>91</v>
      </c>
      <c r="Q361" s="153" t="s">
        <v>84</v>
      </c>
      <c r="R361" s="153">
        <v>1</v>
      </c>
      <c r="S361" s="155">
        <v>15.3</v>
      </c>
      <c r="T361" s="153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142">
        <v>167</v>
      </c>
      <c r="N451" s="143">
        <v>45207</v>
      </c>
      <c r="O451" s="142" t="s">
        <v>88</v>
      </c>
      <c r="P451" s="142" t="s">
        <v>91</v>
      </c>
      <c r="Q451" s="142" t="s">
        <v>84</v>
      </c>
      <c r="R451" s="142">
        <v>1</v>
      </c>
      <c r="S451" s="151">
        <v>15.4</v>
      </c>
      <c r="T451" s="142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142">
        <v>180</v>
      </c>
      <c r="N464" s="143">
        <v>45207</v>
      </c>
      <c r="O464" s="142" t="s">
        <v>88</v>
      </c>
      <c r="P464" s="142" t="s">
        <v>93</v>
      </c>
      <c r="Q464" s="142" t="s">
        <v>84</v>
      </c>
      <c r="R464" s="142">
        <v>1</v>
      </c>
      <c r="S464" s="151">
        <v>17</v>
      </c>
      <c r="T464" s="142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153">
        <v>181</v>
      </c>
      <c r="N465" s="154">
        <v>45207</v>
      </c>
      <c r="O465" s="153" t="s">
        <v>85</v>
      </c>
      <c r="P465" s="153" t="s">
        <v>86</v>
      </c>
      <c r="Q465" s="153" t="s">
        <v>84</v>
      </c>
      <c r="R465" s="153">
        <v>1</v>
      </c>
      <c r="S465" s="155">
        <v>17.5</v>
      </c>
      <c r="T465" s="153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142">
        <v>182</v>
      </c>
      <c r="N466" s="143">
        <v>45208</v>
      </c>
      <c r="O466" s="142" t="s">
        <v>85</v>
      </c>
      <c r="P466" s="142" t="s">
        <v>90</v>
      </c>
      <c r="Q466" s="142" t="s">
        <v>84</v>
      </c>
      <c r="R466" s="142">
        <v>1</v>
      </c>
      <c r="S466" s="151">
        <v>16.600000000000001</v>
      </c>
      <c r="T466" s="142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142">
        <v>183</v>
      </c>
      <c r="N467" s="143">
        <v>45208</v>
      </c>
      <c r="O467" s="142" t="s">
        <v>85</v>
      </c>
      <c r="P467" s="142" t="s">
        <v>96</v>
      </c>
      <c r="Q467" s="142" t="s">
        <v>84</v>
      </c>
      <c r="R467" s="142">
        <v>1</v>
      </c>
      <c r="S467" s="151">
        <v>15.5</v>
      </c>
      <c r="T467" s="142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142">
        <v>184</v>
      </c>
      <c r="N468" s="143">
        <v>45208</v>
      </c>
      <c r="O468" s="142" t="s">
        <v>88</v>
      </c>
      <c r="P468" s="142" t="s">
        <v>100</v>
      </c>
      <c r="Q468" s="142" t="s">
        <v>84</v>
      </c>
      <c r="R468" s="142">
        <v>1</v>
      </c>
      <c r="S468" s="151">
        <v>17.3</v>
      </c>
      <c r="T468" s="142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142">
        <v>185</v>
      </c>
      <c r="N469" s="143">
        <v>45208</v>
      </c>
      <c r="O469" s="142" t="s">
        <v>88</v>
      </c>
      <c r="P469" s="142" t="s">
        <v>91</v>
      </c>
      <c r="Q469" s="142" t="s">
        <v>84</v>
      </c>
      <c r="R469" s="142">
        <v>1</v>
      </c>
      <c r="S469" s="151">
        <v>15.5</v>
      </c>
      <c r="T469" s="142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142">
        <v>186</v>
      </c>
      <c r="N470" s="143">
        <v>45208</v>
      </c>
      <c r="O470" s="142" t="s">
        <v>88</v>
      </c>
      <c r="P470" s="142" t="s">
        <v>100</v>
      </c>
      <c r="Q470" s="142" t="s">
        <v>84</v>
      </c>
      <c r="R470" s="142">
        <v>1</v>
      </c>
      <c r="S470" s="151">
        <v>17.100000000000001</v>
      </c>
      <c r="T470" s="142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142">
        <v>1</v>
      </c>
      <c r="N471" s="143">
        <v>45209</v>
      </c>
      <c r="O471" s="142" t="s">
        <v>85</v>
      </c>
      <c r="P471" s="142" t="s">
        <v>90</v>
      </c>
      <c r="Q471" s="142" t="s">
        <v>84</v>
      </c>
      <c r="R471" s="142">
        <v>1</v>
      </c>
      <c r="S471" s="151">
        <v>15.2</v>
      </c>
      <c r="T471" s="142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142">
        <v>2</v>
      </c>
      <c r="N472" s="143">
        <v>45209</v>
      </c>
      <c r="O472" s="142" t="s">
        <v>85</v>
      </c>
      <c r="P472" s="142" t="s">
        <v>90</v>
      </c>
      <c r="Q472" s="142" t="s">
        <v>84</v>
      </c>
      <c r="R472" s="142">
        <v>1</v>
      </c>
      <c r="S472" s="151">
        <v>10.6</v>
      </c>
      <c r="T472" s="142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142">
        <v>3</v>
      </c>
      <c r="N473" s="143">
        <v>45209</v>
      </c>
      <c r="O473" s="142" t="s">
        <v>85</v>
      </c>
      <c r="P473" s="142" t="s">
        <v>90</v>
      </c>
      <c r="Q473" s="142" t="s">
        <v>84</v>
      </c>
      <c r="R473" s="142">
        <v>1</v>
      </c>
      <c r="S473" s="151">
        <v>14.5</v>
      </c>
      <c r="T473" s="142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142">
        <v>4</v>
      </c>
      <c r="N474" s="143">
        <v>45210</v>
      </c>
      <c r="O474" s="142" t="s">
        <v>85</v>
      </c>
      <c r="P474" s="142" t="s">
        <v>87</v>
      </c>
      <c r="Q474" s="142" t="s">
        <v>84</v>
      </c>
      <c r="R474" s="142">
        <v>1</v>
      </c>
      <c r="S474" s="151">
        <v>15.9</v>
      </c>
      <c r="T474" s="142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142">
        <v>5</v>
      </c>
      <c r="N475" s="143">
        <v>45210</v>
      </c>
      <c r="O475" s="142" t="s">
        <v>85</v>
      </c>
      <c r="P475" s="142" t="s">
        <v>86</v>
      </c>
      <c r="Q475" s="142" t="s">
        <v>84</v>
      </c>
      <c r="R475" s="142">
        <v>1</v>
      </c>
      <c r="S475" s="151">
        <v>15.8</v>
      </c>
      <c r="T475" s="142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142">
        <v>6</v>
      </c>
      <c r="N476" s="143">
        <v>45210</v>
      </c>
      <c r="O476" s="142" t="s">
        <v>88</v>
      </c>
      <c r="P476" s="142" t="s">
        <v>93</v>
      </c>
      <c r="Q476" s="142" t="s">
        <v>84</v>
      </c>
      <c r="R476" s="142">
        <v>1</v>
      </c>
      <c r="S476" s="151">
        <v>15.6</v>
      </c>
      <c r="T476" s="142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142">
        <v>7</v>
      </c>
      <c r="N477" s="143">
        <v>45210</v>
      </c>
      <c r="O477" s="142" t="s">
        <v>88</v>
      </c>
      <c r="P477" s="142" t="s">
        <v>94</v>
      </c>
      <c r="Q477" s="142" t="s">
        <v>84</v>
      </c>
      <c r="R477" s="142">
        <v>1</v>
      </c>
      <c r="S477" s="151">
        <v>17.100000000000001</v>
      </c>
      <c r="T477" s="142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142">
        <v>8</v>
      </c>
      <c r="N478" s="143">
        <v>45210</v>
      </c>
      <c r="O478" s="142" t="s">
        <v>85</v>
      </c>
      <c r="P478" s="142" t="s">
        <v>96</v>
      </c>
      <c r="Q478" s="142" t="s">
        <v>84</v>
      </c>
      <c r="R478" s="142">
        <v>1</v>
      </c>
      <c r="S478" s="151">
        <v>18.399999999999999</v>
      </c>
      <c r="T478" s="142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142">
        <v>9</v>
      </c>
      <c r="N479" s="143">
        <v>45210</v>
      </c>
      <c r="O479" s="142" t="s">
        <v>85</v>
      </c>
      <c r="P479" s="142" t="s">
        <v>90</v>
      </c>
      <c r="Q479" s="142" t="s">
        <v>84</v>
      </c>
      <c r="R479" s="142">
        <v>1</v>
      </c>
      <c r="S479" s="151">
        <v>16</v>
      </c>
      <c r="T479" s="142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142">
        <v>10</v>
      </c>
      <c r="N480" s="143">
        <v>45210</v>
      </c>
      <c r="O480" s="142" t="s">
        <v>85</v>
      </c>
      <c r="P480" s="142" t="s">
        <v>90</v>
      </c>
      <c r="Q480" s="142" t="s">
        <v>84</v>
      </c>
      <c r="R480" s="142">
        <v>1</v>
      </c>
      <c r="S480" s="151">
        <v>16.8</v>
      </c>
      <c r="T480" s="142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142">
        <v>11</v>
      </c>
      <c r="N481" s="143">
        <v>45210</v>
      </c>
      <c r="O481" s="142" t="s">
        <v>85</v>
      </c>
      <c r="P481" s="142" t="s">
        <v>96</v>
      </c>
      <c r="Q481" s="142" t="s">
        <v>84</v>
      </c>
      <c r="R481" s="142">
        <v>1</v>
      </c>
      <c r="S481" s="151">
        <v>18.3</v>
      </c>
      <c r="T481" s="142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142">
        <v>12</v>
      </c>
      <c r="N482" s="143">
        <v>45210</v>
      </c>
      <c r="O482" s="142" t="s">
        <v>85</v>
      </c>
      <c r="P482" s="142" t="s">
        <v>96</v>
      </c>
      <c r="Q482" s="142" t="s">
        <v>84</v>
      </c>
      <c r="R482" s="142">
        <v>1</v>
      </c>
      <c r="S482" s="151">
        <v>15.5</v>
      </c>
      <c r="T482" s="142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142">
        <v>13</v>
      </c>
      <c r="N483" s="143">
        <v>45210</v>
      </c>
      <c r="O483" s="142" t="s">
        <v>85</v>
      </c>
      <c r="P483" s="142" t="s">
        <v>96</v>
      </c>
      <c r="Q483" s="142" t="s">
        <v>84</v>
      </c>
      <c r="R483" s="142">
        <v>1</v>
      </c>
      <c r="S483" s="151">
        <v>16.899999999999999</v>
      </c>
      <c r="T483" s="142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142">
        <v>14</v>
      </c>
      <c r="N484" s="143">
        <v>45210</v>
      </c>
      <c r="O484" s="142" t="s">
        <v>85</v>
      </c>
      <c r="P484" s="142" t="s">
        <v>96</v>
      </c>
      <c r="Q484" s="142" t="s">
        <v>84</v>
      </c>
      <c r="R484" s="142">
        <v>1</v>
      </c>
      <c r="S484" s="151">
        <v>15.9</v>
      </c>
      <c r="T484" s="142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142">
        <v>15</v>
      </c>
      <c r="N485" s="143">
        <v>45210</v>
      </c>
      <c r="O485" s="142" t="s">
        <v>85</v>
      </c>
      <c r="P485" s="142" t="s">
        <v>96</v>
      </c>
      <c r="Q485" s="142" t="s">
        <v>84</v>
      </c>
      <c r="R485" s="142">
        <v>1</v>
      </c>
      <c r="S485" s="151">
        <v>17.7</v>
      </c>
      <c r="T485" s="142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142">
        <v>16</v>
      </c>
      <c r="N486" s="143">
        <v>45211</v>
      </c>
      <c r="O486" s="142" t="s">
        <v>88</v>
      </c>
      <c r="P486" s="142" t="s">
        <v>89</v>
      </c>
      <c r="Q486" s="142" t="s">
        <v>84</v>
      </c>
      <c r="R486" s="142">
        <v>1</v>
      </c>
      <c r="S486" s="151">
        <v>16</v>
      </c>
      <c r="T486" s="142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142">
        <v>17</v>
      </c>
      <c r="N487" s="143">
        <v>45211</v>
      </c>
      <c r="O487" s="142" t="s">
        <v>88</v>
      </c>
      <c r="P487" s="142" t="s">
        <v>103</v>
      </c>
      <c r="Q487" s="142" t="s">
        <v>84</v>
      </c>
      <c r="R487" s="142">
        <v>1</v>
      </c>
      <c r="S487" s="151">
        <v>18</v>
      </c>
      <c r="T487" s="142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142">
        <v>18</v>
      </c>
      <c r="N488" s="143">
        <v>45211</v>
      </c>
      <c r="O488" s="142" t="s">
        <v>88</v>
      </c>
      <c r="P488" s="142" t="s">
        <v>98</v>
      </c>
      <c r="Q488" s="142" t="s">
        <v>84</v>
      </c>
      <c r="R488" s="142">
        <v>1</v>
      </c>
      <c r="S488" s="151">
        <v>19.899999999999999</v>
      </c>
      <c r="T488" s="142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142">
        <v>19</v>
      </c>
      <c r="N489" s="143">
        <v>45211</v>
      </c>
      <c r="O489" s="142" t="s">
        <v>88</v>
      </c>
      <c r="P489" s="142" t="s">
        <v>98</v>
      </c>
      <c r="Q489" s="142" t="s">
        <v>84</v>
      </c>
      <c r="R489" s="142">
        <v>1</v>
      </c>
      <c r="S489" s="151">
        <v>14.6</v>
      </c>
      <c r="T489" s="142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142">
        <v>20</v>
      </c>
      <c r="N490" s="143">
        <v>45211</v>
      </c>
      <c r="O490" s="142" t="s">
        <v>88</v>
      </c>
      <c r="P490" s="142" t="s">
        <v>91</v>
      </c>
      <c r="Q490" s="142" t="s">
        <v>84</v>
      </c>
      <c r="R490" s="142">
        <v>1</v>
      </c>
      <c r="S490" s="151">
        <v>15.9</v>
      </c>
      <c r="T490" s="142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142">
        <v>21</v>
      </c>
      <c r="N491" s="143">
        <v>45211</v>
      </c>
      <c r="O491" s="142" t="s">
        <v>88</v>
      </c>
      <c r="P491" s="142" t="s">
        <v>91</v>
      </c>
      <c r="Q491" s="142" t="s">
        <v>84</v>
      </c>
      <c r="R491" s="142">
        <v>1</v>
      </c>
      <c r="S491" s="151">
        <v>16</v>
      </c>
      <c r="T491" s="142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142">
        <v>22</v>
      </c>
      <c r="N492" s="143">
        <v>45211</v>
      </c>
      <c r="O492" s="142" t="s">
        <v>88</v>
      </c>
      <c r="P492" s="142" t="s">
        <v>91</v>
      </c>
      <c r="Q492" s="142" t="s">
        <v>84</v>
      </c>
      <c r="R492" s="142">
        <v>1</v>
      </c>
      <c r="S492" s="151">
        <v>16</v>
      </c>
      <c r="T492" s="142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142">
        <v>23</v>
      </c>
      <c r="N493" s="143">
        <v>45211</v>
      </c>
      <c r="O493" s="142" t="s">
        <v>88</v>
      </c>
      <c r="P493" s="142" t="s">
        <v>93</v>
      </c>
      <c r="Q493" s="142" t="s">
        <v>84</v>
      </c>
      <c r="R493" s="142">
        <v>1</v>
      </c>
      <c r="S493" s="151">
        <v>16.2</v>
      </c>
      <c r="T493" s="142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142">
        <v>24</v>
      </c>
      <c r="N494" s="143">
        <v>45211</v>
      </c>
      <c r="O494" s="142" t="s">
        <v>88</v>
      </c>
      <c r="P494" s="142" t="s">
        <v>93</v>
      </c>
      <c r="Q494" s="142" t="s">
        <v>84</v>
      </c>
      <c r="R494" s="142">
        <v>1</v>
      </c>
      <c r="S494" s="151">
        <v>16</v>
      </c>
      <c r="T494" s="142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142">
        <v>25</v>
      </c>
      <c r="N495" s="143">
        <v>45211</v>
      </c>
      <c r="O495" s="142" t="s">
        <v>88</v>
      </c>
      <c r="P495" s="142" t="s">
        <v>104</v>
      </c>
      <c r="Q495" s="142" t="s">
        <v>84</v>
      </c>
      <c r="R495" s="142">
        <v>1</v>
      </c>
      <c r="S495" s="151">
        <v>15.6</v>
      </c>
      <c r="T495" s="142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142">
        <v>26</v>
      </c>
      <c r="N496" s="143">
        <v>45211</v>
      </c>
      <c r="O496" s="142" t="s">
        <v>88</v>
      </c>
      <c r="P496" s="142" t="s">
        <v>104</v>
      </c>
      <c r="Q496" s="142" t="s">
        <v>84</v>
      </c>
      <c r="R496" s="142">
        <v>1</v>
      </c>
      <c r="S496" s="151">
        <v>17.2</v>
      </c>
      <c r="T496" s="142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142">
        <v>27</v>
      </c>
      <c r="N497" s="143">
        <v>45211</v>
      </c>
      <c r="O497" s="142" t="s">
        <v>85</v>
      </c>
      <c r="P497" s="142" t="s">
        <v>90</v>
      </c>
      <c r="Q497" s="142" t="s">
        <v>84</v>
      </c>
      <c r="R497" s="142">
        <v>1</v>
      </c>
      <c r="S497" s="151">
        <v>19.2</v>
      </c>
      <c r="T497" s="142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142">
        <v>28</v>
      </c>
      <c r="N498" s="143">
        <v>45211</v>
      </c>
      <c r="O498" s="142" t="s">
        <v>85</v>
      </c>
      <c r="P498" s="142" t="s">
        <v>90</v>
      </c>
      <c r="Q498" s="142" t="s">
        <v>84</v>
      </c>
      <c r="R498" s="142">
        <v>1</v>
      </c>
      <c r="S498" s="151">
        <v>19.600000000000001</v>
      </c>
      <c r="T498" s="142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142">
        <v>29</v>
      </c>
      <c r="N499" s="143">
        <v>45211</v>
      </c>
      <c r="O499" s="142" t="s">
        <v>85</v>
      </c>
      <c r="P499" s="142" t="s">
        <v>97</v>
      </c>
      <c r="Q499" s="142" t="s">
        <v>84</v>
      </c>
      <c r="R499" s="142">
        <v>1</v>
      </c>
      <c r="S499" s="151">
        <v>16.899999999999999</v>
      </c>
      <c r="T499" s="142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142">
        <v>30</v>
      </c>
      <c r="N500" s="143">
        <v>45211</v>
      </c>
      <c r="O500" s="142" t="s">
        <v>85</v>
      </c>
      <c r="P500" s="142" t="s">
        <v>86</v>
      </c>
      <c r="Q500" s="142" t="s">
        <v>84</v>
      </c>
      <c r="R500" s="142">
        <v>1</v>
      </c>
      <c r="S500" s="151">
        <v>16.5</v>
      </c>
      <c r="T500" s="142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142">
        <v>31</v>
      </c>
      <c r="N501" s="143">
        <v>45211</v>
      </c>
      <c r="O501" s="142" t="s">
        <v>85</v>
      </c>
      <c r="P501" s="142" t="s">
        <v>86</v>
      </c>
      <c r="Q501" s="142" t="s">
        <v>84</v>
      </c>
      <c r="R501" s="142">
        <v>1</v>
      </c>
      <c r="S501" s="151">
        <v>15.8</v>
      </c>
      <c r="T501" s="142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142">
        <v>32</v>
      </c>
      <c r="N502" s="143">
        <v>45211</v>
      </c>
      <c r="O502" s="142" t="s">
        <v>85</v>
      </c>
      <c r="P502" s="142" t="s">
        <v>86</v>
      </c>
      <c r="Q502" s="142" t="s">
        <v>84</v>
      </c>
      <c r="R502" s="142">
        <v>1</v>
      </c>
      <c r="S502" s="151">
        <v>13.6</v>
      </c>
      <c r="T502" s="142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142">
        <v>33</v>
      </c>
      <c r="N503" s="143">
        <v>45211</v>
      </c>
      <c r="O503" s="142" t="s">
        <v>88</v>
      </c>
      <c r="P503" s="142" t="s">
        <v>89</v>
      </c>
      <c r="Q503" s="142" t="s">
        <v>84</v>
      </c>
      <c r="R503" s="142">
        <v>1</v>
      </c>
      <c r="S503" s="151">
        <v>15.2</v>
      </c>
      <c r="T503" s="142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142">
        <v>34</v>
      </c>
      <c r="N504" s="143">
        <v>45211</v>
      </c>
      <c r="O504" s="142" t="s">
        <v>88</v>
      </c>
      <c r="P504" s="142" t="s">
        <v>89</v>
      </c>
      <c r="Q504" s="142" t="s">
        <v>84</v>
      </c>
      <c r="R504" s="142">
        <v>1</v>
      </c>
      <c r="S504" s="151">
        <v>19.3</v>
      </c>
      <c r="T504" s="142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142">
        <v>35</v>
      </c>
      <c r="N505" s="143">
        <v>45211</v>
      </c>
      <c r="O505" s="142" t="s">
        <v>85</v>
      </c>
      <c r="P505" s="142" t="s">
        <v>87</v>
      </c>
      <c r="Q505" s="142" t="s">
        <v>84</v>
      </c>
      <c r="R505" s="142">
        <v>1</v>
      </c>
      <c r="S505" s="151">
        <v>16.899999999999999</v>
      </c>
      <c r="T505" s="142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142">
        <v>36</v>
      </c>
      <c r="N506" s="143">
        <v>45211</v>
      </c>
      <c r="O506" s="142" t="s">
        <v>88</v>
      </c>
      <c r="P506" s="142" t="s">
        <v>99</v>
      </c>
      <c r="Q506" s="142" t="s">
        <v>84</v>
      </c>
      <c r="R506" s="142">
        <v>1</v>
      </c>
      <c r="S506" s="151">
        <v>16.8</v>
      </c>
      <c r="T506" s="142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142">
        <v>37</v>
      </c>
      <c r="N507" s="143">
        <v>45211</v>
      </c>
      <c r="O507" s="142" t="s">
        <v>88</v>
      </c>
      <c r="P507" s="142" t="s">
        <v>94</v>
      </c>
      <c r="Q507" s="142" t="s">
        <v>84</v>
      </c>
      <c r="R507" s="142">
        <v>1</v>
      </c>
      <c r="S507" s="151">
        <v>17.399999999999999</v>
      </c>
      <c r="T507" s="142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142">
        <v>38</v>
      </c>
      <c r="N508" s="143">
        <v>45211</v>
      </c>
      <c r="O508" s="142" t="s">
        <v>88</v>
      </c>
      <c r="P508" s="142" t="s">
        <v>94</v>
      </c>
      <c r="Q508" s="142" t="s">
        <v>84</v>
      </c>
      <c r="R508" s="142">
        <v>1</v>
      </c>
      <c r="S508" s="151">
        <v>16.7</v>
      </c>
      <c r="T508" s="142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142">
        <v>39</v>
      </c>
      <c r="N509" s="143">
        <v>45211</v>
      </c>
      <c r="O509" s="142" t="s">
        <v>85</v>
      </c>
      <c r="P509" s="142" t="s">
        <v>92</v>
      </c>
      <c r="Q509" s="142" t="s">
        <v>84</v>
      </c>
      <c r="R509" s="142">
        <v>1</v>
      </c>
      <c r="S509" s="151">
        <v>16.399999999999999</v>
      </c>
      <c r="T509" s="142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142">
        <v>40</v>
      </c>
      <c r="N510" s="143">
        <v>45211</v>
      </c>
      <c r="O510" s="142" t="s">
        <v>85</v>
      </c>
      <c r="P510" s="142" t="s">
        <v>92</v>
      </c>
      <c r="Q510" s="142" t="s">
        <v>84</v>
      </c>
      <c r="R510" s="142">
        <v>1</v>
      </c>
      <c r="S510" s="151">
        <v>18.3</v>
      </c>
      <c r="T510" s="142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142">
        <v>41</v>
      </c>
      <c r="N511" s="143">
        <v>45213</v>
      </c>
      <c r="O511" s="142" t="s">
        <v>85</v>
      </c>
      <c r="P511" s="142" t="s">
        <v>86</v>
      </c>
      <c r="Q511" s="142" t="s">
        <v>84</v>
      </c>
      <c r="R511" s="142">
        <v>1</v>
      </c>
      <c r="S511" s="151">
        <v>16.899999999999999</v>
      </c>
      <c r="T511" s="142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142">
        <v>42</v>
      </c>
      <c r="N512" s="143">
        <v>45213</v>
      </c>
      <c r="O512" s="142" t="s">
        <v>85</v>
      </c>
      <c r="P512" s="142" t="s">
        <v>97</v>
      </c>
      <c r="Q512" s="142" t="s">
        <v>84</v>
      </c>
      <c r="R512" s="142">
        <v>1</v>
      </c>
      <c r="S512" s="151">
        <v>16.3</v>
      </c>
      <c r="T512" s="142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142">
        <v>43</v>
      </c>
      <c r="N513" s="143">
        <v>45213</v>
      </c>
      <c r="O513" s="142" t="s">
        <v>85</v>
      </c>
      <c r="P513" s="142" t="s">
        <v>96</v>
      </c>
      <c r="Q513" s="142" t="s">
        <v>84</v>
      </c>
      <c r="R513" s="142">
        <v>1</v>
      </c>
      <c r="S513" s="151">
        <v>17.5</v>
      </c>
      <c r="T513" s="142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142">
        <v>44</v>
      </c>
      <c r="N514" s="143">
        <v>45213</v>
      </c>
      <c r="O514" s="142" t="s">
        <v>85</v>
      </c>
      <c r="P514" s="142" t="s">
        <v>87</v>
      </c>
      <c r="Q514" s="142" t="s">
        <v>84</v>
      </c>
      <c r="R514" s="142">
        <v>1</v>
      </c>
      <c r="S514" s="151">
        <v>15.6</v>
      </c>
      <c r="T514" s="142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142">
        <v>45</v>
      </c>
      <c r="N515" s="143">
        <v>45213</v>
      </c>
      <c r="O515" s="142" t="s">
        <v>85</v>
      </c>
      <c r="P515" s="142" t="s">
        <v>96</v>
      </c>
      <c r="Q515" s="142" t="s">
        <v>84</v>
      </c>
      <c r="R515" s="142">
        <v>1</v>
      </c>
      <c r="S515" s="151">
        <v>16.899999999999999</v>
      </c>
      <c r="T515" s="142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142">
        <v>46</v>
      </c>
      <c r="N516" s="143">
        <v>45213</v>
      </c>
      <c r="O516" s="142" t="s">
        <v>85</v>
      </c>
      <c r="P516" s="142" t="s">
        <v>92</v>
      </c>
      <c r="Q516" s="142" t="s">
        <v>84</v>
      </c>
      <c r="R516" s="142">
        <v>1</v>
      </c>
      <c r="S516" s="151">
        <v>16.399999999999999</v>
      </c>
      <c r="T516" s="142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142">
        <v>47</v>
      </c>
      <c r="N517" s="143">
        <v>45213</v>
      </c>
      <c r="O517" s="142" t="s">
        <v>85</v>
      </c>
      <c r="P517" s="142" t="s">
        <v>92</v>
      </c>
      <c r="Q517" s="142" t="s">
        <v>84</v>
      </c>
      <c r="R517" s="142">
        <v>1</v>
      </c>
      <c r="S517" s="151">
        <v>15.3</v>
      </c>
      <c r="T517" s="142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142">
        <v>48</v>
      </c>
      <c r="N518" s="143">
        <v>45213</v>
      </c>
      <c r="O518" s="142" t="s">
        <v>88</v>
      </c>
      <c r="P518" s="142" t="s">
        <v>91</v>
      </c>
      <c r="Q518" s="142" t="s">
        <v>84</v>
      </c>
      <c r="R518" s="142">
        <v>1</v>
      </c>
      <c r="S518" s="151">
        <v>17</v>
      </c>
      <c r="T518" s="142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142">
        <v>49</v>
      </c>
      <c r="N519" s="143">
        <v>45213</v>
      </c>
      <c r="O519" s="142" t="s">
        <v>88</v>
      </c>
      <c r="P519" s="142" t="s">
        <v>93</v>
      </c>
      <c r="Q519" s="142" t="s">
        <v>84</v>
      </c>
      <c r="R519" s="142">
        <v>1</v>
      </c>
      <c r="S519" s="151">
        <v>15.2</v>
      </c>
      <c r="T519" s="142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142">
        <v>50</v>
      </c>
      <c r="N520" s="143">
        <v>45213</v>
      </c>
      <c r="O520" s="142" t="s">
        <v>88</v>
      </c>
      <c r="P520" s="142" t="s">
        <v>91</v>
      </c>
      <c r="Q520" s="142" t="s">
        <v>84</v>
      </c>
      <c r="R520" s="142">
        <v>1</v>
      </c>
      <c r="S520" s="151">
        <v>15.4</v>
      </c>
      <c r="T520" s="142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142">
        <v>51</v>
      </c>
      <c r="N521" s="143">
        <v>45213</v>
      </c>
      <c r="O521" s="142" t="s">
        <v>88</v>
      </c>
      <c r="P521" s="142" t="s">
        <v>94</v>
      </c>
      <c r="Q521" s="142" t="s">
        <v>84</v>
      </c>
      <c r="R521" s="142">
        <v>1</v>
      </c>
      <c r="S521" s="151">
        <v>14.8</v>
      </c>
      <c r="T521" s="142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142">
        <v>52</v>
      </c>
      <c r="N522" s="143">
        <v>45213</v>
      </c>
      <c r="O522" s="142" t="s">
        <v>88</v>
      </c>
      <c r="P522" s="142" t="s">
        <v>94</v>
      </c>
      <c r="Q522" s="142" t="s">
        <v>84</v>
      </c>
      <c r="R522" s="142">
        <v>1</v>
      </c>
      <c r="S522" s="151">
        <v>16.399999999999999</v>
      </c>
      <c r="T522" s="142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142">
        <v>53</v>
      </c>
      <c r="N523" s="143">
        <v>45213</v>
      </c>
      <c r="O523" s="142" t="s">
        <v>88</v>
      </c>
      <c r="P523" s="142" t="s">
        <v>89</v>
      </c>
      <c r="Q523" s="142" t="s">
        <v>84</v>
      </c>
      <c r="R523" s="142">
        <v>1</v>
      </c>
      <c r="S523" s="151">
        <v>17.3</v>
      </c>
      <c r="T523" s="142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142">
        <v>54</v>
      </c>
      <c r="N524" s="143">
        <v>45213</v>
      </c>
      <c r="O524" s="142" t="s">
        <v>88</v>
      </c>
      <c r="P524" s="142" t="s">
        <v>99</v>
      </c>
      <c r="Q524" s="142" t="s">
        <v>84</v>
      </c>
      <c r="R524" s="142">
        <v>1</v>
      </c>
      <c r="S524" s="151">
        <v>16.3</v>
      </c>
      <c r="T524" s="142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142">
        <v>55</v>
      </c>
      <c r="N525" s="143">
        <v>45213</v>
      </c>
      <c r="O525" s="142" t="s">
        <v>88</v>
      </c>
      <c r="P525" s="142" t="s">
        <v>89</v>
      </c>
      <c r="Q525" s="142" t="s">
        <v>84</v>
      </c>
      <c r="R525" s="142">
        <v>1</v>
      </c>
      <c r="S525" s="151">
        <v>17.5</v>
      </c>
      <c r="T525" s="142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142">
        <v>56</v>
      </c>
      <c r="N526" s="143">
        <v>45213</v>
      </c>
      <c r="O526" s="142" t="s">
        <v>88</v>
      </c>
      <c r="P526" s="142" t="s">
        <v>99</v>
      </c>
      <c r="Q526" s="142" t="s">
        <v>84</v>
      </c>
      <c r="R526" s="142">
        <v>1</v>
      </c>
      <c r="S526" s="151">
        <v>15.4</v>
      </c>
      <c r="T526" s="142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142">
        <v>57</v>
      </c>
      <c r="N527" s="143">
        <v>45213</v>
      </c>
      <c r="O527" s="142" t="s">
        <v>88</v>
      </c>
      <c r="P527" s="142" t="s">
        <v>98</v>
      </c>
      <c r="Q527" s="142" t="s">
        <v>84</v>
      </c>
      <c r="R527" s="142">
        <v>1</v>
      </c>
      <c r="S527" s="151">
        <v>15.5</v>
      </c>
      <c r="T527" s="142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142">
        <v>58</v>
      </c>
      <c r="N528" s="143">
        <v>45213</v>
      </c>
      <c r="O528" s="142" t="s">
        <v>88</v>
      </c>
      <c r="P528" s="142" t="s">
        <v>104</v>
      </c>
      <c r="Q528" s="142" t="s">
        <v>84</v>
      </c>
      <c r="R528" s="142">
        <v>1</v>
      </c>
      <c r="S528" s="151">
        <v>14.2</v>
      </c>
      <c r="T528" s="142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142">
        <v>59</v>
      </c>
      <c r="N529" s="143">
        <v>45213</v>
      </c>
      <c r="O529" s="142" t="s">
        <v>88</v>
      </c>
      <c r="P529" s="142" t="s">
        <v>98</v>
      </c>
      <c r="Q529" s="142" t="s">
        <v>84</v>
      </c>
      <c r="R529" s="142">
        <v>1</v>
      </c>
      <c r="S529" s="151">
        <v>14</v>
      </c>
      <c r="T529" s="142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142">
        <v>60</v>
      </c>
      <c r="N530" s="143">
        <v>45213</v>
      </c>
      <c r="O530" s="142" t="s">
        <v>88</v>
      </c>
      <c r="P530" s="142" t="s">
        <v>104</v>
      </c>
      <c r="Q530" s="142" t="s">
        <v>84</v>
      </c>
      <c r="R530" s="142">
        <v>1</v>
      </c>
      <c r="S530" s="151">
        <v>16.8</v>
      </c>
      <c r="T530" s="142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142">
        <v>61</v>
      </c>
      <c r="N531" s="143">
        <v>45213</v>
      </c>
      <c r="O531" s="142" t="s">
        <v>88</v>
      </c>
      <c r="P531" s="142" t="s">
        <v>103</v>
      </c>
      <c r="Q531" s="142" t="s">
        <v>84</v>
      </c>
      <c r="R531" s="142">
        <v>1</v>
      </c>
      <c r="S531" s="151">
        <v>14.5</v>
      </c>
      <c r="T531" s="142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142">
        <v>62</v>
      </c>
      <c r="N532" s="143">
        <v>45213</v>
      </c>
      <c r="O532" s="142" t="s">
        <v>88</v>
      </c>
      <c r="P532" s="142" t="s">
        <v>93</v>
      </c>
      <c r="Q532" s="142" t="s">
        <v>84</v>
      </c>
      <c r="R532" s="142">
        <v>1</v>
      </c>
      <c r="S532" s="151">
        <v>15.6</v>
      </c>
      <c r="T532" s="142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142">
        <v>63</v>
      </c>
      <c r="N533" s="143">
        <v>45213</v>
      </c>
      <c r="O533" s="142" t="s">
        <v>85</v>
      </c>
      <c r="P533" s="142" t="s">
        <v>87</v>
      </c>
      <c r="Q533" s="142" t="s">
        <v>84</v>
      </c>
      <c r="R533" s="142">
        <v>1</v>
      </c>
      <c r="S533" s="151">
        <v>12.8</v>
      </c>
      <c r="T533" s="142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142">
        <v>64</v>
      </c>
      <c r="N534" s="143">
        <v>45213</v>
      </c>
      <c r="O534" s="142" t="s">
        <v>85</v>
      </c>
      <c r="P534" s="142" t="s">
        <v>90</v>
      </c>
      <c r="Q534" s="142" t="s">
        <v>84</v>
      </c>
      <c r="R534" s="142">
        <v>1</v>
      </c>
      <c r="S534" s="151">
        <v>16.3</v>
      </c>
      <c r="T534" s="142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142">
        <v>65</v>
      </c>
      <c r="N535" s="143">
        <v>45214</v>
      </c>
      <c r="O535" s="142" t="s">
        <v>85</v>
      </c>
      <c r="P535" s="142" t="s">
        <v>90</v>
      </c>
      <c r="Q535" s="142" t="s">
        <v>84</v>
      </c>
      <c r="R535" s="142">
        <v>1</v>
      </c>
      <c r="S535" s="151">
        <v>16</v>
      </c>
      <c r="T535" s="142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142">
        <v>66</v>
      </c>
      <c r="N536" s="143">
        <v>45214</v>
      </c>
      <c r="O536" s="142" t="s">
        <v>85</v>
      </c>
      <c r="P536" s="142" t="s">
        <v>86</v>
      </c>
      <c r="Q536" s="142" t="s">
        <v>84</v>
      </c>
      <c r="R536" s="142">
        <v>1</v>
      </c>
      <c r="S536" s="151">
        <v>14.6</v>
      </c>
      <c r="T536" s="142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142">
        <v>67</v>
      </c>
      <c r="N537" s="143">
        <v>45214</v>
      </c>
      <c r="O537" s="142" t="s">
        <v>85</v>
      </c>
      <c r="P537" s="142" t="s">
        <v>87</v>
      </c>
      <c r="Q537" s="142" t="s">
        <v>84</v>
      </c>
      <c r="R537" s="142">
        <v>1</v>
      </c>
      <c r="S537" s="151">
        <v>14.2</v>
      </c>
      <c r="T537" s="142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142">
        <v>68</v>
      </c>
      <c r="N538" s="143">
        <v>45214</v>
      </c>
      <c r="O538" s="142" t="s">
        <v>85</v>
      </c>
      <c r="P538" s="142" t="s">
        <v>87</v>
      </c>
      <c r="Q538" s="142" t="s">
        <v>84</v>
      </c>
      <c r="R538" s="142">
        <v>1</v>
      </c>
      <c r="S538" s="151">
        <v>13.2</v>
      </c>
      <c r="T538" s="142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142">
        <v>69</v>
      </c>
      <c r="N539" s="143">
        <v>45214</v>
      </c>
      <c r="O539" s="142" t="s">
        <v>85</v>
      </c>
      <c r="P539" s="142" t="s">
        <v>87</v>
      </c>
      <c r="Q539" s="142" t="s">
        <v>84</v>
      </c>
      <c r="R539" s="142">
        <v>1</v>
      </c>
      <c r="S539" s="151">
        <v>15.7</v>
      </c>
      <c r="T539" s="142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142">
        <v>70</v>
      </c>
      <c r="N540" s="143">
        <v>45214</v>
      </c>
      <c r="O540" s="142" t="s">
        <v>85</v>
      </c>
      <c r="P540" s="142" t="s">
        <v>90</v>
      </c>
      <c r="Q540" s="142" t="s">
        <v>84</v>
      </c>
      <c r="R540" s="142">
        <v>1</v>
      </c>
      <c r="S540" s="151">
        <v>12.2</v>
      </c>
      <c r="T540" s="142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142">
        <v>71</v>
      </c>
      <c r="N541" s="143">
        <v>45214</v>
      </c>
      <c r="O541" s="142" t="s">
        <v>88</v>
      </c>
      <c r="P541" s="142" t="s">
        <v>91</v>
      </c>
      <c r="Q541" s="142" t="s">
        <v>84</v>
      </c>
      <c r="R541" s="142">
        <v>1</v>
      </c>
      <c r="S541" s="151">
        <v>14.9</v>
      </c>
      <c r="T541" s="142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142">
        <v>1</v>
      </c>
      <c r="N542" s="143">
        <v>45216</v>
      </c>
      <c r="O542" s="142" t="s">
        <v>85</v>
      </c>
      <c r="P542" s="142" t="s">
        <v>87</v>
      </c>
      <c r="Q542" s="142" t="s">
        <v>84</v>
      </c>
      <c r="R542" s="142">
        <v>1</v>
      </c>
      <c r="S542" s="151">
        <v>11.2</v>
      </c>
      <c r="T542" s="142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142">
        <v>2</v>
      </c>
      <c r="N543" s="143">
        <v>45216</v>
      </c>
      <c r="O543" s="142" t="s">
        <v>85</v>
      </c>
      <c r="P543" s="142" t="s">
        <v>105</v>
      </c>
      <c r="Q543" s="142" t="s">
        <v>84</v>
      </c>
      <c r="R543" s="142">
        <v>1</v>
      </c>
      <c r="S543" s="151">
        <v>18.2</v>
      </c>
      <c r="T543" s="142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142">
        <v>3</v>
      </c>
      <c r="N544" s="143">
        <v>45216</v>
      </c>
      <c r="O544" s="142" t="s">
        <v>88</v>
      </c>
      <c r="P544" s="142" t="s">
        <v>106</v>
      </c>
      <c r="Q544" s="142" t="s">
        <v>84</v>
      </c>
      <c r="R544" s="142">
        <v>1</v>
      </c>
      <c r="S544" s="151">
        <v>15.8</v>
      </c>
      <c r="T544" s="142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142">
        <v>4</v>
      </c>
      <c r="N545" s="143">
        <v>45216</v>
      </c>
      <c r="O545" s="142" t="s">
        <v>85</v>
      </c>
      <c r="P545" s="142" t="s">
        <v>105</v>
      </c>
      <c r="Q545" s="142" t="s">
        <v>84</v>
      </c>
      <c r="R545" s="142">
        <v>1</v>
      </c>
      <c r="S545" s="151">
        <v>16.399999999999999</v>
      </c>
      <c r="T545" s="142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142">
        <v>5</v>
      </c>
      <c r="N546" s="143">
        <v>45216</v>
      </c>
      <c r="O546" s="142" t="s">
        <v>88</v>
      </c>
      <c r="P546" s="142" t="s">
        <v>99</v>
      </c>
      <c r="Q546" s="142" t="s">
        <v>84</v>
      </c>
      <c r="R546" s="142">
        <v>1</v>
      </c>
      <c r="S546" s="151">
        <v>13.8</v>
      </c>
      <c r="T546" s="142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142">
        <v>6</v>
      </c>
      <c r="N547" s="143">
        <v>45216</v>
      </c>
      <c r="O547" s="142" t="s">
        <v>85</v>
      </c>
      <c r="P547" s="142" t="s">
        <v>87</v>
      </c>
      <c r="Q547" s="142" t="s">
        <v>84</v>
      </c>
      <c r="R547" s="142">
        <v>1</v>
      </c>
      <c r="S547" s="151">
        <v>15.8</v>
      </c>
      <c r="T547" s="142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142">
        <v>7</v>
      </c>
      <c r="N548" s="143">
        <v>45216</v>
      </c>
      <c r="O548" s="142" t="s">
        <v>88</v>
      </c>
      <c r="P548" s="142" t="s">
        <v>89</v>
      </c>
      <c r="Q548" s="142" t="s">
        <v>84</v>
      </c>
      <c r="R548" s="142">
        <v>1</v>
      </c>
      <c r="S548" s="151">
        <v>14.6</v>
      </c>
      <c r="T548" s="142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142">
        <v>8</v>
      </c>
      <c r="N549" s="143">
        <v>45216</v>
      </c>
      <c r="O549" s="142" t="s">
        <v>88</v>
      </c>
      <c r="P549" s="142" t="s">
        <v>94</v>
      </c>
      <c r="Q549" s="142" t="s">
        <v>84</v>
      </c>
      <c r="R549" s="142">
        <v>1</v>
      </c>
      <c r="S549" s="151">
        <v>14.1</v>
      </c>
      <c r="T549" s="142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142">
        <v>9</v>
      </c>
      <c r="N550" s="143">
        <v>45216</v>
      </c>
      <c r="O550" s="142" t="s">
        <v>88</v>
      </c>
      <c r="P550" s="142" t="s">
        <v>98</v>
      </c>
      <c r="Q550" s="142" t="s">
        <v>84</v>
      </c>
      <c r="R550" s="142">
        <v>1</v>
      </c>
      <c r="S550" s="151">
        <v>13</v>
      </c>
      <c r="T550" s="142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142">
        <v>10</v>
      </c>
      <c r="N551" s="143">
        <v>45216</v>
      </c>
      <c r="O551" s="142" t="s">
        <v>85</v>
      </c>
      <c r="P551" s="142" t="s">
        <v>92</v>
      </c>
      <c r="Q551" s="142" t="s">
        <v>84</v>
      </c>
      <c r="R551" s="142">
        <v>1</v>
      </c>
      <c r="S551" s="151">
        <v>16.5</v>
      </c>
      <c r="T551" s="142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142">
        <v>11</v>
      </c>
      <c r="N552" s="143">
        <v>45216</v>
      </c>
      <c r="O552" s="142" t="s">
        <v>88</v>
      </c>
      <c r="P552" s="142" t="s">
        <v>98</v>
      </c>
      <c r="Q552" s="142" t="s">
        <v>84</v>
      </c>
      <c r="R552" s="142">
        <v>1</v>
      </c>
      <c r="S552" s="151">
        <v>18.2</v>
      </c>
      <c r="T552" s="142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142">
        <v>12</v>
      </c>
      <c r="N553" s="143">
        <v>45216</v>
      </c>
      <c r="O553" s="142" t="s">
        <v>88</v>
      </c>
      <c r="P553" s="142" t="s">
        <v>93</v>
      </c>
      <c r="Q553" s="142" t="s">
        <v>84</v>
      </c>
      <c r="R553" s="142">
        <v>1</v>
      </c>
      <c r="S553" s="151">
        <v>12.5</v>
      </c>
      <c r="T553" s="142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142">
        <v>13</v>
      </c>
      <c r="N554" s="143">
        <v>45217</v>
      </c>
      <c r="O554" s="142" t="s">
        <v>85</v>
      </c>
      <c r="P554" s="142" t="s">
        <v>97</v>
      </c>
      <c r="Q554" s="142" t="s">
        <v>84</v>
      </c>
      <c r="R554" s="142">
        <v>1</v>
      </c>
      <c r="S554" s="151">
        <v>15.3</v>
      </c>
      <c r="T554" s="142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142">
        <v>14</v>
      </c>
      <c r="N555" s="143">
        <v>45217</v>
      </c>
      <c r="O555" s="142" t="s">
        <v>88</v>
      </c>
      <c r="P555" s="142" t="s">
        <v>89</v>
      </c>
      <c r="Q555" s="142" t="s">
        <v>84</v>
      </c>
      <c r="R555" s="142">
        <v>1</v>
      </c>
      <c r="S555" s="151">
        <v>15.8</v>
      </c>
      <c r="T555" s="142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142">
        <v>15</v>
      </c>
      <c r="N556" s="143">
        <v>45217</v>
      </c>
      <c r="O556" s="142" t="s">
        <v>88</v>
      </c>
      <c r="P556" s="142" t="s">
        <v>89</v>
      </c>
      <c r="Q556" s="142" t="s">
        <v>84</v>
      </c>
      <c r="R556" s="142">
        <v>1</v>
      </c>
      <c r="S556" s="151">
        <v>16</v>
      </c>
      <c r="T556" s="142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142">
        <v>16</v>
      </c>
      <c r="N557" s="143">
        <v>45217</v>
      </c>
      <c r="O557" s="142" t="s">
        <v>88</v>
      </c>
      <c r="P557" s="142" t="s">
        <v>99</v>
      </c>
      <c r="Q557" s="142" t="s">
        <v>84</v>
      </c>
      <c r="R557" s="142">
        <v>1</v>
      </c>
      <c r="S557" s="151">
        <v>17.5</v>
      </c>
      <c r="T557" s="142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142">
        <v>17</v>
      </c>
      <c r="N558" s="143">
        <v>45217</v>
      </c>
      <c r="O558" s="142" t="s">
        <v>85</v>
      </c>
      <c r="P558" s="142" t="s">
        <v>105</v>
      </c>
      <c r="Q558" s="142" t="s">
        <v>84</v>
      </c>
      <c r="R558" s="142">
        <v>1</v>
      </c>
      <c r="S558" s="151">
        <v>17.7</v>
      </c>
      <c r="T558" s="142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142">
        <v>18</v>
      </c>
      <c r="N559" s="143">
        <v>45217</v>
      </c>
      <c r="O559" s="142" t="s">
        <v>85</v>
      </c>
      <c r="P559" s="142" t="s">
        <v>97</v>
      </c>
      <c r="Q559" s="142" t="s">
        <v>84</v>
      </c>
      <c r="R559" s="142">
        <v>1</v>
      </c>
      <c r="S559" s="151">
        <v>17.5</v>
      </c>
      <c r="T559" s="142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142">
        <v>19</v>
      </c>
      <c r="N560" s="143">
        <v>45217</v>
      </c>
      <c r="O560" s="142" t="s">
        <v>85</v>
      </c>
      <c r="P560" s="142" t="s">
        <v>97</v>
      </c>
      <c r="Q560" s="142" t="s">
        <v>84</v>
      </c>
      <c r="R560" s="142">
        <v>1</v>
      </c>
      <c r="S560" s="151">
        <v>14.9</v>
      </c>
      <c r="T560" s="142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142">
        <v>20</v>
      </c>
      <c r="N561" s="143">
        <v>45217</v>
      </c>
      <c r="O561" s="142" t="s">
        <v>85</v>
      </c>
      <c r="P561" s="142" t="s">
        <v>90</v>
      </c>
      <c r="Q561" s="142" t="s">
        <v>84</v>
      </c>
      <c r="R561" s="142">
        <v>1</v>
      </c>
      <c r="S561" s="151">
        <v>15.4</v>
      </c>
      <c r="T561" s="142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142">
        <v>21</v>
      </c>
      <c r="N562" s="143">
        <v>45217</v>
      </c>
      <c r="O562" s="142" t="s">
        <v>85</v>
      </c>
      <c r="P562" s="142" t="s">
        <v>90</v>
      </c>
      <c r="Q562" s="142" t="s">
        <v>84</v>
      </c>
      <c r="R562" s="142">
        <v>1</v>
      </c>
      <c r="S562" s="151">
        <v>14.8</v>
      </c>
      <c r="T562" s="142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142">
        <v>22</v>
      </c>
      <c r="N563" s="143">
        <v>45217</v>
      </c>
      <c r="O563" s="142" t="s">
        <v>88</v>
      </c>
      <c r="P563" s="142" t="s">
        <v>99</v>
      </c>
      <c r="Q563" s="142" t="s">
        <v>84</v>
      </c>
      <c r="R563" s="142">
        <v>1</v>
      </c>
      <c r="S563" s="151">
        <v>16.2</v>
      </c>
      <c r="T563" s="142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142">
        <v>23</v>
      </c>
      <c r="N564" s="143">
        <v>45217</v>
      </c>
      <c r="O564" s="142" t="s">
        <v>88</v>
      </c>
      <c r="P564" s="142" t="s">
        <v>99</v>
      </c>
      <c r="Q564" s="142" t="s">
        <v>84</v>
      </c>
      <c r="R564" s="142">
        <v>1</v>
      </c>
      <c r="S564" s="151">
        <v>15.3</v>
      </c>
      <c r="T564" s="142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142">
        <v>24</v>
      </c>
      <c r="N565" s="143">
        <v>45217</v>
      </c>
      <c r="O565" s="142" t="s">
        <v>88</v>
      </c>
      <c r="P565" s="142" t="s">
        <v>91</v>
      </c>
      <c r="Q565" s="142" t="s">
        <v>84</v>
      </c>
      <c r="R565" s="142">
        <v>1</v>
      </c>
      <c r="S565" s="151">
        <v>18.399999999999999</v>
      </c>
      <c r="T565" s="142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142">
        <v>25</v>
      </c>
      <c r="N566" s="143">
        <v>45217</v>
      </c>
      <c r="O566" s="142" t="s">
        <v>88</v>
      </c>
      <c r="P566" s="142" t="s">
        <v>91</v>
      </c>
      <c r="Q566" s="142" t="s">
        <v>84</v>
      </c>
      <c r="R566" s="142">
        <v>1</v>
      </c>
      <c r="S566" s="151">
        <v>17.8</v>
      </c>
      <c r="T566" s="142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142">
        <v>26</v>
      </c>
      <c r="N567" s="143">
        <v>45217</v>
      </c>
      <c r="O567" s="142" t="s">
        <v>88</v>
      </c>
      <c r="P567" s="142" t="s">
        <v>98</v>
      </c>
      <c r="Q567" s="142" t="s">
        <v>84</v>
      </c>
      <c r="R567" s="142">
        <v>1</v>
      </c>
      <c r="S567" s="151">
        <v>16.8</v>
      </c>
      <c r="T567" s="142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142">
        <v>27</v>
      </c>
      <c r="N568" s="143">
        <v>45217</v>
      </c>
      <c r="O568" s="142" t="s">
        <v>88</v>
      </c>
      <c r="P568" s="142" t="s">
        <v>98</v>
      </c>
      <c r="Q568" s="142" t="s">
        <v>84</v>
      </c>
      <c r="R568" s="142">
        <v>1</v>
      </c>
      <c r="S568" s="151">
        <v>19.899999999999999</v>
      </c>
      <c r="T568" s="142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142">
        <v>28</v>
      </c>
      <c r="N569" s="143">
        <v>45217</v>
      </c>
      <c r="O569" s="142" t="s">
        <v>85</v>
      </c>
      <c r="P569" s="142" t="s">
        <v>105</v>
      </c>
      <c r="Q569" s="142" t="s">
        <v>84</v>
      </c>
      <c r="R569" s="142">
        <v>1</v>
      </c>
      <c r="S569" s="151">
        <v>16.399999999999999</v>
      </c>
      <c r="T569" s="142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142">
        <v>29</v>
      </c>
      <c r="N570" s="143">
        <v>45217</v>
      </c>
      <c r="O570" s="142" t="s">
        <v>85</v>
      </c>
      <c r="P570" s="142" t="s">
        <v>105</v>
      </c>
      <c r="Q570" s="142" t="s">
        <v>84</v>
      </c>
      <c r="R570" s="142">
        <v>1</v>
      </c>
      <c r="S570" s="151">
        <v>14.8</v>
      </c>
      <c r="T570" s="142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142">
        <v>30</v>
      </c>
      <c r="N571" s="143">
        <v>45217</v>
      </c>
      <c r="O571" s="142" t="s">
        <v>85</v>
      </c>
      <c r="P571" s="142" t="s">
        <v>90</v>
      </c>
      <c r="Q571" s="142" t="s">
        <v>84</v>
      </c>
      <c r="R571" s="142">
        <v>1</v>
      </c>
      <c r="S571" s="151">
        <v>19.8</v>
      </c>
      <c r="T571" s="142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142">
        <v>31</v>
      </c>
      <c r="N572" s="143">
        <v>45217</v>
      </c>
      <c r="O572" s="142" t="s">
        <v>85</v>
      </c>
      <c r="P572" s="142" t="s">
        <v>90</v>
      </c>
      <c r="Q572" s="142" t="s">
        <v>84</v>
      </c>
      <c r="R572" s="142">
        <v>1</v>
      </c>
      <c r="S572" s="151">
        <v>15.4</v>
      </c>
      <c r="T572" s="142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142">
        <v>32</v>
      </c>
      <c r="N573" s="143">
        <v>45217</v>
      </c>
      <c r="O573" s="142" t="s">
        <v>88</v>
      </c>
      <c r="P573" s="142" t="s">
        <v>89</v>
      </c>
      <c r="Q573" s="142" t="s">
        <v>84</v>
      </c>
      <c r="R573" s="142">
        <v>1</v>
      </c>
      <c r="S573" s="151">
        <v>17.3</v>
      </c>
      <c r="T573" s="142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142">
        <v>33</v>
      </c>
      <c r="N574" s="143">
        <v>45217</v>
      </c>
      <c r="O574" s="142" t="s">
        <v>88</v>
      </c>
      <c r="P574" s="142" t="s">
        <v>89</v>
      </c>
      <c r="Q574" s="142" t="s">
        <v>84</v>
      </c>
      <c r="R574" s="142">
        <v>1</v>
      </c>
      <c r="S574" s="151">
        <v>14.4</v>
      </c>
      <c r="T574" s="142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142">
        <v>34</v>
      </c>
      <c r="N575" s="143">
        <v>45217</v>
      </c>
      <c r="O575" s="142" t="s">
        <v>88</v>
      </c>
      <c r="P575" s="142" t="s">
        <v>98</v>
      </c>
      <c r="Q575" s="142" t="s">
        <v>84</v>
      </c>
      <c r="R575" s="142">
        <v>1</v>
      </c>
      <c r="S575" s="151">
        <v>18.2</v>
      </c>
      <c r="T575" s="142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142">
        <v>35</v>
      </c>
      <c r="N576" s="143">
        <v>45217</v>
      </c>
      <c r="O576" s="142" t="s">
        <v>88</v>
      </c>
      <c r="P576" s="142" t="s">
        <v>89</v>
      </c>
      <c r="Q576" s="142" t="s">
        <v>84</v>
      </c>
      <c r="R576" s="142">
        <v>1</v>
      </c>
      <c r="S576" s="151">
        <v>17.2</v>
      </c>
      <c r="T576" s="142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142">
        <v>36</v>
      </c>
      <c r="N577" s="143">
        <v>45217</v>
      </c>
      <c r="O577" s="142" t="s">
        <v>85</v>
      </c>
      <c r="P577" s="142" t="s">
        <v>97</v>
      </c>
      <c r="Q577" s="142" t="s">
        <v>84</v>
      </c>
      <c r="R577" s="142">
        <v>1</v>
      </c>
      <c r="S577" s="151">
        <v>18.399999999999999</v>
      </c>
      <c r="T577" s="142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142">
        <v>37</v>
      </c>
      <c r="N578" s="143">
        <v>45217</v>
      </c>
      <c r="O578" s="142" t="s">
        <v>85</v>
      </c>
      <c r="P578" s="142" t="s">
        <v>90</v>
      </c>
      <c r="Q578" s="142" t="s">
        <v>84</v>
      </c>
      <c r="R578" s="142">
        <v>1</v>
      </c>
      <c r="S578" s="151">
        <v>18.7</v>
      </c>
      <c r="T578" s="142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142">
        <v>38</v>
      </c>
      <c r="N579" s="143">
        <v>45218</v>
      </c>
      <c r="O579" s="142" t="s">
        <v>88</v>
      </c>
      <c r="P579" s="142" t="s">
        <v>106</v>
      </c>
      <c r="Q579" s="142" t="s">
        <v>84</v>
      </c>
      <c r="R579" s="142">
        <v>1</v>
      </c>
      <c r="S579" s="151">
        <v>15.4</v>
      </c>
      <c r="T579" s="142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142">
        <v>39</v>
      </c>
      <c r="N580" s="143">
        <v>45218</v>
      </c>
      <c r="O580" s="142" t="s">
        <v>88</v>
      </c>
      <c r="P580" s="142" t="s">
        <v>106</v>
      </c>
      <c r="Q580" s="142" t="s">
        <v>84</v>
      </c>
      <c r="R580" s="142">
        <v>1</v>
      </c>
      <c r="S580" s="151">
        <v>14.6</v>
      </c>
      <c r="T580" s="142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142">
        <v>40</v>
      </c>
      <c r="N581" s="143">
        <v>45218</v>
      </c>
      <c r="O581" s="142" t="s">
        <v>85</v>
      </c>
      <c r="P581" s="142" t="s">
        <v>90</v>
      </c>
      <c r="Q581" s="142" t="s">
        <v>84</v>
      </c>
      <c r="R581" s="142">
        <v>1</v>
      </c>
      <c r="S581" s="151">
        <v>15.1</v>
      </c>
      <c r="T581" s="142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142">
        <v>41</v>
      </c>
      <c r="N582" s="143">
        <v>45218</v>
      </c>
      <c r="O582" s="142" t="s">
        <v>88</v>
      </c>
      <c r="P582" s="142" t="s">
        <v>89</v>
      </c>
      <c r="Q582" s="142" t="s">
        <v>84</v>
      </c>
      <c r="R582" s="142">
        <v>1</v>
      </c>
      <c r="S582" s="151">
        <v>14.1</v>
      </c>
      <c r="T582" s="142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142">
        <v>42</v>
      </c>
      <c r="N583" s="143">
        <v>45218</v>
      </c>
      <c r="O583" s="142" t="s">
        <v>88</v>
      </c>
      <c r="P583" s="142" t="s">
        <v>94</v>
      </c>
      <c r="Q583" s="142" t="s">
        <v>84</v>
      </c>
      <c r="R583" s="142">
        <v>1</v>
      </c>
      <c r="S583" s="151">
        <v>14.2</v>
      </c>
      <c r="T583" s="142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142">
        <v>43</v>
      </c>
      <c r="N584" s="143">
        <v>45218</v>
      </c>
      <c r="O584" s="142" t="s">
        <v>85</v>
      </c>
      <c r="P584" s="142" t="s">
        <v>86</v>
      </c>
      <c r="Q584" s="142" t="s">
        <v>84</v>
      </c>
      <c r="R584" s="142">
        <v>1</v>
      </c>
      <c r="S584" s="151">
        <v>16.100000000000001</v>
      </c>
      <c r="T584" s="142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142">
        <v>44</v>
      </c>
      <c r="N585" s="143">
        <v>45218</v>
      </c>
      <c r="O585" s="142" t="s">
        <v>85</v>
      </c>
      <c r="P585" s="142" t="s">
        <v>90</v>
      </c>
      <c r="Q585" s="142" t="s">
        <v>84</v>
      </c>
      <c r="R585" s="142">
        <v>1</v>
      </c>
      <c r="S585" s="151">
        <v>17</v>
      </c>
      <c r="T585" s="142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142">
        <v>45</v>
      </c>
      <c r="N586" s="143">
        <v>45218</v>
      </c>
      <c r="O586" s="142" t="s">
        <v>88</v>
      </c>
      <c r="P586" s="142" t="s">
        <v>106</v>
      </c>
      <c r="Q586" s="142" t="s">
        <v>84</v>
      </c>
      <c r="R586" s="142">
        <v>1</v>
      </c>
      <c r="S586" s="151">
        <v>15.8</v>
      </c>
      <c r="T586" s="142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142">
        <v>46</v>
      </c>
      <c r="N587" s="143">
        <v>45218</v>
      </c>
      <c r="O587" s="142" t="s">
        <v>88</v>
      </c>
      <c r="P587" s="142" t="s">
        <v>89</v>
      </c>
      <c r="Q587" s="142" t="s">
        <v>84</v>
      </c>
      <c r="R587" s="142">
        <v>1</v>
      </c>
      <c r="S587" s="165">
        <v>14.6</v>
      </c>
      <c r="T587" s="142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142">
        <v>47</v>
      </c>
      <c r="N588" s="143">
        <v>45218</v>
      </c>
      <c r="O588" s="142" t="s">
        <v>88</v>
      </c>
      <c r="P588" s="142" t="s">
        <v>89</v>
      </c>
      <c r="Q588" s="142" t="s">
        <v>84</v>
      </c>
      <c r="R588" s="142">
        <v>1</v>
      </c>
      <c r="S588" s="165">
        <v>15.2</v>
      </c>
      <c r="T588" s="142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142">
        <v>48</v>
      </c>
      <c r="N589" s="143">
        <v>45218</v>
      </c>
      <c r="O589" s="142" t="s">
        <v>85</v>
      </c>
      <c r="P589" s="142" t="s">
        <v>92</v>
      </c>
      <c r="Q589" s="142" t="s">
        <v>84</v>
      </c>
      <c r="R589" s="142">
        <v>1</v>
      </c>
      <c r="S589" s="165">
        <v>16</v>
      </c>
      <c r="T589" s="142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142">
        <v>49</v>
      </c>
      <c r="N590" s="143">
        <v>45218</v>
      </c>
      <c r="O590" s="142" t="s">
        <v>85</v>
      </c>
      <c r="P590" s="142" t="s">
        <v>105</v>
      </c>
      <c r="Q590" s="142" t="s">
        <v>84</v>
      </c>
      <c r="R590" s="142">
        <v>1</v>
      </c>
      <c r="S590" s="165">
        <v>15.4</v>
      </c>
      <c r="T590" s="142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142">
        <v>50</v>
      </c>
      <c r="N591" s="143">
        <v>45218</v>
      </c>
      <c r="O591" s="142" t="s">
        <v>85</v>
      </c>
      <c r="P591" s="142" t="s">
        <v>105</v>
      </c>
      <c r="Q591" s="142" t="s">
        <v>84</v>
      </c>
      <c r="R591" s="142">
        <v>1</v>
      </c>
      <c r="S591" s="166">
        <v>19.100000000000001</v>
      </c>
      <c r="T591" s="142">
        <v>5136</v>
      </c>
    </row>
    <row r="592" spans="1:20" x14ac:dyDescent="0.25">
      <c r="A592" s="167"/>
      <c r="B592" s="167"/>
      <c r="C592" s="167"/>
      <c r="D592" s="167"/>
      <c r="E592" s="167"/>
      <c r="F592" s="167"/>
      <c r="G592" s="167"/>
      <c r="H592" s="167"/>
      <c r="M592" s="142">
        <v>51</v>
      </c>
      <c r="N592" s="143">
        <v>45218</v>
      </c>
      <c r="O592" s="142" t="s">
        <v>88</v>
      </c>
      <c r="P592" s="142" t="s">
        <v>106</v>
      </c>
      <c r="Q592" s="142" t="s">
        <v>84</v>
      </c>
      <c r="R592" s="142">
        <v>1</v>
      </c>
      <c r="S592" s="165">
        <v>17.399999999999999</v>
      </c>
      <c r="T592" s="142">
        <v>5487</v>
      </c>
    </row>
    <row r="593" spans="1:20" x14ac:dyDescent="0.25">
      <c r="A593" s="167"/>
      <c r="B593" s="167"/>
      <c r="C593" s="167"/>
      <c r="D593" s="167"/>
      <c r="E593" s="167"/>
      <c r="F593" s="167"/>
      <c r="G593" s="167"/>
      <c r="H593" s="167"/>
      <c r="M593" s="142">
        <v>52</v>
      </c>
      <c r="N593" s="143">
        <v>45219</v>
      </c>
      <c r="O593" s="142" t="s">
        <v>85</v>
      </c>
      <c r="P593" s="142" t="s">
        <v>97</v>
      </c>
      <c r="Q593" s="142" t="s">
        <v>84</v>
      </c>
      <c r="R593" s="142">
        <v>1</v>
      </c>
      <c r="S593" s="166">
        <v>17.8</v>
      </c>
      <c r="T593" s="142">
        <v>5451</v>
      </c>
    </row>
    <row r="594" spans="1:20" x14ac:dyDescent="0.25">
      <c r="A594" s="167"/>
      <c r="B594" s="167"/>
      <c r="C594" s="167"/>
      <c r="D594" s="167"/>
      <c r="E594" s="167"/>
      <c r="F594" s="167" t="s">
        <v>164</v>
      </c>
      <c r="G594" s="168">
        <f>SUM(G301:G571)+G573+G574+G575+G576+G577+G578+G579+G580+G581+G583+G586</f>
        <v>4597.100000000004</v>
      </c>
      <c r="H594" s="167"/>
      <c r="M594" s="142">
        <v>53</v>
      </c>
      <c r="N594" s="143">
        <v>45219</v>
      </c>
      <c r="O594" s="142" t="s">
        <v>85</v>
      </c>
      <c r="P594" s="142" t="s">
        <v>97</v>
      </c>
      <c r="Q594" s="142" t="s">
        <v>84</v>
      </c>
      <c r="R594" s="142">
        <v>1</v>
      </c>
      <c r="S594" s="165">
        <v>18</v>
      </c>
      <c r="T594" s="142">
        <v>5496</v>
      </c>
    </row>
    <row r="595" spans="1:20" x14ac:dyDescent="0.25">
      <c r="A595" s="167"/>
      <c r="B595" s="167"/>
      <c r="C595" s="167"/>
      <c r="D595" s="167"/>
      <c r="E595" s="167"/>
      <c r="F595" s="167" t="s">
        <v>165</v>
      </c>
      <c r="G595" s="167">
        <v>4597</v>
      </c>
      <c r="H595" s="167"/>
      <c r="M595" s="142">
        <v>54</v>
      </c>
      <c r="N595" s="143">
        <v>45219</v>
      </c>
      <c r="O595" s="142" t="s">
        <v>85</v>
      </c>
      <c r="P595" s="142" t="s">
        <v>105</v>
      </c>
      <c r="Q595" s="142" t="s">
        <v>84</v>
      </c>
      <c r="R595" s="142">
        <v>1</v>
      </c>
      <c r="S595" s="165">
        <v>17.399999999999999</v>
      </c>
      <c r="T595" s="142">
        <v>5499</v>
      </c>
    </row>
    <row r="596" spans="1:20" x14ac:dyDescent="0.25">
      <c r="A596" s="167"/>
      <c r="B596" s="167"/>
      <c r="C596" s="167"/>
      <c r="D596" s="167"/>
      <c r="E596" s="167"/>
      <c r="F596" s="167"/>
      <c r="G596" s="169">
        <f>G595-G594</f>
        <v>-0.10000000000400178</v>
      </c>
      <c r="H596" s="167"/>
      <c r="M596" s="142">
        <v>55</v>
      </c>
      <c r="N596" s="143">
        <v>45219</v>
      </c>
      <c r="O596" s="142" t="s">
        <v>85</v>
      </c>
      <c r="P596" s="142" t="s">
        <v>105</v>
      </c>
      <c r="Q596" s="142" t="s">
        <v>84</v>
      </c>
      <c r="R596" s="142">
        <v>1</v>
      </c>
      <c r="S596" s="165">
        <v>16.600000000000001</v>
      </c>
      <c r="T596" s="142">
        <v>5476</v>
      </c>
    </row>
    <row r="597" spans="1:20" x14ac:dyDescent="0.25">
      <c r="M597" s="142">
        <v>56</v>
      </c>
      <c r="N597" s="143">
        <v>45219</v>
      </c>
      <c r="O597" s="142" t="s">
        <v>85</v>
      </c>
      <c r="P597" s="142" t="s">
        <v>105</v>
      </c>
      <c r="Q597" s="142" t="s">
        <v>84</v>
      </c>
      <c r="R597" s="142">
        <v>1</v>
      </c>
      <c r="S597" s="165">
        <v>16.7</v>
      </c>
      <c r="T597" s="142">
        <v>5479</v>
      </c>
    </row>
    <row r="598" spans="1:20" x14ac:dyDescent="0.25">
      <c r="M598" s="142">
        <v>57</v>
      </c>
      <c r="N598" s="143">
        <v>45219</v>
      </c>
      <c r="O598" s="142" t="s">
        <v>85</v>
      </c>
      <c r="P598" s="142" t="s">
        <v>105</v>
      </c>
      <c r="Q598" s="142" t="s">
        <v>84</v>
      </c>
      <c r="R598" s="142">
        <v>1</v>
      </c>
      <c r="S598" s="151">
        <v>16.5</v>
      </c>
      <c r="T598" s="142">
        <v>5270</v>
      </c>
    </row>
    <row r="599" spans="1:20" x14ac:dyDescent="0.25">
      <c r="M599" s="142">
        <v>58</v>
      </c>
      <c r="N599" s="143">
        <v>45219</v>
      </c>
      <c r="O599" s="142" t="s">
        <v>85</v>
      </c>
      <c r="P599" s="142" t="s">
        <v>105</v>
      </c>
      <c r="Q599" s="142" t="s">
        <v>84</v>
      </c>
      <c r="R599" s="142">
        <v>1</v>
      </c>
      <c r="S599" s="151">
        <v>17</v>
      </c>
      <c r="T599" s="142">
        <v>5497</v>
      </c>
    </row>
    <row r="600" spans="1:20" x14ac:dyDescent="0.25">
      <c r="M600" s="142">
        <v>59</v>
      </c>
      <c r="N600" s="143">
        <v>45219</v>
      </c>
      <c r="O600" s="142" t="s">
        <v>85</v>
      </c>
      <c r="P600" s="142" t="s">
        <v>92</v>
      </c>
      <c r="Q600" s="142" t="s">
        <v>84</v>
      </c>
      <c r="R600" s="142">
        <v>1</v>
      </c>
      <c r="S600" s="151">
        <v>15</v>
      </c>
      <c r="T600" s="142">
        <v>5264</v>
      </c>
    </row>
    <row r="601" spans="1:20" x14ac:dyDescent="0.25">
      <c r="M601" s="142">
        <v>60</v>
      </c>
      <c r="N601" s="143">
        <v>45219</v>
      </c>
      <c r="O601" s="142" t="s">
        <v>88</v>
      </c>
      <c r="P601" s="142" t="s">
        <v>106</v>
      </c>
      <c r="Q601" s="142" t="s">
        <v>84</v>
      </c>
      <c r="R601" s="142">
        <v>1</v>
      </c>
      <c r="S601" s="151">
        <v>16.399999999999999</v>
      </c>
      <c r="T601" s="142">
        <v>5483</v>
      </c>
    </row>
    <row r="602" spans="1:20" x14ac:dyDescent="0.25">
      <c r="M602" s="142">
        <v>61</v>
      </c>
      <c r="N602" s="143">
        <v>45219</v>
      </c>
      <c r="O602" s="142" t="s">
        <v>88</v>
      </c>
      <c r="P602" s="142" t="s">
        <v>89</v>
      </c>
      <c r="Q602" s="142" t="s">
        <v>84</v>
      </c>
      <c r="R602" s="142">
        <v>1</v>
      </c>
      <c r="S602" s="151">
        <v>16.100000000000001</v>
      </c>
      <c r="T602" s="142">
        <v>5492</v>
      </c>
    </row>
    <row r="603" spans="1:20" x14ac:dyDescent="0.25">
      <c r="M603" s="142">
        <v>62</v>
      </c>
      <c r="N603" s="143">
        <v>45219</v>
      </c>
      <c r="O603" s="142" t="s">
        <v>88</v>
      </c>
      <c r="P603" s="142" t="s">
        <v>99</v>
      </c>
      <c r="Q603" s="142" t="s">
        <v>84</v>
      </c>
      <c r="R603" s="142">
        <v>1</v>
      </c>
      <c r="S603" s="151">
        <v>15.1</v>
      </c>
      <c r="T603" s="142">
        <v>5465</v>
      </c>
    </row>
    <row r="604" spans="1:20" x14ac:dyDescent="0.25">
      <c r="M604" s="142">
        <v>63</v>
      </c>
      <c r="N604" s="143">
        <v>45219</v>
      </c>
      <c r="O604" s="142" t="s">
        <v>88</v>
      </c>
      <c r="P604" s="142" t="s">
        <v>99</v>
      </c>
      <c r="Q604" s="142" t="s">
        <v>84</v>
      </c>
      <c r="R604" s="142">
        <v>1</v>
      </c>
      <c r="S604" s="151">
        <v>12.7</v>
      </c>
      <c r="T604" s="142">
        <v>5263</v>
      </c>
    </row>
    <row r="605" spans="1:20" x14ac:dyDescent="0.25">
      <c r="M605" s="142">
        <v>64</v>
      </c>
      <c r="N605" s="143">
        <v>45219</v>
      </c>
      <c r="O605" s="142" t="s">
        <v>88</v>
      </c>
      <c r="P605" s="142" t="s">
        <v>106</v>
      </c>
      <c r="Q605" s="142" t="s">
        <v>84</v>
      </c>
      <c r="R605" s="142">
        <v>1</v>
      </c>
      <c r="S605" s="151">
        <v>13.7</v>
      </c>
      <c r="T605" s="142">
        <v>5470</v>
      </c>
    </row>
    <row r="606" spans="1:20" x14ac:dyDescent="0.25">
      <c r="M606" s="142">
        <v>65</v>
      </c>
      <c r="N606" s="143">
        <v>45219</v>
      </c>
      <c r="O606" s="142" t="s">
        <v>88</v>
      </c>
      <c r="P606" s="142" t="s">
        <v>106</v>
      </c>
      <c r="Q606" s="142" t="s">
        <v>84</v>
      </c>
      <c r="R606" s="142">
        <v>1</v>
      </c>
      <c r="S606" s="151">
        <v>16.100000000000001</v>
      </c>
      <c r="T606" s="142">
        <v>5471</v>
      </c>
    </row>
    <row r="607" spans="1:20" x14ac:dyDescent="0.25">
      <c r="M607" s="142">
        <v>66</v>
      </c>
      <c r="N607" s="143">
        <v>45219</v>
      </c>
      <c r="O607" s="142" t="s">
        <v>85</v>
      </c>
      <c r="P607" s="142" t="s">
        <v>97</v>
      </c>
      <c r="Q607" s="142" t="s">
        <v>84</v>
      </c>
      <c r="R607" s="142">
        <v>1</v>
      </c>
      <c r="S607" s="151">
        <v>15.9</v>
      </c>
      <c r="T607" s="142">
        <v>5491</v>
      </c>
    </row>
    <row r="608" spans="1:20" x14ac:dyDescent="0.25">
      <c r="M608" s="142">
        <v>67</v>
      </c>
      <c r="N608" s="143">
        <v>45219</v>
      </c>
      <c r="O608" s="142" t="s">
        <v>85</v>
      </c>
      <c r="P608" s="142" t="s">
        <v>97</v>
      </c>
      <c r="Q608" s="142" t="s">
        <v>84</v>
      </c>
      <c r="R608" s="142">
        <v>1</v>
      </c>
      <c r="S608" s="151">
        <v>17</v>
      </c>
      <c r="T608" s="142">
        <v>5473</v>
      </c>
    </row>
    <row r="609" spans="13:22" x14ac:dyDescent="0.25">
      <c r="M609" s="142">
        <v>68</v>
      </c>
      <c r="N609" s="143">
        <v>45219</v>
      </c>
      <c r="O609" s="142" t="s">
        <v>88</v>
      </c>
      <c r="P609" s="142" t="s">
        <v>94</v>
      </c>
      <c r="Q609" s="142" t="s">
        <v>84</v>
      </c>
      <c r="R609" s="142">
        <v>1</v>
      </c>
      <c r="S609" s="151">
        <v>13.4</v>
      </c>
      <c r="T609" s="142">
        <v>5269</v>
      </c>
    </row>
    <row r="610" spans="13:22" x14ac:dyDescent="0.25">
      <c r="M610" s="142">
        <v>69</v>
      </c>
      <c r="N610" s="143">
        <v>45219</v>
      </c>
      <c r="O610" s="142" t="s">
        <v>88</v>
      </c>
      <c r="P610" s="142" t="s">
        <v>89</v>
      </c>
      <c r="Q610" s="142" t="s">
        <v>84</v>
      </c>
      <c r="R610" s="142">
        <v>1</v>
      </c>
      <c r="S610" s="151">
        <v>14.8</v>
      </c>
      <c r="T610" s="142">
        <v>5486</v>
      </c>
    </row>
    <row r="611" spans="13:22" x14ac:dyDescent="0.25">
      <c r="M611" s="142">
        <v>70</v>
      </c>
      <c r="N611" s="143">
        <v>45219</v>
      </c>
      <c r="O611" s="142" t="s">
        <v>88</v>
      </c>
      <c r="P611" s="142" t="s">
        <v>106</v>
      </c>
      <c r="Q611" s="142" t="s">
        <v>84</v>
      </c>
      <c r="R611" s="142">
        <v>1</v>
      </c>
      <c r="S611" s="151">
        <v>12.2</v>
      </c>
      <c r="T611" s="142">
        <v>5490</v>
      </c>
    </row>
    <row r="612" spans="13:22" x14ac:dyDescent="0.25">
      <c r="M612" s="142">
        <v>71</v>
      </c>
      <c r="N612" s="143">
        <v>45219</v>
      </c>
      <c r="O612" s="142" t="s">
        <v>88</v>
      </c>
      <c r="P612" s="142" t="s">
        <v>89</v>
      </c>
      <c r="Q612" s="142" t="s">
        <v>84</v>
      </c>
      <c r="R612" s="142">
        <v>1</v>
      </c>
      <c r="S612" s="151">
        <v>13.2</v>
      </c>
      <c r="T612" s="142">
        <v>5466</v>
      </c>
      <c r="V612" s="150">
        <f>V73-V75</f>
        <v>2955.099999999999</v>
      </c>
    </row>
    <row r="613" spans="13:22" x14ac:dyDescent="0.25">
      <c r="M613" s="142">
        <v>72</v>
      </c>
      <c r="N613" s="143">
        <v>45219</v>
      </c>
      <c r="O613" s="142" t="s">
        <v>88</v>
      </c>
      <c r="P613" s="142" t="s">
        <v>94</v>
      </c>
      <c r="Q613" s="142" t="s">
        <v>84</v>
      </c>
      <c r="R613" s="142">
        <v>1</v>
      </c>
      <c r="S613" s="163">
        <v>8.4</v>
      </c>
      <c r="T613" s="142">
        <v>5426</v>
      </c>
    </row>
    <row r="614" spans="13:22" x14ac:dyDescent="0.25">
      <c r="M614" s="142">
        <v>73</v>
      </c>
      <c r="N614" s="143">
        <v>45220</v>
      </c>
      <c r="O614" s="142" t="s">
        <v>85</v>
      </c>
      <c r="P614" s="142" t="s">
        <v>97</v>
      </c>
      <c r="Q614" s="142" t="s">
        <v>84</v>
      </c>
      <c r="R614" s="142">
        <v>1</v>
      </c>
      <c r="S614" s="163">
        <v>16.2</v>
      </c>
      <c r="T614" s="142">
        <v>5434</v>
      </c>
    </row>
    <row r="615" spans="13:22" x14ac:dyDescent="0.25">
      <c r="M615" s="142">
        <v>74</v>
      </c>
      <c r="N615" s="143">
        <v>45220</v>
      </c>
      <c r="O615" s="142" t="s">
        <v>85</v>
      </c>
      <c r="P615" s="142" t="s">
        <v>97</v>
      </c>
      <c r="Q615" s="142" t="s">
        <v>84</v>
      </c>
      <c r="R615" s="142">
        <v>1</v>
      </c>
      <c r="S615" s="163">
        <v>17.2</v>
      </c>
      <c r="T615" s="142">
        <v>5533</v>
      </c>
    </row>
    <row r="616" spans="13:22" x14ac:dyDescent="0.25">
      <c r="M616" s="142">
        <v>75</v>
      </c>
      <c r="N616" s="143">
        <v>45220</v>
      </c>
      <c r="O616" s="142" t="s">
        <v>85</v>
      </c>
      <c r="P616" s="142" t="s">
        <v>97</v>
      </c>
      <c r="Q616" s="142" t="s">
        <v>84</v>
      </c>
      <c r="R616" s="142">
        <v>1</v>
      </c>
      <c r="S616" s="163">
        <v>16.399999999999999</v>
      </c>
      <c r="T616" s="142">
        <v>5508</v>
      </c>
    </row>
    <row r="617" spans="13:22" x14ac:dyDescent="0.25">
      <c r="M617" s="142">
        <v>76</v>
      </c>
      <c r="N617" s="143">
        <v>45220</v>
      </c>
      <c r="O617" s="142" t="s">
        <v>88</v>
      </c>
      <c r="P617" s="142" t="s">
        <v>94</v>
      </c>
      <c r="Q617" s="142" t="s">
        <v>84</v>
      </c>
      <c r="R617" s="142">
        <v>1</v>
      </c>
      <c r="S617" s="163">
        <v>16.8</v>
      </c>
      <c r="T617" s="142">
        <v>5436</v>
      </c>
    </row>
    <row r="618" spans="13:22" x14ac:dyDescent="0.25">
      <c r="M618" s="142">
        <v>77</v>
      </c>
      <c r="N618" s="143">
        <v>45220</v>
      </c>
      <c r="O618" s="142" t="s">
        <v>88</v>
      </c>
      <c r="P618" s="142" t="s">
        <v>94</v>
      </c>
      <c r="Q618" s="142" t="s">
        <v>84</v>
      </c>
      <c r="R618" s="142">
        <v>1</v>
      </c>
      <c r="S618" s="163">
        <v>16.2</v>
      </c>
      <c r="T618" s="142">
        <v>5272</v>
      </c>
    </row>
    <row r="619" spans="13:22" x14ac:dyDescent="0.25">
      <c r="M619" s="142">
        <v>78</v>
      </c>
      <c r="N619" s="143">
        <v>45220</v>
      </c>
      <c r="O619" s="142" t="s">
        <v>88</v>
      </c>
      <c r="P619" s="142" t="s">
        <v>94</v>
      </c>
      <c r="Q619" s="142" t="s">
        <v>84</v>
      </c>
      <c r="R619" s="142">
        <v>1</v>
      </c>
      <c r="S619" s="163">
        <v>15.2</v>
      </c>
      <c r="T619" s="142">
        <v>5439</v>
      </c>
    </row>
    <row r="620" spans="13:22" x14ac:dyDescent="0.25">
      <c r="M620" s="142">
        <v>79</v>
      </c>
      <c r="N620" s="143">
        <v>45220</v>
      </c>
      <c r="O620" s="142" t="s">
        <v>88</v>
      </c>
      <c r="P620" s="142" t="s">
        <v>89</v>
      </c>
      <c r="Q620" s="142" t="s">
        <v>84</v>
      </c>
      <c r="R620" s="142">
        <v>1</v>
      </c>
      <c r="S620" s="163">
        <v>15.7</v>
      </c>
      <c r="T620" s="142">
        <v>5268</v>
      </c>
    </row>
    <row r="621" spans="13:22" x14ac:dyDescent="0.25">
      <c r="M621" s="142">
        <v>80</v>
      </c>
      <c r="N621" s="143">
        <v>45220</v>
      </c>
      <c r="O621" s="142" t="s">
        <v>88</v>
      </c>
      <c r="P621" s="142" t="s">
        <v>89</v>
      </c>
      <c r="Q621" s="142" t="s">
        <v>84</v>
      </c>
      <c r="R621" s="142">
        <v>1</v>
      </c>
      <c r="S621" s="163">
        <v>16.600000000000001</v>
      </c>
      <c r="T621" s="142">
        <v>5274</v>
      </c>
    </row>
    <row r="622" spans="13:22" x14ac:dyDescent="0.25">
      <c r="M622" s="142">
        <v>81</v>
      </c>
      <c r="N622" s="143">
        <v>45220</v>
      </c>
      <c r="O622" s="142" t="s">
        <v>85</v>
      </c>
      <c r="P622" s="142" t="s">
        <v>105</v>
      </c>
      <c r="Q622" s="142" t="s">
        <v>84</v>
      </c>
      <c r="R622" s="142">
        <v>1</v>
      </c>
      <c r="S622" s="163">
        <v>16.600000000000001</v>
      </c>
      <c r="T622" s="142">
        <v>5273</v>
      </c>
    </row>
    <row r="623" spans="13:22" x14ac:dyDescent="0.25">
      <c r="M623" s="142">
        <v>82</v>
      </c>
      <c r="N623" s="143">
        <v>45220</v>
      </c>
      <c r="O623" s="142" t="s">
        <v>88</v>
      </c>
      <c r="P623" s="142" t="s">
        <v>91</v>
      </c>
      <c r="Q623" s="142" t="s">
        <v>84</v>
      </c>
      <c r="R623" s="142">
        <v>1</v>
      </c>
      <c r="S623" s="163">
        <v>20.6</v>
      </c>
      <c r="T623" s="142">
        <v>5422</v>
      </c>
    </row>
    <row r="624" spans="13:22" x14ac:dyDescent="0.25">
      <c r="M624" s="142">
        <v>83</v>
      </c>
      <c r="N624" s="143">
        <v>45220</v>
      </c>
      <c r="O624" s="142" t="s">
        <v>88</v>
      </c>
      <c r="P624" s="142" t="s">
        <v>93</v>
      </c>
      <c r="Q624" s="142" t="s">
        <v>84</v>
      </c>
      <c r="R624" s="142">
        <v>1</v>
      </c>
      <c r="S624" s="163">
        <v>15.3</v>
      </c>
      <c r="T624" s="142">
        <v>5266</v>
      </c>
    </row>
    <row r="625" spans="13:20" x14ac:dyDescent="0.25">
      <c r="M625" s="142">
        <v>84</v>
      </c>
      <c r="N625" s="143">
        <v>45220</v>
      </c>
      <c r="O625" s="142" t="s">
        <v>88</v>
      </c>
      <c r="P625" s="142" t="s">
        <v>91</v>
      </c>
      <c r="Q625" s="142" t="s">
        <v>84</v>
      </c>
      <c r="R625" s="142">
        <v>1</v>
      </c>
      <c r="S625" s="163">
        <v>16.899999999999999</v>
      </c>
      <c r="T625" s="142">
        <v>5458</v>
      </c>
    </row>
    <row r="626" spans="13:20" x14ac:dyDescent="0.25">
      <c r="M626" s="142">
        <v>85</v>
      </c>
      <c r="N626" s="143">
        <v>45220</v>
      </c>
      <c r="O626" s="142" t="s">
        <v>88</v>
      </c>
      <c r="P626" s="142" t="s">
        <v>98</v>
      </c>
      <c r="Q626" s="142" t="s">
        <v>84</v>
      </c>
      <c r="R626" s="142">
        <v>1</v>
      </c>
      <c r="S626" s="163">
        <v>16.5</v>
      </c>
      <c r="T626" s="142">
        <v>5441</v>
      </c>
    </row>
    <row r="627" spans="13:20" x14ac:dyDescent="0.25">
      <c r="M627" s="142">
        <v>86</v>
      </c>
      <c r="N627" s="143">
        <v>45220</v>
      </c>
      <c r="O627" s="142" t="s">
        <v>85</v>
      </c>
      <c r="P627" s="142" t="s">
        <v>90</v>
      </c>
      <c r="Q627" s="142" t="s">
        <v>84</v>
      </c>
      <c r="R627" s="142">
        <v>1</v>
      </c>
      <c r="S627" s="163">
        <v>16.5</v>
      </c>
      <c r="T627" s="142">
        <v>5415</v>
      </c>
    </row>
    <row r="628" spans="13:20" x14ac:dyDescent="0.25">
      <c r="M628" s="142">
        <v>87</v>
      </c>
      <c r="N628" s="143">
        <v>45220</v>
      </c>
      <c r="O628" s="142" t="s">
        <v>88</v>
      </c>
      <c r="P628" s="142" t="s">
        <v>106</v>
      </c>
      <c r="Q628" s="142" t="s">
        <v>84</v>
      </c>
      <c r="R628" s="142">
        <v>1</v>
      </c>
      <c r="S628" s="163">
        <v>17.8</v>
      </c>
      <c r="T628" s="142">
        <v>5464</v>
      </c>
    </row>
    <row r="629" spans="13:20" x14ac:dyDescent="0.25">
      <c r="M629" s="142">
        <v>88</v>
      </c>
      <c r="N629" s="143">
        <v>45220</v>
      </c>
      <c r="O629" s="142" t="s">
        <v>88</v>
      </c>
      <c r="P629" s="142" t="s">
        <v>106</v>
      </c>
      <c r="Q629" s="142" t="s">
        <v>84</v>
      </c>
      <c r="R629" s="142">
        <v>1</v>
      </c>
      <c r="S629" s="163">
        <v>16.100000000000001</v>
      </c>
      <c r="T629" s="142">
        <v>3063</v>
      </c>
    </row>
    <row r="630" spans="13:20" x14ac:dyDescent="0.25">
      <c r="M630" s="142">
        <v>89</v>
      </c>
      <c r="N630" s="143">
        <v>45220</v>
      </c>
      <c r="O630" s="142" t="s">
        <v>88</v>
      </c>
      <c r="P630" s="142" t="s">
        <v>106</v>
      </c>
      <c r="Q630" s="142" t="s">
        <v>84</v>
      </c>
      <c r="R630" s="142">
        <v>1</v>
      </c>
      <c r="S630" s="163">
        <v>17.2</v>
      </c>
      <c r="T630" s="142">
        <v>5445</v>
      </c>
    </row>
    <row r="631" spans="13:20" x14ac:dyDescent="0.25">
      <c r="M631" s="142">
        <v>90</v>
      </c>
      <c r="N631" s="143">
        <v>45220</v>
      </c>
      <c r="O631" s="142" t="s">
        <v>85</v>
      </c>
      <c r="P631" s="142" t="s">
        <v>105</v>
      </c>
      <c r="Q631" s="142" t="s">
        <v>84</v>
      </c>
      <c r="R631" s="142">
        <v>1</v>
      </c>
      <c r="S631" s="163">
        <v>15.9</v>
      </c>
      <c r="T631" s="142">
        <v>5453</v>
      </c>
    </row>
    <row r="632" spans="13:20" x14ac:dyDescent="0.25">
      <c r="M632" s="142">
        <v>91</v>
      </c>
      <c r="N632" s="143">
        <v>45220</v>
      </c>
      <c r="O632" s="142" t="s">
        <v>85</v>
      </c>
      <c r="P632" s="142" t="s">
        <v>92</v>
      </c>
      <c r="Q632" s="142" t="s">
        <v>84</v>
      </c>
      <c r="R632" s="142">
        <v>1</v>
      </c>
      <c r="S632" s="163">
        <v>15.8</v>
      </c>
      <c r="T632" s="142">
        <v>5322</v>
      </c>
    </row>
    <row r="633" spans="13:20" x14ac:dyDescent="0.25">
      <c r="M633" s="142">
        <v>1</v>
      </c>
      <c r="N633" s="143">
        <v>45218</v>
      </c>
      <c r="O633" s="142" t="s">
        <v>88</v>
      </c>
      <c r="P633" s="142" t="s">
        <v>104</v>
      </c>
      <c r="Q633" s="142" t="s">
        <v>84</v>
      </c>
      <c r="R633" s="142">
        <v>1</v>
      </c>
      <c r="S633" s="163">
        <v>14.6</v>
      </c>
      <c r="T633" s="142">
        <v>5340</v>
      </c>
    </row>
    <row r="634" spans="13:20" x14ac:dyDescent="0.25">
      <c r="M634" s="142">
        <v>2</v>
      </c>
      <c r="N634" s="143">
        <v>45218</v>
      </c>
      <c r="O634" s="142" t="s">
        <v>88</v>
      </c>
      <c r="P634" s="142" t="s">
        <v>104</v>
      </c>
      <c r="Q634" s="142" t="s">
        <v>84</v>
      </c>
      <c r="R634" s="142">
        <v>1</v>
      </c>
      <c r="S634" s="163">
        <v>17.399999999999999</v>
      </c>
      <c r="T634" s="142">
        <v>5351</v>
      </c>
    </row>
    <row r="635" spans="13:20" x14ac:dyDescent="0.25">
      <c r="M635" s="142">
        <v>3</v>
      </c>
      <c r="N635" s="143">
        <v>45218</v>
      </c>
      <c r="O635" s="142" t="s">
        <v>88</v>
      </c>
      <c r="P635" s="142" t="s">
        <v>104</v>
      </c>
      <c r="Q635" s="142" t="s">
        <v>84</v>
      </c>
      <c r="R635" s="142">
        <v>1</v>
      </c>
      <c r="S635" s="163">
        <v>14.2</v>
      </c>
      <c r="T635" s="142">
        <v>5145</v>
      </c>
    </row>
    <row r="636" spans="13:20" x14ac:dyDescent="0.25">
      <c r="M636" s="142">
        <v>4</v>
      </c>
      <c r="N636" s="143">
        <v>45218</v>
      </c>
      <c r="O636" s="142" t="s">
        <v>88</v>
      </c>
      <c r="P636" s="142" t="s">
        <v>104</v>
      </c>
      <c r="Q636" s="142" t="s">
        <v>84</v>
      </c>
      <c r="R636" s="142">
        <v>1</v>
      </c>
      <c r="S636" s="163">
        <v>13.8</v>
      </c>
      <c r="T636" s="142">
        <v>5386</v>
      </c>
    </row>
    <row r="637" spans="13:20" x14ac:dyDescent="0.25">
      <c r="M637" s="142">
        <v>5</v>
      </c>
      <c r="N637" s="143">
        <v>45225</v>
      </c>
      <c r="O637" s="142" t="s">
        <v>85</v>
      </c>
      <c r="P637" s="142" t="s">
        <v>87</v>
      </c>
      <c r="Q637" s="142" t="s">
        <v>84</v>
      </c>
      <c r="R637" s="142">
        <v>1</v>
      </c>
      <c r="S637" s="163">
        <v>11.4</v>
      </c>
      <c r="T637" s="142">
        <v>5375</v>
      </c>
    </row>
    <row r="638" spans="13:20" x14ac:dyDescent="0.25">
      <c r="M638" s="142">
        <v>6</v>
      </c>
      <c r="N638" s="143">
        <v>45225</v>
      </c>
      <c r="O638" s="142" t="s">
        <v>85</v>
      </c>
      <c r="P638" s="142" t="s">
        <v>107</v>
      </c>
      <c r="Q638" s="142" t="s">
        <v>84</v>
      </c>
      <c r="R638" s="142">
        <v>1</v>
      </c>
      <c r="S638" s="163">
        <v>10.4</v>
      </c>
      <c r="T638" s="142">
        <v>5303</v>
      </c>
    </row>
    <row r="639" spans="13:20" x14ac:dyDescent="0.25">
      <c r="M639" s="142">
        <v>7</v>
      </c>
      <c r="N639" s="143">
        <v>45225</v>
      </c>
      <c r="O639" s="142" t="s">
        <v>88</v>
      </c>
      <c r="P639" s="142" t="s">
        <v>93</v>
      </c>
      <c r="Q639" s="142" t="s">
        <v>84</v>
      </c>
      <c r="R639" s="142">
        <v>1</v>
      </c>
      <c r="S639" s="163">
        <v>15.7</v>
      </c>
      <c r="T639" s="142">
        <v>5294</v>
      </c>
    </row>
    <row r="640" spans="13:20" x14ac:dyDescent="0.25">
      <c r="M640" s="142">
        <v>8</v>
      </c>
      <c r="N640" s="143">
        <v>45225</v>
      </c>
      <c r="O640" s="142" t="s">
        <v>88</v>
      </c>
      <c r="P640" s="142" t="s">
        <v>91</v>
      </c>
      <c r="Q640" s="142" t="s">
        <v>84</v>
      </c>
      <c r="R640" s="142">
        <v>1</v>
      </c>
      <c r="S640" s="163">
        <v>15.2</v>
      </c>
      <c r="T640" s="142">
        <v>5142</v>
      </c>
    </row>
    <row r="641" spans="13:20" x14ac:dyDescent="0.25">
      <c r="M641" s="142">
        <v>9</v>
      </c>
      <c r="N641" s="143">
        <v>45225</v>
      </c>
      <c r="O641" s="142" t="s">
        <v>88</v>
      </c>
      <c r="P641" s="142" t="s">
        <v>91</v>
      </c>
      <c r="Q641" s="142" t="s">
        <v>84</v>
      </c>
      <c r="R641" s="142">
        <v>1</v>
      </c>
      <c r="S641" s="163">
        <v>15.9</v>
      </c>
      <c r="T641" s="142">
        <v>5323</v>
      </c>
    </row>
    <row r="642" spans="13:20" x14ac:dyDescent="0.25">
      <c r="M642" s="142">
        <v>10</v>
      </c>
      <c r="N642" s="143">
        <v>45225</v>
      </c>
      <c r="O642" s="142" t="s">
        <v>88</v>
      </c>
      <c r="P642" s="142" t="s">
        <v>106</v>
      </c>
      <c r="Q642" s="142" t="s">
        <v>84</v>
      </c>
      <c r="R642" s="142">
        <v>1</v>
      </c>
      <c r="S642" s="163">
        <v>14.2</v>
      </c>
      <c r="T642" s="142">
        <v>5280</v>
      </c>
    </row>
    <row r="643" spans="13:20" x14ac:dyDescent="0.25">
      <c r="M643" s="142">
        <v>11</v>
      </c>
      <c r="N643" s="143">
        <v>45225</v>
      </c>
      <c r="O643" s="142" t="s">
        <v>88</v>
      </c>
      <c r="P643" s="142" t="s">
        <v>91</v>
      </c>
      <c r="Q643" s="142" t="s">
        <v>84</v>
      </c>
      <c r="R643" s="142">
        <v>1</v>
      </c>
      <c r="S643" s="163">
        <v>15</v>
      </c>
      <c r="T643" s="142">
        <v>5302</v>
      </c>
    </row>
    <row r="644" spans="13:20" x14ac:dyDescent="0.25">
      <c r="M644" s="142">
        <v>12</v>
      </c>
      <c r="N644" s="143">
        <v>45225</v>
      </c>
      <c r="O644" s="142" t="s">
        <v>88</v>
      </c>
      <c r="P644" s="142" t="s">
        <v>91</v>
      </c>
      <c r="Q644" s="142" t="s">
        <v>84</v>
      </c>
      <c r="R644" s="142">
        <v>1</v>
      </c>
      <c r="S644" s="163">
        <v>15.2</v>
      </c>
      <c r="T644" s="142">
        <v>5281</v>
      </c>
    </row>
    <row r="645" spans="13:20" x14ac:dyDescent="0.25">
      <c r="M645" s="142">
        <v>13</v>
      </c>
      <c r="N645" s="143">
        <v>45225</v>
      </c>
      <c r="O645" s="142" t="s">
        <v>88</v>
      </c>
      <c r="P645" s="142" t="s">
        <v>91</v>
      </c>
      <c r="Q645" s="142" t="s">
        <v>84</v>
      </c>
      <c r="R645" s="142">
        <v>1</v>
      </c>
      <c r="S645" s="163">
        <v>16.100000000000001</v>
      </c>
      <c r="T645" s="142">
        <v>5291</v>
      </c>
    </row>
    <row r="646" spans="13:20" x14ac:dyDescent="0.25">
      <c r="M646" s="142">
        <v>14</v>
      </c>
      <c r="N646" s="143">
        <v>45225</v>
      </c>
      <c r="O646" s="142" t="s">
        <v>88</v>
      </c>
      <c r="P646" s="142" t="s">
        <v>91</v>
      </c>
      <c r="Q646" s="142" t="s">
        <v>84</v>
      </c>
      <c r="R646" s="142">
        <v>1</v>
      </c>
      <c r="S646" s="163">
        <v>16.2</v>
      </c>
      <c r="T646" s="142">
        <v>5329</v>
      </c>
    </row>
    <row r="647" spans="13:20" x14ac:dyDescent="0.25">
      <c r="M647" s="142">
        <v>15</v>
      </c>
      <c r="N647" s="143">
        <v>45225</v>
      </c>
      <c r="O647" s="142" t="s">
        <v>85</v>
      </c>
      <c r="P647" s="142" t="s">
        <v>92</v>
      </c>
      <c r="Q647" s="142" t="s">
        <v>84</v>
      </c>
      <c r="R647" s="142">
        <v>1</v>
      </c>
      <c r="S647" s="163">
        <v>15.7</v>
      </c>
      <c r="T647" s="142">
        <v>5284</v>
      </c>
    </row>
    <row r="648" spans="13:20" x14ac:dyDescent="0.25">
      <c r="M648" s="142">
        <v>16</v>
      </c>
      <c r="N648" s="143">
        <v>45225</v>
      </c>
      <c r="O648" s="142" t="s">
        <v>85</v>
      </c>
      <c r="P648" s="142" t="s">
        <v>87</v>
      </c>
      <c r="Q648" s="142" t="s">
        <v>84</v>
      </c>
      <c r="R648" s="142">
        <v>1</v>
      </c>
      <c r="S648" s="163">
        <v>17.7</v>
      </c>
      <c r="T648" s="142">
        <v>5304</v>
      </c>
    </row>
    <row r="649" spans="13:20" x14ac:dyDescent="0.25">
      <c r="M649" s="142">
        <v>17</v>
      </c>
      <c r="N649" s="143">
        <v>45225</v>
      </c>
      <c r="O649" s="142" t="s">
        <v>88</v>
      </c>
      <c r="P649" s="142" t="s">
        <v>108</v>
      </c>
      <c r="Q649" s="142" t="s">
        <v>84</v>
      </c>
      <c r="R649" s="142">
        <v>1</v>
      </c>
      <c r="S649" s="163">
        <v>15.3</v>
      </c>
      <c r="T649" s="142">
        <v>5278</v>
      </c>
    </row>
    <row r="650" spans="13:20" x14ac:dyDescent="0.25">
      <c r="M650" s="142">
        <v>18</v>
      </c>
      <c r="N650" s="143">
        <v>45225</v>
      </c>
      <c r="O650" s="142" t="s">
        <v>85</v>
      </c>
      <c r="P650" s="142" t="s">
        <v>97</v>
      </c>
      <c r="Q650" s="142" t="s">
        <v>84</v>
      </c>
      <c r="R650" s="142">
        <v>1</v>
      </c>
      <c r="S650" s="163">
        <v>13.5</v>
      </c>
      <c r="T650" s="142">
        <v>5306</v>
      </c>
    </row>
    <row r="651" spans="13:20" x14ac:dyDescent="0.25">
      <c r="M651" s="142">
        <v>19</v>
      </c>
      <c r="N651" s="143">
        <v>45225</v>
      </c>
      <c r="O651" s="142" t="s">
        <v>85</v>
      </c>
      <c r="P651" s="142" t="s">
        <v>90</v>
      </c>
      <c r="Q651" s="142" t="s">
        <v>84</v>
      </c>
      <c r="R651" s="142">
        <v>1</v>
      </c>
      <c r="S651" s="163">
        <v>15</v>
      </c>
      <c r="T651" s="142">
        <v>3080</v>
      </c>
    </row>
    <row r="652" spans="13:20" x14ac:dyDescent="0.25">
      <c r="M652" s="142">
        <v>20</v>
      </c>
      <c r="N652" s="143">
        <v>45225</v>
      </c>
      <c r="O652" s="142" t="s">
        <v>85</v>
      </c>
      <c r="P652" s="142" t="s">
        <v>90</v>
      </c>
      <c r="Q652" s="142" t="s">
        <v>84</v>
      </c>
      <c r="R652" s="142">
        <v>1</v>
      </c>
      <c r="S652" s="163">
        <v>15</v>
      </c>
      <c r="T652" s="142">
        <v>4928</v>
      </c>
    </row>
    <row r="653" spans="13:20" x14ac:dyDescent="0.25">
      <c r="M653" s="142">
        <v>21</v>
      </c>
      <c r="N653" s="143">
        <v>45225</v>
      </c>
      <c r="O653" s="142" t="s">
        <v>85</v>
      </c>
      <c r="P653" s="142" t="s">
        <v>96</v>
      </c>
      <c r="Q653" s="142" t="s">
        <v>84</v>
      </c>
      <c r="R653" s="142">
        <v>1</v>
      </c>
      <c r="S653" s="163">
        <v>13.3</v>
      </c>
      <c r="T653" s="142">
        <v>5328</v>
      </c>
    </row>
    <row r="654" spans="13:20" x14ac:dyDescent="0.25">
      <c r="M654" s="142">
        <v>22</v>
      </c>
      <c r="N654" s="143">
        <v>45225</v>
      </c>
      <c r="O654" s="142" t="s">
        <v>85</v>
      </c>
      <c r="P654" s="142" t="s">
        <v>97</v>
      </c>
      <c r="Q654" s="142" t="s">
        <v>84</v>
      </c>
      <c r="R654" s="142">
        <v>1</v>
      </c>
      <c r="S654" s="163">
        <v>10.1</v>
      </c>
      <c r="T654" s="142">
        <v>5442</v>
      </c>
    </row>
    <row r="655" spans="13:20" x14ac:dyDescent="0.25">
      <c r="M655" s="142">
        <v>23</v>
      </c>
      <c r="N655" s="143">
        <v>45226</v>
      </c>
      <c r="O655" s="142" t="s">
        <v>88</v>
      </c>
      <c r="P655" s="142" t="s">
        <v>89</v>
      </c>
      <c r="Q655" s="142" t="s">
        <v>84</v>
      </c>
      <c r="R655" s="142">
        <v>1</v>
      </c>
      <c r="S655" s="163">
        <v>17.100000000000001</v>
      </c>
      <c r="T655" s="142">
        <v>5363</v>
      </c>
    </row>
    <row r="656" spans="13:20" x14ac:dyDescent="0.25">
      <c r="M656" s="142">
        <v>24</v>
      </c>
      <c r="N656" s="143">
        <v>45226</v>
      </c>
      <c r="O656" s="142" t="s">
        <v>88</v>
      </c>
      <c r="P656" s="142" t="s">
        <v>93</v>
      </c>
      <c r="Q656" s="142" t="s">
        <v>84</v>
      </c>
      <c r="R656" s="142">
        <v>1</v>
      </c>
      <c r="S656" s="163">
        <v>16.100000000000001</v>
      </c>
      <c r="T656" s="142">
        <v>3092</v>
      </c>
    </row>
    <row r="657" spans="13:20" x14ac:dyDescent="0.25">
      <c r="M657" s="142">
        <v>25</v>
      </c>
      <c r="N657" s="143">
        <v>45226</v>
      </c>
      <c r="O657" s="142" t="s">
        <v>88</v>
      </c>
      <c r="P657" s="142" t="s">
        <v>94</v>
      </c>
      <c r="Q657" s="142" t="s">
        <v>84</v>
      </c>
      <c r="R657" s="142">
        <v>1</v>
      </c>
      <c r="S657" s="163">
        <v>16</v>
      </c>
      <c r="T657" s="142">
        <v>3058</v>
      </c>
    </row>
    <row r="658" spans="13:20" x14ac:dyDescent="0.25">
      <c r="M658" s="142">
        <v>26</v>
      </c>
      <c r="N658" s="143">
        <v>45226</v>
      </c>
      <c r="O658" s="142" t="s">
        <v>88</v>
      </c>
      <c r="P658" s="142" t="s">
        <v>94</v>
      </c>
      <c r="Q658" s="142" t="s">
        <v>84</v>
      </c>
      <c r="R658" s="142">
        <v>1</v>
      </c>
      <c r="S658" s="163">
        <v>17.100000000000001</v>
      </c>
      <c r="T658" s="142">
        <v>4898</v>
      </c>
    </row>
    <row r="659" spans="13:20" x14ac:dyDescent="0.25">
      <c r="M659" s="142">
        <v>27</v>
      </c>
      <c r="N659" s="143">
        <v>45226</v>
      </c>
      <c r="O659" s="142" t="s">
        <v>88</v>
      </c>
      <c r="P659" s="142" t="s">
        <v>91</v>
      </c>
      <c r="Q659" s="142" t="s">
        <v>84</v>
      </c>
      <c r="R659" s="142">
        <v>1</v>
      </c>
      <c r="S659" s="163">
        <v>14.9</v>
      </c>
      <c r="T659" s="142">
        <v>5407</v>
      </c>
    </row>
    <row r="660" spans="13:20" x14ac:dyDescent="0.25">
      <c r="M660" s="142">
        <v>28</v>
      </c>
      <c r="N660" s="143">
        <v>45226</v>
      </c>
      <c r="O660" s="142" t="s">
        <v>88</v>
      </c>
      <c r="P660" s="142" t="s">
        <v>89</v>
      </c>
      <c r="Q660" s="142" t="s">
        <v>84</v>
      </c>
      <c r="R660" s="142">
        <v>1</v>
      </c>
      <c r="S660" s="163">
        <v>16.3</v>
      </c>
      <c r="T660" s="142">
        <v>5523</v>
      </c>
    </row>
    <row r="661" spans="13:20" x14ac:dyDescent="0.25">
      <c r="M661" s="142">
        <v>29</v>
      </c>
      <c r="N661" s="143">
        <v>45226</v>
      </c>
      <c r="O661" s="142" t="s">
        <v>88</v>
      </c>
      <c r="P661" s="142" t="s">
        <v>89</v>
      </c>
      <c r="Q661" s="142" t="s">
        <v>84</v>
      </c>
      <c r="R661" s="142">
        <v>1</v>
      </c>
      <c r="S661" s="163">
        <v>15.7</v>
      </c>
      <c r="T661" s="142">
        <v>5336</v>
      </c>
    </row>
    <row r="662" spans="13:20" x14ac:dyDescent="0.25">
      <c r="M662" s="142">
        <v>30</v>
      </c>
      <c r="N662" s="143">
        <v>45226</v>
      </c>
      <c r="O662" s="142" t="s">
        <v>88</v>
      </c>
      <c r="P662" s="142" t="s">
        <v>94</v>
      </c>
      <c r="Q662" s="142" t="s">
        <v>84</v>
      </c>
      <c r="R662" s="142">
        <v>1</v>
      </c>
      <c r="S662" s="163">
        <v>16.2</v>
      </c>
      <c r="T662" s="142">
        <v>5344</v>
      </c>
    </row>
    <row r="663" spans="13:20" x14ac:dyDescent="0.25">
      <c r="M663" s="142">
        <v>31</v>
      </c>
      <c r="N663" s="143">
        <v>45226</v>
      </c>
      <c r="O663" s="142" t="s">
        <v>85</v>
      </c>
      <c r="P663" s="142" t="s">
        <v>96</v>
      </c>
      <c r="Q663" s="142" t="s">
        <v>84</v>
      </c>
      <c r="R663" s="142">
        <v>1</v>
      </c>
      <c r="S663" s="163">
        <v>15.5</v>
      </c>
      <c r="T663" s="142">
        <v>5341</v>
      </c>
    </row>
    <row r="664" spans="13:20" x14ac:dyDescent="0.25">
      <c r="M664" s="142">
        <v>32</v>
      </c>
      <c r="N664" s="143">
        <v>45226</v>
      </c>
      <c r="O664" s="142" t="s">
        <v>85</v>
      </c>
      <c r="P664" s="142" t="s">
        <v>97</v>
      </c>
      <c r="Q664" s="142" t="s">
        <v>84</v>
      </c>
      <c r="R664" s="142">
        <v>1</v>
      </c>
      <c r="S664" s="163">
        <v>11.6</v>
      </c>
      <c r="T664" s="142">
        <v>5309</v>
      </c>
    </row>
    <row r="665" spans="13:20" x14ac:dyDescent="0.25">
      <c r="M665" s="142">
        <v>33</v>
      </c>
      <c r="N665" s="143">
        <v>45226</v>
      </c>
      <c r="O665" s="142" t="s">
        <v>85</v>
      </c>
      <c r="P665" s="142" t="s">
        <v>97</v>
      </c>
      <c r="Q665" s="142" t="s">
        <v>84</v>
      </c>
      <c r="R665" s="142">
        <v>1</v>
      </c>
      <c r="S665" s="163">
        <v>16.3</v>
      </c>
      <c r="T665" s="142">
        <v>5338</v>
      </c>
    </row>
    <row r="666" spans="13:20" x14ac:dyDescent="0.25">
      <c r="M666" s="142">
        <v>34</v>
      </c>
      <c r="N666" s="143">
        <v>45226</v>
      </c>
      <c r="O666" s="142" t="s">
        <v>85</v>
      </c>
      <c r="P666" s="142" t="s">
        <v>97</v>
      </c>
      <c r="Q666" s="142" t="s">
        <v>84</v>
      </c>
      <c r="R666" s="142">
        <v>1</v>
      </c>
      <c r="S666" s="163">
        <v>16.3</v>
      </c>
      <c r="T666" s="142">
        <v>5364</v>
      </c>
    </row>
    <row r="667" spans="13:20" x14ac:dyDescent="0.25">
      <c r="M667" s="142">
        <v>35</v>
      </c>
      <c r="N667" s="143">
        <v>45226</v>
      </c>
      <c r="O667" s="142" t="s">
        <v>88</v>
      </c>
      <c r="P667" s="142" t="s">
        <v>108</v>
      </c>
      <c r="Q667" s="142" t="s">
        <v>84</v>
      </c>
      <c r="R667" s="142">
        <v>1</v>
      </c>
      <c r="S667" s="163">
        <v>16.7</v>
      </c>
      <c r="T667" s="142">
        <v>5332</v>
      </c>
    </row>
    <row r="668" spans="13:20" x14ac:dyDescent="0.25">
      <c r="M668" s="142">
        <v>36</v>
      </c>
      <c r="N668" s="143">
        <v>45226</v>
      </c>
      <c r="O668" s="142" t="s">
        <v>88</v>
      </c>
      <c r="P668" s="142" t="s">
        <v>94</v>
      </c>
      <c r="Q668" s="142" t="s">
        <v>84</v>
      </c>
      <c r="R668" s="142">
        <v>1</v>
      </c>
      <c r="S668" s="163">
        <v>17.600000000000001</v>
      </c>
      <c r="T668" s="142">
        <v>5345</v>
      </c>
    </row>
    <row r="669" spans="13:20" x14ac:dyDescent="0.25">
      <c r="M669" s="142">
        <v>37</v>
      </c>
      <c r="N669" s="143">
        <v>45226</v>
      </c>
      <c r="O669" s="142" t="s">
        <v>85</v>
      </c>
      <c r="P669" s="142" t="s">
        <v>96</v>
      </c>
      <c r="Q669" s="142" t="s">
        <v>84</v>
      </c>
      <c r="R669" s="142">
        <v>1</v>
      </c>
      <c r="S669" s="163">
        <v>17.2</v>
      </c>
      <c r="T669" s="142">
        <v>5365</v>
      </c>
    </row>
    <row r="670" spans="13:20" x14ac:dyDescent="0.25">
      <c r="M670" s="142">
        <v>38</v>
      </c>
      <c r="N670" s="143">
        <v>45226</v>
      </c>
      <c r="O670" s="142" t="s">
        <v>85</v>
      </c>
      <c r="P670" s="142" t="s">
        <v>92</v>
      </c>
      <c r="Q670" s="142" t="s">
        <v>84</v>
      </c>
      <c r="R670" s="142">
        <v>1</v>
      </c>
      <c r="S670" s="163">
        <v>16.399999999999999</v>
      </c>
      <c r="T670" s="142">
        <v>5352</v>
      </c>
    </row>
    <row r="671" spans="13:20" x14ac:dyDescent="0.25">
      <c r="M671" s="142">
        <v>39</v>
      </c>
      <c r="N671" s="143">
        <v>45226</v>
      </c>
      <c r="O671" s="142" t="s">
        <v>85</v>
      </c>
      <c r="P671" s="142" t="s">
        <v>92</v>
      </c>
      <c r="Q671" s="142" t="s">
        <v>84</v>
      </c>
      <c r="R671" s="142">
        <v>1</v>
      </c>
      <c r="S671" s="163">
        <v>16.2</v>
      </c>
      <c r="T671" s="142">
        <v>5293</v>
      </c>
    </row>
    <row r="672" spans="13:20" x14ac:dyDescent="0.25">
      <c r="M672" s="142">
        <v>40</v>
      </c>
      <c r="N672" s="143">
        <v>45226</v>
      </c>
      <c r="O672" s="142" t="s">
        <v>88</v>
      </c>
      <c r="P672" s="142" t="s">
        <v>91</v>
      </c>
      <c r="Q672" s="142" t="s">
        <v>84</v>
      </c>
      <c r="R672" s="142">
        <v>1</v>
      </c>
      <c r="S672" s="163">
        <v>17.899999999999999</v>
      </c>
      <c r="T672" s="142">
        <v>5331</v>
      </c>
    </row>
    <row r="673" spans="13:20" x14ac:dyDescent="0.25">
      <c r="M673" s="142">
        <v>41</v>
      </c>
      <c r="N673" s="143">
        <v>45226</v>
      </c>
      <c r="O673" s="142" t="s">
        <v>88</v>
      </c>
      <c r="P673" s="142" t="s">
        <v>91</v>
      </c>
      <c r="Q673" s="142" t="s">
        <v>84</v>
      </c>
      <c r="R673" s="142">
        <v>1</v>
      </c>
      <c r="S673" s="163">
        <v>15.6</v>
      </c>
      <c r="T673" s="142">
        <v>5357</v>
      </c>
    </row>
    <row r="674" spans="13:20" x14ac:dyDescent="0.25">
      <c r="M674" s="142">
        <v>42</v>
      </c>
      <c r="N674" s="143">
        <v>45226</v>
      </c>
      <c r="O674" s="142" t="s">
        <v>88</v>
      </c>
      <c r="P674" s="142" t="s">
        <v>91</v>
      </c>
      <c r="Q674" s="142" t="s">
        <v>84</v>
      </c>
      <c r="R674" s="142">
        <v>1</v>
      </c>
      <c r="S674" s="163">
        <v>14.6</v>
      </c>
      <c r="T674" s="142">
        <v>5326</v>
      </c>
    </row>
    <row r="675" spans="13:20" x14ac:dyDescent="0.25">
      <c r="M675" s="142">
        <v>43</v>
      </c>
      <c r="N675" s="143">
        <v>45226</v>
      </c>
      <c r="O675" s="142" t="s">
        <v>85</v>
      </c>
      <c r="P675" s="142" t="s">
        <v>92</v>
      </c>
      <c r="Q675" s="142" t="s">
        <v>84</v>
      </c>
      <c r="R675" s="142">
        <v>1</v>
      </c>
      <c r="S675" s="163">
        <v>17.8</v>
      </c>
      <c r="T675" s="142">
        <v>5444</v>
      </c>
    </row>
    <row r="676" spans="13:20" x14ac:dyDescent="0.25">
      <c r="M676" s="142">
        <v>44</v>
      </c>
      <c r="N676" s="143">
        <v>45226</v>
      </c>
      <c r="O676" s="142" t="s">
        <v>88</v>
      </c>
      <c r="P676" s="142" t="s">
        <v>106</v>
      </c>
      <c r="Q676" s="142" t="s">
        <v>84</v>
      </c>
      <c r="R676" s="142">
        <v>1</v>
      </c>
      <c r="S676" s="163">
        <v>12.8</v>
      </c>
      <c r="T676" s="142">
        <v>5290</v>
      </c>
    </row>
    <row r="677" spans="13:20" x14ac:dyDescent="0.25">
      <c r="M677" s="142">
        <v>45</v>
      </c>
      <c r="N677" s="143">
        <v>45226</v>
      </c>
      <c r="O677" s="142" t="s">
        <v>88</v>
      </c>
      <c r="P677" s="142" t="s">
        <v>106</v>
      </c>
      <c r="Q677" s="142" t="s">
        <v>84</v>
      </c>
      <c r="R677" s="142">
        <v>1</v>
      </c>
      <c r="S677" s="163">
        <v>15.7</v>
      </c>
      <c r="T677" s="142">
        <v>5356</v>
      </c>
    </row>
    <row r="678" spans="13:20" x14ac:dyDescent="0.25">
      <c r="M678" s="142">
        <v>46</v>
      </c>
      <c r="N678" s="143">
        <v>45226</v>
      </c>
      <c r="O678" s="142" t="s">
        <v>88</v>
      </c>
      <c r="P678" s="142" t="s">
        <v>100</v>
      </c>
      <c r="Q678" s="142" t="s">
        <v>84</v>
      </c>
      <c r="R678" s="142">
        <v>1</v>
      </c>
      <c r="S678" s="163">
        <v>13.6</v>
      </c>
      <c r="T678" s="142">
        <v>5337</v>
      </c>
    </row>
    <row r="679" spans="13:20" x14ac:dyDescent="0.25">
      <c r="M679" s="142">
        <v>47</v>
      </c>
      <c r="N679" s="143">
        <v>45226</v>
      </c>
      <c r="O679" s="142" t="s">
        <v>85</v>
      </c>
      <c r="P679" s="142" t="s">
        <v>90</v>
      </c>
      <c r="Q679" s="142" t="s">
        <v>84</v>
      </c>
      <c r="R679" s="142">
        <v>1</v>
      </c>
      <c r="S679" s="163">
        <v>15.5</v>
      </c>
      <c r="T679" s="142">
        <v>5335</v>
      </c>
    </row>
    <row r="680" spans="13:20" x14ac:dyDescent="0.25">
      <c r="M680" s="142">
        <v>48</v>
      </c>
      <c r="N680" s="143">
        <v>45226</v>
      </c>
      <c r="O680" s="142" t="s">
        <v>88</v>
      </c>
      <c r="P680" s="142" t="s">
        <v>93</v>
      </c>
      <c r="Q680" s="142" t="s">
        <v>84</v>
      </c>
      <c r="R680" s="142">
        <v>1</v>
      </c>
      <c r="S680" s="163">
        <v>16.2</v>
      </c>
      <c r="T680" s="142">
        <v>5327</v>
      </c>
    </row>
    <row r="681" spans="13:20" x14ac:dyDescent="0.25">
      <c r="M681" s="142">
        <v>49</v>
      </c>
      <c r="N681" s="143">
        <v>45226</v>
      </c>
      <c r="O681" s="142" t="s">
        <v>88</v>
      </c>
      <c r="P681" s="142" t="s">
        <v>108</v>
      </c>
      <c r="Q681" s="142" t="s">
        <v>84</v>
      </c>
      <c r="R681" s="142">
        <v>1</v>
      </c>
      <c r="S681" s="163">
        <v>15.7</v>
      </c>
      <c r="T681" s="142">
        <v>5354</v>
      </c>
    </row>
    <row r="682" spans="13:20" x14ac:dyDescent="0.25">
      <c r="M682" s="142">
        <v>50</v>
      </c>
      <c r="N682" s="143">
        <v>45226</v>
      </c>
      <c r="O682" s="142" t="s">
        <v>88</v>
      </c>
      <c r="P682" s="142" t="s">
        <v>108</v>
      </c>
      <c r="Q682" s="142" t="s">
        <v>84</v>
      </c>
      <c r="R682" s="142">
        <v>1</v>
      </c>
      <c r="S682" s="163">
        <v>15.9</v>
      </c>
      <c r="T682" s="142">
        <v>5359</v>
      </c>
    </row>
    <row r="683" spans="13:20" x14ac:dyDescent="0.25">
      <c r="M683" s="142">
        <v>51</v>
      </c>
      <c r="N683" s="143">
        <v>45226</v>
      </c>
      <c r="O683" s="142" t="s">
        <v>85</v>
      </c>
      <c r="P683" s="142" t="s">
        <v>107</v>
      </c>
      <c r="Q683" s="142" t="s">
        <v>84</v>
      </c>
      <c r="R683" s="142">
        <v>1</v>
      </c>
      <c r="S683" s="163">
        <v>10.4</v>
      </c>
      <c r="T683" s="142">
        <v>5366</v>
      </c>
    </row>
    <row r="684" spans="13:20" x14ac:dyDescent="0.25">
      <c r="M684" s="142">
        <v>52</v>
      </c>
      <c r="N684" s="143">
        <v>45227</v>
      </c>
      <c r="O684" s="142" t="s">
        <v>85</v>
      </c>
      <c r="P684" s="142" t="s">
        <v>86</v>
      </c>
      <c r="Q684" s="142" t="s">
        <v>84</v>
      </c>
      <c r="R684" s="142">
        <v>1</v>
      </c>
      <c r="S684" s="163">
        <v>17.3</v>
      </c>
      <c r="T684" s="142">
        <v>5382</v>
      </c>
    </row>
    <row r="685" spans="13:20" x14ac:dyDescent="0.25">
      <c r="M685" s="142">
        <v>53</v>
      </c>
      <c r="N685" s="143">
        <v>45227</v>
      </c>
      <c r="O685" s="142" t="s">
        <v>85</v>
      </c>
      <c r="P685" s="142" t="s">
        <v>86</v>
      </c>
      <c r="Q685" s="142" t="s">
        <v>84</v>
      </c>
      <c r="R685" s="142">
        <v>1</v>
      </c>
      <c r="S685" s="163">
        <v>19.899999999999999</v>
      </c>
      <c r="T685" s="142">
        <v>5505</v>
      </c>
    </row>
    <row r="686" spans="13:20" x14ac:dyDescent="0.25">
      <c r="M686" s="142">
        <v>54</v>
      </c>
      <c r="N686" s="143">
        <v>45227</v>
      </c>
      <c r="O686" s="142" t="s">
        <v>85</v>
      </c>
      <c r="P686" s="142" t="s">
        <v>107</v>
      </c>
      <c r="Q686" s="142" t="s">
        <v>84</v>
      </c>
      <c r="R686" s="142">
        <v>1</v>
      </c>
      <c r="S686" s="163">
        <v>10.9</v>
      </c>
      <c r="T686" s="142">
        <v>5371</v>
      </c>
    </row>
    <row r="687" spans="13:20" x14ac:dyDescent="0.25">
      <c r="M687" s="142">
        <v>55</v>
      </c>
      <c r="N687" s="143">
        <v>45227</v>
      </c>
      <c r="O687" s="142" t="s">
        <v>88</v>
      </c>
      <c r="P687" s="142" t="s">
        <v>108</v>
      </c>
      <c r="Q687" s="142" t="s">
        <v>84</v>
      </c>
      <c r="R687" s="142">
        <v>1</v>
      </c>
      <c r="S687" s="163">
        <v>15.1</v>
      </c>
      <c r="T687" s="142">
        <v>5347</v>
      </c>
    </row>
    <row r="688" spans="13:20" x14ac:dyDescent="0.25">
      <c r="M688" s="142">
        <v>56</v>
      </c>
      <c r="N688" s="143">
        <v>45227</v>
      </c>
      <c r="O688" s="142" t="s">
        <v>85</v>
      </c>
      <c r="P688" s="142" t="s">
        <v>90</v>
      </c>
      <c r="Q688" s="142" t="s">
        <v>84</v>
      </c>
      <c r="R688" s="142">
        <v>1</v>
      </c>
      <c r="S688" s="163">
        <v>16.2</v>
      </c>
      <c r="T688" s="142">
        <v>5390</v>
      </c>
    </row>
    <row r="689" spans="13:20" x14ac:dyDescent="0.25">
      <c r="M689" s="142">
        <v>57</v>
      </c>
      <c r="N689" s="143">
        <v>45227</v>
      </c>
      <c r="O689" s="142" t="s">
        <v>85</v>
      </c>
      <c r="P689" s="142" t="s">
        <v>90</v>
      </c>
      <c r="Q689" s="142" t="s">
        <v>84</v>
      </c>
      <c r="R689" s="142">
        <v>1</v>
      </c>
      <c r="S689" s="163">
        <v>16.899999999999999</v>
      </c>
      <c r="T689" s="142">
        <v>5370</v>
      </c>
    </row>
    <row r="690" spans="13:20" x14ac:dyDescent="0.25">
      <c r="M690" s="142">
        <v>58</v>
      </c>
      <c r="N690" s="143">
        <v>45227</v>
      </c>
      <c r="O690" s="142" t="s">
        <v>88</v>
      </c>
      <c r="P690" s="142" t="s">
        <v>100</v>
      </c>
      <c r="Q690" s="142" t="s">
        <v>84</v>
      </c>
      <c r="R690" s="142">
        <v>1</v>
      </c>
      <c r="S690" s="163">
        <v>14.8</v>
      </c>
      <c r="T690" s="142">
        <v>5401</v>
      </c>
    </row>
    <row r="691" spans="13:20" x14ac:dyDescent="0.25">
      <c r="M691" s="142">
        <v>59</v>
      </c>
      <c r="N691" s="143">
        <v>45227</v>
      </c>
      <c r="O691" s="142" t="s">
        <v>88</v>
      </c>
      <c r="P691" s="142" t="s">
        <v>100</v>
      </c>
      <c r="Q691" s="142" t="s">
        <v>84</v>
      </c>
      <c r="R691" s="142">
        <v>1</v>
      </c>
      <c r="S691" s="163">
        <v>17.399999999999999</v>
      </c>
      <c r="T691" s="142">
        <v>5378</v>
      </c>
    </row>
    <row r="692" spans="13:20" x14ac:dyDescent="0.25">
      <c r="M692" s="142">
        <v>60</v>
      </c>
      <c r="N692" s="143">
        <v>45227</v>
      </c>
      <c r="O692" s="142" t="s">
        <v>88</v>
      </c>
      <c r="P692" s="142" t="s">
        <v>99</v>
      </c>
      <c r="Q692" s="142" t="s">
        <v>84</v>
      </c>
      <c r="R692" s="142">
        <v>1</v>
      </c>
      <c r="S692" s="163">
        <v>13.1</v>
      </c>
      <c r="T692" s="142">
        <v>5283</v>
      </c>
    </row>
    <row r="693" spans="13:20" x14ac:dyDescent="0.25">
      <c r="M693" s="142">
        <v>61</v>
      </c>
      <c r="N693" s="143">
        <v>45227</v>
      </c>
      <c r="O693" s="142" t="s">
        <v>88</v>
      </c>
      <c r="P693" s="142" t="s">
        <v>99</v>
      </c>
      <c r="Q693" s="142" t="s">
        <v>84</v>
      </c>
      <c r="R693" s="142">
        <v>1</v>
      </c>
      <c r="S693" s="163">
        <v>15.9</v>
      </c>
      <c r="T693" s="142">
        <v>5397</v>
      </c>
    </row>
    <row r="694" spans="13:20" x14ac:dyDescent="0.25">
      <c r="M694" s="142">
        <v>62</v>
      </c>
      <c r="N694" s="143">
        <v>45227</v>
      </c>
      <c r="O694" s="142" t="s">
        <v>88</v>
      </c>
      <c r="P694" s="142" t="s">
        <v>99</v>
      </c>
      <c r="Q694" s="142" t="s">
        <v>84</v>
      </c>
      <c r="R694" s="142">
        <v>1</v>
      </c>
      <c r="S694" s="163">
        <v>16.2</v>
      </c>
      <c r="T694" s="142">
        <v>5361</v>
      </c>
    </row>
    <row r="695" spans="13:20" x14ac:dyDescent="0.25">
      <c r="M695" s="142">
        <v>63</v>
      </c>
      <c r="N695" s="143">
        <v>45227</v>
      </c>
      <c r="O695" s="142" t="s">
        <v>88</v>
      </c>
      <c r="P695" s="142" t="s">
        <v>99</v>
      </c>
      <c r="Q695" s="142" t="s">
        <v>84</v>
      </c>
      <c r="R695" s="142">
        <v>1</v>
      </c>
      <c r="S695" s="163">
        <v>16.5</v>
      </c>
      <c r="T695" s="142">
        <v>5393</v>
      </c>
    </row>
    <row r="696" spans="13:20" x14ac:dyDescent="0.25">
      <c r="M696" s="142">
        <v>64</v>
      </c>
      <c r="N696" s="143">
        <v>45227</v>
      </c>
      <c r="O696" s="142" t="s">
        <v>85</v>
      </c>
      <c r="P696" s="142" t="s">
        <v>87</v>
      </c>
      <c r="Q696" s="142" t="s">
        <v>84</v>
      </c>
      <c r="R696" s="142">
        <v>1</v>
      </c>
      <c r="S696" s="163">
        <v>15.6</v>
      </c>
      <c r="T696" s="142">
        <v>5395</v>
      </c>
    </row>
    <row r="697" spans="13:20" x14ac:dyDescent="0.25">
      <c r="M697" s="142">
        <v>65</v>
      </c>
      <c r="N697" s="143">
        <v>45227</v>
      </c>
      <c r="O697" s="142" t="s">
        <v>85</v>
      </c>
      <c r="P697" s="142" t="s">
        <v>87</v>
      </c>
      <c r="Q697" s="142" t="s">
        <v>84</v>
      </c>
      <c r="R697" s="142">
        <v>1</v>
      </c>
      <c r="S697" s="163">
        <v>15.2</v>
      </c>
      <c r="T697" s="142">
        <v>5346</v>
      </c>
    </row>
    <row r="698" spans="13:20" x14ac:dyDescent="0.25">
      <c r="M698" s="142">
        <v>66</v>
      </c>
      <c r="N698" s="143">
        <v>45227</v>
      </c>
      <c r="O698" s="142" t="s">
        <v>88</v>
      </c>
      <c r="P698" s="142" t="s">
        <v>91</v>
      </c>
      <c r="Q698" s="142" t="s">
        <v>84</v>
      </c>
      <c r="R698" s="142">
        <v>1</v>
      </c>
      <c r="S698" s="163">
        <v>15.1</v>
      </c>
      <c r="T698" s="142">
        <v>5387</v>
      </c>
    </row>
    <row r="699" spans="13:20" x14ac:dyDescent="0.25">
      <c r="M699" s="142">
        <v>67</v>
      </c>
      <c r="N699" s="143">
        <v>45227</v>
      </c>
      <c r="O699" s="142" t="s">
        <v>88</v>
      </c>
      <c r="P699" s="142" t="s">
        <v>91</v>
      </c>
      <c r="Q699" s="142" t="s">
        <v>84</v>
      </c>
      <c r="R699" s="142">
        <v>1</v>
      </c>
      <c r="S699" s="163">
        <v>13.5</v>
      </c>
      <c r="T699" s="142">
        <v>5362</v>
      </c>
    </row>
    <row r="700" spans="13:20" x14ac:dyDescent="0.25">
      <c r="M700" s="142">
        <v>68</v>
      </c>
      <c r="N700" s="143">
        <v>45227</v>
      </c>
      <c r="O700" s="142" t="s">
        <v>85</v>
      </c>
      <c r="P700" s="142" t="s">
        <v>92</v>
      </c>
      <c r="Q700" s="142" t="s">
        <v>84</v>
      </c>
      <c r="R700" s="142">
        <v>1</v>
      </c>
      <c r="S700" s="163">
        <v>16.8</v>
      </c>
      <c r="T700" s="142">
        <v>5399</v>
      </c>
    </row>
    <row r="701" spans="13:20" x14ac:dyDescent="0.25">
      <c r="M701" s="142">
        <v>69</v>
      </c>
      <c r="N701" s="143">
        <v>45227</v>
      </c>
      <c r="O701" s="142" t="s">
        <v>85</v>
      </c>
      <c r="P701" s="142" t="s">
        <v>92</v>
      </c>
      <c r="Q701" s="142" t="s">
        <v>84</v>
      </c>
      <c r="R701" s="142">
        <v>1</v>
      </c>
      <c r="S701" s="163">
        <v>16.399999999999999</v>
      </c>
      <c r="T701" s="142">
        <v>5062</v>
      </c>
    </row>
    <row r="702" spans="13:20" x14ac:dyDescent="0.25">
      <c r="M702" s="142">
        <v>70</v>
      </c>
      <c r="N702" s="143">
        <v>45227</v>
      </c>
      <c r="O702" s="142" t="s">
        <v>85</v>
      </c>
      <c r="P702" s="142" t="s">
        <v>92</v>
      </c>
      <c r="Q702" s="142" t="s">
        <v>84</v>
      </c>
      <c r="R702" s="142">
        <v>1</v>
      </c>
      <c r="S702" s="163">
        <v>15.9</v>
      </c>
      <c r="T702" s="142">
        <v>5396</v>
      </c>
    </row>
    <row r="703" spans="13:20" x14ac:dyDescent="0.25">
      <c r="M703" s="142">
        <v>71</v>
      </c>
      <c r="N703" s="143">
        <v>45227</v>
      </c>
      <c r="O703" s="142" t="s">
        <v>85</v>
      </c>
      <c r="P703" s="142" t="s">
        <v>87</v>
      </c>
      <c r="Q703" s="142" t="s">
        <v>84</v>
      </c>
      <c r="R703" s="142">
        <v>1</v>
      </c>
      <c r="S703" s="163">
        <v>16.899999999999999</v>
      </c>
      <c r="T703" s="142">
        <v>5391</v>
      </c>
    </row>
    <row r="704" spans="13:20" x14ac:dyDescent="0.25">
      <c r="M704" s="142">
        <v>72</v>
      </c>
      <c r="N704" s="143">
        <v>45227</v>
      </c>
      <c r="O704" s="142" t="s">
        <v>85</v>
      </c>
      <c r="P704" s="142" t="s">
        <v>90</v>
      </c>
      <c r="Q704" s="142" t="s">
        <v>84</v>
      </c>
      <c r="R704" s="142">
        <v>1</v>
      </c>
      <c r="S704" s="163">
        <v>16.600000000000001</v>
      </c>
      <c r="T704" s="142">
        <v>5310</v>
      </c>
    </row>
    <row r="705" spans="13:20" x14ac:dyDescent="0.25">
      <c r="M705" s="142">
        <v>73</v>
      </c>
      <c r="N705" s="143">
        <v>45227</v>
      </c>
      <c r="O705" s="142" t="s">
        <v>85</v>
      </c>
      <c r="P705" s="142" t="s">
        <v>97</v>
      </c>
      <c r="Q705" s="142" t="s">
        <v>84</v>
      </c>
      <c r="R705" s="142">
        <v>1</v>
      </c>
      <c r="S705" s="163">
        <v>14.6</v>
      </c>
      <c r="T705" s="142">
        <v>5402</v>
      </c>
    </row>
    <row r="706" spans="13:20" x14ac:dyDescent="0.25">
      <c r="M706" s="142">
        <v>74</v>
      </c>
      <c r="N706" s="143">
        <v>45227</v>
      </c>
      <c r="O706" s="142" t="s">
        <v>85</v>
      </c>
      <c r="P706" s="142" t="s">
        <v>97</v>
      </c>
      <c r="Q706" s="142" t="s">
        <v>84</v>
      </c>
      <c r="R706" s="142">
        <v>1</v>
      </c>
      <c r="S706" s="163">
        <v>15.8</v>
      </c>
      <c r="T706" s="142">
        <v>5398</v>
      </c>
    </row>
    <row r="707" spans="13:20" x14ac:dyDescent="0.25">
      <c r="M707" s="142">
        <v>75</v>
      </c>
      <c r="N707" s="143">
        <v>45227</v>
      </c>
      <c r="O707" s="142" t="s">
        <v>85</v>
      </c>
      <c r="P707" s="142" t="s">
        <v>97</v>
      </c>
      <c r="Q707" s="142" t="s">
        <v>84</v>
      </c>
      <c r="R707" s="142">
        <v>1</v>
      </c>
      <c r="S707" s="163">
        <v>16.899999999999999</v>
      </c>
      <c r="T707" s="142">
        <v>5368</v>
      </c>
    </row>
    <row r="708" spans="13:20" x14ac:dyDescent="0.25">
      <c r="M708" s="142">
        <v>76</v>
      </c>
      <c r="N708" s="143">
        <v>45227</v>
      </c>
      <c r="O708" s="142" t="s">
        <v>88</v>
      </c>
      <c r="P708" s="142" t="s">
        <v>94</v>
      </c>
      <c r="Q708" s="142" t="s">
        <v>84</v>
      </c>
      <c r="R708" s="142">
        <v>1</v>
      </c>
      <c r="S708" s="163">
        <v>17.7</v>
      </c>
      <c r="T708" s="142">
        <v>5400</v>
      </c>
    </row>
    <row r="709" spans="13:20" x14ac:dyDescent="0.25">
      <c r="M709" s="142">
        <v>77</v>
      </c>
      <c r="N709" s="143">
        <v>45227</v>
      </c>
      <c r="O709" s="142" t="s">
        <v>88</v>
      </c>
      <c r="P709" s="142" t="s">
        <v>94</v>
      </c>
      <c r="Q709" s="142" t="s">
        <v>84</v>
      </c>
      <c r="R709" s="142">
        <v>1</v>
      </c>
      <c r="S709" s="163">
        <v>15.9</v>
      </c>
      <c r="T709" s="142">
        <v>5353</v>
      </c>
    </row>
    <row r="710" spans="13:20" x14ac:dyDescent="0.25">
      <c r="M710" s="142">
        <v>78</v>
      </c>
      <c r="N710" s="143">
        <v>45227</v>
      </c>
      <c r="O710" s="142" t="s">
        <v>88</v>
      </c>
      <c r="P710" s="142" t="s">
        <v>89</v>
      </c>
      <c r="Q710" s="142" t="s">
        <v>84</v>
      </c>
      <c r="R710" s="142">
        <v>1</v>
      </c>
      <c r="S710" s="163">
        <v>17</v>
      </c>
      <c r="T710" s="142">
        <v>5369</v>
      </c>
    </row>
    <row r="711" spans="13:20" x14ac:dyDescent="0.25">
      <c r="M711" s="142">
        <v>79</v>
      </c>
      <c r="N711" s="143">
        <v>45227</v>
      </c>
      <c r="O711" s="142" t="s">
        <v>88</v>
      </c>
      <c r="P711" s="142" t="s">
        <v>106</v>
      </c>
      <c r="Q711" s="142" t="s">
        <v>84</v>
      </c>
      <c r="R711" s="142">
        <v>1</v>
      </c>
      <c r="S711" s="163">
        <v>16.100000000000001</v>
      </c>
      <c r="T711" s="142">
        <v>5191</v>
      </c>
    </row>
    <row r="712" spans="13:20" x14ac:dyDescent="0.25">
      <c r="M712" s="142">
        <v>80</v>
      </c>
      <c r="N712" s="143">
        <v>45227</v>
      </c>
      <c r="O712" s="142" t="s">
        <v>85</v>
      </c>
      <c r="P712" s="142" t="s">
        <v>86</v>
      </c>
      <c r="Q712" s="142" t="s">
        <v>84</v>
      </c>
      <c r="R712" s="142">
        <v>1</v>
      </c>
      <c r="S712" s="163">
        <v>15</v>
      </c>
      <c r="T712" s="142">
        <v>5463</v>
      </c>
    </row>
    <row r="713" spans="13:20" x14ac:dyDescent="0.25">
      <c r="M713" s="142">
        <v>81</v>
      </c>
      <c r="N713" s="143">
        <v>45227</v>
      </c>
      <c r="O713" s="142" t="s">
        <v>85</v>
      </c>
      <c r="P713" s="142" t="s">
        <v>86</v>
      </c>
      <c r="Q713" s="142" t="s">
        <v>84</v>
      </c>
      <c r="R713" s="142">
        <v>1</v>
      </c>
      <c r="S713" s="163">
        <v>14.9</v>
      </c>
      <c r="T713" s="142">
        <v>5238</v>
      </c>
    </row>
    <row r="714" spans="13:20" x14ac:dyDescent="0.25">
      <c r="M714" s="142">
        <v>82</v>
      </c>
      <c r="N714" s="143">
        <v>45227</v>
      </c>
      <c r="O714" s="142" t="s">
        <v>88</v>
      </c>
      <c r="P714" s="142" t="s">
        <v>93</v>
      </c>
      <c r="Q714" s="142" t="s">
        <v>84</v>
      </c>
      <c r="R714" s="142">
        <v>1</v>
      </c>
      <c r="S714" s="163">
        <v>16.600000000000001</v>
      </c>
      <c r="T714" s="142">
        <v>5196</v>
      </c>
    </row>
    <row r="715" spans="13:20" x14ac:dyDescent="0.25">
      <c r="M715" s="142">
        <v>83</v>
      </c>
      <c r="N715" s="143">
        <v>45227</v>
      </c>
      <c r="O715" s="142" t="s">
        <v>88</v>
      </c>
      <c r="P715" s="142" t="s">
        <v>94</v>
      </c>
      <c r="Q715" s="142" t="s">
        <v>84</v>
      </c>
      <c r="R715" s="142">
        <v>1</v>
      </c>
      <c r="S715" s="163">
        <v>16.899999999999999</v>
      </c>
      <c r="T715" s="142">
        <v>5276</v>
      </c>
    </row>
    <row r="716" spans="13:20" x14ac:dyDescent="0.25">
      <c r="M716" s="142">
        <v>84</v>
      </c>
      <c r="N716" s="143">
        <v>45227</v>
      </c>
      <c r="O716" s="142" t="s">
        <v>88</v>
      </c>
      <c r="P716" s="142" t="s">
        <v>94</v>
      </c>
      <c r="Q716" s="142" t="s">
        <v>84</v>
      </c>
      <c r="R716" s="142">
        <v>1</v>
      </c>
      <c r="S716" s="163">
        <v>12.4</v>
      </c>
      <c r="T716" s="142">
        <v>5618</v>
      </c>
    </row>
    <row r="717" spans="13:20" x14ac:dyDescent="0.25">
      <c r="M717" s="142">
        <v>85</v>
      </c>
      <c r="N717" s="143">
        <v>45228</v>
      </c>
      <c r="O717" s="142" t="s">
        <v>88</v>
      </c>
      <c r="P717" s="142" t="s">
        <v>94</v>
      </c>
      <c r="Q717" s="142" t="s">
        <v>84</v>
      </c>
      <c r="R717" s="142">
        <v>1</v>
      </c>
      <c r="S717" s="163">
        <v>14.5</v>
      </c>
      <c r="T717" s="142">
        <v>5599</v>
      </c>
    </row>
    <row r="718" spans="13:20" x14ac:dyDescent="0.25">
      <c r="M718" s="142">
        <v>86</v>
      </c>
      <c r="N718" s="143">
        <v>45228</v>
      </c>
      <c r="O718" s="142" t="s">
        <v>88</v>
      </c>
      <c r="P718" s="142" t="s">
        <v>89</v>
      </c>
      <c r="Q718" s="142" t="s">
        <v>84</v>
      </c>
      <c r="R718" s="142">
        <v>1</v>
      </c>
      <c r="S718" s="163">
        <v>16.2</v>
      </c>
      <c r="T718" s="142">
        <v>5384</v>
      </c>
    </row>
    <row r="719" spans="13:20" x14ac:dyDescent="0.25">
      <c r="M719" s="142">
        <v>87</v>
      </c>
      <c r="N719" s="143">
        <v>45228</v>
      </c>
      <c r="O719" s="142" t="s">
        <v>85</v>
      </c>
      <c r="P719" s="142" t="s">
        <v>87</v>
      </c>
      <c r="Q719" s="142" t="s">
        <v>84</v>
      </c>
      <c r="R719" s="142">
        <v>1</v>
      </c>
      <c r="S719" s="163">
        <v>10.5</v>
      </c>
      <c r="T719" s="142">
        <v>5120</v>
      </c>
    </row>
    <row r="720" spans="13:20" x14ac:dyDescent="0.25">
      <c r="M720" s="142">
        <v>88</v>
      </c>
      <c r="N720" s="143">
        <v>45228</v>
      </c>
      <c r="O720" s="142" t="s">
        <v>85</v>
      </c>
      <c r="P720" s="142" t="s">
        <v>97</v>
      </c>
      <c r="Q720" s="142" t="s">
        <v>84</v>
      </c>
      <c r="R720" s="142">
        <v>1</v>
      </c>
      <c r="S720" s="163">
        <v>16.8</v>
      </c>
      <c r="T720" s="142">
        <v>5145</v>
      </c>
    </row>
    <row r="721" spans="13:20" x14ac:dyDescent="0.25">
      <c r="M721" s="142">
        <v>89</v>
      </c>
      <c r="N721" s="143">
        <v>45228</v>
      </c>
      <c r="O721" s="142" t="s">
        <v>85</v>
      </c>
      <c r="P721" s="142" t="s">
        <v>96</v>
      </c>
      <c r="Q721" s="142" t="s">
        <v>84</v>
      </c>
      <c r="R721" s="142">
        <v>1</v>
      </c>
      <c r="S721" s="170">
        <v>16.7</v>
      </c>
      <c r="T721" s="142">
        <v>5296</v>
      </c>
    </row>
    <row r="722" spans="13:20" x14ac:dyDescent="0.25">
      <c r="M722" s="142">
        <v>90</v>
      </c>
      <c r="N722" s="143">
        <v>45228</v>
      </c>
      <c r="O722" s="142" t="s">
        <v>85</v>
      </c>
      <c r="P722" s="142" t="s">
        <v>92</v>
      </c>
      <c r="Q722" s="142" t="s">
        <v>84</v>
      </c>
      <c r="R722" s="142">
        <v>1</v>
      </c>
      <c r="S722" s="163">
        <v>15.4</v>
      </c>
      <c r="T722" s="142">
        <v>5537</v>
      </c>
    </row>
    <row r="723" spans="13:20" x14ac:dyDescent="0.25">
      <c r="M723" s="142">
        <v>91</v>
      </c>
      <c r="N723" s="143">
        <v>45228</v>
      </c>
      <c r="O723" s="142" t="s">
        <v>88</v>
      </c>
      <c r="P723" s="142" t="s">
        <v>93</v>
      </c>
      <c r="Q723" s="142" t="s">
        <v>84</v>
      </c>
      <c r="R723" s="142">
        <v>1</v>
      </c>
      <c r="S723" s="163">
        <v>15.6</v>
      </c>
      <c r="T723" s="142">
        <v>5287</v>
      </c>
    </row>
    <row r="724" spans="13:20" x14ac:dyDescent="0.25">
      <c r="M724" s="142">
        <v>92</v>
      </c>
      <c r="N724" s="143">
        <v>45228</v>
      </c>
      <c r="O724" s="142" t="s">
        <v>88</v>
      </c>
      <c r="P724" s="142" t="s">
        <v>91</v>
      </c>
      <c r="Q724" s="142" t="s">
        <v>84</v>
      </c>
      <c r="R724" s="142">
        <v>1</v>
      </c>
      <c r="S724" s="163">
        <v>15.6</v>
      </c>
      <c r="T724" s="142">
        <v>5377</v>
      </c>
    </row>
    <row r="725" spans="13:20" x14ac:dyDescent="0.25">
      <c r="M725" s="142">
        <v>93</v>
      </c>
      <c r="N725" s="143">
        <v>45228</v>
      </c>
      <c r="O725" s="142" t="s">
        <v>88</v>
      </c>
      <c r="P725" s="142" t="s">
        <v>91</v>
      </c>
      <c r="Q725" s="142" t="s">
        <v>84</v>
      </c>
      <c r="R725" s="142">
        <v>1</v>
      </c>
      <c r="S725" s="163">
        <v>15.2</v>
      </c>
      <c r="T725" s="142">
        <v>5145</v>
      </c>
    </row>
    <row r="726" spans="13:20" x14ac:dyDescent="0.25">
      <c r="M726" s="142">
        <v>94</v>
      </c>
      <c r="N726" s="143">
        <v>45228</v>
      </c>
      <c r="O726" s="142" t="s">
        <v>88</v>
      </c>
      <c r="P726" s="142" t="s">
        <v>99</v>
      </c>
      <c r="Q726" s="142" t="s">
        <v>84</v>
      </c>
      <c r="R726" s="142">
        <v>1</v>
      </c>
      <c r="S726" s="163">
        <v>13.5</v>
      </c>
      <c r="T726" s="142">
        <v>5142</v>
      </c>
    </row>
    <row r="727" spans="13:20" x14ac:dyDescent="0.25">
      <c r="M727" s="142">
        <v>95</v>
      </c>
      <c r="N727" s="143">
        <v>45228</v>
      </c>
      <c r="O727" s="142" t="s">
        <v>85</v>
      </c>
      <c r="P727" s="142" t="s">
        <v>90</v>
      </c>
      <c r="Q727" s="142" t="s">
        <v>84</v>
      </c>
      <c r="R727" s="142">
        <v>1</v>
      </c>
      <c r="S727" s="163">
        <v>12.8</v>
      </c>
      <c r="T727" s="142">
        <v>5414</v>
      </c>
    </row>
    <row r="728" spans="13:20" x14ac:dyDescent="0.25">
      <c r="M728" s="142">
        <v>96</v>
      </c>
      <c r="N728" s="143">
        <v>45228</v>
      </c>
      <c r="O728" s="142" t="s">
        <v>88</v>
      </c>
      <c r="P728" s="142" t="s">
        <v>89</v>
      </c>
      <c r="Q728" s="142" t="s">
        <v>84</v>
      </c>
      <c r="R728" s="142">
        <v>1</v>
      </c>
      <c r="S728" s="163">
        <v>17.3</v>
      </c>
      <c r="T728" s="142">
        <v>5145</v>
      </c>
    </row>
    <row r="729" spans="13:20" x14ac:dyDescent="0.25">
      <c r="M729" s="142">
        <v>97</v>
      </c>
      <c r="N729" s="143">
        <v>45228</v>
      </c>
      <c r="O729" s="142" t="s">
        <v>85</v>
      </c>
      <c r="P729" s="142" t="s">
        <v>96</v>
      </c>
      <c r="Q729" s="142" t="s">
        <v>84</v>
      </c>
      <c r="R729" s="142">
        <v>1</v>
      </c>
      <c r="S729" s="163">
        <v>18</v>
      </c>
      <c r="T729" s="142">
        <v>5631</v>
      </c>
    </row>
    <row r="730" spans="13:20" x14ac:dyDescent="0.25">
      <c r="M730" s="142">
        <v>98</v>
      </c>
      <c r="N730" s="143">
        <v>45228</v>
      </c>
      <c r="O730" s="142" t="s">
        <v>85</v>
      </c>
      <c r="P730" s="142" t="s">
        <v>96</v>
      </c>
      <c r="Q730" s="142" t="s">
        <v>84</v>
      </c>
      <c r="R730" s="142">
        <v>1</v>
      </c>
      <c r="S730" s="163">
        <v>17.2</v>
      </c>
      <c r="T730" s="142">
        <v>5650</v>
      </c>
    </row>
    <row r="731" spans="13:20" x14ac:dyDescent="0.25">
      <c r="M731" s="142">
        <v>99</v>
      </c>
      <c r="N731" s="143">
        <v>45228</v>
      </c>
      <c r="O731" s="142" t="s">
        <v>88</v>
      </c>
      <c r="P731" s="142" t="s">
        <v>108</v>
      </c>
      <c r="Q731" s="142" t="s">
        <v>84</v>
      </c>
      <c r="R731" s="142">
        <v>1</v>
      </c>
      <c r="S731" s="163">
        <v>16.899999999999999</v>
      </c>
      <c r="T731" s="142">
        <v>5385</v>
      </c>
    </row>
    <row r="732" spans="13:20" x14ac:dyDescent="0.25">
      <c r="M732" s="142">
        <v>100</v>
      </c>
      <c r="N732" s="143">
        <v>45228</v>
      </c>
      <c r="O732" s="142" t="s">
        <v>85</v>
      </c>
      <c r="P732" s="142" t="s">
        <v>107</v>
      </c>
      <c r="Q732" s="142" t="s">
        <v>84</v>
      </c>
      <c r="R732" s="142">
        <v>1</v>
      </c>
      <c r="S732" s="163">
        <v>10.5</v>
      </c>
      <c r="T732" s="142">
        <v>5392</v>
      </c>
    </row>
    <row r="733" spans="13:20" x14ac:dyDescent="0.25">
      <c r="M733" s="142">
        <v>101</v>
      </c>
      <c r="N733" s="143">
        <v>45229</v>
      </c>
      <c r="O733" s="142" t="s">
        <v>88</v>
      </c>
      <c r="P733" s="142" t="s">
        <v>89</v>
      </c>
      <c r="Q733" s="142" t="s">
        <v>84</v>
      </c>
      <c r="R733" s="142">
        <v>1</v>
      </c>
      <c r="S733" s="163">
        <v>14.9</v>
      </c>
      <c r="T733" s="142">
        <v>5698</v>
      </c>
    </row>
    <row r="734" spans="13:20" x14ac:dyDescent="0.25">
      <c r="M734" s="142">
        <v>102</v>
      </c>
      <c r="N734" s="143">
        <v>45229</v>
      </c>
      <c r="O734" s="142" t="s">
        <v>88</v>
      </c>
      <c r="P734" s="142" t="s">
        <v>106</v>
      </c>
      <c r="Q734" s="142" t="s">
        <v>84</v>
      </c>
      <c r="R734" s="142">
        <v>1</v>
      </c>
      <c r="S734" s="163">
        <v>12.6</v>
      </c>
      <c r="T734" s="142">
        <v>5367</v>
      </c>
    </row>
    <row r="735" spans="13:20" x14ac:dyDescent="0.25">
      <c r="M735" s="142">
        <v>103</v>
      </c>
      <c r="N735" s="143">
        <v>45229</v>
      </c>
      <c r="O735" s="142" t="s">
        <v>88</v>
      </c>
      <c r="P735" s="142" t="s">
        <v>99</v>
      </c>
      <c r="Q735" s="142" t="s">
        <v>84</v>
      </c>
      <c r="R735" s="142">
        <v>1</v>
      </c>
      <c r="S735" s="163">
        <v>15.9</v>
      </c>
      <c r="T735" s="142">
        <v>5410</v>
      </c>
    </row>
    <row r="736" spans="13:20" x14ac:dyDescent="0.25">
      <c r="M736" s="142">
        <v>104</v>
      </c>
      <c r="N736" s="143">
        <v>45229</v>
      </c>
      <c r="O736" s="142" t="s">
        <v>85</v>
      </c>
      <c r="P736" s="142" t="s">
        <v>107</v>
      </c>
      <c r="Q736" s="142" t="s">
        <v>84</v>
      </c>
      <c r="R736" s="142">
        <v>1</v>
      </c>
      <c r="S736" s="163">
        <v>8.1999999999999993</v>
      </c>
      <c r="T736" s="142">
        <v>5561</v>
      </c>
    </row>
    <row r="737" spans="13:20" x14ac:dyDescent="0.25">
      <c r="M737" s="142">
        <v>105</v>
      </c>
      <c r="N737" s="143">
        <v>45229</v>
      </c>
      <c r="O737" s="142" t="s">
        <v>88</v>
      </c>
      <c r="P737" s="142" t="s">
        <v>94</v>
      </c>
      <c r="Q737" s="142" t="s">
        <v>84</v>
      </c>
      <c r="R737" s="142">
        <v>1</v>
      </c>
      <c r="S737" s="163">
        <v>13.2</v>
      </c>
      <c r="T737" s="142">
        <v>5552</v>
      </c>
    </row>
    <row r="738" spans="13:20" x14ac:dyDescent="0.25">
      <c r="M738" s="142">
        <v>106</v>
      </c>
      <c r="N738" s="143">
        <v>45229</v>
      </c>
      <c r="O738" s="142" t="s">
        <v>88</v>
      </c>
      <c r="P738" s="142" t="s">
        <v>96</v>
      </c>
      <c r="Q738" s="142" t="s">
        <v>84</v>
      </c>
      <c r="R738" s="142">
        <v>1</v>
      </c>
      <c r="S738" s="163">
        <v>15.8</v>
      </c>
      <c r="T738" s="142">
        <v>5555</v>
      </c>
    </row>
    <row r="741" spans="13:20" x14ac:dyDescent="0.25">
      <c r="M741" s="142">
        <v>1</v>
      </c>
      <c r="N741" s="143">
        <v>45232</v>
      </c>
      <c r="O741" s="142" t="s">
        <v>85</v>
      </c>
      <c r="P741" s="142" t="s">
        <v>97</v>
      </c>
      <c r="Q741" s="142" t="s">
        <v>84</v>
      </c>
      <c r="R741" s="142">
        <v>1</v>
      </c>
      <c r="S741" s="163">
        <v>16.600000000000001</v>
      </c>
      <c r="T741" s="142">
        <v>5835</v>
      </c>
    </row>
    <row r="742" spans="13:20" x14ac:dyDescent="0.25">
      <c r="M742" s="142">
        <v>2</v>
      </c>
      <c r="N742" s="143">
        <v>45232</v>
      </c>
      <c r="O742" s="142" t="s">
        <v>88</v>
      </c>
      <c r="P742" s="142" t="s">
        <v>104</v>
      </c>
      <c r="Q742" s="142" t="s">
        <v>84</v>
      </c>
      <c r="R742" s="142">
        <v>1</v>
      </c>
      <c r="S742" s="163">
        <v>12.8</v>
      </c>
      <c r="T742" s="142">
        <v>5605</v>
      </c>
    </row>
    <row r="743" spans="13:20" x14ac:dyDescent="0.25">
      <c r="M743" s="142">
        <v>3</v>
      </c>
      <c r="N743" s="143">
        <v>45232</v>
      </c>
      <c r="O743" s="142" t="s">
        <v>88</v>
      </c>
      <c r="P743" s="142" t="s">
        <v>104</v>
      </c>
      <c r="Q743" s="142" t="s">
        <v>84</v>
      </c>
      <c r="R743" s="142">
        <v>1</v>
      </c>
      <c r="S743" s="163">
        <v>17.899999999999999</v>
      </c>
      <c r="T743" s="142">
        <v>5593</v>
      </c>
    </row>
    <row r="744" spans="13:20" x14ac:dyDescent="0.25">
      <c r="M744" s="142">
        <v>4</v>
      </c>
      <c r="N744" s="143">
        <v>45232</v>
      </c>
      <c r="O744" s="142" t="s">
        <v>88</v>
      </c>
      <c r="P744" s="142" t="s">
        <v>100</v>
      </c>
      <c r="Q744" s="142" t="s">
        <v>84</v>
      </c>
      <c r="R744" s="142">
        <v>1</v>
      </c>
      <c r="S744" s="163">
        <v>13.1</v>
      </c>
      <c r="T744" s="142">
        <v>5615</v>
      </c>
    </row>
    <row r="745" spans="13:20" x14ac:dyDescent="0.25">
      <c r="M745" s="142">
        <v>5</v>
      </c>
      <c r="N745" s="143">
        <v>45232</v>
      </c>
      <c r="O745" s="142" t="s">
        <v>88</v>
      </c>
      <c r="P745" s="142" t="s">
        <v>98</v>
      </c>
      <c r="Q745" s="142" t="s">
        <v>84</v>
      </c>
      <c r="R745" s="142">
        <v>1</v>
      </c>
      <c r="S745" s="163">
        <v>17.7</v>
      </c>
      <c r="T745" s="142">
        <v>5570</v>
      </c>
    </row>
    <row r="746" spans="13:20" x14ac:dyDescent="0.25">
      <c r="M746" s="142">
        <v>6</v>
      </c>
      <c r="N746" s="143">
        <v>45232</v>
      </c>
      <c r="O746" s="142" t="s">
        <v>88</v>
      </c>
      <c r="P746" s="142" t="s">
        <v>89</v>
      </c>
      <c r="Q746" s="142" t="s">
        <v>84</v>
      </c>
      <c r="R746" s="142">
        <v>1</v>
      </c>
      <c r="S746" s="163">
        <v>13.9</v>
      </c>
      <c r="T746" s="142">
        <v>5868</v>
      </c>
    </row>
    <row r="747" spans="13:20" x14ac:dyDescent="0.25">
      <c r="M747" s="142">
        <v>7</v>
      </c>
      <c r="N747" s="143">
        <v>45232</v>
      </c>
      <c r="O747" s="142" t="s">
        <v>88</v>
      </c>
      <c r="P747" s="142" t="s">
        <v>91</v>
      </c>
      <c r="Q747" s="142" t="s">
        <v>84</v>
      </c>
      <c r="R747" s="142">
        <v>1</v>
      </c>
      <c r="S747" s="163">
        <v>16</v>
      </c>
      <c r="T747" s="142">
        <v>5575</v>
      </c>
    </row>
    <row r="748" spans="13:20" x14ac:dyDescent="0.25">
      <c r="M748" s="142">
        <v>8</v>
      </c>
      <c r="N748" s="143">
        <v>45232</v>
      </c>
      <c r="O748" s="142" t="s">
        <v>88</v>
      </c>
      <c r="P748" s="142" t="s">
        <v>98</v>
      </c>
      <c r="Q748" s="142" t="s">
        <v>84</v>
      </c>
      <c r="R748" s="142">
        <v>1</v>
      </c>
      <c r="S748" s="163">
        <v>11.2</v>
      </c>
      <c r="T748" s="142">
        <v>5875</v>
      </c>
    </row>
    <row r="749" spans="13:20" x14ac:dyDescent="0.25">
      <c r="M749" s="142">
        <v>9</v>
      </c>
      <c r="N749" s="143">
        <v>45232</v>
      </c>
      <c r="O749" s="142" t="s">
        <v>88</v>
      </c>
      <c r="P749" s="142" t="s">
        <v>94</v>
      </c>
      <c r="Q749" s="142" t="s">
        <v>84</v>
      </c>
      <c r="R749" s="142">
        <v>1</v>
      </c>
      <c r="S749" s="163">
        <v>16.399999999999999</v>
      </c>
      <c r="T749" s="142">
        <v>5796</v>
      </c>
    </row>
    <row r="750" spans="13:20" x14ac:dyDescent="0.25">
      <c r="M750" s="142">
        <v>10</v>
      </c>
      <c r="N750" s="143">
        <v>45232</v>
      </c>
      <c r="O750" s="142" t="s">
        <v>88</v>
      </c>
      <c r="P750" s="142" t="s">
        <v>99</v>
      </c>
      <c r="Q750" s="142" t="s">
        <v>84</v>
      </c>
      <c r="R750" s="142">
        <v>1</v>
      </c>
      <c r="S750" s="163">
        <v>12.1</v>
      </c>
      <c r="T750" s="171" t="s">
        <v>142</v>
      </c>
    </row>
    <row r="751" spans="13:20" x14ac:dyDescent="0.25">
      <c r="M751" s="142">
        <v>11</v>
      </c>
      <c r="N751" s="143">
        <v>45232</v>
      </c>
      <c r="O751" s="142" t="s">
        <v>85</v>
      </c>
      <c r="P751" s="142" t="s">
        <v>96</v>
      </c>
      <c r="Q751" s="142" t="s">
        <v>84</v>
      </c>
      <c r="R751" s="142">
        <v>1</v>
      </c>
      <c r="S751" s="163">
        <v>12.2</v>
      </c>
      <c r="T751" s="142">
        <v>5669</v>
      </c>
    </row>
    <row r="752" spans="13:20" x14ac:dyDescent="0.25">
      <c r="M752" s="142">
        <v>12</v>
      </c>
      <c r="N752" s="143">
        <v>45233</v>
      </c>
      <c r="O752" s="142" t="s">
        <v>88</v>
      </c>
      <c r="P752" s="142" t="s">
        <v>91</v>
      </c>
      <c r="Q752" s="142" t="s">
        <v>84</v>
      </c>
      <c r="R752" s="142">
        <v>1</v>
      </c>
      <c r="S752" s="163">
        <v>16</v>
      </c>
      <c r="T752" s="142">
        <v>5606</v>
      </c>
    </row>
    <row r="753" spans="13:20" x14ac:dyDescent="0.25">
      <c r="M753" s="142">
        <v>13</v>
      </c>
      <c r="N753" s="143">
        <v>45233</v>
      </c>
      <c r="O753" s="142" t="s">
        <v>88</v>
      </c>
      <c r="P753" s="142" t="s">
        <v>100</v>
      </c>
      <c r="Q753" s="142" t="s">
        <v>84</v>
      </c>
      <c r="R753" s="142">
        <v>1</v>
      </c>
      <c r="S753" s="163">
        <v>16.399999999999999</v>
      </c>
      <c r="T753" s="142">
        <v>5632</v>
      </c>
    </row>
    <row r="754" spans="13:20" x14ac:dyDescent="0.25">
      <c r="M754" s="142">
        <v>14</v>
      </c>
      <c r="N754" s="143">
        <v>45233</v>
      </c>
      <c r="O754" s="142" t="s">
        <v>88</v>
      </c>
      <c r="P754" s="142" t="s">
        <v>104</v>
      </c>
      <c r="Q754" s="142" t="s">
        <v>84</v>
      </c>
      <c r="R754" s="142">
        <v>1</v>
      </c>
      <c r="S754" s="163">
        <v>16.2</v>
      </c>
      <c r="T754" s="142">
        <v>5626</v>
      </c>
    </row>
    <row r="755" spans="13:20" x14ac:dyDescent="0.25">
      <c r="M755" s="142">
        <v>15</v>
      </c>
      <c r="N755" s="143">
        <v>45233</v>
      </c>
      <c r="O755" s="142" t="s">
        <v>88</v>
      </c>
      <c r="P755" s="142" t="s">
        <v>106</v>
      </c>
      <c r="Q755" s="142" t="s">
        <v>84</v>
      </c>
      <c r="R755" s="142">
        <v>1</v>
      </c>
      <c r="S755" s="163">
        <v>13.6</v>
      </c>
      <c r="T755" s="142">
        <v>5817</v>
      </c>
    </row>
    <row r="756" spans="13:20" x14ac:dyDescent="0.25">
      <c r="M756" s="142">
        <v>16</v>
      </c>
      <c r="N756" s="143">
        <v>45233</v>
      </c>
      <c r="O756" s="142" t="s">
        <v>88</v>
      </c>
      <c r="P756" s="142" t="s">
        <v>93</v>
      </c>
      <c r="Q756" s="142" t="s">
        <v>84</v>
      </c>
      <c r="R756" s="142">
        <v>1</v>
      </c>
      <c r="S756" s="163">
        <v>16</v>
      </c>
      <c r="T756" s="142">
        <v>5983</v>
      </c>
    </row>
    <row r="757" spans="13:20" x14ac:dyDescent="0.25">
      <c r="M757" s="142">
        <v>17</v>
      </c>
      <c r="N757" s="143">
        <v>45233</v>
      </c>
      <c r="O757" s="142" t="s">
        <v>85</v>
      </c>
      <c r="P757" s="142" t="s">
        <v>87</v>
      </c>
      <c r="Q757" s="142" t="s">
        <v>84</v>
      </c>
      <c r="R757" s="142">
        <v>1</v>
      </c>
      <c r="S757" s="163">
        <v>17</v>
      </c>
      <c r="T757" s="142">
        <v>5876</v>
      </c>
    </row>
    <row r="758" spans="13:20" x14ac:dyDescent="0.25">
      <c r="M758" s="142">
        <v>18</v>
      </c>
      <c r="N758" s="143">
        <v>45233</v>
      </c>
      <c r="O758" s="142" t="s">
        <v>85</v>
      </c>
      <c r="P758" s="142" t="s">
        <v>96</v>
      </c>
      <c r="Q758" s="142" t="s">
        <v>84</v>
      </c>
      <c r="R758" s="142">
        <v>1</v>
      </c>
      <c r="S758" s="163">
        <v>16.899999999999999</v>
      </c>
      <c r="T758" s="142">
        <v>5917</v>
      </c>
    </row>
    <row r="759" spans="13:20" x14ac:dyDescent="0.25">
      <c r="M759" s="142">
        <v>19</v>
      </c>
      <c r="N759" s="143">
        <v>45233</v>
      </c>
      <c r="O759" s="142" t="s">
        <v>85</v>
      </c>
      <c r="P759" s="142" t="s">
        <v>96</v>
      </c>
      <c r="Q759" s="142" t="s">
        <v>84</v>
      </c>
      <c r="R759" s="142">
        <v>1</v>
      </c>
      <c r="S759" s="163">
        <v>12.6</v>
      </c>
      <c r="T759" s="142">
        <v>5929</v>
      </c>
    </row>
    <row r="760" spans="13:20" x14ac:dyDescent="0.25">
      <c r="M760" s="142">
        <v>20</v>
      </c>
      <c r="N760" s="143">
        <v>45233</v>
      </c>
      <c r="O760" s="142" t="s">
        <v>88</v>
      </c>
      <c r="P760" s="142" t="s">
        <v>93</v>
      </c>
      <c r="Q760" s="142" t="s">
        <v>84</v>
      </c>
      <c r="R760" s="142">
        <v>1</v>
      </c>
      <c r="S760" s="163">
        <v>15.2</v>
      </c>
      <c r="T760" s="142">
        <v>5856</v>
      </c>
    </row>
    <row r="761" spans="13:20" x14ac:dyDescent="0.25">
      <c r="M761" s="142">
        <v>21</v>
      </c>
      <c r="N761" s="143">
        <v>45233</v>
      </c>
      <c r="O761" s="142" t="s">
        <v>85</v>
      </c>
      <c r="P761" s="142" t="s">
        <v>92</v>
      </c>
      <c r="Q761" s="142" t="s">
        <v>84</v>
      </c>
      <c r="R761" s="142">
        <v>1</v>
      </c>
      <c r="S761" s="163">
        <v>20.100000000000001</v>
      </c>
      <c r="T761" s="142">
        <v>5892</v>
      </c>
    </row>
    <row r="762" spans="13:20" x14ac:dyDescent="0.25">
      <c r="M762" s="142">
        <v>22</v>
      </c>
      <c r="N762" s="143">
        <v>45236</v>
      </c>
      <c r="O762" s="142" t="s">
        <v>85</v>
      </c>
      <c r="P762" s="142" t="s">
        <v>92</v>
      </c>
      <c r="Q762" s="142" t="s">
        <v>84</v>
      </c>
      <c r="R762" s="142">
        <v>1</v>
      </c>
      <c r="S762" s="163">
        <v>16.899999999999999</v>
      </c>
      <c r="T762" s="142">
        <v>5889</v>
      </c>
    </row>
    <row r="763" spans="13:20" x14ac:dyDescent="0.25">
      <c r="M763" s="142">
        <v>23</v>
      </c>
      <c r="N763" s="143">
        <v>45236</v>
      </c>
      <c r="O763" s="142" t="s">
        <v>88</v>
      </c>
      <c r="P763" s="142" t="s">
        <v>94</v>
      </c>
      <c r="Q763" s="142" t="s">
        <v>84</v>
      </c>
      <c r="R763" s="142">
        <v>1</v>
      </c>
      <c r="S763" s="163">
        <v>18.399999999999999</v>
      </c>
      <c r="T763" s="142">
        <v>5824</v>
      </c>
    </row>
    <row r="764" spans="13:20" x14ac:dyDescent="0.25">
      <c r="M764" s="142">
        <v>24</v>
      </c>
      <c r="N764" s="143">
        <v>45236</v>
      </c>
      <c r="O764" s="142" t="s">
        <v>85</v>
      </c>
      <c r="P764" s="142" t="s">
        <v>92</v>
      </c>
      <c r="Q764" s="142" t="s">
        <v>84</v>
      </c>
      <c r="R764" s="142">
        <v>1</v>
      </c>
      <c r="S764" s="163">
        <v>17.3</v>
      </c>
      <c r="T764" s="142">
        <v>5992</v>
      </c>
    </row>
    <row r="765" spans="13:20" x14ac:dyDescent="0.25">
      <c r="M765" s="142">
        <v>25</v>
      </c>
      <c r="N765" s="143">
        <v>45236</v>
      </c>
      <c r="O765" s="142" t="s">
        <v>85</v>
      </c>
      <c r="P765" s="142" t="s">
        <v>92</v>
      </c>
      <c r="Q765" s="142" t="s">
        <v>84</v>
      </c>
      <c r="R765" s="142">
        <v>1</v>
      </c>
      <c r="S765" s="163">
        <v>16.399999999999999</v>
      </c>
      <c r="T765" s="142">
        <v>5738</v>
      </c>
    </row>
    <row r="766" spans="13:20" x14ac:dyDescent="0.25">
      <c r="M766" s="142">
        <v>26</v>
      </c>
      <c r="N766" s="143">
        <v>45236</v>
      </c>
      <c r="O766" s="142" t="s">
        <v>85</v>
      </c>
      <c r="P766" s="142" t="s">
        <v>92</v>
      </c>
      <c r="Q766" s="142" t="s">
        <v>84</v>
      </c>
      <c r="R766" s="142">
        <v>1</v>
      </c>
      <c r="S766" s="163">
        <v>15.7</v>
      </c>
      <c r="T766" s="142">
        <v>5834</v>
      </c>
    </row>
    <row r="767" spans="13:20" x14ac:dyDescent="0.25">
      <c r="M767" s="142">
        <v>27</v>
      </c>
      <c r="N767" s="143">
        <v>45236</v>
      </c>
      <c r="O767" s="142" t="s">
        <v>85</v>
      </c>
      <c r="P767" s="142" t="s">
        <v>92</v>
      </c>
      <c r="Q767" s="142" t="s">
        <v>84</v>
      </c>
      <c r="R767" s="142">
        <v>1</v>
      </c>
      <c r="S767" s="163">
        <v>16.7</v>
      </c>
      <c r="T767" s="142">
        <v>5851</v>
      </c>
    </row>
    <row r="768" spans="13:20" x14ac:dyDescent="0.25">
      <c r="M768" s="142">
        <v>28</v>
      </c>
      <c r="N768" s="143">
        <v>45236</v>
      </c>
      <c r="O768" s="142" t="s">
        <v>85</v>
      </c>
      <c r="P768" s="142" t="s">
        <v>92</v>
      </c>
      <c r="Q768" s="142" t="s">
        <v>84</v>
      </c>
      <c r="R768" s="142">
        <v>1</v>
      </c>
      <c r="S768" s="163">
        <v>17.5</v>
      </c>
      <c r="T768" s="142">
        <v>6003</v>
      </c>
    </row>
    <row r="769" spans="13:20" x14ac:dyDescent="0.25">
      <c r="M769" s="142">
        <v>29</v>
      </c>
      <c r="N769" s="143">
        <v>45236</v>
      </c>
      <c r="O769" s="142" t="s">
        <v>85</v>
      </c>
      <c r="P769" s="142" t="s">
        <v>92</v>
      </c>
      <c r="Q769" s="142" t="s">
        <v>84</v>
      </c>
      <c r="R769" s="142">
        <v>1</v>
      </c>
      <c r="S769" s="163">
        <v>13</v>
      </c>
      <c r="T769" s="142">
        <v>5724</v>
      </c>
    </row>
    <row r="770" spans="13:20" x14ac:dyDescent="0.25">
      <c r="M770" s="142">
        <v>30</v>
      </c>
      <c r="N770" s="143">
        <v>45236</v>
      </c>
      <c r="O770" s="142" t="s">
        <v>85</v>
      </c>
      <c r="P770" s="142" t="s">
        <v>92</v>
      </c>
      <c r="Q770" s="142" t="s">
        <v>84</v>
      </c>
      <c r="R770" s="142">
        <v>1</v>
      </c>
      <c r="S770" s="163">
        <v>10.7</v>
      </c>
      <c r="T770" s="142">
        <v>5921</v>
      </c>
    </row>
    <row r="771" spans="13:20" x14ac:dyDescent="0.25">
      <c r="M771" s="142">
        <v>31</v>
      </c>
      <c r="N771" s="143">
        <v>45236</v>
      </c>
      <c r="O771" s="142" t="s">
        <v>85</v>
      </c>
      <c r="P771" s="142" t="s">
        <v>87</v>
      </c>
      <c r="Q771" s="142" t="s">
        <v>84</v>
      </c>
      <c r="R771" s="142">
        <v>1</v>
      </c>
      <c r="S771" s="163">
        <v>13.4</v>
      </c>
      <c r="T771" s="142">
        <v>5890</v>
      </c>
    </row>
    <row r="772" spans="13:20" x14ac:dyDescent="0.25">
      <c r="M772" s="142">
        <v>32</v>
      </c>
      <c r="N772" s="143">
        <v>45236</v>
      </c>
      <c r="O772" s="142" t="s">
        <v>85</v>
      </c>
      <c r="P772" s="142" t="s">
        <v>87</v>
      </c>
      <c r="Q772" s="142" t="s">
        <v>84</v>
      </c>
      <c r="R772" s="142">
        <v>1</v>
      </c>
      <c r="S772" s="163">
        <v>14.6</v>
      </c>
      <c r="T772" s="142">
        <v>5934</v>
      </c>
    </row>
    <row r="773" spans="13:20" x14ac:dyDescent="0.25">
      <c r="M773" s="142">
        <v>33</v>
      </c>
      <c r="N773" s="143">
        <v>45236</v>
      </c>
      <c r="O773" s="142" t="s">
        <v>85</v>
      </c>
      <c r="P773" s="142" t="s">
        <v>92</v>
      </c>
      <c r="Q773" s="142" t="s">
        <v>84</v>
      </c>
      <c r="R773" s="142">
        <v>1</v>
      </c>
      <c r="S773" s="163">
        <v>16.2</v>
      </c>
      <c r="T773" s="142">
        <v>5195</v>
      </c>
    </row>
    <row r="774" spans="13:20" x14ac:dyDescent="0.25">
      <c r="M774" s="142">
        <v>34</v>
      </c>
      <c r="N774" s="143">
        <v>45236</v>
      </c>
      <c r="O774" s="142" t="s">
        <v>88</v>
      </c>
      <c r="P774" s="142" t="s">
        <v>100</v>
      </c>
      <c r="Q774" s="142" t="s">
        <v>84</v>
      </c>
      <c r="R774" s="142">
        <v>1</v>
      </c>
      <c r="S774" s="163">
        <v>16.7</v>
      </c>
      <c r="T774" s="142">
        <v>5636</v>
      </c>
    </row>
    <row r="775" spans="13:20" x14ac:dyDescent="0.25">
      <c r="M775" s="142">
        <v>35</v>
      </c>
      <c r="N775" s="143">
        <v>45236</v>
      </c>
      <c r="O775" s="142" t="s">
        <v>88</v>
      </c>
      <c r="P775" s="142" t="s">
        <v>99</v>
      </c>
      <c r="Q775" s="142" t="s">
        <v>84</v>
      </c>
      <c r="R775" s="142">
        <v>1</v>
      </c>
      <c r="S775" s="163">
        <v>12.8</v>
      </c>
      <c r="T775" s="142">
        <v>5964</v>
      </c>
    </row>
    <row r="776" spans="13:20" x14ac:dyDescent="0.25">
      <c r="M776" s="142">
        <v>36</v>
      </c>
      <c r="N776" s="143">
        <v>45236</v>
      </c>
      <c r="O776" s="142" t="s">
        <v>88</v>
      </c>
      <c r="P776" s="142" t="s">
        <v>98</v>
      </c>
      <c r="Q776" s="142" t="s">
        <v>84</v>
      </c>
      <c r="R776" s="142">
        <v>1</v>
      </c>
      <c r="S776" s="163">
        <v>10.1</v>
      </c>
      <c r="T776" s="142">
        <v>5873</v>
      </c>
    </row>
    <row r="777" spans="13:20" x14ac:dyDescent="0.25">
      <c r="M777" s="142">
        <v>37</v>
      </c>
      <c r="N777" s="143">
        <v>45236</v>
      </c>
      <c r="O777" s="142" t="s">
        <v>85</v>
      </c>
      <c r="P777" s="142" t="s">
        <v>92</v>
      </c>
      <c r="Q777" s="142" t="s">
        <v>84</v>
      </c>
      <c r="R777" s="142">
        <v>1</v>
      </c>
      <c r="S777" s="163">
        <v>15</v>
      </c>
      <c r="T777" s="142">
        <v>5808</v>
      </c>
    </row>
    <row r="778" spans="13:20" x14ac:dyDescent="0.25">
      <c r="M778" s="142">
        <v>38</v>
      </c>
      <c r="N778" s="143">
        <v>45236</v>
      </c>
      <c r="O778" s="142" t="s">
        <v>85</v>
      </c>
      <c r="P778" s="142" t="s">
        <v>96</v>
      </c>
      <c r="Q778" s="142" t="s">
        <v>84</v>
      </c>
      <c r="R778" s="142">
        <v>1</v>
      </c>
      <c r="S778" s="163">
        <v>13.5</v>
      </c>
      <c r="T778" s="142">
        <v>5629</v>
      </c>
    </row>
    <row r="779" spans="13:20" x14ac:dyDescent="0.25">
      <c r="M779" s="142">
        <v>39</v>
      </c>
      <c r="N779" s="143">
        <v>45236</v>
      </c>
      <c r="O779" s="142" t="s">
        <v>88</v>
      </c>
      <c r="P779" s="142" t="s">
        <v>98</v>
      </c>
      <c r="Q779" s="142" t="s">
        <v>84</v>
      </c>
      <c r="R779" s="142">
        <v>1</v>
      </c>
      <c r="S779" s="163">
        <v>12.1</v>
      </c>
      <c r="T779" s="142">
        <v>5705</v>
      </c>
    </row>
    <row r="780" spans="13:20" x14ac:dyDescent="0.25">
      <c r="M780" s="142">
        <v>40</v>
      </c>
      <c r="N780" s="143">
        <v>45236</v>
      </c>
      <c r="O780" s="142" t="s">
        <v>85</v>
      </c>
      <c r="P780" s="142" t="s">
        <v>86</v>
      </c>
      <c r="Q780" s="142" t="s">
        <v>84</v>
      </c>
      <c r="R780" s="142">
        <v>1</v>
      </c>
      <c r="S780" s="163">
        <v>13</v>
      </c>
      <c r="T780" s="14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63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142">
        <v>43</v>
      </c>
      <c r="N783" s="143">
        <v>45238</v>
      </c>
      <c r="O783" s="142" t="s">
        <v>88</v>
      </c>
      <c r="P783" s="142" t="s">
        <v>100</v>
      </c>
      <c r="Q783" s="142" t="s">
        <v>84</v>
      </c>
      <c r="R783" s="142">
        <v>1</v>
      </c>
      <c r="S783" s="163">
        <v>16.5</v>
      </c>
      <c r="T783" s="142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142">
        <v>45</v>
      </c>
      <c r="N785" s="143">
        <v>45238</v>
      </c>
      <c r="O785" s="142" t="s">
        <v>88</v>
      </c>
      <c r="P785" s="142" t="s">
        <v>98</v>
      </c>
      <c r="Q785" s="142" t="s">
        <v>84</v>
      </c>
      <c r="R785" s="142">
        <v>1</v>
      </c>
      <c r="S785" s="163">
        <v>14.5</v>
      </c>
      <c r="T785" s="142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142">
        <v>49</v>
      </c>
      <c r="N789" s="143">
        <v>45238</v>
      </c>
      <c r="O789" s="142" t="s">
        <v>85</v>
      </c>
      <c r="P789" s="142" t="s">
        <v>90</v>
      </c>
      <c r="Q789" s="142" t="s">
        <v>84</v>
      </c>
      <c r="R789" s="142">
        <v>1</v>
      </c>
      <c r="S789" s="163">
        <v>16.5</v>
      </c>
      <c r="T789" s="142">
        <v>5709</v>
      </c>
    </row>
    <row r="790" spans="13:20" x14ac:dyDescent="0.25">
      <c r="M790" s="142">
        <v>50</v>
      </c>
      <c r="N790" s="143">
        <v>45238</v>
      </c>
      <c r="O790" s="142" t="s">
        <v>85</v>
      </c>
      <c r="P790" s="142" t="s">
        <v>87</v>
      </c>
      <c r="Q790" s="142" t="s">
        <v>84</v>
      </c>
      <c r="R790" s="142">
        <v>1</v>
      </c>
      <c r="S790" s="163">
        <v>15.1</v>
      </c>
      <c r="T790" s="142">
        <v>5770</v>
      </c>
    </row>
    <row r="791" spans="13:20" x14ac:dyDescent="0.25">
      <c r="M791" s="142">
        <v>51</v>
      </c>
      <c r="N791" s="143">
        <v>45238</v>
      </c>
      <c r="O791" s="142" t="s">
        <v>85</v>
      </c>
      <c r="P791" s="142" t="s">
        <v>87</v>
      </c>
      <c r="Q791" s="142" t="s">
        <v>84</v>
      </c>
      <c r="R791" s="142">
        <v>1</v>
      </c>
      <c r="S791" s="163">
        <v>12</v>
      </c>
      <c r="T791" s="142">
        <v>5872</v>
      </c>
    </row>
    <row r="792" spans="13:20" x14ac:dyDescent="0.25">
      <c r="M792" s="142">
        <v>52</v>
      </c>
      <c r="N792" s="143">
        <v>45239</v>
      </c>
      <c r="O792" s="142" t="s">
        <v>85</v>
      </c>
      <c r="P792" s="142" t="s">
        <v>87</v>
      </c>
      <c r="Q792" s="142" t="s">
        <v>84</v>
      </c>
      <c r="R792" s="142">
        <v>1</v>
      </c>
      <c r="S792" s="163">
        <v>13.5</v>
      </c>
      <c r="T792" s="142">
        <v>5776</v>
      </c>
    </row>
    <row r="793" spans="13:20" x14ac:dyDescent="0.25">
      <c r="M793" s="142">
        <v>53</v>
      </c>
      <c r="N793" s="143">
        <v>45239</v>
      </c>
      <c r="O793" s="142" t="s">
        <v>85</v>
      </c>
      <c r="P793" s="142" t="s">
        <v>86</v>
      </c>
      <c r="Q793" s="142" t="s">
        <v>84</v>
      </c>
      <c r="R793" s="142">
        <v>1</v>
      </c>
      <c r="S793" s="163">
        <v>16.2</v>
      </c>
      <c r="T793" s="142">
        <v>5757</v>
      </c>
    </row>
    <row r="794" spans="13:20" x14ac:dyDescent="0.25">
      <c r="M794" s="142">
        <v>54</v>
      </c>
      <c r="N794" s="143">
        <v>45239</v>
      </c>
      <c r="O794" s="142" t="s">
        <v>85</v>
      </c>
      <c r="P794" s="142" t="s">
        <v>86</v>
      </c>
      <c r="Q794" s="142" t="s">
        <v>84</v>
      </c>
      <c r="R794" s="142">
        <v>1</v>
      </c>
      <c r="S794" s="163">
        <v>15.9</v>
      </c>
      <c r="T794" s="142">
        <v>5743</v>
      </c>
    </row>
    <row r="795" spans="13:20" x14ac:dyDescent="0.25">
      <c r="M795" s="142">
        <v>55</v>
      </c>
      <c r="N795" s="143">
        <v>45239</v>
      </c>
      <c r="O795" s="142" t="s">
        <v>88</v>
      </c>
      <c r="P795" s="142" t="s">
        <v>91</v>
      </c>
      <c r="Q795" s="142" t="s">
        <v>84</v>
      </c>
      <c r="R795" s="142">
        <v>1</v>
      </c>
      <c r="S795" s="163">
        <v>15.1</v>
      </c>
      <c r="T795" s="142">
        <v>5734</v>
      </c>
    </row>
    <row r="796" spans="13:20" x14ac:dyDescent="0.25">
      <c r="M796" s="142">
        <v>56</v>
      </c>
      <c r="N796" s="143">
        <v>45239</v>
      </c>
      <c r="O796" s="142" t="s">
        <v>85</v>
      </c>
      <c r="P796" s="142" t="s">
        <v>97</v>
      </c>
      <c r="Q796" s="142" t="s">
        <v>84</v>
      </c>
      <c r="R796" s="142">
        <v>1</v>
      </c>
      <c r="S796" s="163">
        <v>15.4</v>
      </c>
      <c r="T796" s="142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142">
        <v>60</v>
      </c>
      <c r="N800" s="143">
        <v>45239</v>
      </c>
      <c r="O800" s="142" t="s">
        <v>88</v>
      </c>
      <c r="P800" s="142" t="s">
        <v>89</v>
      </c>
      <c r="Q800" s="142" t="s">
        <v>84</v>
      </c>
      <c r="R800" s="142">
        <v>1</v>
      </c>
      <c r="S800" s="163">
        <v>13.3</v>
      </c>
      <c r="T800" s="14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142">
        <v>62</v>
      </c>
      <c r="N802" s="143">
        <v>45239</v>
      </c>
      <c r="O802" s="142" t="s">
        <v>88</v>
      </c>
      <c r="P802" s="142" t="s">
        <v>99</v>
      </c>
      <c r="Q802" s="142" t="s">
        <v>84</v>
      </c>
      <c r="R802" s="142">
        <v>1</v>
      </c>
      <c r="S802" s="163">
        <v>14.2</v>
      </c>
      <c r="T802" s="14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142">
        <v>64</v>
      </c>
      <c r="N804" s="143">
        <v>45239</v>
      </c>
      <c r="O804" s="142" t="s">
        <v>85</v>
      </c>
      <c r="P804" s="142" t="s">
        <v>96</v>
      </c>
      <c r="Q804" s="142" t="s">
        <v>84</v>
      </c>
      <c r="R804" s="142">
        <v>1</v>
      </c>
      <c r="S804" s="163">
        <v>15.7</v>
      </c>
      <c r="T804" s="142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142">
        <v>69</v>
      </c>
      <c r="N809" s="143">
        <v>45239</v>
      </c>
      <c r="O809" s="142" t="s">
        <v>88</v>
      </c>
      <c r="P809" s="142" t="s">
        <v>89</v>
      </c>
      <c r="Q809" s="142" t="s">
        <v>84</v>
      </c>
      <c r="R809" s="142">
        <v>1</v>
      </c>
      <c r="S809" s="163">
        <v>8.8000000000000007</v>
      </c>
      <c r="T809" s="14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42">
        <v>82</v>
      </c>
      <c r="N822" s="143">
        <v>45240</v>
      </c>
      <c r="O822" s="142" t="s">
        <v>85</v>
      </c>
      <c r="P822" s="142" t="s">
        <v>87</v>
      </c>
      <c r="Q822" s="142" t="s">
        <v>84</v>
      </c>
      <c r="R822" s="142">
        <v>1</v>
      </c>
      <c r="S822" s="163">
        <v>10.9</v>
      </c>
      <c r="T822" s="14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71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71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71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71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71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71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71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71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13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71" t="s">
        <v>145</v>
      </c>
    </row>
    <row r="898" spans="13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13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13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13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13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13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13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13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13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13:20" x14ac:dyDescent="0.25">
      <c r="S907" s="172">
        <f>SUM(S2:S906)</f>
        <v>14224.000000000002</v>
      </c>
    </row>
    <row r="908" spans="13:20" x14ac:dyDescent="0.25">
      <c r="S908" s="169">
        <f>1871.2+S907</f>
        <v>16095.200000000003</v>
      </c>
    </row>
    <row r="909" spans="13:20" x14ac:dyDescent="0.25">
      <c r="Q909" s="167">
        <v>14224</v>
      </c>
    </row>
    <row r="910" spans="13:20" x14ac:dyDescent="0.25">
      <c r="Q910" s="167">
        <v>4409.8</v>
      </c>
    </row>
    <row r="911" spans="13:20" x14ac:dyDescent="0.25">
      <c r="Q911" s="167">
        <f>Q909-Q910</f>
        <v>9814.2000000000007</v>
      </c>
      <c r="S911" s="167">
        <v>9802</v>
      </c>
    </row>
    <row r="913" spans="14:19" x14ac:dyDescent="0.25">
      <c r="S913" s="169">
        <f>S908-S911</f>
        <v>6293.2000000000025</v>
      </c>
    </row>
    <row r="920" spans="14:19" x14ac:dyDescent="0.25">
      <c r="N920" s="173" t="s">
        <v>166</v>
      </c>
      <c r="O920" s="167">
        <v>16000</v>
      </c>
    </row>
    <row r="921" spans="14:19" x14ac:dyDescent="0.25">
      <c r="N921" s="173" t="s">
        <v>167</v>
      </c>
      <c r="O921" s="167">
        <f>9800*1.5</f>
        <v>14700</v>
      </c>
    </row>
    <row r="922" spans="14:19" x14ac:dyDescent="0.25">
      <c r="N922" s="173" t="s">
        <v>168</v>
      </c>
      <c r="O922" s="167">
        <f>O920-O921</f>
        <v>1300</v>
      </c>
    </row>
    <row r="925" spans="14:19" x14ac:dyDescent="0.25">
      <c r="N925" s="173" t="s">
        <v>169</v>
      </c>
      <c r="O925" s="167">
        <v>280</v>
      </c>
    </row>
    <row r="926" spans="14:19" x14ac:dyDescent="0.25">
      <c r="N926" s="173" t="s">
        <v>170</v>
      </c>
      <c r="O926" s="167">
        <f>210+420</f>
        <v>630</v>
      </c>
    </row>
    <row r="927" spans="14:19" x14ac:dyDescent="0.25">
      <c r="N927" s="173" t="s">
        <v>171</v>
      </c>
      <c r="O927" s="174">
        <v>1300</v>
      </c>
    </row>
    <row r="928" spans="14:19" x14ac:dyDescent="0.25">
      <c r="N928" s="173"/>
    </row>
  </sheetData>
  <conditionalFormatting sqref="H293:H299 H597:H1048576">
    <cfRule type="duplicateValues" dxfId="110" priority="10"/>
  </conditionalFormatting>
  <conditionalFormatting sqref="H2:H105 H107:H292">
    <cfRule type="duplicateValues" dxfId="109" priority="11"/>
  </conditionalFormatting>
  <conditionalFormatting sqref="H1">
    <cfRule type="duplicateValues" dxfId="108" priority="9"/>
  </conditionalFormatting>
  <conditionalFormatting sqref="H106">
    <cfRule type="duplicateValues" dxfId="107" priority="8"/>
  </conditionalFormatting>
  <conditionalFormatting sqref="T742:T1048576 P744:S744">
    <cfRule type="duplicateValues" dxfId="106" priority="7"/>
  </conditionalFormatting>
  <conditionalFormatting sqref="T2:T741 S739">
    <cfRule type="duplicateValues" dxfId="105" priority="6"/>
  </conditionalFormatting>
  <conditionalFormatting sqref="T1">
    <cfRule type="duplicateValues" dxfId="104" priority="5"/>
  </conditionalFormatting>
  <conditionalFormatting sqref="H592:H596">
    <cfRule type="duplicateValues" dxfId="103" priority="3"/>
  </conditionalFormatting>
  <conditionalFormatting sqref="H301:H404 H406:H591">
    <cfRule type="duplicateValues" dxfId="102" priority="4"/>
  </conditionalFormatting>
  <conditionalFormatting sqref="H300">
    <cfRule type="duplicateValues" dxfId="101" priority="2"/>
  </conditionalFormatting>
  <conditionalFormatting sqref="H405">
    <cfRule type="duplicateValues" dxfId="10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11" activePane="bottomLeft" state="frozen"/>
      <selection activeCell="A2" sqref="A2:E15"/>
      <selection pane="bottomLeft" activeCell="E99" activeCellId="1" sqref="E54 E99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190" t="s">
        <v>149</v>
      </c>
      <c r="B1" s="190"/>
      <c r="C1" s="190"/>
      <c r="D1" s="190"/>
      <c r="E1" s="190"/>
      <c r="F1" s="190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189" t="s">
        <v>155</v>
      </c>
      <c r="B99" s="189"/>
      <c r="C99" s="189"/>
      <c r="D99" s="189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65" activePane="bottomLeft" state="frozen"/>
      <selection activeCell="G14" sqref="G14"/>
      <selection pane="bottomLeft" activeCell="D94" sqref="D2:D94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7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</sheetPr>
  <dimension ref="A1:R1321"/>
  <sheetViews>
    <sheetView tabSelected="1" zoomScale="85" zoomScaleNormal="85" workbookViewId="0">
      <pane ySplit="1" topLeftCell="A1271" activePane="bottomLeft" state="frozen"/>
      <selection activeCell="A2" sqref="A2:E15"/>
      <selection pane="bottomLeft" activeCell="E1299" sqref="E1299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31.7109375" style="1" customWidth="1"/>
    <col min="17" max="17" width="12.28515625" style="1" customWidth="1"/>
    <col min="18" max="18" width="33.85546875" style="1" customWidth="1"/>
    <col min="19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5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1" spans="1:16" x14ac:dyDescent="0.25">
      <c r="A181" s="33">
        <v>1</v>
      </c>
      <c r="B181" s="32">
        <v>45167</v>
      </c>
      <c r="C181" s="33">
        <v>792</v>
      </c>
      <c r="D181" s="34">
        <v>13.8</v>
      </c>
      <c r="E181" s="71">
        <v>3954</v>
      </c>
      <c r="F181" s="41"/>
      <c r="H181" s="15">
        <v>1</v>
      </c>
      <c r="I181" s="82">
        <v>45167</v>
      </c>
      <c r="J181" s="15" t="s">
        <v>82</v>
      </c>
      <c r="K181" s="15" t="s">
        <v>83</v>
      </c>
      <c r="L181" s="15" t="s">
        <v>84</v>
      </c>
      <c r="M181" s="15">
        <v>1</v>
      </c>
      <c r="N181" s="83">
        <v>13.8</v>
      </c>
      <c r="O181" s="15">
        <v>3954</v>
      </c>
      <c r="P181" s="1">
        <f>E181-O181</f>
        <v>0</v>
      </c>
    </row>
    <row r="182" spans="1:16" x14ac:dyDescent="0.25">
      <c r="A182" s="33">
        <v>2</v>
      </c>
      <c r="B182" s="32">
        <v>45167</v>
      </c>
      <c r="C182" s="33">
        <v>792</v>
      </c>
      <c r="D182" s="34">
        <v>12.6</v>
      </c>
      <c r="E182" s="71">
        <v>4148</v>
      </c>
      <c r="F182" s="41"/>
      <c r="H182" s="15">
        <v>2</v>
      </c>
      <c r="I182" s="82">
        <v>45167</v>
      </c>
      <c r="J182" s="15" t="s">
        <v>82</v>
      </c>
      <c r="K182" s="15" t="s">
        <v>83</v>
      </c>
      <c r="L182" s="15" t="s">
        <v>84</v>
      </c>
      <c r="M182" s="15">
        <v>1</v>
      </c>
      <c r="N182" s="83">
        <v>12.6</v>
      </c>
      <c r="O182" s="15">
        <v>4148</v>
      </c>
      <c r="P182" s="1">
        <f t="shared" ref="P182:P245" si="0">E182-O182</f>
        <v>0</v>
      </c>
    </row>
    <row r="183" spans="1:16" x14ac:dyDescent="0.25">
      <c r="A183" s="33">
        <v>3</v>
      </c>
      <c r="B183" s="32">
        <v>45167</v>
      </c>
      <c r="C183" s="33">
        <v>792</v>
      </c>
      <c r="D183" s="34">
        <v>13.6</v>
      </c>
      <c r="E183" s="71">
        <v>3989</v>
      </c>
      <c r="F183" s="41"/>
      <c r="H183" s="15">
        <v>3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13.6</v>
      </c>
      <c r="O183" s="15">
        <v>3989</v>
      </c>
      <c r="P183" s="1">
        <f t="shared" si="0"/>
        <v>0</v>
      </c>
    </row>
    <row r="184" spans="1:16" x14ac:dyDescent="0.25">
      <c r="A184" s="33">
        <v>4</v>
      </c>
      <c r="B184" s="32">
        <v>45187</v>
      </c>
      <c r="C184" s="33">
        <v>860</v>
      </c>
      <c r="D184" s="34">
        <v>15.5</v>
      </c>
      <c r="E184" s="72">
        <v>3236</v>
      </c>
      <c r="F184" s="41" t="s">
        <v>73</v>
      </c>
      <c r="H184" s="15">
        <v>4</v>
      </c>
      <c r="I184" s="82">
        <v>45187</v>
      </c>
      <c r="J184" s="15" t="s">
        <v>85</v>
      </c>
      <c r="K184" s="15" t="s">
        <v>86</v>
      </c>
      <c r="L184" s="15" t="s">
        <v>84</v>
      </c>
      <c r="M184" s="15">
        <v>1</v>
      </c>
      <c r="N184" s="83">
        <v>15.5</v>
      </c>
      <c r="O184" s="15">
        <v>3436</v>
      </c>
      <c r="P184" s="88">
        <f t="shared" si="0"/>
        <v>-200</v>
      </c>
    </row>
    <row r="185" spans="1:16" x14ac:dyDescent="0.25">
      <c r="A185" s="33">
        <v>5</v>
      </c>
      <c r="B185" s="32">
        <v>45187</v>
      </c>
      <c r="C185" s="33">
        <v>837</v>
      </c>
      <c r="D185" s="34">
        <v>16.899999999999999</v>
      </c>
      <c r="E185" s="71">
        <v>4846</v>
      </c>
      <c r="F185" s="41"/>
      <c r="H185" s="15">
        <v>5</v>
      </c>
      <c r="I185" s="82">
        <v>45187</v>
      </c>
      <c r="J185" s="15" t="s">
        <v>85</v>
      </c>
      <c r="K185" s="15" t="s">
        <v>87</v>
      </c>
      <c r="L185" s="15" t="s">
        <v>84</v>
      </c>
      <c r="M185" s="15">
        <v>1</v>
      </c>
      <c r="N185" s="83">
        <v>16.899999999999999</v>
      </c>
      <c r="O185" s="15">
        <v>4846</v>
      </c>
      <c r="P185" s="1">
        <f t="shared" si="0"/>
        <v>0</v>
      </c>
    </row>
    <row r="186" spans="1:16" x14ac:dyDescent="0.25">
      <c r="A186" s="33">
        <v>6</v>
      </c>
      <c r="B186" s="32">
        <v>45187</v>
      </c>
      <c r="C186" s="33">
        <v>837</v>
      </c>
      <c r="D186" s="34">
        <v>16.899999999999999</v>
      </c>
      <c r="E186" s="71">
        <v>4848</v>
      </c>
      <c r="F186" s="41"/>
      <c r="H186" s="15">
        <v>6</v>
      </c>
      <c r="I186" s="82">
        <v>45187</v>
      </c>
      <c r="J186" s="15" t="s">
        <v>85</v>
      </c>
      <c r="K186" s="15" t="s">
        <v>87</v>
      </c>
      <c r="L186" s="15" t="s">
        <v>84</v>
      </c>
      <c r="M186" s="15">
        <v>1</v>
      </c>
      <c r="N186" s="83">
        <v>16.899999999999999</v>
      </c>
      <c r="O186" s="15">
        <v>4848</v>
      </c>
      <c r="P186" s="1">
        <f t="shared" si="0"/>
        <v>0</v>
      </c>
    </row>
    <row r="187" spans="1:16" x14ac:dyDescent="0.25">
      <c r="A187" s="33">
        <v>7</v>
      </c>
      <c r="B187" s="32">
        <v>45187</v>
      </c>
      <c r="C187" s="33">
        <v>837</v>
      </c>
      <c r="D187" s="34">
        <v>17.3</v>
      </c>
      <c r="E187" s="71">
        <v>4858</v>
      </c>
      <c r="F187" s="41"/>
      <c r="H187" s="15">
        <v>7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17.3</v>
      </c>
      <c r="O187" s="15">
        <v>4858</v>
      </c>
      <c r="P187" s="1">
        <f t="shared" si="0"/>
        <v>0</v>
      </c>
    </row>
    <row r="188" spans="1:16" x14ac:dyDescent="0.25">
      <c r="A188" s="33">
        <v>8</v>
      </c>
      <c r="B188" s="32">
        <v>45187</v>
      </c>
      <c r="C188" s="33">
        <v>908</v>
      </c>
      <c r="D188" s="34">
        <v>16.3</v>
      </c>
      <c r="E188" s="71">
        <v>4853</v>
      </c>
      <c r="F188" s="41"/>
      <c r="H188" s="15">
        <v>8</v>
      </c>
      <c r="I188" s="82">
        <v>45187</v>
      </c>
      <c r="J188" s="15" t="s">
        <v>88</v>
      </c>
      <c r="K188" s="15" t="s">
        <v>89</v>
      </c>
      <c r="L188" s="15" t="s">
        <v>84</v>
      </c>
      <c r="M188" s="15">
        <v>1</v>
      </c>
      <c r="N188" s="83">
        <v>16.3</v>
      </c>
      <c r="O188" s="15">
        <v>4853</v>
      </c>
      <c r="P188" s="1">
        <f t="shared" si="0"/>
        <v>0</v>
      </c>
    </row>
    <row r="189" spans="1:16" x14ac:dyDescent="0.25">
      <c r="A189" s="33">
        <v>9</v>
      </c>
      <c r="B189" s="32">
        <v>45187</v>
      </c>
      <c r="C189" s="33">
        <v>909</v>
      </c>
      <c r="D189" s="34">
        <v>16.7</v>
      </c>
      <c r="E189" s="71">
        <v>4856</v>
      </c>
      <c r="F189" s="41"/>
      <c r="H189" s="15">
        <v>9</v>
      </c>
      <c r="I189" s="82">
        <v>45187</v>
      </c>
      <c r="J189" s="15" t="s">
        <v>85</v>
      </c>
      <c r="K189" s="15" t="s">
        <v>90</v>
      </c>
      <c r="L189" s="15" t="s">
        <v>84</v>
      </c>
      <c r="M189" s="15">
        <v>1</v>
      </c>
      <c r="N189" s="83">
        <v>16.7</v>
      </c>
      <c r="O189" s="15">
        <v>4856</v>
      </c>
      <c r="P189" s="1">
        <f t="shared" si="0"/>
        <v>0</v>
      </c>
    </row>
    <row r="190" spans="1:16" x14ac:dyDescent="0.25">
      <c r="A190" s="33">
        <v>10</v>
      </c>
      <c r="B190" s="32">
        <v>45187</v>
      </c>
      <c r="C190" s="33">
        <v>908</v>
      </c>
      <c r="D190" s="34">
        <v>15</v>
      </c>
      <c r="E190" s="71">
        <v>3289</v>
      </c>
      <c r="F190" s="41"/>
      <c r="H190" s="15">
        <v>10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15</v>
      </c>
      <c r="O190" s="15">
        <v>3289</v>
      </c>
      <c r="P190" s="1">
        <f t="shared" si="0"/>
        <v>0</v>
      </c>
    </row>
    <row r="191" spans="1:16" x14ac:dyDescent="0.25">
      <c r="A191" s="33">
        <v>11</v>
      </c>
      <c r="B191" s="32">
        <v>45187</v>
      </c>
      <c r="C191" s="33">
        <v>909</v>
      </c>
      <c r="D191" s="34">
        <v>9.1999999999999993</v>
      </c>
      <c r="E191" s="71">
        <v>4826</v>
      </c>
      <c r="F191" s="41"/>
      <c r="H191" s="15">
        <v>11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9.1999999999999993</v>
      </c>
      <c r="O191" s="15">
        <v>4826</v>
      </c>
      <c r="P191" s="1">
        <f t="shared" si="0"/>
        <v>0</v>
      </c>
    </row>
    <row r="192" spans="1:16" x14ac:dyDescent="0.25">
      <c r="A192" s="33">
        <v>12</v>
      </c>
      <c r="B192" s="32">
        <v>45187</v>
      </c>
      <c r="C192" s="33">
        <v>908</v>
      </c>
      <c r="D192" s="34">
        <v>16.899999999999999</v>
      </c>
      <c r="E192" s="71">
        <v>4854</v>
      </c>
      <c r="F192" s="41"/>
      <c r="H192" s="15">
        <v>12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16.899999999999999</v>
      </c>
      <c r="O192" s="15">
        <v>4854</v>
      </c>
      <c r="P192" s="1">
        <f t="shared" si="0"/>
        <v>0</v>
      </c>
    </row>
    <row r="193" spans="1:17" x14ac:dyDescent="0.25">
      <c r="A193" s="33">
        <v>13</v>
      </c>
      <c r="B193" s="32">
        <v>45187</v>
      </c>
      <c r="C193" s="33">
        <v>901</v>
      </c>
      <c r="D193" s="34">
        <v>16.399999999999999</v>
      </c>
      <c r="E193" s="71">
        <v>3471</v>
      </c>
      <c r="F193" s="41"/>
      <c r="H193" s="15">
        <v>13</v>
      </c>
      <c r="I193" s="82">
        <v>45187</v>
      </c>
      <c r="J193" s="15" t="s">
        <v>88</v>
      </c>
      <c r="K193" s="15" t="s">
        <v>91</v>
      </c>
      <c r="L193" s="15" t="s">
        <v>84</v>
      </c>
      <c r="M193" s="15">
        <v>1</v>
      </c>
      <c r="N193" s="83">
        <v>16.399999999999999</v>
      </c>
      <c r="O193" s="15">
        <v>3471</v>
      </c>
      <c r="P193" s="1">
        <f t="shared" si="0"/>
        <v>0</v>
      </c>
    </row>
    <row r="194" spans="1:17" x14ac:dyDescent="0.25">
      <c r="A194" s="33">
        <v>14</v>
      </c>
      <c r="B194" s="32">
        <v>45187</v>
      </c>
      <c r="C194" s="33">
        <v>943</v>
      </c>
      <c r="D194" s="34">
        <v>16</v>
      </c>
      <c r="E194" s="71">
        <v>3479</v>
      </c>
      <c r="F194" s="41"/>
      <c r="H194" s="15">
        <v>14</v>
      </c>
      <c r="I194" s="82">
        <v>45187</v>
      </c>
      <c r="J194" s="15" t="s">
        <v>85</v>
      </c>
      <c r="K194" s="15" t="s">
        <v>92</v>
      </c>
      <c r="L194" s="15" t="s">
        <v>84</v>
      </c>
      <c r="M194" s="15">
        <v>1</v>
      </c>
      <c r="N194" s="83">
        <v>16</v>
      </c>
      <c r="O194" s="15">
        <v>3479</v>
      </c>
      <c r="P194" s="1">
        <f t="shared" si="0"/>
        <v>0</v>
      </c>
    </row>
    <row r="195" spans="1:17" x14ac:dyDescent="0.25">
      <c r="A195" s="33">
        <v>15</v>
      </c>
      <c r="B195" s="32">
        <v>45187</v>
      </c>
      <c r="C195" s="33">
        <v>901</v>
      </c>
      <c r="D195" s="34">
        <v>15.6</v>
      </c>
      <c r="E195" s="72">
        <v>4898</v>
      </c>
      <c r="F195" s="41" t="s">
        <v>74</v>
      </c>
      <c r="H195" s="15">
        <v>15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15.6</v>
      </c>
      <c r="O195" s="15">
        <v>4898</v>
      </c>
      <c r="P195" s="1">
        <f t="shared" si="0"/>
        <v>0</v>
      </c>
      <c r="Q195" s="105">
        <f>N195</f>
        <v>15.6</v>
      </c>
    </row>
    <row r="196" spans="1:17" x14ac:dyDescent="0.25">
      <c r="A196" s="33">
        <v>16</v>
      </c>
      <c r="B196" s="32">
        <v>45187</v>
      </c>
      <c r="C196" s="33">
        <v>943</v>
      </c>
      <c r="D196" s="34">
        <v>15.7</v>
      </c>
      <c r="E196" s="71">
        <v>4843</v>
      </c>
      <c r="F196" s="41"/>
      <c r="H196" s="15">
        <v>16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15.7</v>
      </c>
      <c r="O196" s="15">
        <v>4843</v>
      </c>
      <c r="P196" s="1">
        <f t="shared" si="0"/>
        <v>0</v>
      </c>
    </row>
    <row r="197" spans="1:17" x14ac:dyDescent="0.25">
      <c r="A197" s="33">
        <v>17</v>
      </c>
      <c r="B197" s="32">
        <v>45187</v>
      </c>
      <c r="C197" s="33">
        <v>860</v>
      </c>
      <c r="D197" s="34">
        <v>15.7</v>
      </c>
      <c r="E197" s="71">
        <v>3070</v>
      </c>
      <c r="F197" s="41"/>
      <c r="H197" s="15">
        <v>17</v>
      </c>
      <c r="I197" s="82">
        <v>45187</v>
      </c>
      <c r="J197" s="15" t="s">
        <v>85</v>
      </c>
      <c r="K197" s="15" t="s">
        <v>86</v>
      </c>
      <c r="L197" s="15" t="s">
        <v>84</v>
      </c>
      <c r="M197" s="15">
        <v>1</v>
      </c>
      <c r="N197" s="83">
        <v>15.7</v>
      </c>
      <c r="O197" s="15">
        <v>3070</v>
      </c>
      <c r="P197" s="1">
        <f t="shared" si="0"/>
        <v>0</v>
      </c>
    </row>
    <row r="198" spans="1:17" x14ac:dyDescent="0.25">
      <c r="A198" s="33">
        <v>18</v>
      </c>
      <c r="B198" s="32">
        <v>45188</v>
      </c>
      <c r="C198" s="33">
        <v>943</v>
      </c>
      <c r="D198" s="34">
        <v>16.8</v>
      </c>
      <c r="E198" s="71">
        <v>3062</v>
      </c>
      <c r="F198" s="41"/>
      <c r="H198" s="15">
        <v>18</v>
      </c>
      <c r="I198" s="82">
        <v>45188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16.8</v>
      </c>
      <c r="O198" s="15">
        <v>3062</v>
      </c>
      <c r="P198" s="1">
        <f t="shared" si="0"/>
        <v>0</v>
      </c>
    </row>
    <row r="199" spans="1:17" x14ac:dyDescent="0.25">
      <c r="A199" s="33">
        <v>19</v>
      </c>
      <c r="B199" s="32">
        <v>45188</v>
      </c>
      <c r="C199" s="33">
        <v>908</v>
      </c>
      <c r="D199" s="34">
        <v>17</v>
      </c>
      <c r="E199" s="71">
        <v>4832</v>
      </c>
      <c r="F199" s="41"/>
      <c r="H199" s="15">
        <v>19</v>
      </c>
      <c r="I199" s="82">
        <v>45188</v>
      </c>
      <c r="J199" s="15" t="s">
        <v>88</v>
      </c>
      <c r="K199" s="15" t="s">
        <v>89</v>
      </c>
      <c r="L199" s="15" t="s">
        <v>84</v>
      </c>
      <c r="M199" s="15">
        <v>1</v>
      </c>
      <c r="N199" s="83">
        <v>17</v>
      </c>
      <c r="O199" s="15">
        <v>4832</v>
      </c>
      <c r="P199" s="1">
        <f t="shared" si="0"/>
        <v>0</v>
      </c>
    </row>
    <row r="200" spans="1:17" x14ac:dyDescent="0.25">
      <c r="A200" s="33">
        <v>20</v>
      </c>
      <c r="B200" s="32">
        <v>45188</v>
      </c>
      <c r="C200" s="33">
        <v>911</v>
      </c>
      <c r="D200" s="34">
        <v>11.3</v>
      </c>
      <c r="E200" s="71">
        <v>3069</v>
      </c>
      <c r="F200" s="41"/>
      <c r="H200" s="15">
        <v>20</v>
      </c>
      <c r="I200" s="82">
        <v>45188</v>
      </c>
      <c r="J200" s="15" t="s">
        <v>88</v>
      </c>
      <c r="K200" s="15" t="s">
        <v>93</v>
      </c>
      <c r="L200" s="15" t="s">
        <v>84</v>
      </c>
      <c r="M200" s="15">
        <v>1</v>
      </c>
      <c r="N200" s="83">
        <v>11.3</v>
      </c>
      <c r="O200" s="15">
        <v>3069</v>
      </c>
      <c r="P200" s="1">
        <f t="shared" si="0"/>
        <v>0</v>
      </c>
    </row>
    <row r="201" spans="1:17" x14ac:dyDescent="0.25">
      <c r="A201" s="33">
        <v>21</v>
      </c>
      <c r="B201" s="32">
        <v>45188</v>
      </c>
      <c r="C201" s="33">
        <v>908</v>
      </c>
      <c r="D201" s="34">
        <v>16</v>
      </c>
      <c r="E201" s="71">
        <v>3061</v>
      </c>
      <c r="F201" s="41"/>
      <c r="H201" s="15">
        <v>21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16</v>
      </c>
      <c r="O201" s="15">
        <v>3061</v>
      </c>
      <c r="P201" s="1">
        <f t="shared" si="0"/>
        <v>0</v>
      </c>
    </row>
    <row r="202" spans="1:17" x14ac:dyDescent="0.25">
      <c r="A202" s="33">
        <v>22</v>
      </c>
      <c r="B202" s="32">
        <v>45188</v>
      </c>
      <c r="C202" s="33">
        <v>837</v>
      </c>
      <c r="D202" s="34">
        <v>16.3</v>
      </c>
      <c r="E202" s="71">
        <v>3067</v>
      </c>
      <c r="F202" s="41"/>
      <c r="H202" s="15">
        <v>22</v>
      </c>
      <c r="I202" s="82">
        <v>45188</v>
      </c>
      <c r="J202" s="15" t="s">
        <v>85</v>
      </c>
      <c r="K202" s="15" t="s">
        <v>87</v>
      </c>
      <c r="L202" s="15" t="s">
        <v>84</v>
      </c>
      <c r="M202" s="15">
        <v>1</v>
      </c>
      <c r="N202" s="83">
        <v>16.3</v>
      </c>
      <c r="O202" s="15">
        <v>3067</v>
      </c>
      <c r="P202" s="1">
        <f t="shared" si="0"/>
        <v>0</v>
      </c>
    </row>
    <row r="203" spans="1:17" x14ac:dyDescent="0.25">
      <c r="A203" s="33">
        <v>23</v>
      </c>
      <c r="B203" s="32">
        <v>45188</v>
      </c>
      <c r="C203" s="33">
        <v>837</v>
      </c>
      <c r="D203" s="34">
        <v>15.5</v>
      </c>
      <c r="E203" s="71">
        <v>3060</v>
      </c>
      <c r="F203" s="41"/>
      <c r="H203" s="15">
        <v>23</v>
      </c>
      <c r="I203" s="82">
        <v>45188</v>
      </c>
      <c r="J203" s="15" t="s">
        <v>85</v>
      </c>
      <c r="K203" s="15" t="s">
        <v>87</v>
      </c>
      <c r="L203" s="15" t="s">
        <v>84</v>
      </c>
      <c r="M203" s="15">
        <v>1</v>
      </c>
      <c r="N203" s="83">
        <v>15.5</v>
      </c>
      <c r="O203" s="15">
        <v>3060</v>
      </c>
      <c r="P203" s="1">
        <f t="shared" si="0"/>
        <v>0</v>
      </c>
    </row>
    <row r="204" spans="1:17" x14ac:dyDescent="0.25">
      <c r="A204" s="33">
        <v>24</v>
      </c>
      <c r="B204" s="32">
        <v>45188</v>
      </c>
      <c r="C204" s="33">
        <v>911</v>
      </c>
      <c r="D204" s="34">
        <v>13.6</v>
      </c>
      <c r="E204" s="71">
        <v>4485</v>
      </c>
      <c r="F204" s="41"/>
      <c r="H204" s="15">
        <v>24</v>
      </c>
      <c r="I204" s="82">
        <v>45188</v>
      </c>
      <c r="J204" s="15" t="s">
        <v>88</v>
      </c>
      <c r="K204" s="15" t="s">
        <v>93</v>
      </c>
      <c r="L204" s="15" t="s">
        <v>84</v>
      </c>
      <c r="M204" s="15">
        <v>1</v>
      </c>
      <c r="N204" s="83">
        <v>13.6</v>
      </c>
      <c r="O204" s="15">
        <v>4485</v>
      </c>
      <c r="P204" s="1">
        <f t="shared" si="0"/>
        <v>0</v>
      </c>
    </row>
    <row r="205" spans="1:17" x14ac:dyDescent="0.25">
      <c r="A205" s="33">
        <v>25</v>
      </c>
      <c r="B205" s="32">
        <v>45188</v>
      </c>
      <c r="C205" s="33">
        <v>837</v>
      </c>
      <c r="D205" s="34">
        <v>14</v>
      </c>
      <c r="E205" s="71">
        <v>4396</v>
      </c>
      <c r="F205" s="41"/>
      <c r="H205" s="15">
        <v>25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14</v>
      </c>
      <c r="O205" s="15">
        <v>4396</v>
      </c>
      <c r="P205" s="1">
        <f t="shared" si="0"/>
        <v>0</v>
      </c>
    </row>
    <row r="206" spans="1:17" x14ac:dyDescent="0.25">
      <c r="A206" s="33">
        <v>26</v>
      </c>
      <c r="B206" s="32">
        <v>45188</v>
      </c>
      <c r="C206" s="33">
        <v>837</v>
      </c>
      <c r="D206" s="34">
        <v>16</v>
      </c>
      <c r="E206" s="71">
        <v>4847</v>
      </c>
      <c r="F206" s="41"/>
      <c r="H206" s="15">
        <v>26</v>
      </c>
      <c r="I206" s="82">
        <v>45188</v>
      </c>
      <c r="J206" s="15" t="s">
        <v>85</v>
      </c>
      <c r="K206" s="15" t="s">
        <v>87</v>
      </c>
      <c r="L206" s="15" t="s">
        <v>84</v>
      </c>
      <c r="M206" s="15">
        <v>1</v>
      </c>
      <c r="N206" s="83">
        <v>16</v>
      </c>
      <c r="O206" s="15">
        <v>4847</v>
      </c>
      <c r="P206" s="1">
        <f t="shared" si="0"/>
        <v>0</v>
      </c>
    </row>
    <row r="207" spans="1:17" x14ac:dyDescent="0.25">
      <c r="A207" s="33">
        <v>27</v>
      </c>
      <c r="B207" s="32">
        <v>45188</v>
      </c>
      <c r="C207" s="33">
        <v>909</v>
      </c>
      <c r="D207" s="34">
        <v>16.600000000000001</v>
      </c>
      <c r="E207" s="71">
        <v>3473</v>
      </c>
      <c r="F207" s="41"/>
      <c r="H207" s="15">
        <v>27</v>
      </c>
      <c r="I207" s="82">
        <v>45188</v>
      </c>
      <c r="J207" s="15" t="s">
        <v>85</v>
      </c>
      <c r="K207" s="15" t="s">
        <v>90</v>
      </c>
      <c r="L207" s="15" t="s">
        <v>84</v>
      </c>
      <c r="M207" s="15">
        <v>1</v>
      </c>
      <c r="N207" s="83">
        <v>16.600000000000001</v>
      </c>
      <c r="O207" s="15">
        <v>3473</v>
      </c>
      <c r="P207" s="1">
        <f t="shared" si="0"/>
        <v>0</v>
      </c>
    </row>
    <row r="208" spans="1:17" x14ac:dyDescent="0.25">
      <c r="A208" s="33">
        <v>28</v>
      </c>
      <c r="B208" s="32">
        <v>45188</v>
      </c>
      <c r="C208" s="33">
        <v>908</v>
      </c>
      <c r="D208" s="34">
        <v>16</v>
      </c>
      <c r="E208" s="71">
        <v>4857</v>
      </c>
      <c r="F208" s="41"/>
      <c r="H208" s="15">
        <v>28</v>
      </c>
      <c r="I208" s="82">
        <v>45188</v>
      </c>
      <c r="J208" s="15" t="s">
        <v>88</v>
      </c>
      <c r="K208" s="15" t="s">
        <v>89</v>
      </c>
      <c r="L208" s="15" t="s">
        <v>84</v>
      </c>
      <c r="M208" s="15">
        <v>1</v>
      </c>
      <c r="N208" s="83">
        <v>16</v>
      </c>
      <c r="O208" s="15">
        <v>4857</v>
      </c>
      <c r="P208" s="1">
        <f t="shared" si="0"/>
        <v>0</v>
      </c>
    </row>
    <row r="209" spans="1:16" x14ac:dyDescent="0.25">
      <c r="A209" s="33">
        <v>29</v>
      </c>
      <c r="B209" s="32">
        <v>45188</v>
      </c>
      <c r="C209" s="33">
        <v>908</v>
      </c>
      <c r="D209" s="34">
        <v>17.3</v>
      </c>
      <c r="E209" s="71">
        <v>4879</v>
      </c>
      <c r="F209" s="41"/>
      <c r="H209" s="15">
        <v>29</v>
      </c>
      <c r="I209" s="82">
        <v>45188</v>
      </c>
      <c r="J209" s="15" t="s">
        <v>88</v>
      </c>
      <c r="K209" s="15" t="s">
        <v>89</v>
      </c>
      <c r="L209" s="15" t="s">
        <v>84</v>
      </c>
      <c r="M209" s="15">
        <v>1</v>
      </c>
      <c r="N209" s="83">
        <v>17.3</v>
      </c>
      <c r="O209" s="15">
        <v>4879</v>
      </c>
      <c r="P209" s="1">
        <f t="shared" si="0"/>
        <v>0</v>
      </c>
    </row>
    <row r="210" spans="1:16" x14ac:dyDescent="0.25">
      <c r="A210" s="33">
        <v>30</v>
      </c>
      <c r="B210" s="32">
        <v>45188</v>
      </c>
      <c r="C210" s="33">
        <v>943</v>
      </c>
      <c r="D210" s="34">
        <v>17.2</v>
      </c>
      <c r="E210" s="71">
        <v>3103</v>
      </c>
      <c r="F210" s="41"/>
      <c r="H210" s="15">
        <v>30</v>
      </c>
      <c r="I210" s="82">
        <v>45188</v>
      </c>
      <c r="J210" s="15" t="s">
        <v>85</v>
      </c>
      <c r="K210" s="15" t="s">
        <v>92</v>
      </c>
      <c r="L210" s="15" t="s">
        <v>84</v>
      </c>
      <c r="M210" s="15">
        <v>1</v>
      </c>
      <c r="N210" s="83">
        <v>17.2</v>
      </c>
      <c r="O210" s="15">
        <v>3103</v>
      </c>
      <c r="P210" s="1">
        <f t="shared" si="0"/>
        <v>0</v>
      </c>
    </row>
    <row r="211" spans="1:16" x14ac:dyDescent="0.25">
      <c r="A211" s="33">
        <v>31</v>
      </c>
      <c r="B211" s="32">
        <v>45188</v>
      </c>
      <c r="C211" s="33">
        <v>943</v>
      </c>
      <c r="D211" s="34">
        <v>16.899999999999999</v>
      </c>
      <c r="E211" s="71">
        <v>4855</v>
      </c>
      <c r="F211" s="41"/>
      <c r="H211" s="15">
        <v>31</v>
      </c>
      <c r="I211" s="82">
        <v>45188</v>
      </c>
      <c r="J211" s="15" t="s">
        <v>85</v>
      </c>
      <c r="K211" s="15" t="s">
        <v>92</v>
      </c>
      <c r="L211" s="15" t="s">
        <v>84</v>
      </c>
      <c r="M211" s="15">
        <v>1</v>
      </c>
      <c r="N211" s="83">
        <v>16.899999999999999</v>
      </c>
      <c r="O211" s="15">
        <v>4855</v>
      </c>
      <c r="P211" s="1">
        <f t="shared" si="0"/>
        <v>0</v>
      </c>
    </row>
    <row r="212" spans="1:16" x14ac:dyDescent="0.25">
      <c r="A212" s="33">
        <v>32</v>
      </c>
      <c r="B212" s="32">
        <v>45189</v>
      </c>
      <c r="C212" s="33">
        <v>908</v>
      </c>
      <c r="D212" s="34">
        <v>16.600000000000001</v>
      </c>
      <c r="E212" s="71">
        <v>4163</v>
      </c>
      <c r="F212" s="41"/>
      <c r="H212" s="15">
        <v>32</v>
      </c>
      <c r="I212" s="82">
        <v>45189</v>
      </c>
      <c r="J212" s="15" t="s">
        <v>88</v>
      </c>
      <c r="K212" s="15" t="s">
        <v>89</v>
      </c>
      <c r="L212" s="15" t="s">
        <v>84</v>
      </c>
      <c r="M212" s="15">
        <v>1</v>
      </c>
      <c r="N212" s="83">
        <v>16.600000000000001</v>
      </c>
      <c r="O212" s="15">
        <v>4163</v>
      </c>
      <c r="P212" s="1">
        <f t="shared" si="0"/>
        <v>0</v>
      </c>
    </row>
    <row r="213" spans="1:16" x14ac:dyDescent="0.25">
      <c r="A213" s="33">
        <v>33</v>
      </c>
      <c r="B213" s="32">
        <v>45189</v>
      </c>
      <c r="C213" s="33">
        <v>831</v>
      </c>
      <c r="D213" s="34">
        <v>17.5</v>
      </c>
      <c r="E213" s="71">
        <v>5170</v>
      </c>
      <c r="F213" s="41"/>
      <c r="H213" s="15">
        <v>33</v>
      </c>
      <c r="I213" s="82">
        <v>45189</v>
      </c>
      <c r="J213" s="15" t="s">
        <v>88</v>
      </c>
      <c r="K213" s="15" t="s">
        <v>94</v>
      </c>
      <c r="L213" s="15" t="s">
        <v>84</v>
      </c>
      <c r="M213" s="15">
        <v>1</v>
      </c>
      <c r="N213" s="83">
        <v>17.5</v>
      </c>
      <c r="O213" s="15">
        <v>5170</v>
      </c>
      <c r="P213" s="1">
        <f t="shared" si="0"/>
        <v>0</v>
      </c>
    </row>
    <row r="214" spans="1:16" x14ac:dyDescent="0.25">
      <c r="A214" s="33">
        <v>34</v>
      </c>
      <c r="B214" s="32">
        <v>45189</v>
      </c>
      <c r="C214" s="33">
        <v>860</v>
      </c>
      <c r="D214" s="34">
        <v>17</v>
      </c>
      <c r="E214" s="71">
        <v>3476</v>
      </c>
      <c r="F214" s="41"/>
      <c r="H214" s="15">
        <v>34</v>
      </c>
      <c r="I214" s="82">
        <v>45189</v>
      </c>
      <c r="J214" s="15" t="s">
        <v>85</v>
      </c>
      <c r="K214" s="15" t="s">
        <v>86</v>
      </c>
      <c r="L214" s="15" t="s">
        <v>84</v>
      </c>
      <c r="M214" s="15">
        <v>1</v>
      </c>
      <c r="N214" s="83">
        <v>17</v>
      </c>
      <c r="O214" s="15">
        <v>3476</v>
      </c>
      <c r="P214" s="1">
        <f t="shared" si="0"/>
        <v>0</v>
      </c>
    </row>
    <row r="215" spans="1:16" x14ac:dyDescent="0.25">
      <c r="A215" s="33">
        <v>35</v>
      </c>
      <c r="B215" s="32">
        <v>45189</v>
      </c>
      <c r="C215" s="33">
        <v>837</v>
      </c>
      <c r="D215" s="34">
        <v>15.6</v>
      </c>
      <c r="E215" s="71">
        <v>3075</v>
      </c>
      <c r="F215" s="41"/>
      <c r="H215" s="15">
        <v>35</v>
      </c>
      <c r="I215" s="82">
        <v>45189</v>
      </c>
      <c r="J215" s="15" t="s">
        <v>85</v>
      </c>
      <c r="K215" s="15" t="s">
        <v>87</v>
      </c>
      <c r="L215" s="15" t="s">
        <v>84</v>
      </c>
      <c r="M215" s="15">
        <v>1</v>
      </c>
      <c r="N215" s="83">
        <v>15.6</v>
      </c>
      <c r="O215" s="15">
        <v>3075</v>
      </c>
      <c r="P215" s="1">
        <f t="shared" si="0"/>
        <v>0</v>
      </c>
    </row>
    <row r="216" spans="1:16" x14ac:dyDescent="0.25">
      <c r="A216" s="33">
        <v>36</v>
      </c>
      <c r="B216" s="32">
        <v>45189</v>
      </c>
      <c r="C216" s="33">
        <v>943</v>
      </c>
      <c r="D216" s="34">
        <v>17.3</v>
      </c>
      <c r="E216" s="71">
        <v>3074</v>
      </c>
      <c r="F216" s="41"/>
      <c r="H216" s="15">
        <v>36</v>
      </c>
      <c r="I216" s="82">
        <v>45189</v>
      </c>
      <c r="J216" s="15" t="s">
        <v>85</v>
      </c>
      <c r="K216" s="15" t="s">
        <v>92</v>
      </c>
      <c r="L216" s="15" t="s">
        <v>84</v>
      </c>
      <c r="M216" s="15">
        <v>1</v>
      </c>
      <c r="N216" s="83">
        <v>17.3</v>
      </c>
      <c r="O216" s="15">
        <v>3074</v>
      </c>
      <c r="P216" s="1">
        <f t="shared" si="0"/>
        <v>0</v>
      </c>
    </row>
    <row r="217" spans="1:16" x14ac:dyDescent="0.25">
      <c r="A217" s="33">
        <v>37</v>
      </c>
      <c r="B217" s="32">
        <v>45189</v>
      </c>
      <c r="C217" s="33">
        <v>908</v>
      </c>
      <c r="D217" s="34">
        <v>16</v>
      </c>
      <c r="E217" s="71">
        <v>3078</v>
      </c>
      <c r="F217" s="41"/>
      <c r="H217" s="15">
        <v>37</v>
      </c>
      <c r="I217" s="82">
        <v>45189</v>
      </c>
      <c r="J217" s="15" t="s">
        <v>88</v>
      </c>
      <c r="K217" s="15" t="s">
        <v>89</v>
      </c>
      <c r="L217" s="15" t="s">
        <v>84</v>
      </c>
      <c r="M217" s="15">
        <v>1</v>
      </c>
      <c r="N217" s="83">
        <v>16</v>
      </c>
      <c r="O217" s="15">
        <v>3078</v>
      </c>
      <c r="P217" s="1">
        <f t="shared" si="0"/>
        <v>0</v>
      </c>
    </row>
    <row r="218" spans="1:16" x14ac:dyDescent="0.25">
      <c r="A218" s="33">
        <v>38</v>
      </c>
      <c r="B218" s="32">
        <v>45190</v>
      </c>
      <c r="C218" s="33">
        <v>901</v>
      </c>
      <c r="D218" s="34">
        <v>15.6</v>
      </c>
      <c r="E218" s="71">
        <v>3474</v>
      </c>
      <c r="F218" s="41"/>
      <c r="H218" s="15">
        <v>38</v>
      </c>
      <c r="I218" s="82">
        <v>45190</v>
      </c>
      <c r="J218" s="15" t="s">
        <v>88</v>
      </c>
      <c r="K218" s="15" t="s">
        <v>91</v>
      </c>
      <c r="L218" s="15" t="s">
        <v>84</v>
      </c>
      <c r="M218" s="15">
        <v>1</v>
      </c>
      <c r="N218" s="83">
        <v>15.6</v>
      </c>
      <c r="O218" s="15">
        <v>3474</v>
      </c>
      <c r="P218" s="1">
        <f t="shared" si="0"/>
        <v>0</v>
      </c>
    </row>
    <row r="219" spans="1:16" x14ac:dyDescent="0.25">
      <c r="A219" s="33">
        <v>39</v>
      </c>
      <c r="B219" s="32">
        <v>45192</v>
      </c>
      <c r="C219" s="33">
        <v>911</v>
      </c>
      <c r="D219" s="34">
        <v>16.399999999999999</v>
      </c>
      <c r="E219" s="72">
        <v>4898</v>
      </c>
      <c r="F219" s="41" t="s">
        <v>74</v>
      </c>
      <c r="H219" s="15">
        <v>39</v>
      </c>
      <c r="I219" s="82">
        <v>45192</v>
      </c>
      <c r="J219" s="15" t="s">
        <v>88</v>
      </c>
      <c r="K219" s="15" t="s">
        <v>93</v>
      </c>
      <c r="L219" s="15" t="s">
        <v>84</v>
      </c>
      <c r="M219" s="15">
        <v>1</v>
      </c>
      <c r="N219" s="83">
        <v>16.5</v>
      </c>
      <c r="O219" s="15">
        <v>5440</v>
      </c>
      <c r="P219" s="88">
        <f t="shared" si="0"/>
        <v>-542</v>
      </c>
    </row>
    <row r="220" spans="1:16" x14ac:dyDescent="0.25">
      <c r="A220" s="33">
        <v>40</v>
      </c>
      <c r="B220" s="32">
        <v>45193</v>
      </c>
      <c r="C220" s="33">
        <v>927</v>
      </c>
      <c r="D220" s="34">
        <v>16.2</v>
      </c>
      <c r="E220" s="71">
        <v>4202</v>
      </c>
      <c r="F220" s="41"/>
      <c r="H220" s="15">
        <v>40</v>
      </c>
      <c r="I220" s="82">
        <v>45193</v>
      </c>
      <c r="J220" s="15" t="s">
        <v>82</v>
      </c>
      <c r="K220" s="15" t="s">
        <v>95</v>
      </c>
      <c r="L220" s="15" t="s">
        <v>84</v>
      </c>
      <c r="M220" s="15">
        <v>1</v>
      </c>
      <c r="N220" s="83">
        <v>16.2</v>
      </c>
      <c r="O220" s="15">
        <v>4202</v>
      </c>
      <c r="P220" s="1">
        <f t="shared" si="0"/>
        <v>0</v>
      </c>
    </row>
    <row r="221" spans="1:16" x14ac:dyDescent="0.25">
      <c r="A221" s="33">
        <v>41</v>
      </c>
      <c r="B221" s="32">
        <v>45194</v>
      </c>
      <c r="C221" s="33">
        <v>943</v>
      </c>
      <c r="D221" s="34">
        <v>15.6</v>
      </c>
      <c r="E221" s="71">
        <v>3102</v>
      </c>
      <c r="F221" s="41"/>
      <c r="H221" s="15">
        <v>41</v>
      </c>
      <c r="I221" s="82">
        <v>45194</v>
      </c>
      <c r="J221" s="15" t="s">
        <v>85</v>
      </c>
      <c r="K221" s="15" t="s">
        <v>92</v>
      </c>
      <c r="L221" s="15" t="s">
        <v>84</v>
      </c>
      <c r="M221" s="15">
        <v>1</v>
      </c>
      <c r="N221" s="83">
        <v>15.6</v>
      </c>
      <c r="O221" s="15">
        <v>3102</v>
      </c>
      <c r="P221" s="1">
        <f t="shared" si="0"/>
        <v>0</v>
      </c>
    </row>
    <row r="222" spans="1:16" x14ac:dyDescent="0.25">
      <c r="A222" s="33">
        <v>42</v>
      </c>
      <c r="B222" s="32">
        <v>45194</v>
      </c>
      <c r="C222" s="33">
        <v>943</v>
      </c>
      <c r="D222" s="34">
        <v>17.2</v>
      </c>
      <c r="E222" s="71">
        <v>3090</v>
      </c>
      <c r="F222" s="41"/>
      <c r="H222" s="15">
        <v>42</v>
      </c>
      <c r="I222" s="82">
        <v>45194</v>
      </c>
      <c r="J222" s="15" t="s">
        <v>85</v>
      </c>
      <c r="K222" s="15" t="s">
        <v>92</v>
      </c>
      <c r="L222" s="15" t="s">
        <v>84</v>
      </c>
      <c r="M222" s="15">
        <v>1</v>
      </c>
      <c r="N222" s="83">
        <v>17.2</v>
      </c>
      <c r="O222" s="15">
        <v>3090</v>
      </c>
      <c r="P222" s="1">
        <f t="shared" si="0"/>
        <v>0</v>
      </c>
    </row>
    <row r="223" spans="1:16" x14ac:dyDescent="0.25">
      <c r="A223" s="33">
        <v>43</v>
      </c>
      <c r="B223" s="32">
        <v>45194</v>
      </c>
      <c r="C223" s="33">
        <v>943</v>
      </c>
      <c r="D223" s="34">
        <v>16.2</v>
      </c>
      <c r="E223" s="71">
        <v>3084</v>
      </c>
      <c r="F223" s="41"/>
      <c r="H223" s="15">
        <v>43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16.2</v>
      </c>
      <c r="O223" s="15">
        <v>3084</v>
      </c>
      <c r="P223" s="1">
        <f t="shared" si="0"/>
        <v>0</v>
      </c>
    </row>
    <row r="224" spans="1:16" x14ac:dyDescent="0.25">
      <c r="A224" s="33">
        <v>44</v>
      </c>
      <c r="B224" s="32">
        <v>45194</v>
      </c>
      <c r="C224" s="33">
        <v>911</v>
      </c>
      <c r="D224" s="34">
        <v>17.100000000000001</v>
      </c>
      <c r="E224" s="71">
        <v>3114</v>
      </c>
      <c r="F224" s="41"/>
      <c r="H224" s="15">
        <v>44</v>
      </c>
      <c r="I224" s="82">
        <v>45194</v>
      </c>
      <c r="J224" s="15" t="s">
        <v>88</v>
      </c>
      <c r="K224" s="15" t="s">
        <v>93</v>
      </c>
      <c r="L224" s="15" t="s">
        <v>84</v>
      </c>
      <c r="M224" s="15">
        <v>1</v>
      </c>
      <c r="N224" s="83">
        <v>17.100000000000001</v>
      </c>
      <c r="O224" s="15">
        <v>3114</v>
      </c>
      <c r="P224" s="1">
        <f t="shared" si="0"/>
        <v>0</v>
      </c>
    </row>
    <row r="225" spans="1:16" x14ac:dyDescent="0.25">
      <c r="A225" s="33">
        <v>45</v>
      </c>
      <c r="B225" s="32">
        <v>45194</v>
      </c>
      <c r="C225" s="33">
        <v>908</v>
      </c>
      <c r="D225" s="34">
        <v>15.4</v>
      </c>
      <c r="E225" s="71">
        <v>3111</v>
      </c>
      <c r="F225" s="41"/>
      <c r="H225" s="15">
        <v>45</v>
      </c>
      <c r="I225" s="82">
        <v>45194</v>
      </c>
      <c r="J225" s="15" t="s">
        <v>88</v>
      </c>
      <c r="K225" s="15" t="s">
        <v>89</v>
      </c>
      <c r="L225" s="15" t="s">
        <v>84</v>
      </c>
      <c r="M225" s="15">
        <v>1</v>
      </c>
      <c r="N225" s="83">
        <v>15.4</v>
      </c>
      <c r="O225" s="15">
        <v>3111</v>
      </c>
      <c r="P225" s="1">
        <f t="shared" si="0"/>
        <v>0</v>
      </c>
    </row>
    <row r="226" spans="1:16" x14ac:dyDescent="0.25">
      <c r="A226" s="33">
        <v>46</v>
      </c>
      <c r="B226" s="32">
        <v>45194</v>
      </c>
      <c r="C226" s="33">
        <v>909</v>
      </c>
      <c r="D226" s="34">
        <v>17.100000000000001</v>
      </c>
      <c r="E226" s="71">
        <v>3480</v>
      </c>
      <c r="F226" s="41"/>
      <c r="H226" s="15">
        <v>46</v>
      </c>
      <c r="I226" s="82">
        <v>45194</v>
      </c>
      <c r="J226" s="15" t="s">
        <v>85</v>
      </c>
      <c r="K226" s="15" t="s">
        <v>90</v>
      </c>
      <c r="L226" s="15" t="s">
        <v>84</v>
      </c>
      <c r="M226" s="15">
        <v>1</v>
      </c>
      <c r="N226" s="83">
        <v>17.100000000000001</v>
      </c>
      <c r="O226" s="15">
        <v>3480</v>
      </c>
      <c r="P226" s="1">
        <f t="shared" si="0"/>
        <v>0</v>
      </c>
    </row>
    <row r="227" spans="1:16" x14ac:dyDescent="0.25">
      <c r="A227" s="33">
        <v>47</v>
      </c>
      <c r="B227" s="32">
        <v>45194</v>
      </c>
      <c r="C227" s="33">
        <v>908</v>
      </c>
      <c r="D227" s="34">
        <v>18</v>
      </c>
      <c r="E227" s="71">
        <v>5176</v>
      </c>
      <c r="F227" s="41"/>
      <c r="H227" s="15">
        <v>47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18</v>
      </c>
      <c r="O227" s="15">
        <v>5176</v>
      </c>
      <c r="P227" s="1">
        <f t="shared" si="0"/>
        <v>0</v>
      </c>
    </row>
    <row r="228" spans="1:16" x14ac:dyDescent="0.25">
      <c r="A228" s="33">
        <v>48</v>
      </c>
      <c r="B228" s="32">
        <v>45194</v>
      </c>
      <c r="C228" s="33">
        <v>837</v>
      </c>
      <c r="D228" s="34">
        <v>16.3</v>
      </c>
      <c r="E228" s="71">
        <v>3093</v>
      </c>
      <c r="F228" s="41"/>
      <c r="H228" s="15">
        <v>48</v>
      </c>
      <c r="I228" s="82">
        <v>45194</v>
      </c>
      <c r="J228" s="15" t="s">
        <v>85</v>
      </c>
      <c r="K228" s="15" t="s">
        <v>87</v>
      </c>
      <c r="L228" s="15" t="s">
        <v>84</v>
      </c>
      <c r="M228" s="15">
        <v>1</v>
      </c>
      <c r="N228" s="83">
        <v>16.3</v>
      </c>
      <c r="O228" s="15">
        <v>3093</v>
      </c>
      <c r="P228" s="1">
        <f t="shared" si="0"/>
        <v>0</v>
      </c>
    </row>
    <row r="229" spans="1:16" x14ac:dyDescent="0.25">
      <c r="A229" s="33">
        <v>49</v>
      </c>
      <c r="B229" s="32">
        <v>45194</v>
      </c>
      <c r="C229" s="33">
        <v>28</v>
      </c>
      <c r="D229" s="34">
        <v>17.2</v>
      </c>
      <c r="E229" s="71">
        <v>3108</v>
      </c>
      <c r="F229" s="41"/>
      <c r="H229" s="15">
        <v>49</v>
      </c>
      <c r="I229" s="82">
        <v>45194</v>
      </c>
      <c r="J229" s="15" t="s">
        <v>85</v>
      </c>
      <c r="K229" s="15" t="s">
        <v>96</v>
      </c>
      <c r="L229" s="15" t="s">
        <v>84</v>
      </c>
      <c r="M229" s="15">
        <v>1</v>
      </c>
      <c r="N229" s="83">
        <v>17.2</v>
      </c>
      <c r="O229" s="15">
        <v>3108</v>
      </c>
      <c r="P229" s="1">
        <f t="shared" si="0"/>
        <v>0</v>
      </c>
    </row>
    <row r="230" spans="1:16" x14ac:dyDescent="0.25">
      <c r="A230" s="33">
        <v>50</v>
      </c>
      <c r="B230" s="32">
        <v>45194</v>
      </c>
      <c r="C230" s="33">
        <v>901</v>
      </c>
      <c r="D230" s="34">
        <v>16.3</v>
      </c>
      <c r="E230" s="71">
        <v>3106</v>
      </c>
      <c r="F230" s="41"/>
      <c r="H230" s="15">
        <v>50</v>
      </c>
      <c r="I230" s="82">
        <v>45194</v>
      </c>
      <c r="J230" s="15" t="s">
        <v>88</v>
      </c>
      <c r="K230" s="15" t="s">
        <v>91</v>
      </c>
      <c r="L230" s="15" t="s">
        <v>84</v>
      </c>
      <c r="M230" s="15">
        <v>1</v>
      </c>
      <c r="N230" s="83">
        <v>16.3</v>
      </c>
      <c r="O230" s="15">
        <v>3106</v>
      </c>
      <c r="P230" s="1">
        <f t="shared" si="0"/>
        <v>0</v>
      </c>
    </row>
    <row r="231" spans="1:16" x14ac:dyDescent="0.25">
      <c r="A231" s="33">
        <v>51</v>
      </c>
      <c r="B231" s="32">
        <v>45194</v>
      </c>
      <c r="C231" s="33">
        <v>792</v>
      </c>
      <c r="D231" s="34">
        <v>17.399999999999999</v>
      </c>
      <c r="E231" s="71">
        <v>4837</v>
      </c>
      <c r="F231" s="41"/>
      <c r="H231" s="15">
        <v>51</v>
      </c>
      <c r="I231" s="82">
        <v>45194</v>
      </c>
      <c r="J231" s="15" t="s">
        <v>82</v>
      </c>
      <c r="K231" s="15" t="s">
        <v>83</v>
      </c>
      <c r="L231" s="15" t="s">
        <v>84</v>
      </c>
      <c r="M231" s="15">
        <v>1</v>
      </c>
      <c r="N231" s="83">
        <v>17.399999999999999</v>
      </c>
      <c r="O231" s="15">
        <v>4837</v>
      </c>
      <c r="P231" s="1">
        <f t="shared" si="0"/>
        <v>0</v>
      </c>
    </row>
    <row r="232" spans="1:16" x14ac:dyDescent="0.25">
      <c r="A232" s="33">
        <v>52</v>
      </c>
      <c r="B232" s="32">
        <v>45194</v>
      </c>
      <c r="C232" s="33">
        <v>943</v>
      </c>
      <c r="D232" s="34">
        <v>16.899999999999999</v>
      </c>
      <c r="E232" s="71">
        <v>4835</v>
      </c>
      <c r="F232" s="41"/>
      <c r="H232" s="15">
        <v>52</v>
      </c>
      <c r="I232" s="82">
        <v>45194</v>
      </c>
      <c r="J232" s="15" t="s">
        <v>85</v>
      </c>
      <c r="K232" s="15" t="s">
        <v>92</v>
      </c>
      <c r="L232" s="15" t="s">
        <v>84</v>
      </c>
      <c r="M232" s="15">
        <v>1</v>
      </c>
      <c r="N232" s="83">
        <v>16.899999999999999</v>
      </c>
      <c r="O232" s="15">
        <v>4835</v>
      </c>
      <c r="P232" s="1">
        <f t="shared" si="0"/>
        <v>0</v>
      </c>
    </row>
    <row r="233" spans="1:16" x14ac:dyDescent="0.25">
      <c r="A233" s="33">
        <v>53</v>
      </c>
      <c r="B233" s="32">
        <v>45194</v>
      </c>
      <c r="C233" s="33">
        <v>266</v>
      </c>
      <c r="D233" s="34">
        <v>16.7</v>
      </c>
      <c r="E233" s="71">
        <v>4924</v>
      </c>
      <c r="F233" s="41"/>
      <c r="H233" s="15">
        <v>53</v>
      </c>
      <c r="I233" s="82">
        <v>45194</v>
      </c>
      <c r="J233" s="15" t="s">
        <v>85</v>
      </c>
      <c r="K233" s="15" t="s">
        <v>97</v>
      </c>
      <c r="L233" s="15" t="s">
        <v>84</v>
      </c>
      <c r="M233" s="15">
        <v>1</v>
      </c>
      <c r="N233" s="83">
        <v>16.7</v>
      </c>
      <c r="O233" s="15">
        <v>4924</v>
      </c>
      <c r="P233" s="1">
        <f t="shared" si="0"/>
        <v>0</v>
      </c>
    </row>
    <row r="234" spans="1:16" x14ac:dyDescent="0.25">
      <c r="A234" s="33">
        <v>54</v>
      </c>
      <c r="B234" s="32">
        <v>45194</v>
      </c>
      <c r="C234" s="33">
        <v>908</v>
      </c>
      <c r="D234" s="34">
        <v>16.600000000000001</v>
      </c>
      <c r="E234" s="71">
        <v>3068</v>
      </c>
      <c r="F234" s="41"/>
      <c r="H234" s="15">
        <v>54</v>
      </c>
      <c r="I234" s="82">
        <v>45194</v>
      </c>
      <c r="J234" s="15" t="s">
        <v>88</v>
      </c>
      <c r="K234" s="15" t="s">
        <v>89</v>
      </c>
      <c r="L234" s="15" t="s">
        <v>84</v>
      </c>
      <c r="M234" s="15">
        <v>1</v>
      </c>
      <c r="N234" s="83">
        <v>16.600000000000001</v>
      </c>
      <c r="O234" s="15">
        <v>3068</v>
      </c>
      <c r="P234" s="1">
        <f t="shared" si="0"/>
        <v>0</v>
      </c>
    </row>
    <row r="235" spans="1:16" x14ac:dyDescent="0.25">
      <c r="A235" s="33">
        <v>55</v>
      </c>
      <c r="B235" s="32">
        <v>45194</v>
      </c>
      <c r="C235" s="33">
        <v>927</v>
      </c>
      <c r="D235" s="34">
        <v>16</v>
      </c>
      <c r="E235" s="71">
        <v>3596</v>
      </c>
      <c r="F235" s="41"/>
      <c r="H235" s="15">
        <v>55</v>
      </c>
      <c r="I235" s="82">
        <v>45194</v>
      </c>
      <c r="J235" s="15" t="s">
        <v>82</v>
      </c>
      <c r="K235" s="15" t="s">
        <v>95</v>
      </c>
      <c r="L235" s="15" t="s">
        <v>84</v>
      </c>
      <c r="M235" s="15">
        <v>1</v>
      </c>
      <c r="N235" s="83">
        <v>16</v>
      </c>
      <c r="O235" s="15">
        <v>3596</v>
      </c>
      <c r="P235" s="1">
        <f t="shared" si="0"/>
        <v>0</v>
      </c>
    </row>
    <row r="236" spans="1:16" x14ac:dyDescent="0.25">
      <c r="A236" s="33">
        <v>56</v>
      </c>
      <c r="B236" s="32">
        <v>45194</v>
      </c>
      <c r="C236" s="33">
        <v>909</v>
      </c>
      <c r="D236" s="34">
        <v>14.8</v>
      </c>
      <c r="E236" s="71">
        <v>3615</v>
      </c>
      <c r="F236" s="41"/>
      <c r="H236" s="15">
        <v>56</v>
      </c>
      <c r="I236" s="82">
        <v>45194</v>
      </c>
      <c r="J236" s="15" t="s">
        <v>85</v>
      </c>
      <c r="K236" s="15" t="s">
        <v>90</v>
      </c>
      <c r="L236" s="15" t="s">
        <v>84</v>
      </c>
      <c r="M236" s="15">
        <v>1</v>
      </c>
      <c r="N236" s="83">
        <v>14.8</v>
      </c>
      <c r="O236" s="15">
        <v>3615</v>
      </c>
      <c r="P236" s="1">
        <f t="shared" si="0"/>
        <v>0</v>
      </c>
    </row>
    <row r="237" spans="1:16" x14ac:dyDescent="0.25">
      <c r="A237" s="33">
        <v>57</v>
      </c>
      <c r="B237" s="32">
        <v>45194</v>
      </c>
      <c r="C237" s="33">
        <v>792</v>
      </c>
      <c r="D237" s="34">
        <v>15.5</v>
      </c>
      <c r="E237" s="71">
        <v>3621</v>
      </c>
      <c r="F237" s="41"/>
      <c r="H237" s="15">
        <v>57</v>
      </c>
      <c r="I237" s="82">
        <v>45194</v>
      </c>
      <c r="J237" s="15" t="s">
        <v>82</v>
      </c>
      <c r="K237" s="15" t="s">
        <v>83</v>
      </c>
      <c r="L237" s="15" t="s">
        <v>84</v>
      </c>
      <c r="M237" s="15">
        <v>1</v>
      </c>
      <c r="N237" s="83">
        <v>15.5</v>
      </c>
      <c r="O237" s="15">
        <v>3621</v>
      </c>
      <c r="P237" s="1">
        <f t="shared" si="0"/>
        <v>0</v>
      </c>
    </row>
    <row r="238" spans="1:16" x14ac:dyDescent="0.25">
      <c r="A238" s="33">
        <v>58</v>
      </c>
      <c r="B238" s="32">
        <v>45194</v>
      </c>
      <c r="C238" s="33">
        <v>831</v>
      </c>
      <c r="D238" s="34">
        <v>17</v>
      </c>
      <c r="E238" s="71">
        <v>4238</v>
      </c>
      <c r="F238" s="41"/>
      <c r="H238" s="15">
        <v>58</v>
      </c>
      <c r="I238" s="82">
        <v>45194</v>
      </c>
      <c r="J238" s="15" t="s">
        <v>88</v>
      </c>
      <c r="K238" s="15" t="s">
        <v>94</v>
      </c>
      <c r="L238" s="15" t="s">
        <v>84</v>
      </c>
      <c r="M238" s="15">
        <v>1</v>
      </c>
      <c r="N238" s="83">
        <v>17</v>
      </c>
      <c r="O238" s="15">
        <v>4238</v>
      </c>
      <c r="P238" s="1">
        <f t="shared" si="0"/>
        <v>0</v>
      </c>
    </row>
    <row r="239" spans="1:16" x14ac:dyDescent="0.25">
      <c r="A239" s="33">
        <v>59</v>
      </c>
      <c r="B239" s="32">
        <v>45194</v>
      </c>
      <c r="C239" s="33">
        <v>629</v>
      </c>
      <c r="D239" s="34">
        <v>15.5</v>
      </c>
      <c r="E239" s="71">
        <v>3614</v>
      </c>
      <c r="F239" s="41"/>
      <c r="H239" s="15">
        <v>59</v>
      </c>
      <c r="I239" s="82">
        <v>45194</v>
      </c>
      <c r="J239" s="15" t="s">
        <v>88</v>
      </c>
      <c r="K239" s="15" t="s">
        <v>98</v>
      </c>
      <c r="L239" s="15" t="s">
        <v>84</v>
      </c>
      <c r="M239" s="15">
        <v>1</v>
      </c>
      <c r="N239" s="83">
        <v>15.5</v>
      </c>
      <c r="O239" s="15">
        <v>3614</v>
      </c>
      <c r="P239" s="1">
        <f t="shared" si="0"/>
        <v>0</v>
      </c>
    </row>
    <row r="240" spans="1:16" x14ac:dyDescent="0.25">
      <c r="A240" s="33">
        <v>60</v>
      </c>
      <c r="B240" s="32">
        <v>45194</v>
      </c>
      <c r="C240" s="33">
        <v>629</v>
      </c>
      <c r="D240" s="34">
        <v>13.6</v>
      </c>
      <c r="E240" s="71">
        <v>3752</v>
      </c>
      <c r="F240" s="41"/>
      <c r="H240" s="15">
        <v>60</v>
      </c>
      <c r="I240" s="82">
        <v>45194</v>
      </c>
      <c r="J240" s="15" t="s">
        <v>88</v>
      </c>
      <c r="K240" s="15" t="s">
        <v>98</v>
      </c>
      <c r="L240" s="15" t="s">
        <v>84</v>
      </c>
      <c r="M240" s="15">
        <v>1</v>
      </c>
      <c r="N240" s="83">
        <v>13.6</v>
      </c>
      <c r="O240" s="15">
        <v>3752</v>
      </c>
      <c r="P240" s="1">
        <f t="shared" si="0"/>
        <v>0</v>
      </c>
    </row>
    <row r="241" spans="1:16" x14ac:dyDescent="0.25">
      <c r="A241" s="33">
        <v>61</v>
      </c>
      <c r="B241" s="32">
        <v>45195</v>
      </c>
      <c r="C241" s="33">
        <v>901</v>
      </c>
      <c r="D241" s="34">
        <v>15.5</v>
      </c>
      <c r="E241" s="71">
        <v>3019</v>
      </c>
      <c r="F241" s="41"/>
      <c r="H241" s="15">
        <v>61</v>
      </c>
      <c r="I241" s="82">
        <v>45195</v>
      </c>
      <c r="J241" s="15" t="s">
        <v>88</v>
      </c>
      <c r="K241" s="15" t="s">
        <v>91</v>
      </c>
      <c r="L241" s="15" t="s">
        <v>84</v>
      </c>
      <c r="M241" s="15">
        <v>1</v>
      </c>
      <c r="N241" s="83">
        <v>15.5</v>
      </c>
      <c r="O241" s="15">
        <v>3019</v>
      </c>
      <c r="P241" s="1">
        <f t="shared" si="0"/>
        <v>0</v>
      </c>
    </row>
    <row r="242" spans="1:16" x14ac:dyDescent="0.25">
      <c r="A242" s="33">
        <v>62</v>
      </c>
      <c r="B242" s="32">
        <v>45195</v>
      </c>
      <c r="C242" s="33">
        <v>266</v>
      </c>
      <c r="D242" s="34">
        <v>14.4</v>
      </c>
      <c r="E242" s="71">
        <v>4461</v>
      </c>
      <c r="F242" s="41"/>
      <c r="H242" s="15">
        <v>62</v>
      </c>
      <c r="I242" s="82">
        <v>45195</v>
      </c>
      <c r="J242" s="15" t="s">
        <v>85</v>
      </c>
      <c r="K242" s="15" t="s">
        <v>97</v>
      </c>
      <c r="L242" s="15" t="s">
        <v>84</v>
      </c>
      <c r="M242" s="15">
        <v>1</v>
      </c>
      <c r="N242" s="83">
        <v>14.4</v>
      </c>
      <c r="O242" s="15">
        <v>4461</v>
      </c>
      <c r="P242" s="1">
        <f t="shared" si="0"/>
        <v>0</v>
      </c>
    </row>
    <row r="243" spans="1:16" x14ac:dyDescent="0.25">
      <c r="A243" s="33">
        <v>63</v>
      </c>
      <c r="B243" s="32">
        <v>45195</v>
      </c>
      <c r="C243" s="33">
        <v>908</v>
      </c>
      <c r="D243" s="34">
        <v>13</v>
      </c>
      <c r="E243" s="71">
        <v>4374</v>
      </c>
      <c r="F243" s="41"/>
      <c r="H243" s="15">
        <v>63</v>
      </c>
      <c r="I243" s="82">
        <v>45195</v>
      </c>
      <c r="J243" s="15" t="s">
        <v>88</v>
      </c>
      <c r="K243" s="15" t="s">
        <v>89</v>
      </c>
      <c r="L243" s="15" t="s">
        <v>84</v>
      </c>
      <c r="M243" s="15">
        <v>1</v>
      </c>
      <c r="N243" s="83">
        <v>13</v>
      </c>
      <c r="O243" s="15">
        <v>4374</v>
      </c>
      <c r="P243" s="1">
        <f t="shared" si="0"/>
        <v>0</v>
      </c>
    </row>
    <row r="244" spans="1:16" x14ac:dyDescent="0.25">
      <c r="A244" s="33">
        <v>64</v>
      </c>
      <c r="B244" s="32">
        <v>45195</v>
      </c>
      <c r="C244" s="33">
        <v>901</v>
      </c>
      <c r="D244" s="34">
        <v>15.2</v>
      </c>
      <c r="E244" s="71">
        <v>4190</v>
      </c>
      <c r="F244" s="41"/>
      <c r="H244" s="15">
        <v>64</v>
      </c>
      <c r="I244" s="82">
        <v>45195</v>
      </c>
      <c r="J244" s="15" t="s">
        <v>88</v>
      </c>
      <c r="K244" s="15" t="s">
        <v>91</v>
      </c>
      <c r="L244" s="15" t="s">
        <v>84</v>
      </c>
      <c r="M244" s="15">
        <v>1</v>
      </c>
      <c r="N244" s="83">
        <v>15.2</v>
      </c>
      <c r="O244" s="15">
        <v>4190</v>
      </c>
      <c r="P244" s="1">
        <f t="shared" si="0"/>
        <v>0</v>
      </c>
    </row>
    <row r="245" spans="1:16" x14ac:dyDescent="0.25">
      <c r="A245" s="33">
        <v>65</v>
      </c>
      <c r="B245" s="32">
        <v>45195</v>
      </c>
      <c r="C245" s="33">
        <v>831</v>
      </c>
      <c r="D245" s="34">
        <v>14.3</v>
      </c>
      <c r="E245" s="71">
        <v>4422</v>
      </c>
      <c r="F245" s="41"/>
      <c r="H245" s="15">
        <v>65</v>
      </c>
      <c r="I245" s="82">
        <v>45195</v>
      </c>
      <c r="J245" s="15" t="s">
        <v>88</v>
      </c>
      <c r="K245" s="15" t="s">
        <v>94</v>
      </c>
      <c r="L245" s="15" t="s">
        <v>84</v>
      </c>
      <c r="M245" s="15">
        <v>1</v>
      </c>
      <c r="N245" s="83">
        <v>14.3</v>
      </c>
      <c r="O245" s="15">
        <v>4422</v>
      </c>
      <c r="P245" s="1">
        <f t="shared" si="0"/>
        <v>0</v>
      </c>
    </row>
    <row r="246" spans="1:16" x14ac:dyDescent="0.25">
      <c r="A246" s="33">
        <v>66</v>
      </c>
      <c r="B246" s="32">
        <v>45195</v>
      </c>
      <c r="C246" s="33">
        <v>831</v>
      </c>
      <c r="D246" s="34">
        <v>16.7</v>
      </c>
      <c r="E246" s="71">
        <v>4379</v>
      </c>
      <c r="F246" s="41"/>
      <c r="H246" s="15">
        <v>66</v>
      </c>
      <c r="I246" s="82">
        <v>45195</v>
      </c>
      <c r="J246" s="15" t="s">
        <v>88</v>
      </c>
      <c r="K246" s="15" t="s">
        <v>94</v>
      </c>
      <c r="L246" s="15" t="s">
        <v>84</v>
      </c>
      <c r="M246" s="15">
        <v>1</v>
      </c>
      <c r="N246" s="83">
        <v>16.7</v>
      </c>
      <c r="O246" s="15">
        <v>4379</v>
      </c>
      <c r="P246" s="1">
        <f t="shared" ref="P246:P309" si="1">E246-O246</f>
        <v>0</v>
      </c>
    </row>
    <row r="247" spans="1:16" x14ac:dyDescent="0.25">
      <c r="A247" s="33">
        <v>67</v>
      </c>
      <c r="B247" s="32">
        <v>45195</v>
      </c>
      <c r="C247" s="33">
        <v>831</v>
      </c>
      <c r="D247" s="34">
        <v>16.600000000000001</v>
      </c>
      <c r="E247" s="71">
        <v>3601</v>
      </c>
      <c r="F247" s="41"/>
      <c r="H247" s="15">
        <v>67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16.600000000000001</v>
      </c>
      <c r="O247" s="15">
        <v>3601</v>
      </c>
      <c r="P247" s="1">
        <f t="shared" si="1"/>
        <v>0</v>
      </c>
    </row>
    <row r="248" spans="1:16" x14ac:dyDescent="0.25">
      <c r="A248" s="33">
        <v>68</v>
      </c>
      <c r="B248" s="32">
        <v>45195</v>
      </c>
      <c r="C248" s="33">
        <v>908</v>
      </c>
      <c r="D248" s="34">
        <v>20.399999999999999</v>
      </c>
      <c r="E248" s="71">
        <v>3753</v>
      </c>
      <c r="F248" s="41"/>
      <c r="H248" s="15">
        <v>68</v>
      </c>
      <c r="I248" s="82">
        <v>45195</v>
      </c>
      <c r="J248" s="15" t="s">
        <v>88</v>
      </c>
      <c r="K248" s="15" t="s">
        <v>89</v>
      </c>
      <c r="L248" s="15" t="s">
        <v>84</v>
      </c>
      <c r="M248" s="15">
        <v>1</v>
      </c>
      <c r="N248" s="83">
        <v>20.399999999999999</v>
      </c>
      <c r="O248" s="15">
        <v>3753</v>
      </c>
      <c r="P248" s="1">
        <f t="shared" si="1"/>
        <v>0</v>
      </c>
    </row>
    <row r="249" spans="1:16" x14ac:dyDescent="0.25">
      <c r="A249" s="33">
        <v>69</v>
      </c>
      <c r="B249" s="32">
        <v>45195</v>
      </c>
      <c r="C249" s="33">
        <v>909</v>
      </c>
      <c r="D249" s="34">
        <v>10.199999999999999</v>
      </c>
      <c r="E249" s="71">
        <v>3616</v>
      </c>
      <c r="F249" s="41"/>
      <c r="H249" s="15">
        <v>69</v>
      </c>
      <c r="I249" s="82">
        <v>45195</v>
      </c>
      <c r="J249" s="15" t="s">
        <v>85</v>
      </c>
      <c r="K249" s="15" t="s">
        <v>90</v>
      </c>
      <c r="L249" s="15" t="s">
        <v>84</v>
      </c>
      <c r="M249" s="15">
        <v>1</v>
      </c>
      <c r="N249" s="83">
        <v>10.199999999999999</v>
      </c>
      <c r="O249" s="15">
        <v>3616</v>
      </c>
      <c r="P249" s="1">
        <f t="shared" si="1"/>
        <v>0</v>
      </c>
    </row>
    <row r="250" spans="1:16" x14ac:dyDescent="0.25">
      <c r="A250" s="33">
        <v>70</v>
      </c>
      <c r="B250" s="32">
        <v>45195</v>
      </c>
      <c r="C250" s="33">
        <v>927</v>
      </c>
      <c r="D250" s="34">
        <v>15.7</v>
      </c>
      <c r="E250" s="71">
        <v>4199</v>
      </c>
      <c r="F250" s="41"/>
      <c r="H250" s="15">
        <v>70</v>
      </c>
      <c r="I250" s="82">
        <v>45195</v>
      </c>
      <c r="J250" s="15" t="s">
        <v>82</v>
      </c>
      <c r="K250" s="15" t="s">
        <v>95</v>
      </c>
      <c r="L250" s="15" t="s">
        <v>84</v>
      </c>
      <c r="M250" s="15">
        <v>1</v>
      </c>
      <c r="N250" s="83">
        <v>15.7</v>
      </c>
      <c r="O250" s="15">
        <v>4199</v>
      </c>
      <c r="P250" s="1">
        <f t="shared" si="1"/>
        <v>0</v>
      </c>
    </row>
    <row r="251" spans="1:16" x14ac:dyDescent="0.25">
      <c r="A251" s="33">
        <v>71</v>
      </c>
      <c r="B251" s="32">
        <v>45195</v>
      </c>
      <c r="C251" s="33">
        <v>927</v>
      </c>
      <c r="D251" s="34">
        <v>15.3</v>
      </c>
      <c r="E251" s="71">
        <v>4159</v>
      </c>
      <c r="F251" s="41"/>
      <c r="H251" s="15">
        <v>71</v>
      </c>
      <c r="I251" s="82">
        <v>45195</v>
      </c>
      <c r="J251" s="15" t="s">
        <v>82</v>
      </c>
      <c r="K251" s="15" t="s">
        <v>95</v>
      </c>
      <c r="L251" s="15" t="s">
        <v>84</v>
      </c>
      <c r="M251" s="15">
        <v>1</v>
      </c>
      <c r="N251" s="83">
        <v>15.3</v>
      </c>
      <c r="O251" s="15">
        <v>4159</v>
      </c>
      <c r="P251" s="1">
        <f t="shared" si="1"/>
        <v>0</v>
      </c>
    </row>
    <row r="252" spans="1:16" x14ac:dyDescent="0.25">
      <c r="A252" s="33">
        <v>72</v>
      </c>
      <c r="B252" s="32">
        <v>45195</v>
      </c>
      <c r="C252" s="33">
        <v>911</v>
      </c>
      <c r="D252" s="34">
        <v>15.4</v>
      </c>
      <c r="E252" s="71">
        <v>3593</v>
      </c>
      <c r="F252" s="41"/>
      <c r="H252" s="15">
        <v>72</v>
      </c>
      <c r="I252" s="82">
        <v>45195</v>
      </c>
      <c r="J252" s="15" t="s">
        <v>88</v>
      </c>
      <c r="K252" s="15" t="s">
        <v>93</v>
      </c>
      <c r="L252" s="15" t="s">
        <v>84</v>
      </c>
      <c r="M252" s="15">
        <v>1</v>
      </c>
      <c r="N252" s="83">
        <v>15.4</v>
      </c>
      <c r="O252" s="15">
        <v>3593</v>
      </c>
      <c r="P252" s="1">
        <f t="shared" si="1"/>
        <v>0</v>
      </c>
    </row>
    <row r="253" spans="1:16" x14ac:dyDescent="0.25">
      <c r="A253" s="33">
        <v>73</v>
      </c>
      <c r="B253" s="32">
        <v>45195</v>
      </c>
      <c r="C253" s="33">
        <v>927</v>
      </c>
      <c r="D253" s="34">
        <v>14.9</v>
      </c>
      <c r="E253" s="71">
        <v>3136</v>
      </c>
      <c r="F253" s="41"/>
      <c r="H253" s="15">
        <v>73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14.9</v>
      </c>
      <c r="O253" s="15">
        <v>3136</v>
      </c>
      <c r="P253" s="1">
        <f t="shared" si="1"/>
        <v>0</v>
      </c>
    </row>
    <row r="254" spans="1:16" x14ac:dyDescent="0.25">
      <c r="A254" s="33">
        <v>74</v>
      </c>
      <c r="B254" s="32">
        <v>45195</v>
      </c>
      <c r="C254" s="33">
        <v>860</v>
      </c>
      <c r="D254" s="34">
        <v>15</v>
      </c>
      <c r="E254" s="71">
        <v>4162</v>
      </c>
      <c r="F254" s="41"/>
      <c r="H254" s="15">
        <v>74</v>
      </c>
      <c r="I254" s="82">
        <v>45195</v>
      </c>
      <c r="J254" s="15" t="s">
        <v>85</v>
      </c>
      <c r="K254" s="15" t="s">
        <v>86</v>
      </c>
      <c r="L254" s="15" t="s">
        <v>84</v>
      </c>
      <c r="M254" s="15">
        <v>1</v>
      </c>
      <c r="N254" s="83">
        <v>15</v>
      </c>
      <c r="O254" s="15">
        <v>4162</v>
      </c>
      <c r="P254" s="1">
        <f t="shared" si="1"/>
        <v>0</v>
      </c>
    </row>
    <row r="255" spans="1:16" x14ac:dyDescent="0.25">
      <c r="A255" s="33">
        <v>75</v>
      </c>
      <c r="B255" s="32">
        <v>45195</v>
      </c>
      <c r="C255" s="33">
        <v>943</v>
      </c>
      <c r="D255" s="34">
        <v>13.9</v>
      </c>
      <c r="E255" s="71">
        <v>4364</v>
      </c>
      <c r="F255" s="41"/>
      <c r="H255" s="15">
        <v>75</v>
      </c>
      <c r="I255" s="82">
        <v>45195</v>
      </c>
      <c r="J255" s="15" t="s">
        <v>85</v>
      </c>
      <c r="K255" s="15" t="s">
        <v>92</v>
      </c>
      <c r="L255" s="15" t="s">
        <v>84</v>
      </c>
      <c r="M255" s="15">
        <v>1</v>
      </c>
      <c r="N255" s="83">
        <v>13.9</v>
      </c>
      <c r="O255" s="15">
        <v>4364</v>
      </c>
      <c r="P255" s="1">
        <f t="shared" si="1"/>
        <v>0</v>
      </c>
    </row>
    <row r="256" spans="1:16" x14ac:dyDescent="0.25">
      <c r="A256" s="33">
        <v>76</v>
      </c>
      <c r="B256" s="32">
        <v>45195</v>
      </c>
      <c r="C256" s="33">
        <v>909</v>
      </c>
      <c r="D256" s="34">
        <v>14.7</v>
      </c>
      <c r="E256" s="71">
        <v>3595</v>
      </c>
      <c r="F256" s="41"/>
      <c r="H256" s="15">
        <v>76</v>
      </c>
      <c r="I256" s="82">
        <v>45195</v>
      </c>
      <c r="J256" s="15" t="s">
        <v>85</v>
      </c>
      <c r="K256" s="15" t="s">
        <v>90</v>
      </c>
      <c r="L256" s="15" t="s">
        <v>84</v>
      </c>
      <c r="M256" s="15">
        <v>1</v>
      </c>
      <c r="N256" s="83">
        <v>14.7</v>
      </c>
      <c r="O256" s="15">
        <v>3595</v>
      </c>
      <c r="P256" s="1">
        <f t="shared" si="1"/>
        <v>0</v>
      </c>
    </row>
    <row r="257" spans="1:16" x14ac:dyDescent="0.25">
      <c r="A257" s="33">
        <v>77</v>
      </c>
      <c r="B257" s="32">
        <v>45195</v>
      </c>
      <c r="C257" s="33">
        <v>943</v>
      </c>
      <c r="D257" s="34">
        <v>16.600000000000001</v>
      </c>
      <c r="E257" s="71">
        <v>3096</v>
      </c>
      <c r="F257" s="41"/>
      <c r="H257" s="15">
        <v>77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16.600000000000001</v>
      </c>
      <c r="O257" s="15">
        <v>3096</v>
      </c>
      <c r="P257" s="1">
        <f t="shared" si="1"/>
        <v>0</v>
      </c>
    </row>
    <row r="258" spans="1:16" x14ac:dyDescent="0.25">
      <c r="A258" s="33">
        <v>78</v>
      </c>
      <c r="B258" s="32">
        <v>45195</v>
      </c>
      <c r="C258" s="33">
        <v>909</v>
      </c>
      <c r="D258" s="34">
        <v>17.399999999999999</v>
      </c>
      <c r="E258" s="71">
        <v>4878</v>
      </c>
      <c r="F258" s="41"/>
      <c r="H258" s="15">
        <v>78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17.399999999999999</v>
      </c>
      <c r="O258" s="15">
        <v>4878</v>
      </c>
      <c r="P258" s="1">
        <f t="shared" si="1"/>
        <v>0</v>
      </c>
    </row>
    <row r="259" spans="1:16" x14ac:dyDescent="0.25">
      <c r="A259" s="33">
        <v>79</v>
      </c>
      <c r="B259" s="32">
        <v>45195</v>
      </c>
      <c r="C259" s="33">
        <v>629</v>
      </c>
      <c r="D259" s="34">
        <v>16.100000000000001</v>
      </c>
      <c r="E259" s="71">
        <v>4865</v>
      </c>
      <c r="F259" s="41"/>
      <c r="H259" s="15">
        <v>79</v>
      </c>
      <c r="I259" s="82">
        <v>45195</v>
      </c>
      <c r="J259" s="15" t="s">
        <v>88</v>
      </c>
      <c r="K259" s="15" t="s">
        <v>98</v>
      </c>
      <c r="L259" s="15" t="s">
        <v>84</v>
      </c>
      <c r="M259" s="15">
        <v>1</v>
      </c>
      <c r="N259" s="83">
        <v>16.100000000000001</v>
      </c>
      <c r="O259" s="15">
        <v>4865</v>
      </c>
      <c r="P259" s="1">
        <f t="shared" si="1"/>
        <v>0</v>
      </c>
    </row>
    <row r="260" spans="1:16" x14ac:dyDescent="0.25">
      <c r="A260" s="33">
        <v>80</v>
      </c>
      <c r="B260" s="32">
        <v>45195</v>
      </c>
      <c r="C260" s="33">
        <v>629</v>
      </c>
      <c r="D260" s="34">
        <v>16.899999999999999</v>
      </c>
      <c r="E260" s="71">
        <v>3482</v>
      </c>
      <c r="F260" s="41"/>
      <c r="H260" s="15">
        <v>80</v>
      </c>
      <c r="I260" s="82">
        <v>45195</v>
      </c>
      <c r="J260" s="15" t="s">
        <v>88</v>
      </c>
      <c r="K260" s="15" t="s">
        <v>98</v>
      </c>
      <c r="L260" s="15" t="s">
        <v>84</v>
      </c>
      <c r="M260" s="15">
        <v>1</v>
      </c>
      <c r="N260" s="83">
        <v>16.899999999999999</v>
      </c>
      <c r="O260" s="15">
        <v>3482</v>
      </c>
      <c r="P260" s="1">
        <f t="shared" si="1"/>
        <v>0</v>
      </c>
    </row>
    <row r="261" spans="1:16" x14ac:dyDescent="0.25">
      <c r="A261" s="33">
        <v>81</v>
      </c>
      <c r="B261" s="32">
        <v>45195</v>
      </c>
      <c r="C261" s="33">
        <v>908</v>
      </c>
      <c r="D261" s="34">
        <v>15.6</v>
      </c>
      <c r="E261" s="71">
        <v>3486</v>
      </c>
      <c r="F261" s="41"/>
      <c r="H261" s="15">
        <v>81</v>
      </c>
      <c r="I261" s="82">
        <v>45195</v>
      </c>
      <c r="J261" s="15" t="s">
        <v>88</v>
      </c>
      <c r="K261" s="15" t="s">
        <v>89</v>
      </c>
      <c r="L261" s="15" t="s">
        <v>84</v>
      </c>
      <c r="M261" s="15">
        <v>1</v>
      </c>
      <c r="N261" s="83">
        <v>15.6</v>
      </c>
      <c r="O261" s="15">
        <v>3486</v>
      </c>
      <c r="P261" s="1">
        <f t="shared" si="1"/>
        <v>0</v>
      </c>
    </row>
    <row r="262" spans="1:16" x14ac:dyDescent="0.25">
      <c r="A262" s="33">
        <v>82</v>
      </c>
      <c r="B262" s="32">
        <v>45195</v>
      </c>
      <c r="C262" s="33">
        <v>837</v>
      </c>
      <c r="D262" s="34">
        <v>17.600000000000001</v>
      </c>
      <c r="E262" s="71">
        <v>3493</v>
      </c>
      <c r="F262" s="41"/>
      <c r="H262" s="15">
        <v>82</v>
      </c>
      <c r="I262" s="82">
        <v>45195</v>
      </c>
      <c r="J262" s="15" t="s">
        <v>85</v>
      </c>
      <c r="K262" s="15" t="s">
        <v>87</v>
      </c>
      <c r="L262" s="15" t="s">
        <v>84</v>
      </c>
      <c r="M262" s="15">
        <v>1</v>
      </c>
      <c r="N262" s="83">
        <v>17.600000000000001</v>
      </c>
      <c r="O262" s="15">
        <v>3493</v>
      </c>
      <c r="P262" s="1">
        <f t="shared" si="1"/>
        <v>0</v>
      </c>
    </row>
    <row r="263" spans="1:16" x14ac:dyDescent="0.25">
      <c r="A263" s="33">
        <v>83</v>
      </c>
      <c r="B263" s="32">
        <v>45195</v>
      </c>
      <c r="C263" s="33">
        <v>837</v>
      </c>
      <c r="D263" s="34">
        <v>19.8</v>
      </c>
      <c r="E263" s="71">
        <v>3484</v>
      </c>
      <c r="F263" s="41"/>
      <c r="H263" s="15">
        <v>83</v>
      </c>
      <c r="I263" s="82">
        <v>45195</v>
      </c>
      <c r="J263" s="15" t="s">
        <v>85</v>
      </c>
      <c r="K263" s="15" t="s">
        <v>87</v>
      </c>
      <c r="L263" s="15" t="s">
        <v>84</v>
      </c>
      <c r="M263" s="15">
        <v>1</v>
      </c>
      <c r="N263" s="83">
        <v>19.8</v>
      </c>
      <c r="O263" s="15">
        <v>3484</v>
      </c>
      <c r="P263" s="1">
        <f t="shared" si="1"/>
        <v>0</v>
      </c>
    </row>
    <row r="264" spans="1:16" x14ac:dyDescent="0.25">
      <c r="A264" s="33">
        <v>84</v>
      </c>
      <c r="B264" s="32">
        <v>45196</v>
      </c>
      <c r="C264" s="33">
        <v>927</v>
      </c>
      <c r="D264" s="34">
        <v>19.7</v>
      </c>
      <c r="E264" s="71">
        <v>3723</v>
      </c>
      <c r="F264" s="41"/>
      <c r="H264" s="15">
        <v>84</v>
      </c>
      <c r="I264" s="82">
        <v>45196</v>
      </c>
      <c r="J264" s="15" t="s">
        <v>82</v>
      </c>
      <c r="K264" s="15" t="s">
        <v>95</v>
      </c>
      <c r="L264" s="15" t="s">
        <v>84</v>
      </c>
      <c r="M264" s="15">
        <v>1</v>
      </c>
      <c r="N264" s="83">
        <v>19.7</v>
      </c>
      <c r="O264" s="15">
        <v>3723</v>
      </c>
      <c r="P264" s="1">
        <f t="shared" si="1"/>
        <v>0</v>
      </c>
    </row>
    <row r="265" spans="1:16" x14ac:dyDescent="0.25">
      <c r="A265" s="33">
        <v>85</v>
      </c>
      <c r="B265" s="32">
        <v>45196</v>
      </c>
      <c r="C265" s="33">
        <v>792</v>
      </c>
      <c r="D265" s="34">
        <v>16.600000000000001</v>
      </c>
      <c r="E265" s="71">
        <v>4876</v>
      </c>
      <c r="F265" s="41"/>
      <c r="H265" s="15">
        <v>85</v>
      </c>
      <c r="I265" s="82">
        <v>45196</v>
      </c>
      <c r="J265" s="15" t="s">
        <v>82</v>
      </c>
      <c r="K265" s="15" t="s">
        <v>83</v>
      </c>
      <c r="L265" s="15" t="s">
        <v>84</v>
      </c>
      <c r="M265" s="15">
        <v>1</v>
      </c>
      <c r="N265" s="83">
        <v>16.600000000000001</v>
      </c>
      <c r="O265" s="15">
        <v>4876</v>
      </c>
      <c r="P265" s="1">
        <f t="shared" si="1"/>
        <v>0</v>
      </c>
    </row>
    <row r="266" spans="1:16" x14ac:dyDescent="0.25">
      <c r="A266" s="33">
        <v>86</v>
      </c>
      <c r="B266" s="32">
        <v>45196</v>
      </c>
      <c r="C266" s="33">
        <v>837</v>
      </c>
      <c r="D266" s="34">
        <v>17.899999999999999</v>
      </c>
      <c r="E266" s="71">
        <v>5178</v>
      </c>
      <c r="F266" s="41"/>
      <c r="H266" s="15">
        <v>86</v>
      </c>
      <c r="I266" s="82">
        <v>45196</v>
      </c>
      <c r="J266" s="15" t="s">
        <v>85</v>
      </c>
      <c r="K266" s="15" t="s">
        <v>87</v>
      </c>
      <c r="L266" s="15" t="s">
        <v>84</v>
      </c>
      <c r="M266" s="15">
        <v>1</v>
      </c>
      <c r="N266" s="83">
        <v>17.899999999999999</v>
      </c>
      <c r="O266" s="15">
        <v>5178</v>
      </c>
      <c r="P266" s="1">
        <f t="shared" si="1"/>
        <v>0</v>
      </c>
    </row>
    <row r="267" spans="1:16" x14ac:dyDescent="0.25">
      <c r="A267" s="33">
        <v>87</v>
      </c>
      <c r="B267" s="32">
        <v>45196</v>
      </c>
      <c r="C267" s="33">
        <v>908</v>
      </c>
      <c r="D267" s="34">
        <v>16.2</v>
      </c>
      <c r="E267" s="71">
        <v>4934</v>
      </c>
      <c r="F267" s="41"/>
      <c r="H267" s="15">
        <v>87</v>
      </c>
      <c r="I267" s="82">
        <v>45196</v>
      </c>
      <c r="J267" s="15" t="s">
        <v>88</v>
      </c>
      <c r="K267" s="15" t="s">
        <v>89</v>
      </c>
      <c r="L267" s="15" t="s">
        <v>84</v>
      </c>
      <c r="M267" s="15">
        <v>1</v>
      </c>
      <c r="N267" s="83">
        <v>16.2</v>
      </c>
      <c r="O267" s="15">
        <v>4934</v>
      </c>
      <c r="P267" s="1">
        <f t="shared" si="1"/>
        <v>0</v>
      </c>
    </row>
    <row r="268" spans="1:16" x14ac:dyDescent="0.25">
      <c r="A268" s="33">
        <v>88</v>
      </c>
      <c r="B268" s="32">
        <v>45196</v>
      </c>
      <c r="C268" s="33">
        <v>901</v>
      </c>
      <c r="D268" s="34">
        <v>16.3</v>
      </c>
      <c r="E268" s="71">
        <v>4951</v>
      </c>
      <c r="F268" s="41"/>
      <c r="H268" s="15">
        <v>88</v>
      </c>
      <c r="I268" s="82">
        <v>45196</v>
      </c>
      <c r="J268" s="15" t="s">
        <v>88</v>
      </c>
      <c r="K268" s="15" t="s">
        <v>91</v>
      </c>
      <c r="L268" s="15" t="s">
        <v>84</v>
      </c>
      <c r="M268" s="15">
        <v>1</v>
      </c>
      <c r="N268" s="83">
        <v>16.3</v>
      </c>
      <c r="O268" s="15">
        <v>4951</v>
      </c>
      <c r="P268" s="1">
        <f t="shared" si="1"/>
        <v>0</v>
      </c>
    </row>
    <row r="269" spans="1:16" x14ac:dyDescent="0.25">
      <c r="A269" s="33">
        <v>89</v>
      </c>
      <c r="B269" s="32">
        <v>45196</v>
      </c>
      <c r="C269" s="33">
        <v>909</v>
      </c>
      <c r="D269" s="34">
        <v>14.7</v>
      </c>
      <c r="E269" s="71">
        <v>4922</v>
      </c>
      <c r="F269" s="41"/>
      <c r="H269" s="15">
        <v>89</v>
      </c>
      <c r="I269" s="82">
        <v>45196</v>
      </c>
      <c r="J269" s="15" t="s">
        <v>85</v>
      </c>
      <c r="K269" s="15" t="s">
        <v>90</v>
      </c>
      <c r="L269" s="15" t="s">
        <v>84</v>
      </c>
      <c r="M269" s="15">
        <v>1</v>
      </c>
      <c r="N269" s="83">
        <v>14.7</v>
      </c>
      <c r="O269" s="15">
        <v>4922</v>
      </c>
      <c r="P269" s="1">
        <f t="shared" si="1"/>
        <v>0</v>
      </c>
    </row>
    <row r="270" spans="1:16" x14ac:dyDescent="0.25">
      <c r="A270" s="33">
        <v>90</v>
      </c>
      <c r="B270" s="32">
        <v>45196</v>
      </c>
      <c r="C270" s="33">
        <v>908</v>
      </c>
      <c r="D270" s="34">
        <v>14</v>
      </c>
      <c r="E270" s="71">
        <v>3617</v>
      </c>
      <c r="F270" s="41"/>
      <c r="H270" s="15">
        <v>90</v>
      </c>
      <c r="I270" s="82">
        <v>45196</v>
      </c>
      <c r="J270" s="15" t="s">
        <v>88</v>
      </c>
      <c r="K270" s="15" t="s">
        <v>89</v>
      </c>
      <c r="L270" s="15" t="s">
        <v>84</v>
      </c>
      <c r="M270" s="15">
        <v>1</v>
      </c>
      <c r="N270" s="83">
        <v>14</v>
      </c>
      <c r="O270" s="15">
        <v>3617</v>
      </c>
      <c r="P270" s="1">
        <f t="shared" si="1"/>
        <v>0</v>
      </c>
    </row>
    <row r="271" spans="1:16" x14ac:dyDescent="0.25">
      <c r="A271" s="33">
        <v>91</v>
      </c>
      <c r="B271" s="32">
        <v>45196</v>
      </c>
      <c r="C271" s="33">
        <v>909</v>
      </c>
      <c r="D271" s="34">
        <v>14.8</v>
      </c>
      <c r="E271" s="71">
        <v>3585</v>
      </c>
      <c r="F271" s="41"/>
      <c r="H271" s="15">
        <v>91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14.8</v>
      </c>
      <c r="O271" s="15">
        <v>3585</v>
      </c>
      <c r="P271" s="1">
        <f t="shared" si="1"/>
        <v>0</v>
      </c>
    </row>
    <row r="272" spans="1:16" x14ac:dyDescent="0.25">
      <c r="A272" s="33">
        <v>92</v>
      </c>
      <c r="B272" s="32">
        <v>45196</v>
      </c>
      <c r="C272" s="33">
        <v>837</v>
      </c>
      <c r="D272" s="34">
        <v>18.899999999999999</v>
      </c>
      <c r="E272" s="71">
        <v>5182</v>
      </c>
      <c r="F272" s="41"/>
      <c r="H272" s="15">
        <v>92</v>
      </c>
      <c r="I272" s="82">
        <v>45196</v>
      </c>
      <c r="J272" s="15" t="s">
        <v>85</v>
      </c>
      <c r="K272" s="15" t="s">
        <v>87</v>
      </c>
      <c r="L272" s="15" t="s">
        <v>84</v>
      </c>
      <c r="M272" s="15">
        <v>1</v>
      </c>
      <c r="N272" s="83">
        <v>18.899999999999999</v>
      </c>
      <c r="O272" s="15">
        <v>5182</v>
      </c>
      <c r="P272" s="1">
        <f t="shared" si="1"/>
        <v>0</v>
      </c>
    </row>
    <row r="273" spans="1:16" x14ac:dyDescent="0.25">
      <c r="A273" s="33">
        <v>93</v>
      </c>
      <c r="B273" s="32">
        <v>45196</v>
      </c>
      <c r="C273" s="33">
        <v>909</v>
      </c>
      <c r="D273" s="34">
        <v>18.399999999999999</v>
      </c>
      <c r="E273" s="71">
        <v>5188</v>
      </c>
      <c r="F273" s="41"/>
      <c r="H273" s="15">
        <v>93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18.399999999999999</v>
      </c>
      <c r="O273" s="15">
        <v>5188</v>
      </c>
      <c r="P273" s="1">
        <f t="shared" si="1"/>
        <v>0</v>
      </c>
    </row>
    <row r="274" spans="1:16" x14ac:dyDescent="0.25">
      <c r="A274" s="33">
        <v>94</v>
      </c>
      <c r="B274" s="32">
        <v>45196</v>
      </c>
      <c r="C274" s="33">
        <v>908</v>
      </c>
      <c r="D274" s="34">
        <v>16.899999999999999</v>
      </c>
      <c r="E274" s="71">
        <v>3362</v>
      </c>
      <c r="F274" s="41"/>
      <c r="H274" s="15">
        <v>94</v>
      </c>
      <c r="I274" s="82">
        <v>45196</v>
      </c>
      <c r="J274" s="15" t="s">
        <v>88</v>
      </c>
      <c r="K274" s="15" t="s">
        <v>89</v>
      </c>
      <c r="L274" s="15" t="s">
        <v>84</v>
      </c>
      <c r="M274" s="15">
        <v>1</v>
      </c>
      <c r="N274" s="83">
        <v>16.899999999999999</v>
      </c>
      <c r="O274" s="15">
        <v>3362</v>
      </c>
      <c r="P274" s="1">
        <f t="shared" si="1"/>
        <v>0</v>
      </c>
    </row>
    <row r="275" spans="1:16" x14ac:dyDescent="0.25">
      <c r="A275" s="33">
        <v>95</v>
      </c>
      <c r="B275" s="32">
        <v>45196</v>
      </c>
      <c r="C275" s="33">
        <v>908</v>
      </c>
      <c r="D275" s="34">
        <v>16.3</v>
      </c>
      <c r="E275" s="71">
        <v>3420</v>
      </c>
      <c r="F275" s="41"/>
      <c r="H275" s="15">
        <v>95</v>
      </c>
      <c r="I275" s="82">
        <v>45196</v>
      </c>
      <c r="J275" s="15" t="s">
        <v>88</v>
      </c>
      <c r="K275" s="15" t="s">
        <v>89</v>
      </c>
      <c r="L275" s="15" t="s">
        <v>84</v>
      </c>
      <c r="M275" s="15">
        <v>1</v>
      </c>
      <c r="N275" s="83">
        <v>16.3</v>
      </c>
      <c r="O275" s="15">
        <v>3420</v>
      </c>
      <c r="P275" s="1">
        <f t="shared" si="1"/>
        <v>0</v>
      </c>
    </row>
    <row r="276" spans="1:16" x14ac:dyDescent="0.25">
      <c r="A276" s="33">
        <v>96</v>
      </c>
      <c r="B276" s="32">
        <v>45196</v>
      </c>
      <c r="C276" s="33">
        <v>908</v>
      </c>
      <c r="D276" s="34">
        <v>16</v>
      </c>
      <c r="E276" s="71">
        <v>3277</v>
      </c>
      <c r="F276" s="41"/>
      <c r="H276" s="15">
        <v>96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</v>
      </c>
      <c r="O276" s="15">
        <v>3277</v>
      </c>
      <c r="P276" s="1">
        <f t="shared" si="1"/>
        <v>0</v>
      </c>
    </row>
    <row r="277" spans="1:16" x14ac:dyDescent="0.25">
      <c r="A277" s="33">
        <v>97</v>
      </c>
      <c r="B277" s="32">
        <v>45196</v>
      </c>
      <c r="C277" s="33">
        <v>909</v>
      </c>
      <c r="D277" s="34">
        <v>14.5</v>
      </c>
      <c r="E277" s="71">
        <v>3811</v>
      </c>
      <c r="F277" s="41"/>
      <c r="H277" s="15">
        <v>97</v>
      </c>
      <c r="I277" s="82">
        <v>45196</v>
      </c>
      <c r="J277" s="15" t="s">
        <v>85</v>
      </c>
      <c r="K277" s="15" t="s">
        <v>90</v>
      </c>
      <c r="L277" s="15" t="s">
        <v>84</v>
      </c>
      <c r="M277" s="15">
        <v>1</v>
      </c>
      <c r="N277" s="83">
        <v>14.5</v>
      </c>
      <c r="O277" s="15">
        <v>3811</v>
      </c>
      <c r="P277" s="1">
        <f t="shared" si="1"/>
        <v>0</v>
      </c>
    </row>
    <row r="278" spans="1:16" x14ac:dyDescent="0.25">
      <c r="A278" s="33">
        <v>98</v>
      </c>
      <c r="B278" s="32">
        <v>45196</v>
      </c>
      <c r="C278" s="33">
        <v>927</v>
      </c>
      <c r="D278" s="34">
        <v>16.100000000000001</v>
      </c>
      <c r="E278" s="71">
        <v>4888</v>
      </c>
      <c r="F278" s="41"/>
      <c r="H278" s="15">
        <v>98</v>
      </c>
      <c r="I278" s="82">
        <v>45196</v>
      </c>
      <c r="J278" s="15" t="s">
        <v>82</v>
      </c>
      <c r="K278" s="15" t="s">
        <v>95</v>
      </c>
      <c r="L278" s="15" t="s">
        <v>84</v>
      </c>
      <c r="M278" s="15">
        <v>1</v>
      </c>
      <c r="N278" s="83">
        <v>16.100000000000001</v>
      </c>
      <c r="O278" s="15">
        <v>4888</v>
      </c>
      <c r="P278" s="1">
        <f t="shared" si="1"/>
        <v>0</v>
      </c>
    </row>
    <row r="279" spans="1:16" x14ac:dyDescent="0.25">
      <c r="A279" s="33">
        <v>99</v>
      </c>
      <c r="B279" s="32">
        <v>45196</v>
      </c>
      <c r="C279" s="33">
        <v>629</v>
      </c>
      <c r="D279" s="34">
        <v>16.399999999999999</v>
      </c>
      <c r="E279" s="71">
        <v>5175</v>
      </c>
      <c r="F279" s="41"/>
      <c r="H279" s="15">
        <v>99</v>
      </c>
      <c r="I279" s="82">
        <v>45196</v>
      </c>
      <c r="J279" s="15" t="s">
        <v>88</v>
      </c>
      <c r="K279" s="15" t="s">
        <v>98</v>
      </c>
      <c r="L279" s="15" t="s">
        <v>84</v>
      </c>
      <c r="M279" s="15">
        <v>1</v>
      </c>
      <c r="N279" s="83">
        <v>16.399999999999999</v>
      </c>
      <c r="O279" s="15">
        <v>5175</v>
      </c>
      <c r="P279" s="1">
        <f t="shared" si="1"/>
        <v>0</v>
      </c>
    </row>
    <row r="280" spans="1:16" x14ac:dyDescent="0.25">
      <c r="A280" s="33">
        <v>100</v>
      </c>
      <c r="B280" s="32">
        <v>45196</v>
      </c>
      <c r="C280" s="33">
        <v>629</v>
      </c>
      <c r="D280" s="34">
        <v>17.600000000000001</v>
      </c>
      <c r="E280" s="71">
        <v>4892</v>
      </c>
      <c r="F280" s="41"/>
      <c r="H280" s="15">
        <v>100</v>
      </c>
      <c r="I280" s="82">
        <v>45196</v>
      </c>
      <c r="J280" s="15" t="s">
        <v>88</v>
      </c>
      <c r="K280" s="15" t="s">
        <v>98</v>
      </c>
      <c r="L280" s="15" t="s">
        <v>84</v>
      </c>
      <c r="M280" s="15">
        <v>1</v>
      </c>
      <c r="N280" s="83">
        <v>17.600000000000001</v>
      </c>
      <c r="O280" s="15">
        <v>4892</v>
      </c>
      <c r="P280" s="1">
        <f t="shared" si="1"/>
        <v>0</v>
      </c>
    </row>
    <row r="281" spans="1:16" x14ac:dyDescent="0.25">
      <c r="A281" s="33">
        <v>101</v>
      </c>
      <c r="B281" s="32">
        <v>45196</v>
      </c>
      <c r="C281" s="33">
        <v>629</v>
      </c>
      <c r="D281" s="34">
        <v>16.899999999999999</v>
      </c>
      <c r="E281" s="71">
        <v>4900</v>
      </c>
      <c r="F281" s="41"/>
      <c r="H281" s="15">
        <v>101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16.899999999999999</v>
      </c>
      <c r="O281" s="15">
        <v>4900</v>
      </c>
      <c r="P281" s="1">
        <f t="shared" si="1"/>
        <v>0</v>
      </c>
    </row>
    <row r="282" spans="1:16" x14ac:dyDescent="0.25">
      <c r="A282" s="33">
        <v>102</v>
      </c>
      <c r="B282" s="32">
        <v>45196</v>
      </c>
      <c r="C282" s="33">
        <v>943</v>
      </c>
      <c r="D282" s="34">
        <v>17.3</v>
      </c>
      <c r="E282" s="71">
        <v>4943</v>
      </c>
      <c r="F282" s="41"/>
      <c r="H282" s="15">
        <v>102</v>
      </c>
      <c r="I282" s="82">
        <v>45196</v>
      </c>
      <c r="J282" s="15" t="s">
        <v>85</v>
      </c>
      <c r="K282" s="15" t="s">
        <v>92</v>
      </c>
      <c r="L282" s="15" t="s">
        <v>84</v>
      </c>
      <c r="M282" s="15">
        <v>1</v>
      </c>
      <c r="N282" s="83">
        <v>17.3</v>
      </c>
      <c r="O282" s="15">
        <v>4943</v>
      </c>
      <c r="P282" s="1">
        <f t="shared" si="1"/>
        <v>0</v>
      </c>
    </row>
    <row r="283" spans="1:16" x14ac:dyDescent="0.25">
      <c r="A283" s="33">
        <v>103</v>
      </c>
      <c r="B283" s="32">
        <v>45197</v>
      </c>
      <c r="C283" s="33">
        <v>943</v>
      </c>
      <c r="D283" s="34">
        <v>14.9</v>
      </c>
      <c r="E283" s="71">
        <v>4954</v>
      </c>
      <c r="F283" s="41"/>
      <c r="H283" s="15">
        <v>103</v>
      </c>
      <c r="I283" s="82">
        <v>45197</v>
      </c>
      <c r="J283" s="15" t="s">
        <v>85</v>
      </c>
      <c r="K283" s="15" t="s">
        <v>92</v>
      </c>
      <c r="L283" s="15" t="s">
        <v>84</v>
      </c>
      <c r="M283" s="15">
        <v>1</v>
      </c>
      <c r="N283" s="83">
        <v>14.9</v>
      </c>
      <c r="O283" s="15">
        <v>4954</v>
      </c>
      <c r="P283" s="1">
        <f t="shared" si="1"/>
        <v>0</v>
      </c>
    </row>
    <row r="284" spans="1:16" x14ac:dyDescent="0.25">
      <c r="A284" s="33">
        <v>104</v>
      </c>
      <c r="B284" s="32">
        <v>45197</v>
      </c>
      <c r="C284" s="33">
        <v>860</v>
      </c>
      <c r="D284" s="34">
        <v>15.4</v>
      </c>
      <c r="E284" s="71">
        <v>3613</v>
      </c>
      <c r="F284" s="41"/>
      <c r="H284" s="15">
        <v>104</v>
      </c>
      <c r="I284" s="82">
        <v>45197</v>
      </c>
      <c r="J284" s="15" t="s">
        <v>85</v>
      </c>
      <c r="K284" s="15" t="s">
        <v>86</v>
      </c>
      <c r="L284" s="15" t="s">
        <v>84</v>
      </c>
      <c r="M284" s="15">
        <v>1</v>
      </c>
      <c r="N284" s="83">
        <v>15.4</v>
      </c>
      <c r="O284" s="15">
        <v>3613</v>
      </c>
      <c r="P284" s="1">
        <f t="shared" si="1"/>
        <v>0</v>
      </c>
    </row>
    <row r="285" spans="1:16" s="8" customFormat="1" x14ac:dyDescent="0.25">
      <c r="A285" s="36">
        <v>1</v>
      </c>
      <c r="B285" s="35">
        <v>45202</v>
      </c>
      <c r="C285" s="36">
        <v>432</v>
      </c>
      <c r="D285" s="37">
        <v>12.9</v>
      </c>
      <c r="E285" s="73">
        <v>5000</v>
      </c>
      <c r="F285" s="65"/>
      <c r="H285" s="15">
        <v>1</v>
      </c>
      <c r="I285" s="82">
        <v>45202</v>
      </c>
      <c r="J285" s="15" t="s">
        <v>88</v>
      </c>
      <c r="K285" s="15" t="s">
        <v>99</v>
      </c>
      <c r="L285" s="15" t="s">
        <v>84</v>
      </c>
      <c r="M285" s="15">
        <v>1</v>
      </c>
      <c r="N285" s="83">
        <v>12.9</v>
      </c>
      <c r="O285" s="15">
        <v>5000</v>
      </c>
      <c r="P285" s="1">
        <f t="shared" si="1"/>
        <v>0</v>
      </c>
    </row>
    <row r="286" spans="1:16" s="8" customFormat="1" x14ac:dyDescent="0.25">
      <c r="A286" s="36">
        <v>2</v>
      </c>
      <c r="B286" s="35">
        <v>45202</v>
      </c>
      <c r="C286" s="36">
        <v>432</v>
      </c>
      <c r="D286" s="37">
        <v>17.899999999999999</v>
      </c>
      <c r="E286" s="73">
        <v>5091</v>
      </c>
      <c r="F286" s="65"/>
      <c r="H286" s="15">
        <v>2</v>
      </c>
      <c r="I286" s="82">
        <v>45202</v>
      </c>
      <c r="J286" s="15" t="s">
        <v>88</v>
      </c>
      <c r="K286" s="15" t="s">
        <v>99</v>
      </c>
      <c r="L286" s="15" t="s">
        <v>84</v>
      </c>
      <c r="M286" s="15">
        <v>1</v>
      </c>
      <c r="N286" s="83">
        <v>17.899999999999999</v>
      </c>
      <c r="O286" s="15">
        <v>5091</v>
      </c>
      <c r="P286" s="1">
        <f t="shared" si="1"/>
        <v>0</v>
      </c>
    </row>
    <row r="287" spans="1:16" s="8" customFormat="1" x14ac:dyDescent="0.25">
      <c r="A287" s="36">
        <v>3</v>
      </c>
      <c r="B287" s="35">
        <v>45202</v>
      </c>
      <c r="C287" s="36">
        <v>908</v>
      </c>
      <c r="D287" s="37">
        <v>14.2</v>
      </c>
      <c r="E287" s="73">
        <v>5079</v>
      </c>
      <c r="F287" s="65"/>
      <c r="H287" s="15">
        <v>3</v>
      </c>
      <c r="I287" s="82">
        <v>45202</v>
      </c>
      <c r="J287" s="15" t="s">
        <v>88</v>
      </c>
      <c r="K287" s="15" t="s">
        <v>89</v>
      </c>
      <c r="L287" s="15" t="s">
        <v>84</v>
      </c>
      <c r="M287" s="15">
        <v>1</v>
      </c>
      <c r="N287" s="83">
        <v>14.2</v>
      </c>
      <c r="O287" s="15">
        <v>5079</v>
      </c>
      <c r="P287" s="1">
        <f t="shared" si="1"/>
        <v>0</v>
      </c>
    </row>
    <row r="288" spans="1:16" s="8" customFormat="1" x14ac:dyDescent="0.25">
      <c r="A288" s="36">
        <v>4</v>
      </c>
      <c r="B288" s="35">
        <v>45202</v>
      </c>
      <c r="C288" s="36">
        <v>908</v>
      </c>
      <c r="D288" s="37">
        <v>16.600000000000001</v>
      </c>
      <c r="E288" s="73">
        <v>5024</v>
      </c>
      <c r="F288" s="65"/>
      <c r="H288" s="15">
        <v>4</v>
      </c>
      <c r="I288" s="82">
        <v>45202</v>
      </c>
      <c r="J288" s="15" t="s">
        <v>88</v>
      </c>
      <c r="K288" s="15" t="s">
        <v>89</v>
      </c>
      <c r="L288" s="15" t="s">
        <v>84</v>
      </c>
      <c r="M288" s="15">
        <v>1</v>
      </c>
      <c r="N288" s="83">
        <v>16.600000000000001</v>
      </c>
      <c r="O288" s="15">
        <v>5024</v>
      </c>
      <c r="P288" s="1">
        <f t="shared" si="1"/>
        <v>0</v>
      </c>
    </row>
    <row r="289" spans="1:16" s="8" customFormat="1" x14ac:dyDescent="0.25">
      <c r="A289" s="36">
        <v>5</v>
      </c>
      <c r="B289" s="35">
        <v>45202</v>
      </c>
      <c r="C289" s="36">
        <v>908</v>
      </c>
      <c r="D289" s="37">
        <v>17</v>
      </c>
      <c r="E289" s="73">
        <v>5036</v>
      </c>
      <c r="F289" s="65"/>
      <c r="H289" s="15">
        <v>5</v>
      </c>
      <c r="I289" s="82">
        <v>45202</v>
      </c>
      <c r="J289" s="15" t="s">
        <v>88</v>
      </c>
      <c r="K289" s="15" t="s">
        <v>89</v>
      </c>
      <c r="L289" s="15" t="s">
        <v>84</v>
      </c>
      <c r="M289" s="15">
        <v>1</v>
      </c>
      <c r="N289" s="83">
        <v>17</v>
      </c>
      <c r="O289" s="15">
        <v>5036</v>
      </c>
      <c r="P289" s="1">
        <f t="shared" si="1"/>
        <v>0</v>
      </c>
    </row>
    <row r="290" spans="1:16" s="8" customFormat="1" x14ac:dyDescent="0.25">
      <c r="A290" s="36">
        <v>6</v>
      </c>
      <c r="B290" s="35">
        <v>45202</v>
      </c>
      <c r="C290" s="36">
        <v>908</v>
      </c>
      <c r="D290" s="37">
        <v>16.399999999999999</v>
      </c>
      <c r="E290" s="73">
        <v>4962</v>
      </c>
      <c r="F290" s="65"/>
      <c r="H290" s="15">
        <v>6</v>
      </c>
      <c r="I290" s="82">
        <v>45202</v>
      </c>
      <c r="J290" s="15" t="s">
        <v>88</v>
      </c>
      <c r="K290" s="15" t="s">
        <v>89</v>
      </c>
      <c r="L290" s="15" t="s">
        <v>84</v>
      </c>
      <c r="M290" s="15">
        <v>1</v>
      </c>
      <c r="N290" s="83">
        <v>16.399999999999999</v>
      </c>
      <c r="O290" s="15">
        <v>4962</v>
      </c>
      <c r="P290" s="1">
        <f t="shared" si="1"/>
        <v>0</v>
      </c>
    </row>
    <row r="291" spans="1:16" s="8" customFormat="1" x14ac:dyDescent="0.25">
      <c r="A291" s="36">
        <v>7</v>
      </c>
      <c r="B291" s="35">
        <v>45202</v>
      </c>
      <c r="C291" s="36">
        <v>908</v>
      </c>
      <c r="D291" s="37">
        <v>16.8</v>
      </c>
      <c r="E291" s="73">
        <v>5005</v>
      </c>
      <c r="F291" s="65"/>
      <c r="H291" s="15">
        <v>7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16.8</v>
      </c>
      <c r="O291" s="15">
        <v>5005</v>
      </c>
      <c r="P291" s="1">
        <f t="shared" si="1"/>
        <v>0</v>
      </c>
    </row>
    <row r="292" spans="1:16" s="8" customFormat="1" x14ac:dyDescent="0.25">
      <c r="A292" s="36">
        <v>8</v>
      </c>
      <c r="B292" s="35">
        <v>45202</v>
      </c>
      <c r="C292" s="36">
        <v>908</v>
      </c>
      <c r="D292" s="37">
        <v>18</v>
      </c>
      <c r="E292" s="73">
        <v>4974</v>
      </c>
      <c r="F292" s="65"/>
      <c r="H292" s="15">
        <v>8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18</v>
      </c>
      <c r="O292" s="15">
        <v>4974</v>
      </c>
      <c r="P292" s="1">
        <f t="shared" si="1"/>
        <v>0</v>
      </c>
    </row>
    <row r="293" spans="1:16" s="8" customFormat="1" x14ac:dyDescent="0.25">
      <c r="A293" s="36">
        <v>9</v>
      </c>
      <c r="B293" s="35">
        <v>45202</v>
      </c>
      <c r="C293" s="36">
        <v>901</v>
      </c>
      <c r="D293" s="37">
        <v>15</v>
      </c>
      <c r="E293" s="73">
        <v>4960</v>
      </c>
      <c r="F293" s="65"/>
      <c r="H293" s="15">
        <v>9</v>
      </c>
      <c r="I293" s="82">
        <v>45202</v>
      </c>
      <c r="J293" s="15" t="s">
        <v>88</v>
      </c>
      <c r="K293" s="15" t="s">
        <v>91</v>
      </c>
      <c r="L293" s="15" t="s">
        <v>84</v>
      </c>
      <c r="M293" s="15">
        <v>1</v>
      </c>
      <c r="N293" s="83">
        <v>15</v>
      </c>
      <c r="O293" s="15">
        <v>4960</v>
      </c>
      <c r="P293" s="1">
        <f t="shared" si="1"/>
        <v>0</v>
      </c>
    </row>
    <row r="294" spans="1:16" s="8" customFormat="1" x14ac:dyDescent="0.25">
      <c r="A294" s="36">
        <v>10</v>
      </c>
      <c r="B294" s="35">
        <v>45202</v>
      </c>
      <c r="C294" s="36">
        <v>909</v>
      </c>
      <c r="D294" s="37">
        <v>16.8</v>
      </c>
      <c r="E294" s="73">
        <v>4958</v>
      </c>
      <c r="F294" s="65"/>
      <c r="H294" s="15">
        <v>10</v>
      </c>
      <c r="I294" s="82">
        <v>45202</v>
      </c>
      <c r="J294" s="15" t="s">
        <v>85</v>
      </c>
      <c r="K294" s="15" t="s">
        <v>90</v>
      </c>
      <c r="L294" s="15" t="s">
        <v>84</v>
      </c>
      <c r="M294" s="15">
        <v>1</v>
      </c>
      <c r="N294" s="83">
        <v>16.8</v>
      </c>
      <c r="O294" s="15">
        <v>4958</v>
      </c>
      <c r="P294" s="1">
        <f t="shared" si="1"/>
        <v>0</v>
      </c>
    </row>
    <row r="295" spans="1:16" s="8" customFormat="1" x14ac:dyDescent="0.25">
      <c r="A295" s="36">
        <v>11</v>
      </c>
      <c r="B295" s="35">
        <v>45202</v>
      </c>
      <c r="C295" s="36">
        <v>909</v>
      </c>
      <c r="D295" s="37">
        <v>16.5</v>
      </c>
      <c r="E295" s="73">
        <v>4997</v>
      </c>
      <c r="F295" s="65"/>
      <c r="H295" s="15">
        <v>11</v>
      </c>
      <c r="I295" s="82">
        <v>45202</v>
      </c>
      <c r="J295" s="15" t="s">
        <v>85</v>
      </c>
      <c r="K295" s="15" t="s">
        <v>90</v>
      </c>
      <c r="L295" s="15" t="s">
        <v>84</v>
      </c>
      <c r="M295" s="15">
        <v>1</v>
      </c>
      <c r="N295" s="83">
        <v>16.5</v>
      </c>
      <c r="O295" s="15">
        <v>4997</v>
      </c>
      <c r="P295" s="1">
        <f t="shared" si="1"/>
        <v>0</v>
      </c>
    </row>
    <row r="296" spans="1:16" s="8" customFormat="1" x14ac:dyDescent="0.25">
      <c r="A296" s="36">
        <v>12</v>
      </c>
      <c r="B296" s="35">
        <v>45202</v>
      </c>
      <c r="C296" s="36">
        <v>837</v>
      </c>
      <c r="D296" s="37">
        <v>16.600000000000001</v>
      </c>
      <c r="E296" s="73">
        <v>4980</v>
      </c>
      <c r="F296" s="65"/>
      <c r="H296" s="15">
        <v>12</v>
      </c>
      <c r="I296" s="82">
        <v>45202</v>
      </c>
      <c r="J296" s="15" t="s">
        <v>85</v>
      </c>
      <c r="K296" s="15" t="s">
        <v>87</v>
      </c>
      <c r="L296" s="15" t="s">
        <v>84</v>
      </c>
      <c r="M296" s="15">
        <v>1</v>
      </c>
      <c r="N296" s="83">
        <v>16.600000000000001</v>
      </c>
      <c r="O296" s="15">
        <v>4980</v>
      </c>
      <c r="P296" s="1">
        <f t="shared" si="1"/>
        <v>0</v>
      </c>
    </row>
    <row r="297" spans="1:16" s="8" customFormat="1" x14ac:dyDescent="0.25">
      <c r="A297" s="36">
        <v>13</v>
      </c>
      <c r="B297" s="35">
        <v>45202</v>
      </c>
      <c r="C297" s="36">
        <v>768</v>
      </c>
      <c r="D297" s="37">
        <v>18.100000000000001</v>
      </c>
      <c r="E297" s="73">
        <v>4965</v>
      </c>
      <c r="F297" s="65"/>
      <c r="H297" s="15">
        <v>13</v>
      </c>
      <c r="I297" s="82">
        <v>45202</v>
      </c>
      <c r="J297" s="15" t="s">
        <v>88</v>
      </c>
      <c r="K297" s="15" t="s">
        <v>100</v>
      </c>
      <c r="L297" s="15" t="s">
        <v>84</v>
      </c>
      <c r="M297" s="15">
        <v>1</v>
      </c>
      <c r="N297" s="83">
        <v>18.100000000000001</v>
      </c>
      <c r="O297" s="15">
        <v>4965</v>
      </c>
      <c r="P297" s="1">
        <f t="shared" si="1"/>
        <v>0</v>
      </c>
    </row>
    <row r="298" spans="1:16" s="8" customFormat="1" x14ac:dyDescent="0.25">
      <c r="A298" s="36">
        <v>14</v>
      </c>
      <c r="B298" s="35">
        <v>45202</v>
      </c>
      <c r="C298" s="36">
        <v>768</v>
      </c>
      <c r="D298" s="37">
        <v>17</v>
      </c>
      <c r="E298" s="73">
        <v>4930</v>
      </c>
      <c r="F298" s="65"/>
      <c r="H298" s="15">
        <v>14</v>
      </c>
      <c r="I298" s="82">
        <v>45202</v>
      </c>
      <c r="J298" s="15" t="s">
        <v>88</v>
      </c>
      <c r="K298" s="15" t="s">
        <v>100</v>
      </c>
      <c r="L298" s="15" t="s">
        <v>84</v>
      </c>
      <c r="M298" s="15">
        <v>1</v>
      </c>
      <c r="N298" s="83">
        <v>17</v>
      </c>
      <c r="O298" s="15">
        <v>4930</v>
      </c>
      <c r="P298" s="1">
        <f t="shared" si="1"/>
        <v>0</v>
      </c>
    </row>
    <row r="299" spans="1:16" s="8" customFormat="1" x14ac:dyDescent="0.25">
      <c r="A299" s="36">
        <v>15</v>
      </c>
      <c r="B299" s="35">
        <v>45202</v>
      </c>
      <c r="C299" s="36">
        <v>943</v>
      </c>
      <c r="D299" s="37">
        <v>17.3</v>
      </c>
      <c r="E299" s="73">
        <v>4973</v>
      </c>
      <c r="F299" s="65"/>
      <c r="H299" s="15">
        <v>15</v>
      </c>
      <c r="I299" s="82">
        <v>45202</v>
      </c>
      <c r="J299" s="15" t="s">
        <v>85</v>
      </c>
      <c r="K299" s="15" t="s">
        <v>92</v>
      </c>
      <c r="L299" s="15" t="s">
        <v>84</v>
      </c>
      <c r="M299" s="15">
        <v>1</v>
      </c>
      <c r="N299" s="83">
        <v>17.3</v>
      </c>
      <c r="O299" s="15">
        <v>4973</v>
      </c>
      <c r="P299" s="1">
        <f t="shared" si="1"/>
        <v>0</v>
      </c>
    </row>
    <row r="300" spans="1:16" s="8" customFormat="1" x14ac:dyDescent="0.25">
      <c r="A300" s="36">
        <v>16</v>
      </c>
      <c r="B300" s="35">
        <v>45202</v>
      </c>
      <c r="C300" s="36">
        <v>943</v>
      </c>
      <c r="D300" s="37">
        <v>17.600000000000001</v>
      </c>
      <c r="E300" s="73">
        <v>4970</v>
      </c>
      <c r="F300" s="65"/>
      <c r="H300" s="15">
        <v>16</v>
      </c>
      <c r="I300" s="82">
        <v>45202</v>
      </c>
      <c r="J300" s="15" t="s">
        <v>85</v>
      </c>
      <c r="K300" s="15" t="s">
        <v>92</v>
      </c>
      <c r="L300" s="15" t="s">
        <v>84</v>
      </c>
      <c r="M300" s="15">
        <v>1</v>
      </c>
      <c r="N300" s="83">
        <v>17.600000000000001</v>
      </c>
      <c r="O300" s="15">
        <v>4970</v>
      </c>
      <c r="P300" s="1">
        <f t="shared" si="1"/>
        <v>0</v>
      </c>
    </row>
    <row r="301" spans="1:16" s="8" customFormat="1" x14ac:dyDescent="0.25">
      <c r="A301" s="36">
        <v>17</v>
      </c>
      <c r="B301" s="35">
        <v>45202</v>
      </c>
      <c r="C301" s="36">
        <v>943</v>
      </c>
      <c r="D301" s="37">
        <v>17.399999999999999</v>
      </c>
      <c r="E301" s="73">
        <v>4967</v>
      </c>
      <c r="F301" s="65"/>
      <c r="H301" s="15">
        <v>17</v>
      </c>
      <c r="I301" s="82">
        <v>45202</v>
      </c>
      <c r="J301" s="15" t="s">
        <v>85</v>
      </c>
      <c r="K301" s="15" t="s">
        <v>92</v>
      </c>
      <c r="L301" s="15" t="s">
        <v>84</v>
      </c>
      <c r="M301" s="15">
        <v>1</v>
      </c>
      <c r="N301" s="83">
        <v>17.399999999999999</v>
      </c>
      <c r="O301" s="15">
        <v>4967</v>
      </c>
      <c r="P301" s="1">
        <f t="shared" si="1"/>
        <v>0</v>
      </c>
    </row>
    <row r="302" spans="1:16" s="8" customFormat="1" x14ac:dyDescent="0.25">
      <c r="A302" s="36">
        <v>18</v>
      </c>
      <c r="B302" s="35">
        <v>45202</v>
      </c>
      <c r="C302" s="36">
        <v>943</v>
      </c>
      <c r="D302" s="37">
        <v>16.600000000000001</v>
      </c>
      <c r="E302" s="73">
        <v>4989</v>
      </c>
      <c r="F302" s="65"/>
      <c r="H302" s="15">
        <v>18</v>
      </c>
      <c r="I302" s="82">
        <v>45202</v>
      </c>
      <c r="J302" s="15" t="s">
        <v>85</v>
      </c>
      <c r="K302" s="15" t="s">
        <v>92</v>
      </c>
      <c r="L302" s="15" t="s">
        <v>84</v>
      </c>
      <c r="M302" s="15">
        <v>1</v>
      </c>
      <c r="N302" s="83">
        <v>16.600000000000001</v>
      </c>
      <c r="O302" s="15">
        <v>4989</v>
      </c>
      <c r="P302" s="1">
        <f t="shared" si="1"/>
        <v>0</v>
      </c>
    </row>
    <row r="303" spans="1:16" s="8" customFormat="1" x14ac:dyDescent="0.25">
      <c r="A303" s="36">
        <v>19</v>
      </c>
      <c r="B303" s="35">
        <v>45202</v>
      </c>
      <c r="C303" s="36">
        <v>908</v>
      </c>
      <c r="D303" s="37">
        <v>16.899999999999999</v>
      </c>
      <c r="E303" s="73">
        <v>4983</v>
      </c>
      <c r="F303" s="65"/>
      <c r="H303" s="15">
        <v>19</v>
      </c>
      <c r="I303" s="82">
        <v>45202</v>
      </c>
      <c r="J303" s="15" t="s">
        <v>88</v>
      </c>
      <c r="K303" s="15" t="s">
        <v>89</v>
      </c>
      <c r="L303" s="15" t="s">
        <v>84</v>
      </c>
      <c r="M303" s="15">
        <v>1</v>
      </c>
      <c r="N303" s="83">
        <v>16.899999999999999</v>
      </c>
      <c r="O303" s="15">
        <v>4983</v>
      </c>
      <c r="P303" s="1">
        <f t="shared" si="1"/>
        <v>0</v>
      </c>
    </row>
    <row r="304" spans="1:16" s="8" customFormat="1" x14ac:dyDescent="0.25">
      <c r="A304" s="36">
        <v>20</v>
      </c>
      <c r="B304" s="35">
        <v>45202</v>
      </c>
      <c r="C304" s="36">
        <v>837</v>
      </c>
      <c r="D304" s="37">
        <v>16.7</v>
      </c>
      <c r="E304" s="73">
        <v>4959</v>
      </c>
      <c r="F304" s="65"/>
      <c r="H304" s="15">
        <v>20</v>
      </c>
      <c r="I304" s="82">
        <v>45202</v>
      </c>
      <c r="J304" s="15" t="s">
        <v>85</v>
      </c>
      <c r="K304" s="15" t="s">
        <v>87</v>
      </c>
      <c r="L304" s="15" t="s">
        <v>84</v>
      </c>
      <c r="M304" s="15">
        <v>1</v>
      </c>
      <c r="N304" s="83">
        <v>16.7</v>
      </c>
      <c r="O304" s="15">
        <v>4959</v>
      </c>
      <c r="P304" s="1">
        <f t="shared" si="1"/>
        <v>0</v>
      </c>
    </row>
    <row r="305" spans="1:16" s="8" customFormat="1" x14ac:dyDescent="0.25">
      <c r="A305" s="36">
        <v>21</v>
      </c>
      <c r="B305" s="35">
        <v>45202</v>
      </c>
      <c r="C305" s="36">
        <v>837</v>
      </c>
      <c r="D305" s="37">
        <v>16.399999999999999</v>
      </c>
      <c r="E305" s="73">
        <v>4991</v>
      </c>
      <c r="F305" s="65"/>
      <c r="H305" s="15">
        <v>21</v>
      </c>
      <c r="I305" s="82">
        <v>45202</v>
      </c>
      <c r="J305" s="15" t="s">
        <v>85</v>
      </c>
      <c r="K305" s="15" t="s">
        <v>87</v>
      </c>
      <c r="L305" s="15" t="s">
        <v>84</v>
      </c>
      <c r="M305" s="15">
        <v>1</v>
      </c>
      <c r="N305" s="83">
        <v>16.399999999999999</v>
      </c>
      <c r="O305" s="15">
        <v>4991</v>
      </c>
      <c r="P305" s="1">
        <f t="shared" si="1"/>
        <v>0</v>
      </c>
    </row>
    <row r="306" spans="1:16" s="8" customFormat="1" x14ac:dyDescent="0.25">
      <c r="A306" s="36">
        <v>22</v>
      </c>
      <c r="B306" s="35">
        <v>45202</v>
      </c>
      <c r="C306" s="36">
        <v>837</v>
      </c>
      <c r="D306" s="37">
        <v>17.7</v>
      </c>
      <c r="E306" s="73">
        <v>4977</v>
      </c>
      <c r="F306" s="65"/>
      <c r="H306" s="15">
        <v>22</v>
      </c>
      <c r="I306" s="82">
        <v>45202</v>
      </c>
      <c r="J306" s="15" t="s">
        <v>85</v>
      </c>
      <c r="K306" s="15" t="s">
        <v>87</v>
      </c>
      <c r="L306" s="15" t="s">
        <v>84</v>
      </c>
      <c r="M306" s="15">
        <v>1</v>
      </c>
      <c r="N306" s="83">
        <v>17.7</v>
      </c>
      <c r="O306" s="15">
        <v>4977</v>
      </c>
      <c r="P306" s="1">
        <f t="shared" si="1"/>
        <v>0</v>
      </c>
    </row>
    <row r="307" spans="1:16" s="8" customFormat="1" x14ac:dyDescent="0.25">
      <c r="A307" s="36">
        <v>23</v>
      </c>
      <c r="B307" s="35">
        <v>45202</v>
      </c>
      <c r="C307" s="36">
        <v>837</v>
      </c>
      <c r="D307" s="37">
        <v>16.600000000000001</v>
      </c>
      <c r="E307" s="73">
        <v>4828</v>
      </c>
      <c r="F307" s="65"/>
      <c r="H307" s="15">
        <v>23</v>
      </c>
      <c r="I307" s="82">
        <v>45202</v>
      </c>
      <c r="J307" s="15" t="s">
        <v>85</v>
      </c>
      <c r="K307" s="15" t="s">
        <v>87</v>
      </c>
      <c r="L307" s="15" t="s">
        <v>84</v>
      </c>
      <c r="M307" s="15">
        <v>1</v>
      </c>
      <c r="N307" s="83">
        <v>16.600000000000001</v>
      </c>
      <c r="O307" s="15">
        <v>4828</v>
      </c>
      <c r="P307" s="1">
        <f t="shared" si="1"/>
        <v>0</v>
      </c>
    </row>
    <row r="308" spans="1:16" s="8" customFormat="1" x14ac:dyDescent="0.25">
      <c r="A308" s="36">
        <v>24</v>
      </c>
      <c r="B308" s="35">
        <v>45202</v>
      </c>
      <c r="C308" s="36">
        <v>432</v>
      </c>
      <c r="D308" s="37">
        <v>17</v>
      </c>
      <c r="E308" s="73">
        <v>4972</v>
      </c>
      <c r="F308" s="65"/>
      <c r="H308" s="15">
        <v>24</v>
      </c>
      <c r="I308" s="82">
        <v>45202</v>
      </c>
      <c r="J308" s="15" t="s">
        <v>88</v>
      </c>
      <c r="K308" s="15" t="s">
        <v>99</v>
      </c>
      <c r="L308" s="15" t="s">
        <v>84</v>
      </c>
      <c r="M308" s="15">
        <v>1</v>
      </c>
      <c r="N308" s="83">
        <v>17</v>
      </c>
      <c r="O308" s="15">
        <v>4972</v>
      </c>
      <c r="P308" s="1">
        <f t="shared" si="1"/>
        <v>0</v>
      </c>
    </row>
    <row r="309" spans="1:16" s="8" customFormat="1" x14ac:dyDescent="0.25">
      <c r="A309" s="36">
        <v>25</v>
      </c>
      <c r="B309" s="35">
        <v>45203</v>
      </c>
      <c r="C309" s="36">
        <v>837</v>
      </c>
      <c r="D309" s="37">
        <v>17.600000000000001</v>
      </c>
      <c r="E309" s="73">
        <v>5035</v>
      </c>
      <c r="F309" s="65"/>
      <c r="H309" s="15">
        <v>25</v>
      </c>
      <c r="I309" s="82">
        <v>45203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17.600000000000001</v>
      </c>
      <c r="O309" s="15">
        <v>5035</v>
      </c>
      <c r="P309" s="1">
        <f t="shared" si="1"/>
        <v>0</v>
      </c>
    </row>
    <row r="310" spans="1:16" s="8" customFormat="1" x14ac:dyDescent="0.25">
      <c r="A310" s="36">
        <v>26</v>
      </c>
      <c r="B310" s="35">
        <v>45203</v>
      </c>
      <c r="C310" s="36">
        <v>837</v>
      </c>
      <c r="D310" s="37">
        <v>17.600000000000001</v>
      </c>
      <c r="E310" s="73">
        <v>5012</v>
      </c>
      <c r="F310" s="65"/>
      <c r="H310" s="15">
        <v>26</v>
      </c>
      <c r="I310" s="82">
        <v>45203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17.600000000000001</v>
      </c>
      <c r="O310" s="15">
        <v>5012</v>
      </c>
      <c r="P310" s="1">
        <f t="shared" ref="P310:P373" si="2">E310-O310</f>
        <v>0</v>
      </c>
    </row>
    <row r="311" spans="1:16" s="8" customFormat="1" x14ac:dyDescent="0.25">
      <c r="A311" s="36">
        <v>27</v>
      </c>
      <c r="B311" s="35">
        <v>45203</v>
      </c>
      <c r="C311" s="36">
        <v>837</v>
      </c>
      <c r="D311" s="37">
        <v>16.899999999999999</v>
      </c>
      <c r="E311" s="73">
        <v>4969</v>
      </c>
      <c r="F311" s="65"/>
      <c r="H311" s="15">
        <v>27</v>
      </c>
      <c r="I311" s="82">
        <v>45203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16.899999999999999</v>
      </c>
      <c r="O311" s="15">
        <v>4969</v>
      </c>
      <c r="P311" s="1">
        <f t="shared" si="2"/>
        <v>0</v>
      </c>
    </row>
    <row r="312" spans="1:16" s="8" customFormat="1" x14ac:dyDescent="0.25">
      <c r="A312" s="36">
        <v>28</v>
      </c>
      <c r="B312" s="35">
        <v>45203</v>
      </c>
      <c r="C312" s="36">
        <v>837</v>
      </c>
      <c r="D312" s="37">
        <v>16.399999999999999</v>
      </c>
      <c r="E312" s="73">
        <v>5019</v>
      </c>
      <c r="F312" s="65"/>
      <c r="H312" s="15">
        <v>28</v>
      </c>
      <c r="I312" s="82">
        <v>45203</v>
      </c>
      <c r="J312" s="15" t="s">
        <v>85</v>
      </c>
      <c r="K312" s="15" t="s">
        <v>87</v>
      </c>
      <c r="L312" s="15" t="s">
        <v>84</v>
      </c>
      <c r="M312" s="15">
        <v>1</v>
      </c>
      <c r="N312" s="83">
        <v>16.399999999999999</v>
      </c>
      <c r="O312" s="15">
        <v>5019</v>
      </c>
      <c r="P312" s="1">
        <f t="shared" si="2"/>
        <v>0</v>
      </c>
    </row>
    <row r="313" spans="1:16" s="8" customFormat="1" x14ac:dyDescent="0.25">
      <c r="A313" s="36">
        <v>29</v>
      </c>
      <c r="B313" s="35">
        <v>45203</v>
      </c>
      <c r="C313" s="36">
        <v>908</v>
      </c>
      <c r="D313" s="37">
        <v>11.6</v>
      </c>
      <c r="E313" s="73">
        <v>4993</v>
      </c>
      <c r="F313" s="65"/>
      <c r="H313" s="15">
        <v>29</v>
      </c>
      <c r="I313" s="82">
        <v>45203</v>
      </c>
      <c r="J313" s="15" t="s">
        <v>88</v>
      </c>
      <c r="K313" s="15" t="s">
        <v>89</v>
      </c>
      <c r="L313" s="15" t="s">
        <v>84</v>
      </c>
      <c r="M313" s="15">
        <v>1</v>
      </c>
      <c r="N313" s="83">
        <v>11.6</v>
      </c>
      <c r="O313" s="15">
        <v>4993</v>
      </c>
      <c r="P313" s="1">
        <f t="shared" si="2"/>
        <v>0</v>
      </c>
    </row>
    <row r="314" spans="1:16" s="8" customFormat="1" x14ac:dyDescent="0.25">
      <c r="A314" s="36">
        <v>30</v>
      </c>
      <c r="B314" s="35">
        <v>45203</v>
      </c>
      <c r="C314" s="36">
        <v>908</v>
      </c>
      <c r="D314" s="37">
        <v>17.2</v>
      </c>
      <c r="E314" s="73">
        <v>5020</v>
      </c>
      <c r="F314" s="65"/>
      <c r="H314" s="15">
        <v>30</v>
      </c>
      <c r="I314" s="82">
        <v>45203</v>
      </c>
      <c r="J314" s="15" t="s">
        <v>88</v>
      </c>
      <c r="K314" s="15" t="s">
        <v>89</v>
      </c>
      <c r="L314" s="15" t="s">
        <v>84</v>
      </c>
      <c r="M314" s="15">
        <v>1</v>
      </c>
      <c r="N314" s="83">
        <v>17.2</v>
      </c>
      <c r="O314" s="15">
        <v>5020</v>
      </c>
      <c r="P314" s="1">
        <f t="shared" si="2"/>
        <v>0</v>
      </c>
    </row>
    <row r="315" spans="1:16" s="8" customFormat="1" x14ac:dyDescent="0.25">
      <c r="A315" s="36">
        <v>31</v>
      </c>
      <c r="B315" s="35">
        <v>45203</v>
      </c>
      <c r="C315" s="36">
        <v>432</v>
      </c>
      <c r="D315" s="37">
        <v>16.5</v>
      </c>
      <c r="E315" s="73">
        <v>5015</v>
      </c>
      <c r="F315" s="65"/>
      <c r="H315" s="15">
        <v>31</v>
      </c>
      <c r="I315" s="82">
        <v>45203</v>
      </c>
      <c r="J315" s="15" t="s">
        <v>88</v>
      </c>
      <c r="K315" s="15" t="s">
        <v>99</v>
      </c>
      <c r="L315" s="15" t="s">
        <v>84</v>
      </c>
      <c r="M315" s="15">
        <v>1</v>
      </c>
      <c r="N315" s="83">
        <v>16.5</v>
      </c>
      <c r="O315" s="15">
        <v>5015</v>
      </c>
      <c r="P315" s="1">
        <f t="shared" si="2"/>
        <v>0</v>
      </c>
    </row>
    <row r="316" spans="1:16" s="8" customFormat="1" x14ac:dyDescent="0.25">
      <c r="A316" s="36">
        <v>32</v>
      </c>
      <c r="B316" s="35">
        <v>45203</v>
      </c>
      <c r="C316" s="36">
        <v>432</v>
      </c>
      <c r="D316" s="37">
        <v>16.7</v>
      </c>
      <c r="E316" s="73">
        <v>4976</v>
      </c>
      <c r="F316" s="65"/>
      <c r="H316" s="15">
        <v>32</v>
      </c>
      <c r="I316" s="82">
        <v>45203</v>
      </c>
      <c r="J316" s="15" t="s">
        <v>88</v>
      </c>
      <c r="K316" s="15" t="s">
        <v>99</v>
      </c>
      <c r="L316" s="15" t="s">
        <v>84</v>
      </c>
      <c r="M316" s="15">
        <v>1</v>
      </c>
      <c r="N316" s="83">
        <v>16.7</v>
      </c>
      <c r="O316" s="15">
        <v>4976</v>
      </c>
      <c r="P316" s="1">
        <f t="shared" si="2"/>
        <v>0</v>
      </c>
    </row>
    <row r="317" spans="1:16" s="8" customFormat="1" x14ac:dyDescent="0.25">
      <c r="A317" s="36">
        <v>33</v>
      </c>
      <c r="B317" s="35">
        <v>45203</v>
      </c>
      <c r="C317" s="36">
        <v>432</v>
      </c>
      <c r="D317" s="37">
        <v>16.2</v>
      </c>
      <c r="E317" s="73">
        <v>4998</v>
      </c>
      <c r="F317" s="65"/>
      <c r="H317" s="15">
        <v>33</v>
      </c>
      <c r="I317" s="82">
        <v>45203</v>
      </c>
      <c r="J317" s="15" t="s">
        <v>88</v>
      </c>
      <c r="K317" s="15" t="s">
        <v>99</v>
      </c>
      <c r="L317" s="15" t="s">
        <v>84</v>
      </c>
      <c r="M317" s="15">
        <v>1</v>
      </c>
      <c r="N317" s="83">
        <v>16.2</v>
      </c>
      <c r="O317" s="15">
        <v>4998</v>
      </c>
      <c r="P317" s="1">
        <f t="shared" si="2"/>
        <v>0</v>
      </c>
    </row>
    <row r="318" spans="1:16" s="8" customFormat="1" x14ac:dyDescent="0.25">
      <c r="A318" s="36">
        <v>34</v>
      </c>
      <c r="B318" s="35">
        <v>45203</v>
      </c>
      <c r="C318" s="36">
        <v>768</v>
      </c>
      <c r="D318" s="37">
        <v>17.2</v>
      </c>
      <c r="E318" s="73">
        <v>5009</v>
      </c>
      <c r="F318" s="65"/>
      <c r="H318" s="15">
        <v>34</v>
      </c>
      <c r="I318" s="82">
        <v>45203</v>
      </c>
      <c r="J318" s="15" t="s">
        <v>88</v>
      </c>
      <c r="K318" s="15" t="s">
        <v>100</v>
      </c>
      <c r="L318" s="15" t="s">
        <v>84</v>
      </c>
      <c r="M318" s="15">
        <v>1</v>
      </c>
      <c r="N318" s="83">
        <v>17.2</v>
      </c>
      <c r="O318" s="15">
        <v>5009</v>
      </c>
      <c r="P318" s="1">
        <f t="shared" si="2"/>
        <v>0</v>
      </c>
    </row>
    <row r="319" spans="1:16" s="8" customFormat="1" x14ac:dyDescent="0.25">
      <c r="A319" s="36">
        <v>35</v>
      </c>
      <c r="B319" s="35">
        <v>45203</v>
      </c>
      <c r="C319" s="36">
        <v>768</v>
      </c>
      <c r="D319" s="37">
        <v>16.899999999999999</v>
      </c>
      <c r="E319" s="73">
        <v>5026</v>
      </c>
      <c r="F319" s="65"/>
      <c r="H319" s="15">
        <v>35</v>
      </c>
      <c r="I319" s="82">
        <v>45203</v>
      </c>
      <c r="J319" s="15" t="s">
        <v>88</v>
      </c>
      <c r="K319" s="15" t="s">
        <v>100</v>
      </c>
      <c r="L319" s="15" t="s">
        <v>84</v>
      </c>
      <c r="M319" s="15">
        <v>1</v>
      </c>
      <c r="N319" s="83">
        <v>16.899999999999999</v>
      </c>
      <c r="O319" s="15">
        <v>5026</v>
      </c>
      <c r="P319" s="1">
        <f t="shared" si="2"/>
        <v>0</v>
      </c>
    </row>
    <row r="320" spans="1:16" s="8" customFormat="1" x14ac:dyDescent="0.25">
      <c r="A320" s="36">
        <v>36</v>
      </c>
      <c r="B320" s="35">
        <v>45203</v>
      </c>
      <c r="C320" s="36">
        <v>768</v>
      </c>
      <c r="D320" s="37">
        <v>16.600000000000001</v>
      </c>
      <c r="E320" s="73">
        <v>5038</v>
      </c>
      <c r="F320" s="65"/>
      <c r="H320" s="15">
        <v>36</v>
      </c>
      <c r="I320" s="82">
        <v>45203</v>
      </c>
      <c r="J320" s="15" t="s">
        <v>88</v>
      </c>
      <c r="K320" s="15" t="s">
        <v>100</v>
      </c>
      <c r="L320" s="15" t="s">
        <v>84</v>
      </c>
      <c r="M320" s="15">
        <v>1</v>
      </c>
      <c r="N320" s="83">
        <v>16.600000000000001</v>
      </c>
      <c r="O320" s="15">
        <v>5038</v>
      </c>
      <c r="P320" s="1">
        <f t="shared" si="2"/>
        <v>0</v>
      </c>
    </row>
    <row r="321" spans="1:16" s="8" customFormat="1" x14ac:dyDescent="0.25">
      <c r="A321" s="36">
        <v>37</v>
      </c>
      <c r="B321" s="35">
        <v>45203</v>
      </c>
      <c r="C321" s="36">
        <v>909</v>
      </c>
      <c r="D321" s="37">
        <v>16.899999999999999</v>
      </c>
      <c r="E321" s="73">
        <v>4999</v>
      </c>
      <c r="F321" s="65"/>
      <c r="H321" s="15">
        <v>37</v>
      </c>
      <c r="I321" s="82">
        <v>45203</v>
      </c>
      <c r="J321" s="15" t="s">
        <v>85</v>
      </c>
      <c r="K321" s="15" t="s">
        <v>90</v>
      </c>
      <c r="L321" s="15" t="s">
        <v>84</v>
      </c>
      <c r="M321" s="15">
        <v>1</v>
      </c>
      <c r="N321" s="83">
        <v>16.899999999999999</v>
      </c>
      <c r="O321" s="15">
        <v>4999</v>
      </c>
      <c r="P321" s="1">
        <f t="shared" si="2"/>
        <v>0</v>
      </c>
    </row>
    <row r="322" spans="1:16" s="8" customFormat="1" x14ac:dyDescent="0.25">
      <c r="A322" s="36">
        <v>38</v>
      </c>
      <c r="B322" s="35">
        <v>45203</v>
      </c>
      <c r="C322" s="36">
        <v>909</v>
      </c>
      <c r="D322" s="37">
        <v>16.8</v>
      </c>
      <c r="E322" s="73">
        <v>5027</v>
      </c>
      <c r="F322" s="65"/>
      <c r="H322" s="15">
        <v>38</v>
      </c>
      <c r="I322" s="82">
        <v>45203</v>
      </c>
      <c r="J322" s="15" t="s">
        <v>85</v>
      </c>
      <c r="K322" s="15" t="s">
        <v>90</v>
      </c>
      <c r="L322" s="15" t="s">
        <v>84</v>
      </c>
      <c r="M322" s="15">
        <v>1</v>
      </c>
      <c r="N322" s="83">
        <v>16.8</v>
      </c>
      <c r="O322" s="15">
        <v>5027</v>
      </c>
      <c r="P322" s="1">
        <f t="shared" si="2"/>
        <v>0</v>
      </c>
    </row>
    <row r="323" spans="1:16" s="8" customFormat="1" x14ac:dyDescent="0.25">
      <c r="A323" s="36">
        <v>39</v>
      </c>
      <c r="B323" s="35">
        <v>45203</v>
      </c>
      <c r="C323" s="36">
        <v>860</v>
      </c>
      <c r="D323" s="37">
        <v>15.9</v>
      </c>
      <c r="E323" s="73">
        <v>5017</v>
      </c>
      <c r="F323" s="65"/>
      <c r="H323" s="15">
        <v>39</v>
      </c>
      <c r="I323" s="82">
        <v>45203</v>
      </c>
      <c r="J323" s="15" t="s">
        <v>85</v>
      </c>
      <c r="K323" s="15" t="s">
        <v>86</v>
      </c>
      <c r="L323" s="15" t="s">
        <v>84</v>
      </c>
      <c r="M323" s="15">
        <v>1</v>
      </c>
      <c r="N323" s="83">
        <v>15.9</v>
      </c>
      <c r="O323" s="15">
        <v>5017</v>
      </c>
      <c r="P323" s="1">
        <f t="shared" si="2"/>
        <v>0</v>
      </c>
    </row>
    <row r="324" spans="1:16" s="8" customFormat="1" x14ac:dyDescent="0.25">
      <c r="A324" s="36">
        <v>40</v>
      </c>
      <c r="B324" s="35">
        <v>45203</v>
      </c>
      <c r="C324" s="36">
        <v>909</v>
      </c>
      <c r="D324" s="37">
        <v>16</v>
      </c>
      <c r="E324" s="73">
        <v>5021</v>
      </c>
      <c r="F324" s="65"/>
      <c r="H324" s="15">
        <v>40</v>
      </c>
      <c r="I324" s="82">
        <v>45203</v>
      </c>
      <c r="J324" s="15" t="s">
        <v>85</v>
      </c>
      <c r="K324" s="15" t="s">
        <v>90</v>
      </c>
      <c r="L324" s="15" t="s">
        <v>84</v>
      </c>
      <c r="M324" s="15">
        <v>1</v>
      </c>
      <c r="N324" s="83">
        <v>16</v>
      </c>
      <c r="O324" s="15">
        <v>5021</v>
      </c>
      <c r="P324" s="1">
        <f t="shared" si="2"/>
        <v>0</v>
      </c>
    </row>
    <row r="325" spans="1:16" s="8" customFormat="1" x14ac:dyDescent="0.25">
      <c r="A325" s="36">
        <v>41</v>
      </c>
      <c r="B325" s="35">
        <v>45203</v>
      </c>
      <c r="C325" s="36">
        <v>909</v>
      </c>
      <c r="D325" s="37">
        <v>16.600000000000001</v>
      </c>
      <c r="E325" s="73">
        <v>5002</v>
      </c>
      <c r="F325" s="65"/>
      <c r="H325" s="15">
        <v>41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16.600000000000001</v>
      </c>
      <c r="O325" s="15">
        <v>5002</v>
      </c>
      <c r="P325" s="1">
        <f t="shared" si="2"/>
        <v>0</v>
      </c>
    </row>
    <row r="326" spans="1:16" s="8" customFormat="1" x14ac:dyDescent="0.25">
      <c r="A326" s="36">
        <v>42</v>
      </c>
      <c r="B326" s="35">
        <v>45203</v>
      </c>
      <c r="C326" s="36">
        <v>876</v>
      </c>
      <c r="D326" s="37">
        <v>15.4</v>
      </c>
      <c r="E326" s="73">
        <v>4961</v>
      </c>
      <c r="F326" s="65"/>
      <c r="H326" s="15">
        <v>42</v>
      </c>
      <c r="I326" s="82">
        <v>45203</v>
      </c>
      <c r="J326" s="15" t="s">
        <v>88</v>
      </c>
      <c r="K326" s="15" t="s">
        <v>101</v>
      </c>
      <c r="L326" s="15" t="s">
        <v>84</v>
      </c>
      <c r="M326" s="15">
        <v>1</v>
      </c>
      <c r="N326" s="83">
        <v>15.4</v>
      </c>
      <c r="O326" s="15">
        <v>4961</v>
      </c>
      <c r="P326" s="1">
        <f t="shared" si="2"/>
        <v>0</v>
      </c>
    </row>
    <row r="327" spans="1:16" s="8" customFormat="1" x14ac:dyDescent="0.25">
      <c r="A327" s="36">
        <v>43</v>
      </c>
      <c r="B327" s="35">
        <v>45203</v>
      </c>
      <c r="C327" s="36">
        <v>876</v>
      </c>
      <c r="D327" s="37">
        <v>14.8</v>
      </c>
      <c r="E327" s="73">
        <v>5025</v>
      </c>
      <c r="F327" s="65"/>
      <c r="H327" s="15">
        <v>43</v>
      </c>
      <c r="I327" s="82">
        <v>45203</v>
      </c>
      <c r="J327" s="15" t="s">
        <v>88</v>
      </c>
      <c r="K327" s="15" t="s">
        <v>101</v>
      </c>
      <c r="L327" s="15" t="s">
        <v>84</v>
      </c>
      <c r="M327" s="15">
        <v>1</v>
      </c>
      <c r="N327" s="83">
        <v>14.8</v>
      </c>
      <c r="O327" s="15">
        <v>5025</v>
      </c>
      <c r="P327" s="1">
        <f t="shared" si="2"/>
        <v>0</v>
      </c>
    </row>
    <row r="328" spans="1:16" s="8" customFormat="1" x14ac:dyDescent="0.25">
      <c r="A328" s="36">
        <v>44</v>
      </c>
      <c r="B328" s="35">
        <v>45203</v>
      </c>
      <c r="C328" s="36">
        <v>831</v>
      </c>
      <c r="D328" s="37">
        <v>16.3</v>
      </c>
      <c r="E328" s="73">
        <v>5014</v>
      </c>
      <c r="F328" s="65"/>
      <c r="H328" s="15">
        <v>44</v>
      </c>
      <c r="I328" s="82">
        <v>45203</v>
      </c>
      <c r="J328" s="15" t="s">
        <v>88</v>
      </c>
      <c r="K328" s="15" t="s">
        <v>102</v>
      </c>
      <c r="L328" s="15" t="s">
        <v>84</v>
      </c>
      <c r="M328" s="15">
        <v>1</v>
      </c>
      <c r="N328" s="83">
        <v>16.3</v>
      </c>
      <c r="O328" s="15">
        <v>5014</v>
      </c>
      <c r="P328" s="1">
        <f t="shared" si="2"/>
        <v>0</v>
      </c>
    </row>
    <row r="329" spans="1:16" s="8" customFormat="1" x14ac:dyDescent="0.25">
      <c r="A329" s="36">
        <v>45</v>
      </c>
      <c r="B329" s="35">
        <v>45203</v>
      </c>
      <c r="C329" s="36">
        <v>831</v>
      </c>
      <c r="D329" s="37">
        <v>15.9</v>
      </c>
      <c r="E329" s="73">
        <v>4975</v>
      </c>
      <c r="F329" s="65"/>
      <c r="H329" s="15">
        <v>45</v>
      </c>
      <c r="I329" s="82">
        <v>45203</v>
      </c>
      <c r="J329" s="15" t="s">
        <v>88</v>
      </c>
      <c r="K329" s="15" t="s">
        <v>102</v>
      </c>
      <c r="L329" s="15" t="s">
        <v>84</v>
      </c>
      <c r="M329" s="15">
        <v>1</v>
      </c>
      <c r="N329" s="83">
        <v>15.9</v>
      </c>
      <c r="O329" s="15">
        <v>4975</v>
      </c>
      <c r="P329" s="1">
        <f t="shared" si="2"/>
        <v>0</v>
      </c>
    </row>
    <row r="330" spans="1:16" s="8" customFormat="1" x14ac:dyDescent="0.25">
      <c r="A330" s="36">
        <v>46</v>
      </c>
      <c r="B330" s="35">
        <v>45203</v>
      </c>
      <c r="C330" s="36">
        <v>860</v>
      </c>
      <c r="D330" s="37">
        <v>17.7</v>
      </c>
      <c r="E330" s="73">
        <v>5029</v>
      </c>
      <c r="F330" s="65"/>
      <c r="H330" s="15">
        <v>46</v>
      </c>
      <c r="I330" s="82">
        <v>45203</v>
      </c>
      <c r="J330" s="15" t="s">
        <v>85</v>
      </c>
      <c r="K330" s="15" t="s">
        <v>86</v>
      </c>
      <c r="L330" s="15" t="s">
        <v>84</v>
      </c>
      <c r="M330" s="15">
        <v>1</v>
      </c>
      <c r="N330" s="83">
        <v>17.7</v>
      </c>
      <c r="O330" s="15">
        <v>5029</v>
      </c>
      <c r="P330" s="1">
        <f t="shared" si="2"/>
        <v>0</v>
      </c>
    </row>
    <row r="331" spans="1:16" s="8" customFormat="1" x14ac:dyDescent="0.25">
      <c r="A331" s="36">
        <v>47</v>
      </c>
      <c r="B331" s="35">
        <v>45203</v>
      </c>
      <c r="C331" s="36">
        <v>860</v>
      </c>
      <c r="D331" s="37">
        <v>16.8</v>
      </c>
      <c r="E331" s="73">
        <v>5003</v>
      </c>
      <c r="F331" s="65"/>
      <c r="H331" s="15">
        <v>47</v>
      </c>
      <c r="I331" s="82">
        <v>45203</v>
      </c>
      <c r="J331" s="15" t="s">
        <v>85</v>
      </c>
      <c r="K331" s="15" t="s">
        <v>86</v>
      </c>
      <c r="L331" s="15" t="s">
        <v>84</v>
      </c>
      <c r="M331" s="15">
        <v>1</v>
      </c>
      <c r="N331" s="83">
        <v>16.8</v>
      </c>
      <c r="O331" s="15">
        <v>5003</v>
      </c>
      <c r="P331" s="1">
        <f t="shared" si="2"/>
        <v>0</v>
      </c>
    </row>
    <row r="332" spans="1:16" s="8" customFormat="1" x14ac:dyDescent="0.25">
      <c r="A332" s="36">
        <v>48</v>
      </c>
      <c r="B332" s="35">
        <v>45203</v>
      </c>
      <c r="C332" s="36">
        <v>943</v>
      </c>
      <c r="D332" s="37">
        <v>17.5</v>
      </c>
      <c r="E332" s="73">
        <v>5001</v>
      </c>
      <c r="F332" s="65"/>
      <c r="H332" s="15">
        <v>48</v>
      </c>
      <c r="I332" s="82">
        <v>45203</v>
      </c>
      <c r="J332" s="15" t="s">
        <v>85</v>
      </c>
      <c r="K332" s="15" t="s">
        <v>92</v>
      </c>
      <c r="L332" s="15" t="s">
        <v>84</v>
      </c>
      <c r="M332" s="15">
        <v>1</v>
      </c>
      <c r="N332" s="83">
        <v>17.5</v>
      </c>
      <c r="O332" s="15">
        <v>5001</v>
      </c>
      <c r="P332" s="1">
        <f t="shared" si="2"/>
        <v>0</v>
      </c>
    </row>
    <row r="333" spans="1:16" s="8" customFormat="1" x14ac:dyDescent="0.25">
      <c r="A333" s="36">
        <v>49</v>
      </c>
      <c r="B333" s="35">
        <v>45203</v>
      </c>
      <c r="C333" s="36">
        <v>837</v>
      </c>
      <c r="D333" s="37">
        <v>15.4</v>
      </c>
      <c r="E333" s="73">
        <v>5041</v>
      </c>
      <c r="F333" s="65"/>
      <c r="H333" s="15">
        <v>49</v>
      </c>
      <c r="I333" s="82">
        <v>45203</v>
      </c>
      <c r="J333" s="15" t="s">
        <v>85</v>
      </c>
      <c r="K333" s="15" t="s">
        <v>87</v>
      </c>
      <c r="L333" s="15" t="s">
        <v>84</v>
      </c>
      <c r="M333" s="15">
        <v>1</v>
      </c>
      <c r="N333" s="83">
        <v>15.4</v>
      </c>
      <c r="O333" s="15">
        <v>5041</v>
      </c>
      <c r="P333" s="1">
        <f t="shared" si="2"/>
        <v>0</v>
      </c>
    </row>
    <row r="334" spans="1:16" s="8" customFormat="1" x14ac:dyDescent="0.25">
      <c r="A334" s="36">
        <v>50</v>
      </c>
      <c r="B334" s="35">
        <v>45203</v>
      </c>
      <c r="C334" s="36">
        <v>837</v>
      </c>
      <c r="D334" s="37">
        <v>16.100000000000001</v>
      </c>
      <c r="E334" s="73">
        <v>4923</v>
      </c>
      <c r="F334" s="65"/>
      <c r="H334" s="15">
        <v>50</v>
      </c>
      <c r="I334" s="82">
        <v>45203</v>
      </c>
      <c r="J334" s="15" t="s">
        <v>85</v>
      </c>
      <c r="K334" s="15" t="s">
        <v>87</v>
      </c>
      <c r="L334" s="15" t="s">
        <v>84</v>
      </c>
      <c r="M334" s="15">
        <v>1</v>
      </c>
      <c r="N334" s="83">
        <v>16.100000000000001</v>
      </c>
      <c r="O334" s="15">
        <v>4923</v>
      </c>
      <c r="P334" s="1">
        <f t="shared" si="2"/>
        <v>0</v>
      </c>
    </row>
    <row r="335" spans="1:16" s="8" customFormat="1" x14ac:dyDescent="0.25">
      <c r="A335" s="36">
        <v>51</v>
      </c>
      <c r="B335" s="35">
        <v>45203</v>
      </c>
      <c r="C335" s="36">
        <v>837</v>
      </c>
      <c r="D335" s="37">
        <v>16.8</v>
      </c>
      <c r="E335" s="73">
        <v>5082</v>
      </c>
      <c r="F335" s="65"/>
      <c r="H335" s="15">
        <v>51</v>
      </c>
      <c r="I335" s="82">
        <v>45203</v>
      </c>
      <c r="J335" s="15" t="s">
        <v>85</v>
      </c>
      <c r="K335" s="15" t="s">
        <v>87</v>
      </c>
      <c r="L335" s="15" t="s">
        <v>84</v>
      </c>
      <c r="M335" s="15">
        <v>1</v>
      </c>
      <c r="N335" s="83">
        <v>16.8</v>
      </c>
      <c r="O335" s="15">
        <v>5082</v>
      </c>
      <c r="P335" s="1">
        <f t="shared" si="2"/>
        <v>0</v>
      </c>
    </row>
    <row r="336" spans="1:16" s="8" customFormat="1" x14ac:dyDescent="0.25">
      <c r="A336" s="36">
        <v>52</v>
      </c>
      <c r="B336" s="35">
        <v>45203</v>
      </c>
      <c r="C336" s="36">
        <v>909</v>
      </c>
      <c r="D336" s="37">
        <v>14.7</v>
      </c>
      <c r="E336" s="73">
        <v>5034</v>
      </c>
      <c r="F336" s="65"/>
      <c r="H336" s="15">
        <v>52</v>
      </c>
      <c r="I336" s="82">
        <v>45203</v>
      </c>
      <c r="J336" s="15" t="s">
        <v>85</v>
      </c>
      <c r="K336" s="15" t="s">
        <v>90</v>
      </c>
      <c r="L336" s="15" t="s">
        <v>84</v>
      </c>
      <c r="M336" s="15">
        <v>1</v>
      </c>
      <c r="N336" s="83">
        <v>14.7</v>
      </c>
      <c r="O336" s="15">
        <v>5034</v>
      </c>
      <c r="P336" s="1">
        <f t="shared" si="2"/>
        <v>0</v>
      </c>
    </row>
    <row r="337" spans="1:16" s="8" customFormat="1" x14ac:dyDescent="0.25">
      <c r="A337" s="36">
        <v>53</v>
      </c>
      <c r="B337" s="35">
        <v>45203</v>
      </c>
      <c r="C337" s="36">
        <v>909</v>
      </c>
      <c r="D337" s="37">
        <v>14.5</v>
      </c>
      <c r="E337" s="73">
        <v>4926</v>
      </c>
      <c r="F337" s="65"/>
      <c r="H337" s="15">
        <v>53</v>
      </c>
      <c r="I337" s="82">
        <v>45203</v>
      </c>
      <c r="J337" s="15" t="s">
        <v>85</v>
      </c>
      <c r="K337" s="15" t="s">
        <v>90</v>
      </c>
      <c r="L337" s="15" t="s">
        <v>84</v>
      </c>
      <c r="M337" s="15">
        <v>1</v>
      </c>
      <c r="N337" s="83">
        <v>14.5</v>
      </c>
      <c r="O337" s="15">
        <v>4926</v>
      </c>
      <c r="P337" s="1">
        <f t="shared" si="2"/>
        <v>0</v>
      </c>
    </row>
    <row r="338" spans="1:16" s="8" customFormat="1" x14ac:dyDescent="0.25">
      <c r="A338" s="36">
        <v>54</v>
      </c>
      <c r="B338" s="35">
        <v>45203</v>
      </c>
      <c r="C338" s="36">
        <v>943</v>
      </c>
      <c r="D338" s="37">
        <v>15.9</v>
      </c>
      <c r="E338" s="73">
        <v>4952</v>
      </c>
      <c r="F338" s="65"/>
      <c r="H338" s="15">
        <v>54</v>
      </c>
      <c r="I338" s="82">
        <v>45203</v>
      </c>
      <c r="J338" s="15" t="s">
        <v>85</v>
      </c>
      <c r="K338" s="15" t="s">
        <v>92</v>
      </c>
      <c r="L338" s="15" t="s">
        <v>84</v>
      </c>
      <c r="M338" s="15">
        <v>1</v>
      </c>
      <c r="N338" s="83">
        <v>15.9</v>
      </c>
      <c r="O338" s="15">
        <v>4952</v>
      </c>
      <c r="P338" s="1">
        <f t="shared" si="2"/>
        <v>0</v>
      </c>
    </row>
    <row r="339" spans="1:16" s="8" customFormat="1" x14ac:dyDescent="0.25">
      <c r="A339" s="36">
        <v>55</v>
      </c>
      <c r="B339" s="35">
        <v>45203</v>
      </c>
      <c r="C339" s="36">
        <v>908</v>
      </c>
      <c r="D339" s="37">
        <v>16.899999999999999</v>
      </c>
      <c r="E339" s="73">
        <v>5044</v>
      </c>
      <c r="F339" s="65"/>
      <c r="H339" s="15">
        <v>55</v>
      </c>
      <c r="I339" s="82">
        <v>45203</v>
      </c>
      <c r="J339" s="15" t="s">
        <v>88</v>
      </c>
      <c r="K339" s="15" t="s">
        <v>89</v>
      </c>
      <c r="L339" s="15" t="s">
        <v>84</v>
      </c>
      <c r="M339" s="15">
        <v>1</v>
      </c>
      <c r="N339" s="83">
        <v>16.899999999999999</v>
      </c>
      <c r="O339" s="15">
        <v>5044</v>
      </c>
      <c r="P339" s="1">
        <f t="shared" si="2"/>
        <v>0</v>
      </c>
    </row>
    <row r="340" spans="1:16" s="8" customFormat="1" x14ac:dyDescent="0.25">
      <c r="A340" s="36">
        <v>56</v>
      </c>
      <c r="B340" s="35">
        <v>45203</v>
      </c>
      <c r="C340" s="36">
        <v>908</v>
      </c>
      <c r="D340" s="37">
        <v>16</v>
      </c>
      <c r="E340" s="73">
        <v>4932</v>
      </c>
      <c r="F340" s="65"/>
      <c r="H340" s="15">
        <v>56</v>
      </c>
      <c r="I340" s="82">
        <v>45203</v>
      </c>
      <c r="J340" s="15" t="s">
        <v>88</v>
      </c>
      <c r="K340" s="15" t="s">
        <v>89</v>
      </c>
      <c r="L340" s="15" t="s">
        <v>84</v>
      </c>
      <c r="M340" s="15">
        <v>1</v>
      </c>
      <c r="N340" s="83">
        <v>16</v>
      </c>
      <c r="O340" s="15">
        <v>4932</v>
      </c>
      <c r="P340" s="1">
        <f t="shared" si="2"/>
        <v>0</v>
      </c>
    </row>
    <row r="341" spans="1:16" s="8" customFormat="1" x14ac:dyDescent="0.25">
      <c r="A341" s="36">
        <v>57</v>
      </c>
      <c r="B341" s="35">
        <v>45204</v>
      </c>
      <c r="C341" s="36">
        <v>432</v>
      </c>
      <c r="D341" s="37">
        <v>17</v>
      </c>
      <c r="E341" s="73">
        <v>5075</v>
      </c>
      <c r="F341" s="65"/>
      <c r="H341" s="15">
        <v>57</v>
      </c>
      <c r="I341" s="82">
        <v>45204</v>
      </c>
      <c r="J341" s="15" t="s">
        <v>88</v>
      </c>
      <c r="K341" s="15" t="s">
        <v>99</v>
      </c>
      <c r="L341" s="15" t="s">
        <v>84</v>
      </c>
      <c r="M341" s="15">
        <v>1</v>
      </c>
      <c r="N341" s="83">
        <v>17</v>
      </c>
      <c r="O341" s="15">
        <v>5075</v>
      </c>
      <c r="P341" s="1">
        <f t="shared" si="2"/>
        <v>0</v>
      </c>
    </row>
    <row r="342" spans="1:16" s="8" customFormat="1" x14ac:dyDescent="0.25">
      <c r="A342" s="36">
        <v>58</v>
      </c>
      <c r="B342" s="35">
        <v>45204</v>
      </c>
      <c r="C342" s="36">
        <v>837</v>
      </c>
      <c r="D342" s="37">
        <v>18.100000000000001</v>
      </c>
      <c r="E342" s="73">
        <v>5084</v>
      </c>
      <c r="F342" s="65"/>
      <c r="H342" s="15">
        <v>58</v>
      </c>
      <c r="I342" s="82">
        <v>45204</v>
      </c>
      <c r="J342" s="15" t="s">
        <v>85</v>
      </c>
      <c r="K342" s="15" t="s">
        <v>87</v>
      </c>
      <c r="L342" s="15" t="s">
        <v>84</v>
      </c>
      <c r="M342" s="15">
        <v>1</v>
      </c>
      <c r="N342" s="83">
        <v>18.100000000000001</v>
      </c>
      <c r="O342" s="15">
        <v>5084</v>
      </c>
      <c r="P342" s="1">
        <f t="shared" si="2"/>
        <v>0</v>
      </c>
    </row>
    <row r="343" spans="1:16" s="8" customFormat="1" x14ac:dyDescent="0.25">
      <c r="A343" s="36">
        <v>59</v>
      </c>
      <c r="B343" s="35">
        <v>45204</v>
      </c>
      <c r="C343" s="36">
        <v>837</v>
      </c>
      <c r="D343" s="37">
        <v>16.5</v>
      </c>
      <c r="E343" s="73">
        <v>5037</v>
      </c>
      <c r="F343" s="65"/>
      <c r="H343" s="15">
        <v>59</v>
      </c>
      <c r="I343" s="82">
        <v>45204</v>
      </c>
      <c r="J343" s="15" t="s">
        <v>85</v>
      </c>
      <c r="K343" s="15" t="s">
        <v>87</v>
      </c>
      <c r="L343" s="15" t="s">
        <v>84</v>
      </c>
      <c r="M343" s="15">
        <v>1</v>
      </c>
      <c r="N343" s="83">
        <v>16.5</v>
      </c>
      <c r="O343" s="15">
        <v>5037</v>
      </c>
      <c r="P343" s="1">
        <f t="shared" si="2"/>
        <v>0</v>
      </c>
    </row>
    <row r="344" spans="1:16" s="8" customFormat="1" x14ac:dyDescent="0.25">
      <c r="A344" s="36">
        <v>60</v>
      </c>
      <c r="B344" s="35">
        <v>45204</v>
      </c>
      <c r="C344" s="36">
        <v>837</v>
      </c>
      <c r="D344" s="37">
        <v>16.8</v>
      </c>
      <c r="E344" s="73">
        <v>5053</v>
      </c>
      <c r="F344" s="65"/>
      <c r="H344" s="15">
        <v>60</v>
      </c>
      <c r="I344" s="82">
        <v>45204</v>
      </c>
      <c r="J344" s="15" t="s">
        <v>85</v>
      </c>
      <c r="K344" s="15" t="s">
        <v>87</v>
      </c>
      <c r="L344" s="15" t="s">
        <v>84</v>
      </c>
      <c r="M344" s="15">
        <v>1</v>
      </c>
      <c r="N344" s="83">
        <v>16.8</v>
      </c>
      <c r="O344" s="15">
        <v>5053</v>
      </c>
      <c r="P344" s="1">
        <f t="shared" si="2"/>
        <v>0</v>
      </c>
    </row>
    <row r="345" spans="1:16" s="8" customFormat="1" x14ac:dyDescent="0.25">
      <c r="A345" s="36">
        <v>61</v>
      </c>
      <c r="B345" s="35">
        <v>45204</v>
      </c>
      <c r="C345" s="36">
        <v>908</v>
      </c>
      <c r="D345" s="37">
        <v>15.9</v>
      </c>
      <c r="E345" s="73">
        <v>5046</v>
      </c>
      <c r="F345" s="65"/>
      <c r="H345" s="15">
        <v>61</v>
      </c>
      <c r="I345" s="82">
        <v>45204</v>
      </c>
      <c r="J345" s="15" t="s">
        <v>88</v>
      </c>
      <c r="K345" s="15" t="s">
        <v>89</v>
      </c>
      <c r="L345" s="15" t="s">
        <v>84</v>
      </c>
      <c r="M345" s="15">
        <v>1</v>
      </c>
      <c r="N345" s="83">
        <v>15.9</v>
      </c>
      <c r="O345" s="15">
        <v>5046</v>
      </c>
      <c r="P345" s="1">
        <f t="shared" si="2"/>
        <v>0</v>
      </c>
    </row>
    <row r="346" spans="1:16" s="8" customFormat="1" x14ac:dyDescent="0.25">
      <c r="A346" s="36">
        <v>62</v>
      </c>
      <c r="B346" s="35">
        <v>45204</v>
      </c>
      <c r="C346" s="36">
        <v>908</v>
      </c>
      <c r="D346" s="37">
        <v>16.2</v>
      </c>
      <c r="E346" s="73">
        <v>5071</v>
      </c>
      <c r="F346" s="65"/>
      <c r="H346" s="15">
        <v>62</v>
      </c>
      <c r="I346" s="82">
        <v>45204</v>
      </c>
      <c r="J346" s="15" t="s">
        <v>88</v>
      </c>
      <c r="K346" s="15" t="s">
        <v>89</v>
      </c>
      <c r="L346" s="15" t="s">
        <v>84</v>
      </c>
      <c r="M346" s="15">
        <v>1</v>
      </c>
      <c r="N346" s="83">
        <v>16.2</v>
      </c>
      <c r="O346" s="15">
        <v>5071</v>
      </c>
      <c r="P346" s="1">
        <f t="shared" si="2"/>
        <v>0</v>
      </c>
    </row>
    <row r="347" spans="1:16" s="8" customFormat="1" x14ac:dyDescent="0.25">
      <c r="A347" s="36">
        <v>63</v>
      </c>
      <c r="B347" s="35">
        <v>45204</v>
      </c>
      <c r="C347" s="36">
        <v>943</v>
      </c>
      <c r="D347" s="37">
        <v>15.3</v>
      </c>
      <c r="E347" s="73">
        <v>5022</v>
      </c>
      <c r="F347" s="65"/>
      <c r="H347" s="15">
        <v>63</v>
      </c>
      <c r="I347" s="82">
        <v>45204</v>
      </c>
      <c r="J347" s="15" t="s">
        <v>85</v>
      </c>
      <c r="K347" s="15" t="s">
        <v>92</v>
      </c>
      <c r="L347" s="15" t="s">
        <v>84</v>
      </c>
      <c r="M347" s="15">
        <v>1</v>
      </c>
      <c r="N347" s="83">
        <v>15.3</v>
      </c>
      <c r="O347" s="15">
        <v>5022</v>
      </c>
      <c r="P347" s="1">
        <f t="shared" si="2"/>
        <v>0</v>
      </c>
    </row>
    <row r="348" spans="1:16" s="8" customFormat="1" x14ac:dyDescent="0.25">
      <c r="A348" s="36">
        <v>64</v>
      </c>
      <c r="B348" s="35">
        <v>45204</v>
      </c>
      <c r="C348" s="36">
        <v>943</v>
      </c>
      <c r="D348" s="37">
        <v>17.8</v>
      </c>
      <c r="E348" s="73">
        <v>5056</v>
      </c>
      <c r="F348" s="65"/>
      <c r="H348" s="15">
        <v>64</v>
      </c>
      <c r="I348" s="82">
        <v>45204</v>
      </c>
      <c r="J348" s="15" t="s">
        <v>85</v>
      </c>
      <c r="K348" s="15" t="s">
        <v>92</v>
      </c>
      <c r="L348" s="15" t="s">
        <v>84</v>
      </c>
      <c r="M348" s="15">
        <v>1</v>
      </c>
      <c r="N348" s="83">
        <v>17.8</v>
      </c>
      <c r="O348" s="15">
        <v>5056</v>
      </c>
      <c r="P348" s="1">
        <f t="shared" si="2"/>
        <v>0</v>
      </c>
    </row>
    <row r="349" spans="1:16" s="8" customFormat="1" x14ac:dyDescent="0.25">
      <c r="A349" s="36">
        <v>65</v>
      </c>
      <c r="B349" s="35">
        <v>45204</v>
      </c>
      <c r="C349" s="36">
        <v>943</v>
      </c>
      <c r="D349" s="37">
        <v>16.3</v>
      </c>
      <c r="E349" s="73">
        <v>5089</v>
      </c>
      <c r="F349" s="65"/>
      <c r="H349" s="15">
        <v>65</v>
      </c>
      <c r="I349" s="82">
        <v>45204</v>
      </c>
      <c r="J349" s="15" t="s">
        <v>85</v>
      </c>
      <c r="K349" s="15" t="s">
        <v>92</v>
      </c>
      <c r="L349" s="15" t="s">
        <v>84</v>
      </c>
      <c r="M349" s="15">
        <v>1</v>
      </c>
      <c r="N349" s="83">
        <v>16.3</v>
      </c>
      <c r="O349" s="15">
        <v>5089</v>
      </c>
      <c r="P349" s="1">
        <f t="shared" si="2"/>
        <v>0</v>
      </c>
    </row>
    <row r="350" spans="1:16" s="8" customFormat="1" x14ac:dyDescent="0.25">
      <c r="A350" s="36">
        <v>66</v>
      </c>
      <c r="B350" s="35">
        <v>45204</v>
      </c>
      <c r="C350" s="36">
        <v>768</v>
      </c>
      <c r="D350" s="37">
        <v>16.100000000000001</v>
      </c>
      <c r="E350" s="73">
        <v>5031</v>
      </c>
      <c r="F350" s="65"/>
      <c r="H350" s="15">
        <v>66</v>
      </c>
      <c r="I350" s="82">
        <v>45204</v>
      </c>
      <c r="J350" s="15" t="s">
        <v>88</v>
      </c>
      <c r="K350" s="15" t="s">
        <v>100</v>
      </c>
      <c r="L350" s="15" t="s">
        <v>84</v>
      </c>
      <c r="M350" s="15">
        <v>1</v>
      </c>
      <c r="N350" s="83">
        <v>16.100000000000001</v>
      </c>
      <c r="O350" s="15">
        <v>5031</v>
      </c>
      <c r="P350" s="1">
        <f t="shared" si="2"/>
        <v>0</v>
      </c>
    </row>
    <row r="351" spans="1:16" s="8" customFormat="1" x14ac:dyDescent="0.25">
      <c r="A351" s="36">
        <v>67</v>
      </c>
      <c r="B351" s="35">
        <v>45204</v>
      </c>
      <c r="C351" s="36">
        <v>943</v>
      </c>
      <c r="D351" s="37">
        <v>17.5</v>
      </c>
      <c r="E351" s="73">
        <v>5077</v>
      </c>
      <c r="F351" s="65"/>
      <c r="H351" s="15">
        <v>67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17.5</v>
      </c>
      <c r="O351" s="15">
        <v>5077</v>
      </c>
      <c r="P351" s="1">
        <f t="shared" si="2"/>
        <v>0</v>
      </c>
    </row>
    <row r="352" spans="1:16" s="8" customFormat="1" x14ac:dyDescent="0.25">
      <c r="A352" s="36">
        <v>68</v>
      </c>
      <c r="B352" s="35">
        <v>45204</v>
      </c>
      <c r="C352" s="36">
        <v>768</v>
      </c>
      <c r="D352" s="37">
        <v>16.100000000000001</v>
      </c>
      <c r="E352" s="73">
        <v>5042</v>
      </c>
      <c r="F352" s="65"/>
      <c r="H352" s="15">
        <v>68</v>
      </c>
      <c r="I352" s="82">
        <v>45204</v>
      </c>
      <c r="J352" s="15" t="s">
        <v>88</v>
      </c>
      <c r="K352" s="15" t="s">
        <v>100</v>
      </c>
      <c r="L352" s="15" t="s">
        <v>84</v>
      </c>
      <c r="M352" s="15">
        <v>1</v>
      </c>
      <c r="N352" s="83">
        <v>16.100000000000001</v>
      </c>
      <c r="O352" s="15">
        <v>5042</v>
      </c>
      <c r="P352" s="1">
        <f t="shared" si="2"/>
        <v>0</v>
      </c>
    </row>
    <row r="353" spans="1:16" s="8" customFormat="1" x14ac:dyDescent="0.25">
      <c r="A353" s="36">
        <v>69</v>
      </c>
      <c r="B353" s="35">
        <v>45204</v>
      </c>
      <c r="C353" s="36">
        <v>831</v>
      </c>
      <c r="D353" s="37">
        <v>16.8</v>
      </c>
      <c r="E353" s="73">
        <v>5039</v>
      </c>
      <c r="F353" s="65"/>
      <c r="H353" s="15">
        <v>69</v>
      </c>
      <c r="I353" s="82">
        <v>45204</v>
      </c>
      <c r="J353" s="15" t="s">
        <v>88</v>
      </c>
      <c r="K353" s="15" t="s">
        <v>102</v>
      </c>
      <c r="L353" s="15" t="s">
        <v>84</v>
      </c>
      <c r="M353" s="15">
        <v>1</v>
      </c>
      <c r="N353" s="83">
        <v>16.8</v>
      </c>
      <c r="O353" s="15">
        <v>5039</v>
      </c>
      <c r="P353" s="1">
        <f t="shared" si="2"/>
        <v>0</v>
      </c>
    </row>
    <row r="354" spans="1:16" s="8" customFormat="1" x14ac:dyDescent="0.25">
      <c r="A354" s="36">
        <v>70</v>
      </c>
      <c r="B354" s="35">
        <v>45204</v>
      </c>
      <c r="C354" s="36">
        <v>831</v>
      </c>
      <c r="D354" s="37">
        <v>16.3</v>
      </c>
      <c r="E354" s="73">
        <v>5051</v>
      </c>
      <c r="F354" s="65"/>
      <c r="H354" s="15">
        <v>70</v>
      </c>
      <c r="I354" s="82">
        <v>45204</v>
      </c>
      <c r="J354" s="15" t="s">
        <v>88</v>
      </c>
      <c r="K354" s="15" t="s">
        <v>102</v>
      </c>
      <c r="L354" s="15" t="s">
        <v>84</v>
      </c>
      <c r="M354" s="15">
        <v>1</v>
      </c>
      <c r="N354" s="83">
        <v>16.3</v>
      </c>
      <c r="O354" s="15">
        <v>5051</v>
      </c>
      <c r="P354" s="1">
        <f t="shared" si="2"/>
        <v>0</v>
      </c>
    </row>
    <row r="355" spans="1:16" s="8" customFormat="1" x14ac:dyDescent="0.25">
      <c r="A355" s="36">
        <v>71</v>
      </c>
      <c r="B355" s="35">
        <v>45204</v>
      </c>
      <c r="C355" s="36">
        <v>909</v>
      </c>
      <c r="D355" s="37">
        <v>16.8</v>
      </c>
      <c r="E355" s="73">
        <v>5050</v>
      </c>
      <c r="F355" s="65"/>
      <c r="H355" s="15">
        <v>71</v>
      </c>
      <c r="I355" s="82">
        <v>45204</v>
      </c>
      <c r="J355" s="15" t="s">
        <v>85</v>
      </c>
      <c r="K355" s="15" t="s">
        <v>90</v>
      </c>
      <c r="L355" s="15" t="s">
        <v>84</v>
      </c>
      <c r="M355" s="15">
        <v>1</v>
      </c>
      <c r="N355" s="83">
        <v>16.8</v>
      </c>
      <c r="O355" s="15">
        <v>5050</v>
      </c>
      <c r="P355" s="1">
        <f t="shared" si="2"/>
        <v>0</v>
      </c>
    </row>
    <row r="356" spans="1:16" s="8" customFormat="1" x14ac:dyDescent="0.25">
      <c r="A356" s="36">
        <v>72</v>
      </c>
      <c r="B356" s="35">
        <v>45204</v>
      </c>
      <c r="C356" s="36">
        <v>28</v>
      </c>
      <c r="D356" s="37">
        <v>17.2</v>
      </c>
      <c r="E356" s="73">
        <v>5085</v>
      </c>
      <c r="F356" s="65"/>
      <c r="H356" s="15">
        <v>72</v>
      </c>
      <c r="I356" s="82">
        <v>45204</v>
      </c>
      <c r="J356" s="15" t="s">
        <v>85</v>
      </c>
      <c r="K356" s="15" t="s">
        <v>96</v>
      </c>
      <c r="L356" s="15" t="s">
        <v>84</v>
      </c>
      <c r="M356" s="15">
        <v>1</v>
      </c>
      <c r="N356" s="83">
        <v>17.2</v>
      </c>
      <c r="O356" s="15">
        <v>5085</v>
      </c>
      <c r="P356" s="1">
        <f t="shared" si="2"/>
        <v>0</v>
      </c>
    </row>
    <row r="357" spans="1:16" s="8" customFormat="1" x14ac:dyDescent="0.25">
      <c r="A357" s="36">
        <v>73</v>
      </c>
      <c r="B357" s="35">
        <v>45204</v>
      </c>
      <c r="C357" s="36">
        <v>28</v>
      </c>
      <c r="D357" s="37">
        <v>16.899999999999999</v>
      </c>
      <c r="E357" s="73">
        <v>5054</v>
      </c>
      <c r="F357" s="65"/>
      <c r="H357" s="15">
        <v>73</v>
      </c>
      <c r="I357" s="82">
        <v>45204</v>
      </c>
      <c r="J357" s="15" t="s">
        <v>85</v>
      </c>
      <c r="K357" s="15" t="s">
        <v>96</v>
      </c>
      <c r="L357" s="15" t="s">
        <v>84</v>
      </c>
      <c r="M357" s="15">
        <v>1</v>
      </c>
      <c r="N357" s="83">
        <v>16.899999999999999</v>
      </c>
      <c r="O357" s="15">
        <v>5054</v>
      </c>
      <c r="P357" s="1">
        <f t="shared" si="2"/>
        <v>0</v>
      </c>
    </row>
    <row r="358" spans="1:16" s="8" customFormat="1" x14ac:dyDescent="0.25">
      <c r="A358" s="36">
        <v>74</v>
      </c>
      <c r="B358" s="35">
        <v>45204</v>
      </c>
      <c r="C358" s="36">
        <v>266</v>
      </c>
      <c r="D358" s="37">
        <v>17.5</v>
      </c>
      <c r="E358" s="73">
        <v>5043</v>
      </c>
      <c r="F358" s="65"/>
      <c r="H358" s="15">
        <v>74</v>
      </c>
      <c r="I358" s="82">
        <v>45204</v>
      </c>
      <c r="J358" s="15" t="s">
        <v>85</v>
      </c>
      <c r="K358" s="15" t="s">
        <v>97</v>
      </c>
      <c r="L358" s="15" t="s">
        <v>84</v>
      </c>
      <c r="M358" s="15">
        <v>1</v>
      </c>
      <c r="N358" s="83">
        <v>17.5</v>
      </c>
      <c r="O358" s="15">
        <v>5043</v>
      </c>
      <c r="P358" s="1">
        <f t="shared" si="2"/>
        <v>0</v>
      </c>
    </row>
    <row r="359" spans="1:16" s="8" customFormat="1" x14ac:dyDescent="0.25">
      <c r="A359" s="36">
        <v>75</v>
      </c>
      <c r="B359" s="35">
        <v>45204</v>
      </c>
      <c r="C359" s="36">
        <v>266</v>
      </c>
      <c r="D359" s="37">
        <v>16.7</v>
      </c>
      <c r="E359" s="73">
        <v>5063</v>
      </c>
      <c r="F359" s="65"/>
      <c r="H359" s="15">
        <v>75</v>
      </c>
      <c r="I359" s="82">
        <v>45204</v>
      </c>
      <c r="J359" s="15" t="s">
        <v>85</v>
      </c>
      <c r="K359" s="15" t="s">
        <v>97</v>
      </c>
      <c r="L359" s="15" t="s">
        <v>84</v>
      </c>
      <c r="M359" s="15">
        <v>1</v>
      </c>
      <c r="N359" s="83">
        <v>16.7</v>
      </c>
      <c r="O359" s="15">
        <v>5063</v>
      </c>
      <c r="P359" s="1">
        <f t="shared" si="2"/>
        <v>0</v>
      </c>
    </row>
    <row r="360" spans="1:16" s="8" customFormat="1" x14ac:dyDescent="0.25">
      <c r="A360" s="36">
        <v>76</v>
      </c>
      <c r="B360" s="35">
        <v>45204</v>
      </c>
      <c r="C360" s="36">
        <v>911</v>
      </c>
      <c r="D360" s="37">
        <v>15.3</v>
      </c>
      <c r="E360" s="73">
        <v>5033</v>
      </c>
      <c r="F360" s="65"/>
      <c r="H360" s="15">
        <v>76</v>
      </c>
      <c r="I360" s="82">
        <v>45204</v>
      </c>
      <c r="J360" s="15" t="s">
        <v>88</v>
      </c>
      <c r="K360" s="15" t="s">
        <v>93</v>
      </c>
      <c r="L360" s="15" t="s">
        <v>84</v>
      </c>
      <c r="M360" s="15">
        <v>1</v>
      </c>
      <c r="N360" s="83">
        <v>15.3</v>
      </c>
      <c r="O360" s="15">
        <v>5033</v>
      </c>
      <c r="P360" s="1">
        <f t="shared" si="2"/>
        <v>0</v>
      </c>
    </row>
    <row r="361" spans="1:16" s="8" customFormat="1" x14ac:dyDescent="0.25">
      <c r="A361" s="36">
        <v>77</v>
      </c>
      <c r="B361" s="35">
        <v>45204</v>
      </c>
      <c r="C361" s="36">
        <v>901</v>
      </c>
      <c r="D361" s="37">
        <v>15.3</v>
      </c>
      <c r="E361" s="73">
        <v>5045</v>
      </c>
      <c r="F361" s="65"/>
      <c r="H361" s="15">
        <v>77</v>
      </c>
      <c r="I361" s="82">
        <v>45204</v>
      </c>
      <c r="J361" s="15" t="s">
        <v>88</v>
      </c>
      <c r="K361" s="15" t="s">
        <v>91</v>
      </c>
      <c r="L361" s="15" t="s">
        <v>84</v>
      </c>
      <c r="M361" s="15">
        <v>1</v>
      </c>
      <c r="N361" s="83">
        <v>15.3</v>
      </c>
      <c r="O361" s="15">
        <v>5045</v>
      </c>
      <c r="P361" s="1">
        <f t="shared" si="2"/>
        <v>0</v>
      </c>
    </row>
    <row r="362" spans="1:16" s="8" customFormat="1" x14ac:dyDescent="0.25">
      <c r="A362" s="36">
        <v>78</v>
      </c>
      <c r="B362" s="35">
        <v>45204</v>
      </c>
      <c r="C362" s="36">
        <v>911</v>
      </c>
      <c r="D362" s="37">
        <v>16.2</v>
      </c>
      <c r="E362" s="73">
        <v>5074</v>
      </c>
      <c r="F362" s="65"/>
      <c r="H362" s="15">
        <v>78</v>
      </c>
      <c r="I362" s="82">
        <v>45204</v>
      </c>
      <c r="J362" s="15" t="s">
        <v>88</v>
      </c>
      <c r="K362" s="15" t="s">
        <v>93</v>
      </c>
      <c r="L362" s="15" t="s">
        <v>84</v>
      </c>
      <c r="M362" s="15">
        <v>1</v>
      </c>
      <c r="N362" s="83">
        <v>16.2</v>
      </c>
      <c r="O362" s="15">
        <v>5074</v>
      </c>
      <c r="P362" s="1">
        <f t="shared" si="2"/>
        <v>0</v>
      </c>
    </row>
    <row r="363" spans="1:16" s="8" customFormat="1" x14ac:dyDescent="0.25">
      <c r="A363" s="36">
        <v>79</v>
      </c>
      <c r="B363" s="35">
        <v>45204</v>
      </c>
      <c r="C363" s="36">
        <v>911</v>
      </c>
      <c r="D363" s="37">
        <v>16.100000000000001</v>
      </c>
      <c r="E363" s="73">
        <v>5088</v>
      </c>
      <c r="F363" s="65"/>
      <c r="H363" s="15">
        <v>79</v>
      </c>
      <c r="I363" s="82">
        <v>45204</v>
      </c>
      <c r="J363" s="15" t="s">
        <v>88</v>
      </c>
      <c r="K363" s="15" t="s">
        <v>93</v>
      </c>
      <c r="L363" s="15" t="s">
        <v>84</v>
      </c>
      <c r="M363" s="15">
        <v>1</v>
      </c>
      <c r="N363" s="83">
        <v>16.100000000000001</v>
      </c>
      <c r="O363" s="15">
        <v>5088</v>
      </c>
      <c r="P363" s="1">
        <f t="shared" si="2"/>
        <v>0</v>
      </c>
    </row>
    <row r="364" spans="1:16" s="8" customFormat="1" x14ac:dyDescent="0.25">
      <c r="A364" s="36">
        <v>80</v>
      </c>
      <c r="B364" s="35">
        <v>45204</v>
      </c>
      <c r="C364" s="36">
        <v>901</v>
      </c>
      <c r="D364" s="37">
        <v>16</v>
      </c>
      <c r="E364" s="73">
        <v>5060</v>
      </c>
      <c r="F364" s="65"/>
      <c r="H364" s="15">
        <v>80</v>
      </c>
      <c r="I364" s="82">
        <v>45204</v>
      </c>
      <c r="J364" s="15" t="s">
        <v>88</v>
      </c>
      <c r="K364" s="15" t="s">
        <v>91</v>
      </c>
      <c r="L364" s="15" t="s">
        <v>84</v>
      </c>
      <c r="M364" s="15">
        <v>1</v>
      </c>
      <c r="N364" s="83">
        <v>16</v>
      </c>
      <c r="O364" s="15">
        <v>5060</v>
      </c>
      <c r="P364" s="1">
        <f t="shared" si="2"/>
        <v>0</v>
      </c>
    </row>
    <row r="365" spans="1:16" s="8" customFormat="1" x14ac:dyDescent="0.25">
      <c r="A365" s="36">
        <v>81</v>
      </c>
      <c r="B365" s="35">
        <v>45204</v>
      </c>
      <c r="C365" s="36">
        <v>909</v>
      </c>
      <c r="D365" s="37">
        <v>14.8</v>
      </c>
      <c r="E365" s="73">
        <v>4994</v>
      </c>
      <c r="F365" s="65"/>
      <c r="H365" s="15">
        <v>81</v>
      </c>
      <c r="I365" s="82">
        <v>45204</v>
      </c>
      <c r="J365" s="15" t="s">
        <v>85</v>
      </c>
      <c r="K365" s="15" t="s">
        <v>90</v>
      </c>
      <c r="L365" s="15" t="s">
        <v>84</v>
      </c>
      <c r="M365" s="15">
        <v>1</v>
      </c>
      <c r="N365" s="83">
        <v>14.8</v>
      </c>
      <c r="O365" s="15">
        <v>4994</v>
      </c>
      <c r="P365" s="1">
        <f t="shared" si="2"/>
        <v>0</v>
      </c>
    </row>
    <row r="366" spans="1:16" s="8" customFormat="1" x14ac:dyDescent="0.25">
      <c r="A366" s="36">
        <v>82</v>
      </c>
      <c r="B366" s="35">
        <v>45204</v>
      </c>
      <c r="C366" s="36">
        <v>901</v>
      </c>
      <c r="D366" s="37">
        <v>16.399999999999999</v>
      </c>
      <c r="E366" s="73">
        <v>4955</v>
      </c>
      <c r="F366" s="65"/>
      <c r="H366" s="15">
        <v>82</v>
      </c>
      <c r="I366" s="82">
        <v>45204</v>
      </c>
      <c r="J366" s="15" t="s">
        <v>88</v>
      </c>
      <c r="K366" s="15" t="s">
        <v>91</v>
      </c>
      <c r="L366" s="15" t="s">
        <v>84</v>
      </c>
      <c r="M366" s="15">
        <v>1</v>
      </c>
      <c r="N366" s="83">
        <v>16.399999999999999</v>
      </c>
      <c r="O366" s="15">
        <v>4955</v>
      </c>
      <c r="P366" s="1">
        <f t="shared" si="2"/>
        <v>0</v>
      </c>
    </row>
    <row r="367" spans="1:16" s="8" customFormat="1" x14ac:dyDescent="0.25">
      <c r="A367" s="36">
        <v>83</v>
      </c>
      <c r="B367" s="35">
        <v>45204</v>
      </c>
      <c r="C367" s="36">
        <v>860</v>
      </c>
      <c r="D367" s="37">
        <v>18.2</v>
      </c>
      <c r="E367" s="73">
        <v>5162</v>
      </c>
      <c r="F367" s="65"/>
      <c r="H367" s="15">
        <v>83</v>
      </c>
      <c r="I367" s="82">
        <v>45204</v>
      </c>
      <c r="J367" s="15" t="s">
        <v>85</v>
      </c>
      <c r="K367" s="15" t="s">
        <v>86</v>
      </c>
      <c r="L367" s="15" t="s">
        <v>84</v>
      </c>
      <c r="M367" s="15">
        <v>1</v>
      </c>
      <c r="N367" s="83">
        <v>18.2</v>
      </c>
      <c r="O367" s="15">
        <v>5162</v>
      </c>
      <c r="P367" s="1">
        <f t="shared" si="2"/>
        <v>0</v>
      </c>
    </row>
    <row r="368" spans="1:16" s="8" customFormat="1" x14ac:dyDescent="0.25">
      <c r="A368" s="36">
        <v>84</v>
      </c>
      <c r="B368" s="35">
        <v>45204</v>
      </c>
      <c r="C368" s="36">
        <v>901</v>
      </c>
      <c r="D368" s="37">
        <v>16.5</v>
      </c>
      <c r="E368" s="73">
        <v>5078</v>
      </c>
      <c r="F368" s="65"/>
      <c r="H368" s="15">
        <v>84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16.5</v>
      </c>
      <c r="O368" s="15">
        <v>5078</v>
      </c>
      <c r="P368" s="1">
        <f t="shared" si="2"/>
        <v>0</v>
      </c>
    </row>
    <row r="369" spans="1:16" s="8" customFormat="1" x14ac:dyDescent="0.25">
      <c r="A369" s="36">
        <v>85</v>
      </c>
      <c r="B369" s="35">
        <v>45204</v>
      </c>
      <c r="C369" s="36">
        <v>911</v>
      </c>
      <c r="D369" s="37">
        <v>16.100000000000001</v>
      </c>
      <c r="E369" s="73">
        <v>4963</v>
      </c>
      <c r="F369" s="65"/>
      <c r="H369" s="15">
        <v>85</v>
      </c>
      <c r="I369" s="82">
        <v>45204</v>
      </c>
      <c r="J369" s="15" t="s">
        <v>88</v>
      </c>
      <c r="K369" s="15" t="s">
        <v>93</v>
      </c>
      <c r="L369" s="15" t="s">
        <v>84</v>
      </c>
      <c r="M369" s="15">
        <v>1</v>
      </c>
      <c r="N369" s="83">
        <v>16.100000000000001</v>
      </c>
      <c r="O369" s="15">
        <v>4963</v>
      </c>
      <c r="P369" s="1">
        <f t="shared" si="2"/>
        <v>0</v>
      </c>
    </row>
    <row r="370" spans="1:16" s="8" customFormat="1" x14ac:dyDescent="0.25">
      <c r="A370" s="36">
        <v>86</v>
      </c>
      <c r="B370" s="35">
        <v>45204</v>
      </c>
      <c r="C370" s="36">
        <v>629</v>
      </c>
      <c r="D370" s="37">
        <v>16.7</v>
      </c>
      <c r="E370" s="73">
        <v>4995</v>
      </c>
      <c r="F370" s="65"/>
      <c r="H370" s="15">
        <v>86</v>
      </c>
      <c r="I370" s="82">
        <v>45204</v>
      </c>
      <c r="J370" s="15" t="s">
        <v>88</v>
      </c>
      <c r="K370" s="15" t="s">
        <v>98</v>
      </c>
      <c r="L370" s="15" t="s">
        <v>84</v>
      </c>
      <c r="M370" s="15">
        <v>1</v>
      </c>
      <c r="N370" s="83">
        <v>16.7</v>
      </c>
      <c r="O370" s="15">
        <v>4995</v>
      </c>
      <c r="P370" s="1">
        <f t="shared" si="2"/>
        <v>0</v>
      </c>
    </row>
    <row r="371" spans="1:16" s="8" customFormat="1" x14ac:dyDescent="0.25">
      <c r="A371" s="36">
        <v>87</v>
      </c>
      <c r="B371" s="35">
        <v>45204</v>
      </c>
      <c r="C371" s="36">
        <v>837</v>
      </c>
      <c r="D371" s="37">
        <v>16.2</v>
      </c>
      <c r="E371" s="73">
        <v>4984</v>
      </c>
      <c r="F371" s="65"/>
      <c r="H371" s="15">
        <v>87</v>
      </c>
      <c r="I371" s="82">
        <v>45204</v>
      </c>
      <c r="J371" s="15" t="s">
        <v>85</v>
      </c>
      <c r="K371" s="15" t="s">
        <v>87</v>
      </c>
      <c r="L371" s="15" t="s">
        <v>84</v>
      </c>
      <c r="M371" s="15">
        <v>1</v>
      </c>
      <c r="N371" s="83">
        <v>16.2</v>
      </c>
      <c r="O371" s="15">
        <v>4984</v>
      </c>
      <c r="P371" s="1">
        <f t="shared" si="2"/>
        <v>0</v>
      </c>
    </row>
    <row r="372" spans="1:16" s="8" customFormat="1" x14ac:dyDescent="0.25">
      <c r="A372" s="36">
        <v>88</v>
      </c>
      <c r="B372" s="35">
        <v>45204</v>
      </c>
      <c r="C372" s="36">
        <v>629</v>
      </c>
      <c r="D372" s="37">
        <v>17.899999999999999</v>
      </c>
      <c r="E372" s="73">
        <v>5023</v>
      </c>
      <c r="F372" s="65"/>
      <c r="H372" s="15">
        <v>88</v>
      </c>
      <c r="I372" s="82">
        <v>45204</v>
      </c>
      <c r="J372" s="15" t="s">
        <v>88</v>
      </c>
      <c r="K372" s="15" t="s">
        <v>98</v>
      </c>
      <c r="L372" s="15" t="s">
        <v>84</v>
      </c>
      <c r="M372" s="15">
        <v>1</v>
      </c>
      <c r="N372" s="83">
        <v>17.899999999999999</v>
      </c>
      <c r="O372" s="15">
        <v>5023</v>
      </c>
      <c r="P372" s="1">
        <f t="shared" si="2"/>
        <v>0</v>
      </c>
    </row>
    <row r="373" spans="1:16" s="8" customFormat="1" x14ac:dyDescent="0.25">
      <c r="A373" s="36">
        <v>89</v>
      </c>
      <c r="B373" s="35">
        <v>45204</v>
      </c>
      <c r="C373" s="36">
        <v>943</v>
      </c>
      <c r="D373" s="37">
        <v>14.8</v>
      </c>
      <c r="E373" s="73">
        <v>5028</v>
      </c>
      <c r="F373" s="65"/>
      <c r="H373" s="15">
        <v>89</v>
      </c>
      <c r="I373" s="82">
        <v>45204</v>
      </c>
      <c r="J373" s="15" t="s">
        <v>85</v>
      </c>
      <c r="K373" s="15" t="s">
        <v>92</v>
      </c>
      <c r="L373" s="15" t="s">
        <v>84</v>
      </c>
      <c r="M373" s="15">
        <v>1</v>
      </c>
      <c r="N373" s="83">
        <v>14.8</v>
      </c>
      <c r="O373" s="15">
        <v>5028</v>
      </c>
      <c r="P373" s="1">
        <f t="shared" si="2"/>
        <v>0</v>
      </c>
    </row>
    <row r="374" spans="1:16" s="8" customFormat="1" x14ac:dyDescent="0.25">
      <c r="A374" s="36">
        <v>90</v>
      </c>
      <c r="B374" s="35">
        <v>45204</v>
      </c>
      <c r="C374" s="36">
        <v>943</v>
      </c>
      <c r="D374" s="37">
        <v>16.100000000000001</v>
      </c>
      <c r="E374" s="73">
        <v>4942</v>
      </c>
      <c r="F374" s="65"/>
      <c r="H374" s="15">
        <v>90</v>
      </c>
      <c r="I374" s="82">
        <v>45204</v>
      </c>
      <c r="J374" s="15" t="s">
        <v>85</v>
      </c>
      <c r="K374" s="15" t="s">
        <v>92</v>
      </c>
      <c r="L374" s="15" t="s">
        <v>84</v>
      </c>
      <c r="M374" s="15">
        <v>1</v>
      </c>
      <c r="N374" s="83">
        <v>16.100000000000001</v>
      </c>
      <c r="O374" s="15">
        <v>4942</v>
      </c>
      <c r="P374" s="1">
        <f t="shared" ref="P374:P437" si="3">E374-O374</f>
        <v>0</v>
      </c>
    </row>
    <row r="375" spans="1:16" s="8" customFormat="1" x14ac:dyDescent="0.25">
      <c r="A375" s="36">
        <v>91</v>
      </c>
      <c r="B375" s="35">
        <v>45204</v>
      </c>
      <c r="C375" s="36">
        <v>943</v>
      </c>
      <c r="D375" s="37">
        <v>17</v>
      </c>
      <c r="E375" s="73">
        <v>4988</v>
      </c>
      <c r="F375" s="65"/>
      <c r="H375" s="15">
        <v>91</v>
      </c>
      <c r="I375" s="82">
        <v>45204</v>
      </c>
      <c r="J375" s="15" t="s">
        <v>85</v>
      </c>
      <c r="K375" s="15" t="s">
        <v>92</v>
      </c>
      <c r="L375" s="15" t="s">
        <v>84</v>
      </c>
      <c r="M375" s="15">
        <v>1</v>
      </c>
      <c r="N375" s="83">
        <v>17</v>
      </c>
      <c r="O375" s="15">
        <v>4988</v>
      </c>
      <c r="P375" s="1">
        <f t="shared" si="3"/>
        <v>0</v>
      </c>
    </row>
    <row r="376" spans="1:16" s="8" customFormat="1" x14ac:dyDescent="0.25">
      <c r="A376" s="36">
        <v>92</v>
      </c>
      <c r="B376" s="35">
        <v>45204</v>
      </c>
      <c r="C376" s="36">
        <v>837</v>
      </c>
      <c r="D376" s="37">
        <v>16.8</v>
      </c>
      <c r="E376" s="73">
        <v>4956</v>
      </c>
      <c r="F376" s="65"/>
      <c r="H376" s="15">
        <v>92</v>
      </c>
      <c r="I376" s="82">
        <v>45204</v>
      </c>
      <c r="J376" s="15" t="s">
        <v>85</v>
      </c>
      <c r="K376" s="15" t="s">
        <v>87</v>
      </c>
      <c r="L376" s="15" t="s">
        <v>84</v>
      </c>
      <c r="M376" s="15">
        <v>1</v>
      </c>
      <c r="N376" s="83">
        <v>16.8</v>
      </c>
      <c r="O376" s="15">
        <v>4956</v>
      </c>
      <c r="P376" s="1">
        <f t="shared" si="3"/>
        <v>0</v>
      </c>
    </row>
    <row r="377" spans="1:16" s="8" customFormat="1" x14ac:dyDescent="0.25">
      <c r="A377" s="36">
        <v>93</v>
      </c>
      <c r="B377" s="35">
        <v>45204</v>
      </c>
      <c r="C377" s="36">
        <v>909</v>
      </c>
      <c r="D377" s="37">
        <v>17.100000000000001</v>
      </c>
      <c r="E377" s="73">
        <v>4968</v>
      </c>
      <c r="F377" s="65"/>
      <c r="H377" s="15">
        <v>93</v>
      </c>
      <c r="I377" s="82">
        <v>45204</v>
      </c>
      <c r="J377" s="15" t="s">
        <v>85</v>
      </c>
      <c r="K377" s="15" t="s">
        <v>90</v>
      </c>
      <c r="L377" s="15" t="s">
        <v>84</v>
      </c>
      <c r="M377" s="15">
        <v>1</v>
      </c>
      <c r="N377" s="83">
        <v>17.100000000000001</v>
      </c>
      <c r="O377" s="15">
        <v>4968</v>
      </c>
      <c r="P377" s="1">
        <f t="shared" si="3"/>
        <v>0</v>
      </c>
    </row>
    <row r="378" spans="1:16" s="8" customFormat="1" x14ac:dyDescent="0.25">
      <c r="A378" s="36">
        <v>94</v>
      </c>
      <c r="B378" s="35">
        <v>45204</v>
      </c>
      <c r="C378" s="36">
        <v>909</v>
      </c>
      <c r="D378" s="37">
        <v>18.100000000000001</v>
      </c>
      <c r="E378" s="73">
        <v>4981</v>
      </c>
      <c r="F378" s="65"/>
      <c r="H378" s="15">
        <v>94</v>
      </c>
      <c r="I378" s="82">
        <v>45204</v>
      </c>
      <c r="J378" s="15" t="s">
        <v>85</v>
      </c>
      <c r="K378" s="15" t="s">
        <v>90</v>
      </c>
      <c r="L378" s="15" t="s">
        <v>84</v>
      </c>
      <c r="M378" s="15">
        <v>1</v>
      </c>
      <c r="N378" s="83">
        <v>18.100000000000001</v>
      </c>
      <c r="O378" s="15">
        <v>4981</v>
      </c>
      <c r="P378" s="1">
        <f t="shared" si="3"/>
        <v>0</v>
      </c>
    </row>
    <row r="379" spans="1:16" s="8" customFormat="1" x14ac:dyDescent="0.25">
      <c r="A379" s="36">
        <v>95</v>
      </c>
      <c r="B379" s="35">
        <v>45204</v>
      </c>
      <c r="C379" s="36">
        <v>909</v>
      </c>
      <c r="D379" s="37">
        <v>16.600000000000001</v>
      </c>
      <c r="E379" s="73">
        <v>5119</v>
      </c>
      <c r="F379" s="65"/>
      <c r="H379" s="15">
        <v>95</v>
      </c>
      <c r="I379" s="82">
        <v>45204</v>
      </c>
      <c r="J379" s="15" t="s">
        <v>85</v>
      </c>
      <c r="K379" s="15" t="s">
        <v>90</v>
      </c>
      <c r="L379" s="15" t="s">
        <v>84</v>
      </c>
      <c r="M379" s="15">
        <v>1</v>
      </c>
      <c r="N379" s="83">
        <v>16.600000000000001</v>
      </c>
      <c r="O379" s="15">
        <v>5119</v>
      </c>
      <c r="P379" s="1">
        <f t="shared" si="3"/>
        <v>0</v>
      </c>
    </row>
    <row r="380" spans="1:16" s="8" customFormat="1" x14ac:dyDescent="0.25">
      <c r="A380" s="36">
        <v>96</v>
      </c>
      <c r="B380" s="35">
        <v>45204</v>
      </c>
      <c r="C380" s="36">
        <v>909</v>
      </c>
      <c r="D380" s="37">
        <v>16.899999999999999</v>
      </c>
      <c r="E380" s="73">
        <v>4936</v>
      </c>
      <c r="F380" s="65"/>
      <c r="H380" s="15">
        <v>96</v>
      </c>
      <c r="I380" s="82">
        <v>45204</v>
      </c>
      <c r="J380" s="15" t="s">
        <v>85</v>
      </c>
      <c r="K380" s="15" t="s">
        <v>90</v>
      </c>
      <c r="L380" s="15" t="s">
        <v>84</v>
      </c>
      <c r="M380" s="15">
        <v>1</v>
      </c>
      <c r="N380" s="83">
        <v>16.899999999999999</v>
      </c>
      <c r="O380" s="15">
        <v>4936</v>
      </c>
      <c r="P380" s="1">
        <f t="shared" si="3"/>
        <v>0</v>
      </c>
    </row>
    <row r="381" spans="1:16" s="8" customFormat="1" x14ac:dyDescent="0.25">
      <c r="A381" s="36">
        <v>97</v>
      </c>
      <c r="B381" s="35">
        <v>45204</v>
      </c>
      <c r="C381" s="36">
        <v>909</v>
      </c>
      <c r="D381" s="37">
        <v>17.100000000000001</v>
      </c>
      <c r="E381" s="73">
        <v>5052</v>
      </c>
      <c r="F381" s="65"/>
      <c r="H381" s="15">
        <v>97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5052</v>
      </c>
      <c r="P381" s="1">
        <f t="shared" si="3"/>
        <v>0</v>
      </c>
    </row>
    <row r="382" spans="1:16" s="8" customFormat="1" x14ac:dyDescent="0.25">
      <c r="A382" s="36">
        <v>98</v>
      </c>
      <c r="B382" s="35">
        <v>45205</v>
      </c>
      <c r="C382" s="36">
        <v>837</v>
      </c>
      <c r="D382" s="37">
        <v>17.899999999999999</v>
      </c>
      <c r="E382" s="73">
        <v>5072</v>
      </c>
      <c r="F382" s="65"/>
      <c r="H382" s="15">
        <v>98</v>
      </c>
      <c r="I382" s="82">
        <v>45205</v>
      </c>
      <c r="J382" s="15" t="s">
        <v>85</v>
      </c>
      <c r="K382" s="15" t="s">
        <v>87</v>
      </c>
      <c r="L382" s="15" t="s">
        <v>84</v>
      </c>
      <c r="M382" s="15">
        <v>1</v>
      </c>
      <c r="N382" s="83">
        <v>17.899999999999999</v>
      </c>
      <c r="O382" s="15">
        <v>5072</v>
      </c>
      <c r="P382" s="1">
        <f t="shared" si="3"/>
        <v>0</v>
      </c>
    </row>
    <row r="383" spans="1:16" s="8" customFormat="1" x14ac:dyDescent="0.25">
      <c r="A383" s="36">
        <v>99</v>
      </c>
      <c r="B383" s="35">
        <v>45205</v>
      </c>
      <c r="C383" s="36">
        <v>908</v>
      </c>
      <c r="D383" s="37">
        <v>17</v>
      </c>
      <c r="E383" s="73">
        <v>5076</v>
      </c>
      <c r="F383" s="65"/>
      <c r="H383" s="15">
        <v>99</v>
      </c>
      <c r="I383" s="82">
        <v>45205</v>
      </c>
      <c r="J383" s="15" t="s">
        <v>88</v>
      </c>
      <c r="K383" s="15" t="s">
        <v>89</v>
      </c>
      <c r="L383" s="15" t="s">
        <v>84</v>
      </c>
      <c r="M383" s="15">
        <v>1</v>
      </c>
      <c r="N383" s="83">
        <v>17</v>
      </c>
      <c r="O383" s="15">
        <v>5076</v>
      </c>
      <c r="P383" s="1">
        <f t="shared" si="3"/>
        <v>0</v>
      </c>
    </row>
    <row r="384" spans="1:16" s="8" customFormat="1" x14ac:dyDescent="0.25">
      <c r="A384" s="36">
        <v>100</v>
      </c>
      <c r="B384" s="35">
        <v>45205</v>
      </c>
      <c r="C384" s="36">
        <v>432</v>
      </c>
      <c r="D384" s="37">
        <v>17.899999999999999</v>
      </c>
      <c r="E384" s="73">
        <v>5058</v>
      </c>
      <c r="F384" s="65"/>
      <c r="H384" s="15">
        <v>100</v>
      </c>
      <c r="I384" s="82">
        <v>45205</v>
      </c>
      <c r="J384" s="15" t="s">
        <v>88</v>
      </c>
      <c r="K384" s="15" t="s">
        <v>99</v>
      </c>
      <c r="L384" s="15" t="s">
        <v>84</v>
      </c>
      <c r="M384" s="15">
        <v>1</v>
      </c>
      <c r="N384" s="83">
        <v>17.899999999999999</v>
      </c>
      <c r="O384" s="15">
        <v>5058</v>
      </c>
      <c r="P384" s="1">
        <f t="shared" si="3"/>
        <v>0</v>
      </c>
    </row>
    <row r="385" spans="1:16" s="8" customFormat="1" x14ac:dyDescent="0.25">
      <c r="A385" s="36">
        <v>101</v>
      </c>
      <c r="B385" s="35">
        <v>45205</v>
      </c>
      <c r="C385" s="36">
        <v>432</v>
      </c>
      <c r="D385" s="37">
        <v>16.600000000000001</v>
      </c>
      <c r="E385" s="73">
        <v>5064</v>
      </c>
      <c r="F385" s="65"/>
      <c r="H385" s="15">
        <v>101</v>
      </c>
      <c r="I385" s="82">
        <v>45205</v>
      </c>
      <c r="J385" s="15" t="s">
        <v>88</v>
      </c>
      <c r="K385" s="15" t="s">
        <v>99</v>
      </c>
      <c r="L385" s="15" t="s">
        <v>84</v>
      </c>
      <c r="M385" s="15">
        <v>1</v>
      </c>
      <c r="N385" s="83">
        <v>16.600000000000001</v>
      </c>
      <c r="O385" s="15">
        <v>5064</v>
      </c>
      <c r="P385" s="1">
        <f t="shared" si="3"/>
        <v>0</v>
      </c>
    </row>
    <row r="386" spans="1:16" s="8" customFormat="1" x14ac:dyDescent="0.25">
      <c r="A386" s="36">
        <v>102</v>
      </c>
      <c r="B386" s="35">
        <v>45205</v>
      </c>
      <c r="C386" s="36">
        <v>432</v>
      </c>
      <c r="D386" s="37">
        <v>16.8</v>
      </c>
      <c r="E386" s="73">
        <v>4971</v>
      </c>
      <c r="F386" s="65"/>
      <c r="H386" s="15">
        <v>102</v>
      </c>
      <c r="I386" s="82">
        <v>45205</v>
      </c>
      <c r="J386" s="15" t="s">
        <v>88</v>
      </c>
      <c r="K386" s="15" t="s">
        <v>99</v>
      </c>
      <c r="L386" s="15" t="s">
        <v>84</v>
      </c>
      <c r="M386" s="15">
        <v>1</v>
      </c>
      <c r="N386" s="83">
        <v>16.8</v>
      </c>
      <c r="O386" s="15">
        <v>4971</v>
      </c>
      <c r="P386" s="1">
        <f t="shared" si="3"/>
        <v>0</v>
      </c>
    </row>
    <row r="387" spans="1:16" s="8" customFormat="1" x14ac:dyDescent="0.25">
      <c r="A387" s="36">
        <v>103</v>
      </c>
      <c r="B387" s="35">
        <v>45205</v>
      </c>
      <c r="C387" s="36">
        <v>909</v>
      </c>
      <c r="D387" s="37">
        <v>16.8</v>
      </c>
      <c r="E387" s="73">
        <v>5055</v>
      </c>
      <c r="F387" s="65"/>
      <c r="H387" s="15">
        <v>103</v>
      </c>
      <c r="I387" s="82">
        <v>45205</v>
      </c>
      <c r="J387" s="15" t="s">
        <v>85</v>
      </c>
      <c r="K387" s="15" t="s">
        <v>90</v>
      </c>
      <c r="L387" s="15" t="s">
        <v>84</v>
      </c>
      <c r="M387" s="15">
        <v>1</v>
      </c>
      <c r="N387" s="83">
        <v>16.8</v>
      </c>
      <c r="O387" s="15">
        <v>5055</v>
      </c>
      <c r="P387" s="1">
        <f t="shared" si="3"/>
        <v>0</v>
      </c>
    </row>
    <row r="388" spans="1:16" s="8" customFormat="1" x14ac:dyDescent="0.25">
      <c r="A388" s="36">
        <v>104</v>
      </c>
      <c r="B388" s="35">
        <v>45205</v>
      </c>
      <c r="C388" s="36">
        <v>909</v>
      </c>
      <c r="D388" s="37">
        <v>16.5</v>
      </c>
      <c r="E388" s="73">
        <v>5069</v>
      </c>
      <c r="F388" s="65"/>
      <c r="H388" s="15">
        <v>104</v>
      </c>
      <c r="I388" s="82">
        <v>45205</v>
      </c>
      <c r="J388" s="15" t="s">
        <v>85</v>
      </c>
      <c r="K388" s="15" t="s">
        <v>90</v>
      </c>
      <c r="L388" s="15" t="s">
        <v>84</v>
      </c>
      <c r="M388" s="15">
        <v>1</v>
      </c>
      <c r="N388" s="83">
        <v>16.5</v>
      </c>
      <c r="O388" s="15">
        <v>5069</v>
      </c>
      <c r="P388" s="1">
        <f t="shared" si="3"/>
        <v>0</v>
      </c>
    </row>
    <row r="389" spans="1:16" s="8" customFormat="1" x14ac:dyDescent="0.25">
      <c r="A389" s="36">
        <v>105</v>
      </c>
      <c r="B389" s="35">
        <v>45205</v>
      </c>
      <c r="C389" s="36">
        <v>909</v>
      </c>
      <c r="D389" s="37">
        <v>19.100000000000001</v>
      </c>
      <c r="E389" s="73">
        <v>5068</v>
      </c>
      <c r="F389" s="65"/>
      <c r="H389" s="15">
        <v>105</v>
      </c>
      <c r="I389" s="82">
        <v>45205</v>
      </c>
      <c r="J389" s="15" t="s">
        <v>85</v>
      </c>
      <c r="K389" s="15" t="s">
        <v>90</v>
      </c>
      <c r="L389" s="15" t="s">
        <v>84</v>
      </c>
      <c r="M389" s="15">
        <v>1</v>
      </c>
      <c r="N389" s="83">
        <v>19.100000000000001</v>
      </c>
      <c r="O389" s="15">
        <v>5068</v>
      </c>
      <c r="P389" s="1">
        <f t="shared" si="3"/>
        <v>0</v>
      </c>
    </row>
    <row r="390" spans="1:16" s="8" customFormat="1" x14ac:dyDescent="0.25">
      <c r="A390" s="36">
        <v>106</v>
      </c>
      <c r="B390" s="35">
        <v>45205</v>
      </c>
      <c r="C390" s="36">
        <v>901</v>
      </c>
      <c r="D390" s="37">
        <v>17.399999999999999</v>
      </c>
      <c r="E390" s="73">
        <v>5007</v>
      </c>
      <c r="F390" s="65"/>
      <c r="H390" s="15">
        <v>106</v>
      </c>
      <c r="I390" s="82">
        <v>45205</v>
      </c>
      <c r="J390" s="15" t="s">
        <v>88</v>
      </c>
      <c r="K390" s="15" t="s">
        <v>91</v>
      </c>
      <c r="L390" s="15" t="s">
        <v>84</v>
      </c>
      <c r="M390" s="15">
        <v>1</v>
      </c>
      <c r="N390" s="83">
        <v>17.399999999999999</v>
      </c>
      <c r="O390" s="15">
        <v>5007</v>
      </c>
      <c r="P390" s="1">
        <f t="shared" si="3"/>
        <v>0</v>
      </c>
    </row>
    <row r="391" spans="1:16" s="8" customFormat="1" x14ac:dyDescent="0.25">
      <c r="A391" s="36">
        <v>107</v>
      </c>
      <c r="B391" s="35">
        <v>45205</v>
      </c>
      <c r="C391" s="36">
        <v>901</v>
      </c>
      <c r="D391" s="37">
        <v>18</v>
      </c>
      <c r="E391" s="73">
        <v>5083</v>
      </c>
      <c r="F391" s="65"/>
      <c r="H391" s="15">
        <v>107</v>
      </c>
      <c r="I391" s="82">
        <v>45205</v>
      </c>
      <c r="J391" s="15" t="s">
        <v>88</v>
      </c>
      <c r="K391" s="15" t="s">
        <v>91</v>
      </c>
      <c r="L391" s="15" t="s">
        <v>84</v>
      </c>
      <c r="M391" s="15">
        <v>1</v>
      </c>
      <c r="N391" s="83">
        <v>18</v>
      </c>
      <c r="O391" s="15">
        <v>5083</v>
      </c>
      <c r="P391" s="1">
        <f t="shared" si="3"/>
        <v>0</v>
      </c>
    </row>
    <row r="392" spans="1:16" s="8" customFormat="1" x14ac:dyDescent="0.25">
      <c r="A392" s="36">
        <v>108</v>
      </c>
      <c r="B392" s="35">
        <v>45205</v>
      </c>
      <c r="C392" s="36">
        <v>831</v>
      </c>
      <c r="D392" s="37">
        <v>17.5</v>
      </c>
      <c r="E392" s="73">
        <v>5008</v>
      </c>
      <c r="F392" s="65"/>
      <c r="H392" s="15">
        <v>108</v>
      </c>
      <c r="I392" s="82">
        <v>45205</v>
      </c>
      <c r="J392" s="15" t="s">
        <v>88</v>
      </c>
      <c r="K392" s="15" t="s">
        <v>102</v>
      </c>
      <c r="L392" s="15" t="s">
        <v>84</v>
      </c>
      <c r="M392" s="15">
        <v>1</v>
      </c>
      <c r="N392" s="83">
        <v>17.5</v>
      </c>
      <c r="O392" s="15">
        <v>5008</v>
      </c>
      <c r="P392" s="1">
        <f t="shared" si="3"/>
        <v>0</v>
      </c>
    </row>
    <row r="393" spans="1:16" s="8" customFormat="1" x14ac:dyDescent="0.25">
      <c r="A393" s="36">
        <v>109</v>
      </c>
      <c r="B393" s="35">
        <v>45205</v>
      </c>
      <c r="C393" s="36">
        <v>911</v>
      </c>
      <c r="D393" s="37">
        <v>15.8</v>
      </c>
      <c r="E393" s="73">
        <v>5171</v>
      </c>
      <c r="F393" s="65"/>
      <c r="H393" s="15">
        <v>109</v>
      </c>
      <c r="I393" s="82">
        <v>45205</v>
      </c>
      <c r="J393" s="15" t="s">
        <v>88</v>
      </c>
      <c r="K393" s="15" t="s">
        <v>93</v>
      </c>
      <c r="L393" s="15" t="s">
        <v>84</v>
      </c>
      <c r="M393" s="15">
        <v>1</v>
      </c>
      <c r="N393" s="83">
        <v>15.8</v>
      </c>
      <c r="O393" s="15">
        <v>5171</v>
      </c>
      <c r="P393" s="1">
        <f t="shared" si="3"/>
        <v>0</v>
      </c>
    </row>
    <row r="394" spans="1:16" s="8" customFormat="1" x14ac:dyDescent="0.25">
      <c r="A394" s="36">
        <v>110</v>
      </c>
      <c r="B394" s="35">
        <v>45205</v>
      </c>
      <c r="C394" s="36">
        <v>831</v>
      </c>
      <c r="D394" s="37">
        <v>16.8</v>
      </c>
      <c r="E394" s="73">
        <v>4898</v>
      </c>
      <c r="F394" s="65" t="s">
        <v>74</v>
      </c>
      <c r="H394" s="15">
        <v>110</v>
      </c>
      <c r="I394" s="82">
        <v>45205</v>
      </c>
      <c r="J394" s="15" t="s">
        <v>88</v>
      </c>
      <c r="K394" s="15" t="s">
        <v>102</v>
      </c>
      <c r="L394" s="15" t="s">
        <v>84</v>
      </c>
      <c r="M394" s="15">
        <v>1</v>
      </c>
      <c r="N394" s="83">
        <v>16.7</v>
      </c>
      <c r="O394" s="15">
        <v>5403</v>
      </c>
      <c r="P394" s="88">
        <f t="shared" si="3"/>
        <v>-505</v>
      </c>
    </row>
    <row r="395" spans="1:16" s="8" customFormat="1" x14ac:dyDescent="0.25">
      <c r="A395" s="36">
        <v>111</v>
      </c>
      <c r="B395" s="35">
        <v>45205</v>
      </c>
      <c r="C395" s="36">
        <v>831</v>
      </c>
      <c r="D395" s="37">
        <v>15</v>
      </c>
      <c r="E395" s="73">
        <v>4885</v>
      </c>
      <c r="F395" s="65"/>
      <c r="H395" s="15">
        <v>111</v>
      </c>
      <c r="I395" s="82">
        <v>45205</v>
      </c>
      <c r="J395" s="15" t="s">
        <v>88</v>
      </c>
      <c r="K395" s="15" t="s">
        <v>102</v>
      </c>
      <c r="L395" s="15" t="s">
        <v>84</v>
      </c>
      <c r="M395" s="15">
        <v>1</v>
      </c>
      <c r="N395" s="83">
        <v>15</v>
      </c>
      <c r="O395" s="15">
        <v>4885</v>
      </c>
      <c r="P395" s="1">
        <f t="shared" si="3"/>
        <v>0</v>
      </c>
    </row>
    <row r="396" spans="1:16" s="8" customFormat="1" x14ac:dyDescent="0.25">
      <c r="A396" s="36">
        <v>112</v>
      </c>
      <c r="B396" s="35">
        <v>45205</v>
      </c>
      <c r="C396" s="36">
        <v>911</v>
      </c>
      <c r="D396" s="37">
        <v>15.9</v>
      </c>
      <c r="E396" s="73">
        <v>3089</v>
      </c>
      <c r="F396" s="65"/>
      <c r="H396" s="15">
        <v>112</v>
      </c>
      <c r="I396" s="82">
        <v>45205</v>
      </c>
      <c r="J396" s="15" t="s">
        <v>88</v>
      </c>
      <c r="K396" s="15" t="s">
        <v>93</v>
      </c>
      <c r="L396" s="15" t="s">
        <v>84</v>
      </c>
      <c r="M396" s="15">
        <v>1</v>
      </c>
      <c r="N396" s="83">
        <v>15.9</v>
      </c>
      <c r="O396" s="15">
        <v>3089</v>
      </c>
      <c r="P396" s="1">
        <f t="shared" si="3"/>
        <v>0</v>
      </c>
    </row>
    <row r="397" spans="1:16" s="8" customFormat="1" x14ac:dyDescent="0.25">
      <c r="A397" s="36">
        <v>113</v>
      </c>
      <c r="B397" s="35">
        <v>45205</v>
      </c>
      <c r="C397" s="36">
        <v>911</v>
      </c>
      <c r="D397" s="37">
        <v>16.100000000000001</v>
      </c>
      <c r="E397" s="73">
        <v>3112</v>
      </c>
      <c r="F397" s="65"/>
      <c r="H397" s="15">
        <v>113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16.100000000000001</v>
      </c>
      <c r="O397" s="15">
        <v>3112</v>
      </c>
      <c r="P397" s="1">
        <f t="shared" si="3"/>
        <v>0</v>
      </c>
    </row>
    <row r="398" spans="1:16" s="8" customFormat="1" x14ac:dyDescent="0.25">
      <c r="A398" s="36">
        <v>114</v>
      </c>
      <c r="B398" s="35">
        <v>45205</v>
      </c>
      <c r="C398" s="36">
        <v>911</v>
      </c>
      <c r="D398" s="37">
        <v>15.9</v>
      </c>
      <c r="E398" s="73">
        <v>4838</v>
      </c>
      <c r="F398" s="65"/>
      <c r="H398" s="15">
        <v>114</v>
      </c>
      <c r="I398" s="82">
        <v>45205</v>
      </c>
      <c r="J398" s="15" t="s">
        <v>88</v>
      </c>
      <c r="K398" s="15" t="s">
        <v>93</v>
      </c>
      <c r="L398" s="15" t="s">
        <v>84</v>
      </c>
      <c r="M398" s="15">
        <v>1</v>
      </c>
      <c r="N398" s="83">
        <v>15.9</v>
      </c>
      <c r="O398" s="15">
        <v>4838</v>
      </c>
      <c r="P398" s="1">
        <f t="shared" si="3"/>
        <v>0</v>
      </c>
    </row>
    <row r="399" spans="1:16" s="8" customFormat="1" x14ac:dyDescent="0.25">
      <c r="A399" s="36">
        <v>115</v>
      </c>
      <c r="B399" s="35">
        <v>45205</v>
      </c>
      <c r="C399" s="36">
        <v>911</v>
      </c>
      <c r="D399" s="37">
        <v>16.8</v>
      </c>
      <c r="E399" s="73">
        <v>4831</v>
      </c>
      <c r="F399" s="65"/>
      <c r="H399" s="15">
        <v>115</v>
      </c>
      <c r="I399" s="82">
        <v>45205</v>
      </c>
      <c r="J399" s="15" t="s">
        <v>88</v>
      </c>
      <c r="K399" s="15" t="s">
        <v>93</v>
      </c>
      <c r="L399" s="15" t="s">
        <v>84</v>
      </c>
      <c r="M399" s="15">
        <v>1</v>
      </c>
      <c r="N399" s="83">
        <v>16.8</v>
      </c>
      <c r="O399" s="15">
        <v>4831</v>
      </c>
      <c r="P399" s="1">
        <f t="shared" si="3"/>
        <v>0</v>
      </c>
    </row>
    <row r="400" spans="1:16" s="8" customFormat="1" x14ac:dyDescent="0.25">
      <c r="A400" s="36">
        <v>116</v>
      </c>
      <c r="B400" s="35">
        <v>45205</v>
      </c>
      <c r="C400" s="36">
        <v>911</v>
      </c>
      <c r="D400" s="37">
        <v>11.3</v>
      </c>
      <c r="E400" s="73">
        <v>3346</v>
      </c>
      <c r="F400" s="65"/>
      <c r="H400" s="15">
        <v>116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11.3</v>
      </c>
      <c r="O400" s="15">
        <v>3346</v>
      </c>
      <c r="P400" s="1">
        <f t="shared" si="3"/>
        <v>0</v>
      </c>
    </row>
    <row r="401" spans="1:16" s="8" customFormat="1" x14ac:dyDescent="0.25">
      <c r="A401" s="36">
        <v>117</v>
      </c>
      <c r="B401" s="35">
        <v>45205</v>
      </c>
      <c r="C401" s="36">
        <v>432</v>
      </c>
      <c r="D401" s="37">
        <v>11.6</v>
      </c>
      <c r="E401" s="73">
        <v>3292</v>
      </c>
      <c r="F401" s="65"/>
      <c r="H401" s="15">
        <v>117</v>
      </c>
      <c r="I401" s="82">
        <v>45205</v>
      </c>
      <c r="J401" s="15" t="s">
        <v>88</v>
      </c>
      <c r="K401" s="15" t="s">
        <v>99</v>
      </c>
      <c r="L401" s="15" t="s">
        <v>84</v>
      </c>
      <c r="M401" s="15">
        <v>1</v>
      </c>
      <c r="N401" s="83">
        <v>11.6</v>
      </c>
      <c r="O401" s="15">
        <v>3292</v>
      </c>
      <c r="P401" s="1">
        <f t="shared" si="3"/>
        <v>0</v>
      </c>
    </row>
    <row r="402" spans="1:16" s="8" customFormat="1" x14ac:dyDescent="0.25">
      <c r="A402" s="36">
        <v>118</v>
      </c>
      <c r="B402" s="35">
        <v>45205</v>
      </c>
      <c r="C402" s="36">
        <v>432</v>
      </c>
      <c r="D402" s="37">
        <v>15.9</v>
      </c>
      <c r="E402" s="73">
        <v>4894</v>
      </c>
      <c r="F402" s="65" t="s">
        <v>74</v>
      </c>
      <c r="H402" s="15">
        <v>118</v>
      </c>
      <c r="I402" s="82">
        <v>45205</v>
      </c>
      <c r="J402" s="15" t="s">
        <v>88</v>
      </c>
      <c r="K402" s="15" t="s">
        <v>99</v>
      </c>
      <c r="L402" s="15" t="s">
        <v>84</v>
      </c>
      <c r="M402" s="15">
        <v>1</v>
      </c>
      <c r="N402" s="83">
        <v>15.9</v>
      </c>
      <c r="O402" s="15">
        <v>4894</v>
      </c>
      <c r="P402" s="1">
        <f t="shared" si="3"/>
        <v>0</v>
      </c>
    </row>
    <row r="403" spans="1:16" s="8" customFormat="1" x14ac:dyDescent="0.25">
      <c r="A403" s="36">
        <v>119</v>
      </c>
      <c r="B403" s="35">
        <v>45205</v>
      </c>
      <c r="C403" s="36">
        <v>432</v>
      </c>
      <c r="D403" s="37">
        <v>16.399999999999999</v>
      </c>
      <c r="E403" s="73">
        <v>3065</v>
      </c>
      <c r="F403" s="65"/>
      <c r="H403" s="15">
        <v>119</v>
      </c>
      <c r="I403" s="82">
        <v>45205</v>
      </c>
      <c r="J403" s="15" t="s">
        <v>88</v>
      </c>
      <c r="K403" s="15" t="s">
        <v>99</v>
      </c>
      <c r="L403" s="15" t="s">
        <v>84</v>
      </c>
      <c r="M403" s="15">
        <v>1</v>
      </c>
      <c r="N403" s="83">
        <v>16.399999999999999</v>
      </c>
      <c r="O403" s="15">
        <v>3065</v>
      </c>
      <c r="P403" s="1">
        <f t="shared" si="3"/>
        <v>0</v>
      </c>
    </row>
    <row r="404" spans="1:16" s="8" customFormat="1" x14ac:dyDescent="0.25">
      <c r="A404" s="36">
        <v>120</v>
      </c>
      <c r="B404" s="35">
        <v>45206</v>
      </c>
      <c r="C404" s="36">
        <v>28</v>
      </c>
      <c r="D404" s="37">
        <v>14.8</v>
      </c>
      <c r="E404" s="73">
        <v>4875</v>
      </c>
      <c r="F404" s="65"/>
      <c r="H404" s="15">
        <v>120</v>
      </c>
      <c r="I404" s="82">
        <v>45206</v>
      </c>
      <c r="J404" s="15" t="s">
        <v>85</v>
      </c>
      <c r="K404" s="15" t="s">
        <v>96</v>
      </c>
      <c r="L404" s="15" t="s">
        <v>84</v>
      </c>
      <c r="M404" s="15">
        <v>1</v>
      </c>
      <c r="N404" s="83">
        <v>14.8</v>
      </c>
      <c r="O404" s="15">
        <v>4875</v>
      </c>
      <c r="P404" s="1">
        <f t="shared" si="3"/>
        <v>0</v>
      </c>
    </row>
    <row r="405" spans="1:16" s="8" customFormat="1" x14ac:dyDescent="0.25">
      <c r="A405" s="36">
        <v>121</v>
      </c>
      <c r="B405" s="35">
        <v>45206</v>
      </c>
      <c r="C405" s="36">
        <v>943</v>
      </c>
      <c r="D405" s="37">
        <v>17.2</v>
      </c>
      <c r="E405" s="73">
        <v>3360</v>
      </c>
      <c r="F405" s="65"/>
      <c r="H405" s="15">
        <v>121</v>
      </c>
      <c r="I405" s="82">
        <v>45206</v>
      </c>
      <c r="J405" s="15" t="s">
        <v>85</v>
      </c>
      <c r="K405" s="15" t="s">
        <v>92</v>
      </c>
      <c r="L405" s="15" t="s">
        <v>84</v>
      </c>
      <c r="M405" s="15">
        <v>1</v>
      </c>
      <c r="N405" s="83">
        <v>17.2</v>
      </c>
      <c r="O405" s="15">
        <v>3360</v>
      </c>
      <c r="P405" s="1">
        <f t="shared" si="3"/>
        <v>0</v>
      </c>
    </row>
    <row r="406" spans="1:16" s="8" customFormat="1" x14ac:dyDescent="0.25">
      <c r="A406" s="36">
        <v>122</v>
      </c>
      <c r="B406" s="35">
        <v>45206</v>
      </c>
      <c r="C406" s="36">
        <v>943</v>
      </c>
      <c r="D406" s="37">
        <v>16.3</v>
      </c>
      <c r="E406" s="73">
        <v>5067</v>
      </c>
      <c r="F406" s="65"/>
      <c r="H406" s="15">
        <v>122</v>
      </c>
      <c r="I406" s="82">
        <v>45206</v>
      </c>
      <c r="J406" s="15" t="s">
        <v>85</v>
      </c>
      <c r="K406" s="15" t="s">
        <v>92</v>
      </c>
      <c r="L406" s="15" t="s">
        <v>84</v>
      </c>
      <c r="M406" s="15">
        <v>1</v>
      </c>
      <c r="N406" s="83">
        <v>16.3</v>
      </c>
      <c r="O406" s="15">
        <v>5067</v>
      </c>
      <c r="P406" s="1">
        <f t="shared" si="3"/>
        <v>0</v>
      </c>
    </row>
    <row r="407" spans="1:16" s="8" customFormat="1" x14ac:dyDescent="0.25">
      <c r="A407" s="36">
        <v>123</v>
      </c>
      <c r="B407" s="35">
        <v>45206</v>
      </c>
      <c r="C407" s="36">
        <v>266</v>
      </c>
      <c r="D407" s="37">
        <v>17.5</v>
      </c>
      <c r="E407" s="73">
        <v>5004</v>
      </c>
      <c r="F407" s="65"/>
      <c r="H407" s="15">
        <v>123</v>
      </c>
      <c r="I407" s="82">
        <v>45206</v>
      </c>
      <c r="J407" s="15" t="s">
        <v>85</v>
      </c>
      <c r="K407" s="15" t="s">
        <v>97</v>
      </c>
      <c r="L407" s="15" t="s">
        <v>84</v>
      </c>
      <c r="M407" s="15">
        <v>1</v>
      </c>
      <c r="N407" s="83">
        <v>17.5</v>
      </c>
      <c r="O407" s="15">
        <v>5004</v>
      </c>
      <c r="P407" s="1">
        <f t="shared" si="3"/>
        <v>0</v>
      </c>
    </row>
    <row r="408" spans="1:16" s="8" customFormat="1" x14ac:dyDescent="0.25">
      <c r="A408" s="36">
        <v>124</v>
      </c>
      <c r="B408" s="35">
        <v>45206</v>
      </c>
      <c r="C408" s="36">
        <v>266</v>
      </c>
      <c r="D408" s="37">
        <v>16.600000000000001</v>
      </c>
      <c r="E408" s="73">
        <v>5066</v>
      </c>
      <c r="F408" s="65"/>
      <c r="H408" s="15">
        <v>124</v>
      </c>
      <c r="I408" s="82">
        <v>45206</v>
      </c>
      <c r="J408" s="15" t="s">
        <v>85</v>
      </c>
      <c r="K408" s="15" t="s">
        <v>97</v>
      </c>
      <c r="L408" s="15" t="s">
        <v>84</v>
      </c>
      <c r="M408" s="15">
        <v>1</v>
      </c>
      <c r="N408" s="83">
        <v>16.600000000000001</v>
      </c>
      <c r="O408" s="15">
        <v>5066</v>
      </c>
      <c r="P408" s="1">
        <f t="shared" si="3"/>
        <v>0</v>
      </c>
    </row>
    <row r="409" spans="1:16" s="8" customFormat="1" x14ac:dyDescent="0.25">
      <c r="A409" s="36">
        <v>125</v>
      </c>
      <c r="B409" s="35">
        <v>45206</v>
      </c>
      <c r="C409" s="36">
        <v>860</v>
      </c>
      <c r="D409" s="37">
        <v>16.2</v>
      </c>
      <c r="E409" s="73">
        <v>3423</v>
      </c>
      <c r="F409" s="65"/>
      <c r="H409" s="15">
        <v>125</v>
      </c>
      <c r="I409" s="82">
        <v>45206</v>
      </c>
      <c r="J409" s="15" t="s">
        <v>85</v>
      </c>
      <c r="K409" s="15" t="s">
        <v>86</v>
      </c>
      <c r="L409" s="15" t="s">
        <v>84</v>
      </c>
      <c r="M409" s="15">
        <v>1</v>
      </c>
      <c r="N409" s="83">
        <v>16.2</v>
      </c>
      <c r="O409" s="15">
        <v>3423</v>
      </c>
      <c r="P409" s="1">
        <f t="shared" si="3"/>
        <v>0</v>
      </c>
    </row>
    <row r="410" spans="1:16" s="8" customFormat="1" x14ac:dyDescent="0.25">
      <c r="A410" s="36">
        <v>126</v>
      </c>
      <c r="B410" s="35">
        <v>45206</v>
      </c>
      <c r="C410" s="36">
        <v>837</v>
      </c>
      <c r="D410" s="37">
        <v>17.100000000000001</v>
      </c>
      <c r="E410" s="73">
        <v>3331</v>
      </c>
      <c r="F410" s="65"/>
      <c r="H410" s="15">
        <v>126</v>
      </c>
      <c r="I410" s="82">
        <v>45206</v>
      </c>
      <c r="J410" s="15" t="s">
        <v>85</v>
      </c>
      <c r="K410" s="15" t="s">
        <v>87</v>
      </c>
      <c r="L410" s="15" t="s">
        <v>84</v>
      </c>
      <c r="M410" s="15">
        <v>1</v>
      </c>
      <c r="N410" s="83">
        <v>17.100000000000001</v>
      </c>
      <c r="O410" s="15">
        <v>3331</v>
      </c>
      <c r="P410" s="1">
        <f t="shared" si="3"/>
        <v>0</v>
      </c>
    </row>
    <row r="411" spans="1:16" s="8" customFormat="1" x14ac:dyDescent="0.25">
      <c r="A411" s="36">
        <v>127</v>
      </c>
      <c r="B411" s="35">
        <v>45206</v>
      </c>
      <c r="C411" s="36">
        <v>901</v>
      </c>
      <c r="D411" s="37">
        <v>16.7</v>
      </c>
      <c r="E411" s="73">
        <v>3387</v>
      </c>
      <c r="F411" s="65"/>
      <c r="H411" s="15">
        <v>127</v>
      </c>
      <c r="I411" s="82">
        <v>45206</v>
      </c>
      <c r="J411" s="15" t="s">
        <v>88</v>
      </c>
      <c r="K411" s="15" t="s">
        <v>91</v>
      </c>
      <c r="L411" s="15" t="s">
        <v>84</v>
      </c>
      <c r="M411" s="15">
        <v>1</v>
      </c>
      <c r="N411" s="83">
        <v>16.7</v>
      </c>
      <c r="O411" s="15">
        <v>3387</v>
      </c>
      <c r="P411" s="1">
        <f t="shared" si="3"/>
        <v>0</v>
      </c>
    </row>
    <row r="412" spans="1:16" s="8" customFormat="1" x14ac:dyDescent="0.25">
      <c r="A412" s="36">
        <v>128</v>
      </c>
      <c r="B412" s="35">
        <v>45206</v>
      </c>
      <c r="C412" s="36">
        <v>432</v>
      </c>
      <c r="D412" s="37">
        <v>14.6</v>
      </c>
      <c r="E412" s="73">
        <v>5057</v>
      </c>
      <c r="F412" s="65"/>
      <c r="H412" s="15">
        <v>128</v>
      </c>
      <c r="I412" s="82">
        <v>45206</v>
      </c>
      <c r="J412" s="15" t="s">
        <v>88</v>
      </c>
      <c r="K412" s="15" t="s">
        <v>99</v>
      </c>
      <c r="L412" s="15" t="s">
        <v>84</v>
      </c>
      <c r="M412" s="15">
        <v>1</v>
      </c>
      <c r="N412" s="83">
        <v>14.6</v>
      </c>
      <c r="O412" s="15">
        <v>5057</v>
      </c>
      <c r="P412" s="1">
        <f t="shared" si="3"/>
        <v>0</v>
      </c>
    </row>
    <row r="413" spans="1:16" s="8" customFormat="1" x14ac:dyDescent="0.25">
      <c r="A413" s="36">
        <v>129</v>
      </c>
      <c r="B413" s="35">
        <v>45206</v>
      </c>
      <c r="C413" s="36">
        <v>911</v>
      </c>
      <c r="D413" s="37">
        <v>17.2</v>
      </c>
      <c r="E413" s="73">
        <v>5030</v>
      </c>
      <c r="F413" s="65"/>
      <c r="H413" s="15">
        <v>129</v>
      </c>
      <c r="I413" s="82">
        <v>45206</v>
      </c>
      <c r="J413" s="15" t="s">
        <v>88</v>
      </c>
      <c r="K413" s="15" t="s">
        <v>93</v>
      </c>
      <c r="L413" s="15" t="s">
        <v>84</v>
      </c>
      <c r="M413" s="15">
        <v>1</v>
      </c>
      <c r="N413" s="83">
        <v>17.2</v>
      </c>
      <c r="O413" s="15">
        <v>5030</v>
      </c>
      <c r="P413" s="1">
        <f t="shared" si="3"/>
        <v>0</v>
      </c>
    </row>
    <row r="414" spans="1:16" s="8" customFormat="1" x14ac:dyDescent="0.25">
      <c r="A414" s="36">
        <v>130</v>
      </c>
      <c r="B414" s="35">
        <v>45206</v>
      </c>
      <c r="C414" s="36">
        <v>768</v>
      </c>
      <c r="D414" s="37">
        <v>15.8</v>
      </c>
      <c r="E414" s="73">
        <v>5081</v>
      </c>
      <c r="F414" s="65"/>
      <c r="H414" s="15">
        <v>130</v>
      </c>
      <c r="I414" s="82">
        <v>45206</v>
      </c>
      <c r="J414" s="15" t="s">
        <v>88</v>
      </c>
      <c r="K414" s="15" t="s">
        <v>100</v>
      </c>
      <c r="L414" s="15" t="s">
        <v>84</v>
      </c>
      <c r="M414" s="15">
        <v>1</v>
      </c>
      <c r="N414" s="83">
        <v>15.8</v>
      </c>
      <c r="O414" s="15">
        <v>5081</v>
      </c>
      <c r="P414" s="1">
        <f t="shared" si="3"/>
        <v>0</v>
      </c>
    </row>
    <row r="415" spans="1:16" s="8" customFormat="1" x14ac:dyDescent="0.25">
      <c r="A415" s="36">
        <v>131</v>
      </c>
      <c r="B415" s="35">
        <v>45207</v>
      </c>
      <c r="C415" s="36">
        <v>908</v>
      </c>
      <c r="D415" s="37">
        <v>16.399999999999999</v>
      </c>
      <c r="E415" s="73">
        <v>3350</v>
      </c>
      <c r="F415" s="65"/>
      <c r="H415" s="15">
        <v>131</v>
      </c>
      <c r="I415" s="82">
        <v>45207</v>
      </c>
      <c r="J415" s="15" t="s">
        <v>88</v>
      </c>
      <c r="K415" s="15" t="s">
        <v>89</v>
      </c>
      <c r="L415" s="15" t="s">
        <v>84</v>
      </c>
      <c r="M415" s="15">
        <v>1</v>
      </c>
      <c r="N415" s="83">
        <v>16.399999999999999</v>
      </c>
      <c r="O415" s="15">
        <v>3350</v>
      </c>
      <c r="P415" s="1">
        <f t="shared" si="3"/>
        <v>0</v>
      </c>
    </row>
    <row r="416" spans="1:16" s="8" customFormat="1" x14ac:dyDescent="0.25">
      <c r="A416" s="36">
        <v>132</v>
      </c>
      <c r="B416" s="35">
        <v>45207</v>
      </c>
      <c r="C416" s="36">
        <v>908</v>
      </c>
      <c r="D416" s="37">
        <v>14.4</v>
      </c>
      <c r="E416" s="73">
        <v>3265</v>
      </c>
      <c r="F416" s="65"/>
      <c r="H416" s="15">
        <v>132</v>
      </c>
      <c r="I416" s="82">
        <v>45207</v>
      </c>
      <c r="J416" s="15" t="s">
        <v>88</v>
      </c>
      <c r="K416" s="15" t="s">
        <v>89</v>
      </c>
      <c r="L416" s="15" t="s">
        <v>84</v>
      </c>
      <c r="M416" s="15">
        <v>1</v>
      </c>
      <c r="N416" s="83">
        <v>14.4</v>
      </c>
      <c r="O416" s="15">
        <v>3265</v>
      </c>
      <c r="P416" s="1">
        <f t="shared" si="3"/>
        <v>0</v>
      </c>
    </row>
    <row r="417" spans="1:16" s="8" customFormat="1" x14ac:dyDescent="0.25">
      <c r="A417" s="36">
        <v>133</v>
      </c>
      <c r="B417" s="35">
        <v>45207</v>
      </c>
      <c r="C417" s="36">
        <v>28</v>
      </c>
      <c r="D417" s="37">
        <v>16.899999999999999</v>
      </c>
      <c r="E417" s="73">
        <v>3268</v>
      </c>
      <c r="F417" s="65"/>
      <c r="H417" s="15">
        <v>133</v>
      </c>
      <c r="I417" s="82">
        <v>45207</v>
      </c>
      <c r="J417" s="15" t="s">
        <v>85</v>
      </c>
      <c r="K417" s="15" t="s">
        <v>96</v>
      </c>
      <c r="L417" s="15" t="s">
        <v>84</v>
      </c>
      <c r="M417" s="15">
        <v>1</v>
      </c>
      <c r="N417" s="83">
        <v>16.899999999999999</v>
      </c>
      <c r="O417" s="15">
        <v>3268</v>
      </c>
      <c r="P417" s="1">
        <f t="shared" si="3"/>
        <v>0</v>
      </c>
    </row>
    <row r="418" spans="1:16" s="8" customFormat="1" x14ac:dyDescent="0.25">
      <c r="A418" s="36">
        <v>134</v>
      </c>
      <c r="B418" s="35">
        <v>45207</v>
      </c>
      <c r="C418" s="36">
        <v>28</v>
      </c>
      <c r="D418" s="37">
        <v>17.100000000000001</v>
      </c>
      <c r="E418" s="73">
        <v>5112</v>
      </c>
      <c r="F418" s="65"/>
      <c r="H418" s="15">
        <v>134</v>
      </c>
      <c r="I418" s="82">
        <v>45207</v>
      </c>
      <c r="J418" s="15" t="s">
        <v>85</v>
      </c>
      <c r="K418" s="15" t="s">
        <v>96</v>
      </c>
      <c r="L418" s="15" t="s">
        <v>84</v>
      </c>
      <c r="M418" s="15">
        <v>1</v>
      </c>
      <c r="N418" s="83">
        <v>17.100000000000001</v>
      </c>
      <c r="O418" s="15">
        <v>5112</v>
      </c>
      <c r="P418" s="1">
        <f t="shared" si="3"/>
        <v>0</v>
      </c>
    </row>
    <row r="419" spans="1:16" s="8" customFormat="1" x14ac:dyDescent="0.25">
      <c r="A419" s="36">
        <v>135</v>
      </c>
      <c r="B419" s="35">
        <v>45207</v>
      </c>
      <c r="C419" s="36">
        <v>909</v>
      </c>
      <c r="D419" s="37">
        <v>17.100000000000001</v>
      </c>
      <c r="E419" s="73">
        <v>4763</v>
      </c>
      <c r="F419" s="65"/>
      <c r="H419" s="15">
        <v>135</v>
      </c>
      <c r="I419" s="82">
        <v>45207</v>
      </c>
      <c r="J419" s="15" t="s">
        <v>85</v>
      </c>
      <c r="K419" s="15" t="s">
        <v>90</v>
      </c>
      <c r="L419" s="15" t="s">
        <v>84</v>
      </c>
      <c r="M419" s="15">
        <v>1</v>
      </c>
      <c r="N419" s="83">
        <v>17.100000000000001</v>
      </c>
      <c r="O419" s="15">
        <v>4763</v>
      </c>
      <c r="P419" s="1">
        <f t="shared" si="3"/>
        <v>0</v>
      </c>
    </row>
    <row r="420" spans="1:16" s="8" customFormat="1" x14ac:dyDescent="0.25">
      <c r="A420" s="36">
        <v>136</v>
      </c>
      <c r="B420" s="35">
        <v>45207</v>
      </c>
      <c r="C420" s="36">
        <v>28</v>
      </c>
      <c r="D420" s="37">
        <v>16.100000000000001</v>
      </c>
      <c r="E420" s="73">
        <v>3263</v>
      </c>
      <c r="F420" s="65"/>
      <c r="H420" s="15">
        <v>136</v>
      </c>
      <c r="I420" s="82">
        <v>45207</v>
      </c>
      <c r="J420" s="15" t="s">
        <v>85</v>
      </c>
      <c r="K420" s="15" t="s">
        <v>96</v>
      </c>
      <c r="L420" s="15" t="s">
        <v>84</v>
      </c>
      <c r="M420" s="15">
        <v>1</v>
      </c>
      <c r="N420" s="83">
        <v>16.100000000000001</v>
      </c>
      <c r="O420" s="15">
        <v>3263</v>
      </c>
      <c r="P420" s="1">
        <f t="shared" si="3"/>
        <v>0</v>
      </c>
    </row>
    <row r="421" spans="1:16" s="8" customFormat="1" x14ac:dyDescent="0.25">
      <c r="A421" s="36">
        <v>137</v>
      </c>
      <c r="B421" s="35">
        <v>45207</v>
      </c>
      <c r="C421" s="36">
        <v>909</v>
      </c>
      <c r="D421" s="37">
        <v>16.3</v>
      </c>
      <c r="E421" s="73">
        <v>3274</v>
      </c>
      <c r="F421" s="65"/>
      <c r="H421" s="15">
        <v>137</v>
      </c>
      <c r="I421" s="82">
        <v>45207</v>
      </c>
      <c r="J421" s="15" t="s">
        <v>85</v>
      </c>
      <c r="K421" s="15" t="s">
        <v>90</v>
      </c>
      <c r="L421" s="15" t="s">
        <v>84</v>
      </c>
      <c r="M421" s="15">
        <v>1</v>
      </c>
      <c r="N421" s="83">
        <v>16.3</v>
      </c>
      <c r="O421" s="15">
        <v>3274</v>
      </c>
      <c r="P421" s="1">
        <f t="shared" si="3"/>
        <v>0</v>
      </c>
    </row>
    <row r="422" spans="1:16" s="8" customFormat="1" x14ac:dyDescent="0.25">
      <c r="A422" s="36">
        <v>138</v>
      </c>
      <c r="B422" s="35">
        <v>45207</v>
      </c>
      <c r="C422" s="36">
        <v>909</v>
      </c>
      <c r="D422" s="37">
        <v>17.2</v>
      </c>
      <c r="E422" s="73">
        <v>4949</v>
      </c>
      <c r="F422" s="65"/>
      <c r="H422" s="15">
        <v>138</v>
      </c>
      <c r="I422" s="82">
        <v>45207</v>
      </c>
      <c r="J422" s="15" t="s">
        <v>85</v>
      </c>
      <c r="K422" s="15" t="s">
        <v>90</v>
      </c>
      <c r="L422" s="15" t="s">
        <v>84</v>
      </c>
      <c r="M422" s="15">
        <v>1</v>
      </c>
      <c r="N422" s="83">
        <v>17.2</v>
      </c>
      <c r="O422" s="15">
        <v>4949</v>
      </c>
      <c r="P422" s="1">
        <f t="shared" si="3"/>
        <v>0</v>
      </c>
    </row>
    <row r="423" spans="1:16" s="8" customFormat="1" x14ac:dyDescent="0.25">
      <c r="A423" s="36">
        <v>139</v>
      </c>
      <c r="B423" s="35">
        <v>45207</v>
      </c>
      <c r="C423" s="36">
        <v>28</v>
      </c>
      <c r="D423" s="37">
        <v>17</v>
      </c>
      <c r="E423" s="73">
        <v>5163</v>
      </c>
      <c r="F423" s="65"/>
      <c r="H423" s="15">
        <v>139</v>
      </c>
      <c r="I423" s="82">
        <v>45207</v>
      </c>
      <c r="J423" s="15" t="s">
        <v>85</v>
      </c>
      <c r="K423" s="15" t="s">
        <v>96</v>
      </c>
      <c r="L423" s="15" t="s">
        <v>84</v>
      </c>
      <c r="M423" s="15">
        <v>1</v>
      </c>
      <c r="N423" s="83">
        <v>17</v>
      </c>
      <c r="O423" s="15">
        <v>5163</v>
      </c>
      <c r="P423" s="1">
        <f t="shared" si="3"/>
        <v>0</v>
      </c>
    </row>
    <row r="424" spans="1:16" s="8" customFormat="1" x14ac:dyDescent="0.25">
      <c r="A424" s="36">
        <v>140</v>
      </c>
      <c r="B424" s="35">
        <v>45207</v>
      </c>
      <c r="C424" s="36">
        <v>831</v>
      </c>
      <c r="D424" s="37">
        <v>16.899999999999999</v>
      </c>
      <c r="E424" s="73">
        <v>3066</v>
      </c>
      <c r="F424" s="65"/>
      <c r="H424" s="15">
        <v>140</v>
      </c>
      <c r="I424" s="82">
        <v>45207</v>
      </c>
      <c r="J424" s="15" t="s">
        <v>88</v>
      </c>
      <c r="K424" s="15" t="s">
        <v>102</v>
      </c>
      <c r="L424" s="15" t="s">
        <v>84</v>
      </c>
      <c r="M424" s="15">
        <v>1</v>
      </c>
      <c r="N424" s="83">
        <v>16.899999999999999</v>
      </c>
      <c r="O424" s="15">
        <v>3066</v>
      </c>
      <c r="P424" s="1">
        <f t="shared" si="3"/>
        <v>0</v>
      </c>
    </row>
    <row r="425" spans="1:16" s="8" customFormat="1" x14ac:dyDescent="0.25">
      <c r="A425" s="36">
        <v>141</v>
      </c>
      <c r="B425" s="35">
        <v>45207</v>
      </c>
      <c r="C425" s="36">
        <v>909</v>
      </c>
      <c r="D425" s="37">
        <v>17.8</v>
      </c>
      <c r="E425" s="73">
        <v>5155</v>
      </c>
      <c r="F425" s="65"/>
      <c r="H425" s="15">
        <v>141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17.8</v>
      </c>
      <c r="O425" s="15">
        <v>5155</v>
      </c>
      <c r="P425" s="1">
        <f t="shared" si="3"/>
        <v>0</v>
      </c>
    </row>
    <row r="426" spans="1:16" s="8" customFormat="1" x14ac:dyDescent="0.25">
      <c r="A426" s="36">
        <v>142</v>
      </c>
      <c r="B426" s="35">
        <v>45207</v>
      </c>
      <c r="C426" s="36">
        <v>831</v>
      </c>
      <c r="D426" s="37">
        <v>18.100000000000001</v>
      </c>
      <c r="E426" s="73">
        <v>5149</v>
      </c>
      <c r="F426" s="65"/>
      <c r="H426" s="15">
        <v>142</v>
      </c>
      <c r="I426" s="82">
        <v>45207</v>
      </c>
      <c r="J426" s="15" t="s">
        <v>88</v>
      </c>
      <c r="K426" s="15" t="s">
        <v>102</v>
      </c>
      <c r="L426" s="15" t="s">
        <v>84</v>
      </c>
      <c r="M426" s="15">
        <v>1</v>
      </c>
      <c r="N426" s="83">
        <v>18.100000000000001</v>
      </c>
      <c r="O426" s="15">
        <v>5149</v>
      </c>
      <c r="P426" s="1">
        <f t="shared" si="3"/>
        <v>0</v>
      </c>
    </row>
    <row r="427" spans="1:16" s="8" customFormat="1" x14ac:dyDescent="0.25">
      <c r="A427" s="36">
        <v>143</v>
      </c>
      <c r="B427" s="35">
        <v>45207</v>
      </c>
      <c r="C427" s="36">
        <v>909</v>
      </c>
      <c r="D427" s="37">
        <v>17.2</v>
      </c>
      <c r="E427" s="73">
        <v>5152</v>
      </c>
      <c r="F427" s="65"/>
      <c r="H427" s="15">
        <v>143</v>
      </c>
      <c r="I427" s="82">
        <v>45207</v>
      </c>
      <c r="J427" s="15" t="s">
        <v>85</v>
      </c>
      <c r="K427" s="15" t="s">
        <v>90</v>
      </c>
      <c r="L427" s="15" t="s">
        <v>84</v>
      </c>
      <c r="M427" s="15">
        <v>1</v>
      </c>
      <c r="N427" s="83">
        <v>17.2</v>
      </c>
      <c r="O427" s="15">
        <v>5152</v>
      </c>
      <c r="P427" s="1">
        <f t="shared" si="3"/>
        <v>0</v>
      </c>
    </row>
    <row r="428" spans="1:16" s="8" customFormat="1" x14ac:dyDescent="0.25">
      <c r="A428" s="36">
        <v>144</v>
      </c>
      <c r="B428" s="35">
        <v>45207</v>
      </c>
      <c r="C428" s="36">
        <v>432</v>
      </c>
      <c r="D428" s="37">
        <v>19.7</v>
      </c>
      <c r="E428" s="73">
        <v>5133</v>
      </c>
      <c r="F428" s="65"/>
      <c r="H428" s="15">
        <v>144</v>
      </c>
      <c r="I428" s="82">
        <v>45207</v>
      </c>
      <c r="J428" s="15" t="s">
        <v>88</v>
      </c>
      <c r="K428" s="15" t="s">
        <v>99</v>
      </c>
      <c r="L428" s="15" t="s">
        <v>84</v>
      </c>
      <c r="M428" s="15">
        <v>1</v>
      </c>
      <c r="N428" s="83">
        <v>19.7</v>
      </c>
      <c r="O428" s="15">
        <v>5133</v>
      </c>
      <c r="P428" s="1">
        <f t="shared" si="3"/>
        <v>0</v>
      </c>
    </row>
    <row r="429" spans="1:16" s="8" customFormat="1" x14ac:dyDescent="0.25">
      <c r="A429" s="36">
        <v>145</v>
      </c>
      <c r="B429" s="35">
        <v>45207</v>
      </c>
      <c r="C429" s="36">
        <v>432</v>
      </c>
      <c r="D429" s="37">
        <v>16.100000000000001</v>
      </c>
      <c r="E429" s="73">
        <v>5146</v>
      </c>
      <c r="F429" s="65"/>
      <c r="H429" s="15">
        <v>145</v>
      </c>
      <c r="I429" s="82">
        <v>45207</v>
      </c>
      <c r="J429" s="15" t="s">
        <v>88</v>
      </c>
      <c r="K429" s="15" t="s">
        <v>99</v>
      </c>
      <c r="L429" s="15" t="s">
        <v>84</v>
      </c>
      <c r="M429" s="15">
        <v>1</v>
      </c>
      <c r="N429" s="83">
        <v>16.100000000000001</v>
      </c>
      <c r="O429" s="15">
        <v>5146</v>
      </c>
      <c r="P429" s="1">
        <f t="shared" si="3"/>
        <v>0</v>
      </c>
    </row>
    <row r="430" spans="1:16" s="8" customFormat="1" x14ac:dyDescent="0.25">
      <c r="A430" s="36">
        <v>146</v>
      </c>
      <c r="B430" s="35">
        <v>45207</v>
      </c>
      <c r="C430" s="36">
        <v>768</v>
      </c>
      <c r="D430" s="37">
        <v>16.399999999999999</v>
      </c>
      <c r="E430" s="73">
        <v>5106</v>
      </c>
      <c r="F430" s="65"/>
      <c r="H430" s="15">
        <v>146</v>
      </c>
      <c r="I430" s="82">
        <v>45207</v>
      </c>
      <c r="J430" s="15" t="s">
        <v>88</v>
      </c>
      <c r="K430" s="15" t="s">
        <v>100</v>
      </c>
      <c r="L430" s="15" t="s">
        <v>84</v>
      </c>
      <c r="M430" s="15">
        <v>1</v>
      </c>
      <c r="N430" s="83">
        <v>16.399999999999999</v>
      </c>
      <c r="O430" s="15">
        <v>5106</v>
      </c>
      <c r="P430" s="1">
        <f t="shared" si="3"/>
        <v>0</v>
      </c>
    </row>
    <row r="431" spans="1:16" s="8" customFormat="1" x14ac:dyDescent="0.25">
      <c r="A431" s="36">
        <v>147</v>
      </c>
      <c r="B431" s="35">
        <v>45207</v>
      </c>
      <c r="C431" s="36">
        <v>768</v>
      </c>
      <c r="D431" s="37">
        <v>17</v>
      </c>
      <c r="E431" s="73">
        <v>5086</v>
      </c>
      <c r="F431" s="65"/>
      <c r="H431" s="15">
        <v>147</v>
      </c>
      <c r="I431" s="82">
        <v>45207</v>
      </c>
      <c r="J431" s="15" t="s">
        <v>88</v>
      </c>
      <c r="K431" s="15" t="s">
        <v>100</v>
      </c>
      <c r="L431" s="15" t="s">
        <v>84</v>
      </c>
      <c r="M431" s="15">
        <v>1</v>
      </c>
      <c r="N431" s="83">
        <v>17</v>
      </c>
      <c r="O431" s="15">
        <v>5086</v>
      </c>
      <c r="P431" s="1">
        <f t="shared" si="3"/>
        <v>0</v>
      </c>
    </row>
    <row r="432" spans="1:16" s="8" customFormat="1" x14ac:dyDescent="0.25">
      <c r="A432" s="36">
        <v>148</v>
      </c>
      <c r="B432" s="35">
        <v>45207</v>
      </c>
      <c r="C432" s="36">
        <v>768</v>
      </c>
      <c r="D432" s="37">
        <v>16.7</v>
      </c>
      <c r="E432" s="73">
        <v>5158</v>
      </c>
      <c r="F432" s="65"/>
      <c r="H432" s="15">
        <v>148</v>
      </c>
      <c r="I432" s="82">
        <v>45207</v>
      </c>
      <c r="J432" s="15" t="s">
        <v>88</v>
      </c>
      <c r="K432" s="15" t="s">
        <v>100</v>
      </c>
      <c r="L432" s="15" t="s">
        <v>84</v>
      </c>
      <c r="M432" s="15">
        <v>1</v>
      </c>
      <c r="N432" s="83">
        <v>16.7</v>
      </c>
      <c r="O432" s="15">
        <v>5158</v>
      </c>
      <c r="P432" s="1">
        <f t="shared" si="3"/>
        <v>0</v>
      </c>
    </row>
    <row r="433" spans="1:16" s="8" customFormat="1" x14ac:dyDescent="0.25">
      <c r="A433" s="36">
        <v>149</v>
      </c>
      <c r="B433" s="35">
        <v>45207</v>
      </c>
      <c r="C433" s="36">
        <v>768</v>
      </c>
      <c r="D433" s="37">
        <v>17.100000000000001</v>
      </c>
      <c r="E433" s="73">
        <v>5121</v>
      </c>
      <c r="F433" s="65"/>
      <c r="H433" s="15">
        <v>149</v>
      </c>
      <c r="I433" s="82">
        <v>45207</v>
      </c>
      <c r="J433" s="15" t="s">
        <v>88</v>
      </c>
      <c r="K433" s="15" t="s">
        <v>100</v>
      </c>
      <c r="L433" s="15" t="s">
        <v>84</v>
      </c>
      <c r="M433" s="15">
        <v>1</v>
      </c>
      <c r="N433" s="83">
        <v>17.100000000000001</v>
      </c>
      <c r="O433" s="15">
        <v>5121</v>
      </c>
      <c r="P433" s="1">
        <f t="shared" si="3"/>
        <v>0</v>
      </c>
    </row>
    <row r="434" spans="1:16" s="8" customFormat="1" x14ac:dyDescent="0.25">
      <c r="A434" s="36">
        <v>150</v>
      </c>
      <c r="B434" s="35">
        <v>45207</v>
      </c>
      <c r="C434" s="36">
        <v>768</v>
      </c>
      <c r="D434" s="37">
        <v>17.100000000000001</v>
      </c>
      <c r="E434" s="73">
        <v>5165</v>
      </c>
      <c r="F434" s="65"/>
      <c r="H434" s="15">
        <v>150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17.100000000000001</v>
      </c>
      <c r="O434" s="15">
        <v>5165</v>
      </c>
      <c r="P434" s="1">
        <f t="shared" si="3"/>
        <v>0</v>
      </c>
    </row>
    <row r="435" spans="1:16" s="8" customFormat="1" x14ac:dyDescent="0.25">
      <c r="A435" s="36">
        <v>151</v>
      </c>
      <c r="B435" s="35">
        <v>45207</v>
      </c>
      <c r="C435" s="36">
        <v>876</v>
      </c>
      <c r="D435" s="37">
        <v>17.5</v>
      </c>
      <c r="E435" s="73">
        <v>5087</v>
      </c>
      <c r="F435" s="65"/>
      <c r="H435" s="15">
        <v>151</v>
      </c>
      <c r="I435" s="82">
        <v>45207</v>
      </c>
      <c r="J435" s="15" t="s">
        <v>88</v>
      </c>
      <c r="K435" s="15" t="s">
        <v>101</v>
      </c>
      <c r="L435" s="15" t="s">
        <v>84</v>
      </c>
      <c r="M435" s="15">
        <v>1</v>
      </c>
      <c r="N435" s="83">
        <v>17.5</v>
      </c>
      <c r="O435" s="15">
        <v>5087</v>
      </c>
      <c r="P435" s="1">
        <f t="shared" si="3"/>
        <v>0</v>
      </c>
    </row>
    <row r="436" spans="1:16" s="8" customFormat="1" x14ac:dyDescent="0.25">
      <c r="A436" s="36">
        <v>152</v>
      </c>
      <c r="B436" s="35">
        <v>45207</v>
      </c>
      <c r="C436" s="36">
        <v>876</v>
      </c>
      <c r="D436" s="37">
        <v>17.899999999999999</v>
      </c>
      <c r="E436" s="73">
        <v>5118</v>
      </c>
      <c r="F436" s="65"/>
      <c r="H436" s="15">
        <v>152</v>
      </c>
      <c r="I436" s="82">
        <v>45207</v>
      </c>
      <c r="J436" s="15" t="s">
        <v>88</v>
      </c>
      <c r="K436" s="15" t="s">
        <v>101</v>
      </c>
      <c r="L436" s="15" t="s">
        <v>84</v>
      </c>
      <c r="M436" s="15">
        <v>1</v>
      </c>
      <c r="N436" s="83">
        <v>17.899999999999999</v>
      </c>
      <c r="O436" s="15">
        <v>5118</v>
      </c>
      <c r="P436" s="1">
        <f t="shared" si="3"/>
        <v>0</v>
      </c>
    </row>
    <row r="437" spans="1:16" s="8" customFormat="1" x14ac:dyDescent="0.25">
      <c r="A437" s="36">
        <v>153</v>
      </c>
      <c r="B437" s="35">
        <v>45207</v>
      </c>
      <c r="C437" s="36">
        <v>876</v>
      </c>
      <c r="D437" s="37">
        <v>17.600000000000001</v>
      </c>
      <c r="E437" s="73">
        <v>5164</v>
      </c>
      <c r="F437" s="65"/>
      <c r="H437" s="15">
        <v>153</v>
      </c>
      <c r="I437" s="82">
        <v>45207</v>
      </c>
      <c r="J437" s="15" t="s">
        <v>88</v>
      </c>
      <c r="K437" s="15" t="s">
        <v>101</v>
      </c>
      <c r="L437" s="15" t="s">
        <v>84</v>
      </c>
      <c r="M437" s="15">
        <v>1</v>
      </c>
      <c r="N437" s="83">
        <v>17.600000000000001</v>
      </c>
      <c r="O437" s="15">
        <v>5164</v>
      </c>
      <c r="P437" s="1">
        <f t="shared" si="3"/>
        <v>0</v>
      </c>
    </row>
    <row r="438" spans="1:16" s="8" customFormat="1" x14ac:dyDescent="0.25">
      <c r="A438" s="36">
        <v>154</v>
      </c>
      <c r="B438" s="35">
        <v>45207</v>
      </c>
      <c r="C438" s="36">
        <v>831</v>
      </c>
      <c r="D438" s="37">
        <v>17.899999999999999</v>
      </c>
      <c r="E438" s="73">
        <v>5080</v>
      </c>
      <c r="F438" s="65"/>
      <c r="H438" s="15">
        <v>154</v>
      </c>
      <c r="I438" s="82">
        <v>45207</v>
      </c>
      <c r="J438" s="15" t="s">
        <v>88</v>
      </c>
      <c r="K438" s="15" t="s">
        <v>102</v>
      </c>
      <c r="L438" s="15" t="s">
        <v>84</v>
      </c>
      <c r="M438" s="15">
        <v>1</v>
      </c>
      <c r="N438" s="83">
        <v>17.899999999999999</v>
      </c>
      <c r="O438" s="15">
        <v>5080</v>
      </c>
      <c r="P438" s="1">
        <f t="shared" ref="P438:P501" si="4">E438-O438</f>
        <v>0</v>
      </c>
    </row>
    <row r="439" spans="1:16" s="8" customFormat="1" x14ac:dyDescent="0.25">
      <c r="A439" s="36">
        <v>155</v>
      </c>
      <c r="B439" s="35">
        <v>45207</v>
      </c>
      <c r="C439" s="36">
        <v>908</v>
      </c>
      <c r="D439" s="37">
        <v>17.7</v>
      </c>
      <c r="E439" s="73">
        <v>5092</v>
      </c>
      <c r="F439" s="65"/>
      <c r="H439" s="15">
        <v>155</v>
      </c>
      <c r="I439" s="82">
        <v>45207</v>
      </c>
      <c r="J439" s="15" t="s">
        <v>88</v>
      </c>
      <c r="K439" s="15" t="s">
        <v>89</v>
      </c>
      <c r="L439" s="15" t="s">
        <v>84</v>
      </c>
      <c r="M439" s="15">
        <v>1</v>
      </c>
      <c r="N439" s="83">
        <v>17.7</v>
      </c>
      <c r="O439" s="15">
        <v>5092</v>
      </c>
      <c r="P439" s="1">
        <f t="shared" si="4"/>
        <v>0</v>
      </c>
    </row>
    <row r="440" spans="1:16" s="8" customFormat="1" x14ac:dyDescent="0.25">
      <c r="A440" s="36">
        <v>156</v>
      </c>
      <c r="B440" s="35">
        <v>45207</v>
      </c>
      <c r="C440" s="36">
        <v>908</v>
      </c>
      <c r="D440" s="37">
        <v>16.7</v>
      </c>
      <c r="E440" s="73">
        <v>5049</v>
      </c>
      <c r="F440" s="65"/>
      <c r="H440" s="15">
        <v>156</v>
      </c>
      <c r="I440" s="82">
        <v>45207</v>
      </c>
      <c r="J440" s="15" t="s">
        <v>88</v>
      </c>
      <c r="K440" s="15" t="s">
        <v>89</v>
      </c>
      <c r="L440" s="15" t="s">
        <v>84</v>
      </c>
      <c r="M440" s="15">
        <v>1</v>
      </c>
      <c r="N440" s="83">
        <v>16.7</v>
      </c>
      <c r="O440" s="15">
        <v>5049</v>
      </c>
      <c r="P440" s="1">
        <f t="shared" si="4"/>
        <v>0</v>
      </c>
    </row>
    <row r="441" spans="1:16" s="8" customFormat="1" x14ac:dyDescent="0.25">
      <c r="A441" s="36">
        <v>157</v>
      </c>
      <c r="B441" s="35">
        <v>45207</v>
      </c>
      <c r="C441" s="36">
        <v>266</v>
      </c>
      <c r="D441" s="37">
        <v>18.3</v>
      </c>
      <c r="E441" s="73">
        <v>3325</v>
      </c>
      <c r="F441" s="65"/>
      <c r="H441" s="15">
        <v>157</v>
      </c>
      <c r="I441" s="82">
        <v>45207</v>
      </c>
      <c r="J441" s="15" t="s">
        <v>85</v>
      </c>
      <c r="K441" s="15" t="s">
        <v>97</v>
      </c>
      <c r="L441" s="15" t="s">
        <v>84</v>
      </c>
      <c r="M441" s="15">
        <v>1</v>
      </c>
      <c r="N441" s="83">
        <v>18.3</v>
      </c>
      <c r="O441" s="15">
        <v>3325</v>
      </c>
      <c r="P441" s="1">
        <f t="shared" si="4"/>
        <v>0</v>
      </c>
    </row>
    <row r="442" spans="1:16" s="8" customFormat="1" x14ac:dyDescent="0.25">
      <c r="A442" s="36">
        <v>158</v>
      </c>
      <c r="B442" s="35">
        <v>45207</v>
      </c>
      <c r="C442" s="36">
        <v>266</v>
      </c>
      <c r="D442" s="37">
        <v>16.600000000000001</v>
      </c>
      <c r="E442" s="73">
        <v>3333</v>
      </c>
      <c r="F442" s="65"/>
      <c r="H442" s="15">
        <v>158</v>
      </c>
      <c r="I442" s="82">
        <v>45207</v>
      </c>
      <c r="J442" s="15" t="s">
        <v>85</v>
      </c>
      <c r="K442" s="15" t="s">
        <v>97</v>
      </c>
      <c r="L442" s="15" t="s">
        <v>84</v>
      </c>
      <c r="M442" s="15">
        <v>1</v>
      </c>
      <c r="N442" s="83">
        <v>16.600000000000001</v>
      </c>
      <c r="O442" s="15">
        <v>3333</v>
      </c>
      <c r="P442" s="1">
        <f t="shared" si="4"/>
        <v>0</v>
      </c>
    </row>
    <row r="443" spans="1:16" s="8" customFormat="1" x14ac:dyDescent="0.25">
      <c r="A443" s="36">
        <v>159</v>
      </c>
      <c r="B443" s="35">
        <v>45207</v>
      </c>
      <c r="C443" s="36">
        <v>837</v>
      </c>
      <c r="D443" s="37">
        <v>17.5</v>
      </c>
      <c r="E443" s="73">
        <v>3337</v>
      </c>
      <c r="F443" s="65"/>
      <c r="H443" s="15">
        <v>159</v>
      </c>
      <c r="I443" s="82">
        <v>45207</v>
      </c>
      <c r="J443" s="15" t="s">
        <v>85</v>
      </c>
      <c r="K443" s="15" t="s">
        <v>87</v>
      </c>
      <c r="L443" s="15" t="s">
        <v>84</v>
      </c>
      <c r="M443" s="15">
        <v>1</v>
      </c>
      <c r="N443" s="83">
        <v>17.5</v>
      </c>
      <c r="O443" s="15">
        <v>3337</v>
      </c>
      <c r="P443" s="1">
        <f t="shared" si="4"/>
        <v>0</v>
      </c>
    </row>
    <row r="444" spans="1:16" s="8" customFormat="1" x14ac:dyDescent="0.25">
      <c r="A444" s="36">
        <v>160</v>
      </c>
      <c r="B444" s="35">
        <v>45207</v>
      </c>
      <c r="C444" s="36">
        <v>837</v>
      </c>
      <c r="D444" s="37">
        <v>16.899999999999999</v>
      </c>
      <c r="E444" s="73">
        <v>4953</v>
      </c>
      <c r="F444" s="65"/>
      <c r="H444" s="15">
        <v>160</v>
      </c>
      <c r="I444" s="82">
        <v>45207</v>
      </c>
      <c r="J444" s="15" t="s">
        <v>85</v>
      </c>
      <c r="K444" s="15" t="s">
        <v>87</v>
      </c>
      <c r="L444" s="15" t="s">
        <v>84</v>
      </c>
      <c r="M444" s="15">
        <v>1</v>
      </c>
      <c r="N444" s="83">
        <v>16.899999999999999</v>
      </c>
      <c r="O444" s="15">
        <v>4953</v>
      </c>
      <c r="P444" s="1">
        <f t="shared" si="4"/>
        <v>0</v>
      </c>
    </row>
    <row r="445" spans="1:16" s="8" customFormat="1" x14ac:dyDescent="0.25">
      <c r="A445" s="36">
        <v>161</v>
      </c>
      <c r="B445" s="35">
        <v>45207</v>
      </c>
      <c r="C445" s="36">
        <v>837</v>
      </c>
      <c r="D445" s="37">
        <v>15.8</v>
      </c>
      <c r="E445" s="73">
        <v>5107</v>
      </c>
      <c r="F445" s="65"/>
      <c r="H445" s="15">
        <v>161</v>
      </c>
      <c r="I445" s="82">
        <v>45207</v>
      </c>
      <c r="J445" s="15" t="s">
        <v>85</v>
      </c>
      <c r="K445" s="15" t="s">
        <v>87</v>
      </c>
      <c r="L445" s="15" t="s">
        <v>84</v>
      </c>
      <c r="M445" s="15">
        <v>1</v>
      </c>
      <c r="N445" s="83">
        <v>15.8</v>
      </c>
      <c r="O445" s="15">
        <v>5107</v>
      </c>
      <c r="P445" s="1">
        <f t="shared" si="4"/>
        <v>0</v>
      </c>
    </row>
    <row r="446" spans="1:16" s="8" customFormat="1" x14ac:dyDescent="0.25">
      <c r="A446" s="36">
        <v>162</v>
      </c>
      <c r="B446" s="35">
        <v>45207</v>
      </c>
      <c r="C446" s="36">
        <v>837</v>
      </c>
      <c r="D446" s="37">
        <v>17.5</v>
      </c>
      <c r="E446" s="73">
        <v>5105</v>
      </c>
      <c r="F446" s="65"/>
      <c r="H446" s="15">
        <v>162</v>
      </c>
      <c r="I446" s="82">
        <v>45207</v>
      </c>
      <c r="J446" s="15" t="s">
        <v>85</v>
      </c>
      <c r="K446" s="15" t="s">
        <v>87</v>
      </c>
      <c r="L446" s="15" t="s">
        <v>84</v>
      </c>
      <c r="M446" s="15">
        <v>1</v>
      </c>
      <c r="N446" s="83">
        <v>17.5</v>
      </c>
      <c r="O446" s="15">
        <v>5105</v>
      </c>
      <c r="P446" s="1">
        <f t="shared" si="4"/>
        <v>0</v>
      </c>
    </row>
    <row r="447" spans="1:16" s="8" customFormat="1" x14ac:dyDescent="0.25">
      <c r="A447" s="36">
        <v>163</v>
      </c>
      <c r="B447" s="35">
        <v>45207</v>
      </c>
      <c r="C447" s="36">
        <v>837</v>
      </c>
      <c r="D447" s="37">
        <v>17.600000000000001</v>
      </c>
      <c r="E447" s="73">
        <v>5156</v>
      </c>
      <c r="F447" s="65"/>
      <c r="H447" s="15">
        <v>163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17.600000000000001</v>
      </c>
      <c r="O447" s="15">
        <v>5156</v>
      </c>
      <c r="P447" s="1">
        <f t="shared" si="4"/>
        <v>0</v>
      </c>
    </row>
    <row r="448" spans="1:16" s="8" customFormat="1" x14ac:dyDescent="0.25">
      <c r="A448" s="36">
        <v>164</v>
      </c>
      <c r="B448" s="35">
        <v>45207</v>
      </c>
      <c r="C448" s="36">
        <v>837</v>
      </c>
      <c r="D448" s="37">
        <v>17.5</v>
      </c>
      <c r="E448" s="73">
        <v>5098</v>
      </c>
      <c r="F448" s="65"/>
      <c r="H448" s="15">
        <v>164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17.5</v>
      </c>
      <c r="O448" s="15">
        <v>5098</v>
      </c>
      <c r="P448" s="1">
        <f t="shared" si="4"/>
        <v>0</v>
      </c>
    </row>
    <row r="449" spans="1:16" s="8" customFormat="1" x14ac:dyDescent="0.25">
      <c r="A449" s="36">
        <v>165</v>
      </c>
      <c r="B449" s="35">
        <v>45207</v>
      </c>
      <c r="C449" s="36">
        <v>28</v>
      </c>
      <c r="D449" s="37">
        <v>17</v>
      </c>
      <c r="E449" s="73">
        <v>3410</v>
      </c>
      <c r="F449" s="65"/>
      <c r="H449" s="15">
        <v>165</v>
      </c>
      <c r="I449" s="82">
        <v>45207</v>
      </c>
      <c r="J449" s="15" t="s">
        <v>85</v>
      </c>
      <c r="K449" s="15" t="s">
        <v>96</v>
      </c>
      <c r="L449" s="15" t="s">
        <v>84</v>
      </c>
      <c r="M449" s="15">
        <v>1</v>
      </c>
      <c r="N449" s="83">
        <v>17</v>
      </c>
      <c r="O449" s="15">
        <v>3410</v>
      </c>
      <c r="P449" s="1">
        <f t="shared" si="4"/>
        <v>0</v>
      </c>
    </row>
    <row r="450" spans="1:16" s="8" customFormat="1" x14ac:dyDescent="0.25">
      <c r="A450" s="36">
        <v>166</v>
      </c>
      <c r="B450" s="35">
        <v>45207</v>
      </c>
      <c r="C450" s="36">
        <v>28</v>
      </c>
      <c r="D450" s="37">
        <v>18.100000000000001</v>
      </c>
      <c r="E450" s="73">
        <v>5111</v>
      </c>
      <c r="F450" s="65"/>
      <c r="H450" s="15">
        <v>166</v>
      </c>
      <c r="I450" s="82">
        <v>45207</v>
      </c>
      <c r="J450" s="15" t="s">
        <v>85</v>
      </c>
      <c r="K450" s="15" t="s">
        <v>96</v>
      </c>
      <c r="L450" s="15" t="s">
        <v>84</v>
      </c>
      <c r="M450" s="15">
        <v>1</v>
      </c>
      <c r="N450" s="83">
        <v>18.100000000000001</v>
      </c>
      <c r="O450" s="15">
        <v>5111</v>
      </c>
      <c r="P450" s="1">
        <f t="shared" si="4"/>
        <v>0</v>
      </c>
    </row>
    <row r="451" spans="1:16" s="8" customFormat="1" x14ac:dyDescent="0.25">
      <c r="A451" s="36">
        <v>167</v>
      </c>
      <c r="B451" s="35">
        <v>45207</v>
      </c>
      <c r="C451" s="36">
        <v>901</v>
      </c>
      <c r="D451" s="37">
        <v>15.4</v>
      </c>
      <c r="E451" s="73">
        <v>3390</v>
      </c>
      <c r="F451" s="65"/>
      <c r="H451" s="15">
        <v>167</v>
      </c>
      <c r="I451" s="82">
        <v>45207</v>
      </c>
      <c r="J451" s="15" t="s">
        <v>88</v>
      </c>
      <c r="K451" s="15" t="s">
        <v>91</v>
      </c>
      <c r="L451" s="15" t="s">
        <v>84</v>
      </c>
      <c r="M451" s="15">
        <v>1</v>
      </c>
      <c r="N451" s="83">
        <v>15.4</v>
      </c>
      <c r="O451" s="15">
        <v>3390</v>
      </c>
      <c r="P451" s="1">
        <f t="shared" si="4"/>
        <v>0</v>
      </c>
    </row>
    <row r="452" spans="1:16" s="8" customFormat="1" x14ac:dyDescent="0.25">
      <c r="A452" s="36">
        <v>168</v>
      </c>
      <c r="B452" s="35">
        <v>45207</v>
      </c>
      <c r="C452" s="36">
        <v>901</v>
      </c>
      <c r="D452" s="37">
        <v>10.7</v>
      </c>
      <c r="E452" s="73">
        <v>4830</v>
      </c>
      <c r="F452" s="65"/>
      <c r="H452" s="15">
        <v>168</v>
      </c>
      <c r="I452" s="82">
        <v>45207</v>
      </c>
      <c r="J452" s="15" t="s">
        <v>88</v>
      </c>
      <c r="K452" s="15" t="s">
        <v>91</v>
      </c>
      <c r="L452" s="15" t="s">
        <v>84</v>
      </c>
      <c r="M452" s="15">
        <v>1</v>
      </c>
      <c r="N452" s="83">
        <v>10.7</v>
      </c>
      <c r="O452" s="15">
        <v>4830</v>
      </c>
      <c r="P452" s="1">
        <f t="shared" si="4"/>
        <v>0</v>
      </c>
    </row>
    <row r="453" spans="1:16" s="8" customFormat="1" x14ac:dyDescent="0.25">
      <c r="A453" s="36">
        <v>169</v>
      </c>
      <c r="B453" s="35">
        <v>45207</v>
      </c>
      <c r="C453" s="36">
        <v>860</v>
      </c>
      <c r="D453" s="37">
        <v>17.3</v>
      </c>
      <c r="E453" s="73">
        <v>5113</v>
      </c>
      <c r="F453" s="65"/>
      <c r="H453" s="15">
        <v>169</v>
      </c>
      <c r="I453" s="82">
        <v>45207</v>
      </c>
      <c r="J453" s="15" t="s">
        <v>85</v>
      </c>
      <c r="K453" s="15" t="s">
        <v>86</v>
      </c>
      <c r="L453" s="15" t="s">
        <v>84</v>
      </c>
      <c r="M453" s="15">
        <v>1</v>
      </c>
      <c r="N453" s="83">
        <v>17.3</v>
      </c>
      <c r="O453" s="15">
        <v>5113</v>
      </c>
      <c r="P453" s="1">
        <f t="shared" si="4"/>
        <v>0</v>
      </c>
    </row>
    <row r="454" spans="1:16" s="8" customFormat="1" x14ac:dyDescent="0.25">
      <c r="A454" s="36">
        <v>170</v>
      </c>
      <c r="B454" s="35">
        <v>45207</v>
      </c>
      <c r="C454" s="36">
        <v>629</v>
      </c>
      <c r="D454" s="37">
        <v>15.3</v>
      </c>
      <c r="E454" s="73">
        <v>5110</v>
      </c>
      <c r="F454" s="65"/>
      <c r="H454" s="15">
        <v>170</v>
      </c>
      <c r="I454" s="82">
        <v>45207</v>
      </c>
      <c r="J454" s="15" t="s">
        <v>88</v>
      </c>
      <c r="K454" s="15" t="s">
        <v>98</v>
      </c>
      <c r="L454" s="15" t="s">
        <v>84</v>
      </c>
      <c r="M454" s="15">
        <v>1</v>
      </c>
      <c r="N454" s="83">
        <v>15.3</v>
      </c>
      <c r="O454" s="15">
        <v>5110</v>
      </c>
      <c r="P454" s="1">
        <f t="shared" si="4"/>
        <v>0</v>
      </c>
    </row>
    <row r="455" spans="1:16" s="8" customFormat="1" x14ac:dyDescent="0.25">
      <c r="A455" s="36">
        <v>171</v>
      </c>
      <c r="B455" s="35">
        <v>45207</v>
      </c>
      <c r="C455" s="36">
        <v>629</v>
      </c>
      <c r="D455" s="37">
        <v>17.899999999999999</v>
      </c>
      <c r="E455" s="73">
        <v>5103</v>
      </c>
      <c r="F455" s="65"/>
      <c r="H455" s="15">
        <v>171</v>
      </c>
      <c r="I455" s="82">
        <v>45207</v>
      </c>
      <c r="J455" s="15" t="s">
        <v>88</v>
      </c>
      <c r="K455" s="15" t="s">
        <v>98</v>
      </c>
      <c r="L455" s="15" t="s">
        <v>84</v>
      </c>
      <c r="M455" s="15">
        <v>1</v>
      </c>
      <c r="N455" s="83">
        <v>17.899999999999999</v>
      </c>
      <c r="O455" s="15">
        <v>5103</v>
      </c>
      <c r="P455" s="1">
        <f t="shared" si="4"/>
        <v>0</v>
      </c>
    </row>
    <row r="456" spans="1:16" s="8" customFormat="1" x14ac:dyDescent="0.25">
      <c r="A456" s="36">
        <v>172</v>
      </c>
      <c r="B456" s="35">
        <v>45207</v>
      </c>
      <c r="C456" s="36">
        <v>768</v>
      </c>
      <c r="D456" s="37">
        <v>17.5</v>
      </c>
      <c r="E456" s="73">
        <v>5147</v>
      </c>
      <c r="F456" s="65"/>
      <c r="H456" s="15">
        <v>172</v>
      </c>
      <c r="I456" s="82">
        <v>45207</v>
      </c>
      <c r="J456" s="15" t="s">
        <v>88</v>
      </c>
      <c r="K456" s="15" t="s">
        <v>100</v>
      </c>
      <c r="L456" s="15" t="s">
        <v>84</v>
      </c>
      <c r="M456" s="15">
        <v>1</v>
      </c>
      <c r="N456" s="83">
        <v>17.5</v>
      </c>
      <c r="O456" s="15">
        <v>5147</v>
      </c>
      <c r="P456" s="1">
        <f t="shared" si="4"/>
        <v>0</v>
      </c>
    </row>
    <row r="457" spans="1:16" s="8" customFormat="1" x14ac:dyDescent="0.25">
      <c r="A457" s="36">
        <v>173</v>
      </c>
      <c r="B457" s="35">
        <v>45207</v>
      </c>
      <c r="C457" s="36">
        <v>860</v>
      </c>
      <c r="D457" s="37">
        <v>17.600000000000001</v>
      </c>
      <c r="E457" s="73">
        <v>5154</v>
      </c>
      <c r="F457" s="65"/>
      <c r="H457" s="15">
        <v>173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17.600000000000001</v>
      </c>
      <c r="O457" s="15">
        <v>5154</v>
      </c>
      <c r="P457" s="1">
        <f t="shared" si="4"/>
        <v>0</v>
      </c>
    </row>
    <row r="458" spans="1:16" s="8" customFormat="1" x14ac:dyDescent="0.25">
      <c r="A458" s="36">
        <v>174</v>
      </c>
      <c r="B458" s="35">
        <v>45207</v>
      </c>
      <c r="C458" s="36">
        <v>28</v>
      </c>
      <c r="D458" s="37">
        <v>16.3</v>
      </c>
      <c r="E458" s="73">
        <v>5099</v>
      </c>
      <c r="F458" s="65"/>
      <c r="H458" s="15">
        <v>174</v>
      </c>
      <c r="I458" s="82">
        <v>45207</v>
      </c>
      <c r="J458" s="15" t="s">
        <v>85</v>
      </c>
      <c r="K458" s="15" t="s">
        <v>96</v>
      </c>
      <c r="L458" s="15" t="s">
        <v>84</v>
      </c>
      <c r="M458" s="15">
        <v>1</v>
      </c>
      <c r="N458" s="83">
        <v>16.3</v>
      </c>
      <c r="O458" s="15">
        <v>5099</v>
      </c>
      <c r="P458" s="1">
        <f t="shared" si="4"/>
        <v>0</v>
      </c>
    </row>
    <row r="459" spans="1:16" s="8" customFormat="1" x14ac:dyDescent="0.25">
      <c r="A459" s="36">
        <v>175</v>
      </c>
      <c r="B459" s="35">
        <v>45207</v>
      </c>
      <c r="C459" s="36">
        <v>28</v>
      </c>
      <c r="D459" s="37">
        <v>16</v>
      </c>
      <c r="E459" s="73">
        <v>5159</v>
      </c>
      <c r="F459" s="65"/>
      <c r="H459" s="15">
        <v>175</v>
      </c>
      <c r="I459" s="82">
        <v>45207</v>
      </c>
      <c r="J459" s="15" t="s">
        <v>85</v>
      </c>
      <c r="K459" s="15" t="s">
        <v>96</v>
      </c>
      <c r="L459" s="15" t="s">
        <v>84</v>
      </c>
      <c r="M459" s="15">
        <v>1</v>
      </c>
      <c r="N459" s="83">
        <v>16</v>
      </c>
      <c r="O459" s="15">
        <v>5159</v>
      </c>
      <c r="P459" s="1">
        <f t="shared" si="4"/>
        <v>0</v>
      </c>
    </row>
    <row r="460" spans="1:16" s="8" customFormat="1" x14ac:dyDescent="0.25">
      <c r="A460" s="36">
        <v>176</v>
      </c>
      <c r="B460" s="35">
        <v>45207</v>
      </c>
      <c r="C460" s="36">
        <v>943</v>
      </c>
      <c r="D460" s="37">
        <v>14.8</v>
      </c>
      <c r="E460" s="73">
        <v>5114</v>
      </c>
      <c r="F460" s="65"/>
      <c r="H460" s="15">
        <v>176</v>
      </c>
      <c r="I460" s="82">
        <v>45207</v>
      </c>
      <c r="J460" s="15" t="s">
        <v>85</v>
      </c>
      <c r="K460" s="15" t="s">
        <v>92</v>
      </c>
      <c r="L460" s="15" t="s">
        <v>84</v>
      </c>
      <c r="M460" s="15">
        <v>1</v>
      </c>
      <c r="N460" s="83">
        <v>14.8</v>
      </c>
      <c r="O460" s="15">
        <v>5114</v>
      </c>
      <c r="P460" s="1">
        <f t="shared" si="4"/>
        <v>0</v>
      </c>
    </row>
    <row r="461" spans="1:16" s="8" customFormat="1" x14ac:dyDescent="0.25">
      <c r="A461" s="36">
        <v>177</v>
      </c>
      <c r="B461" s="35">
        <v>45207</v>
      </c>
      <c r="C461" s="36">
        <v>943</v>
      </c>
      <c r="D461" s="37">
        <v>16.3</v>
      </c>
      <c r="E461" s="73">
        <v>5115</v>
      </c>
      <c r="F461" s="65"/>
      <c r="H461" s="15">
        <v>177</v>
      </c>
      <c r="I461" s="82">
        <v>45207</v>
      </c>
      <c r="J461" s="15" t="s">
        <v>85</v>
      </c>
      <c r="K461" s="87" t="s">
        <v>92</v>
      </c>
      <c r="L461" s="15" t="s">
        <v>84</v>
      </c>
      <c r="M461" s="15">
        <v>1</v>
      </c>
      <c r="N461" s="83">
        <v>16.3</v>
      </c>
      <c r="O461" s="15">
        <v>5115</v>
      </c>
      <c r="P461" s="1">
        <f t="shared" si="4"/>
        <v>0</v>
      </c>
    </row>
    <row r="462" spans="1:16" s="8" customFormat="1" x14ac:dyDescent="0.25">
      <c r="A462" s="36">
        <v>178</v>
      </c>
      <c r="B462" s="35">
        <v>45207</v>
      </c>
      <c r="C462" s="36">
        <v>768</v>
      </c>
      <c r="D462" s="37">
        <v>18</v>
      </c>
      <c r="E462" s="73">
        <v>5151</v>
      </c>
      <c r="F462" s="65"/>
      <c r="H462" s="15">
        <v>178</v>
      </c>
      <c r="I462" s="82">
        <v>45207</v>
      </c>
      <c r="J462" s="15" t="s">
        <v>88</v>
      </c>
      <c r="K462" s="15" t="s">
        <v>100</v>
      </c>
      <c r="L462" s="15" t="s">
        <v>84</v>
      </c>
      <c r="M462" s="15">
        <v>1</v>
      </c>
      <c r="N462" s="83">
        <v>18</v>
      </c>
      <c r="O462" s="15">
        <v>5151</v>
      </c>
      <c r="P462" s="1">
        <f t="shared" si="4"/>
        <v>0</v>
      </c>
    </row>
    <row r="463" spans="1:16" s="8" customFormat="1" x14ac:dyDescent="0.25">
      <c r="A463" s="36">
        <v>179</v>
      </c>
      <c r="B463" s="35">
        <v>45207</v>
      </c>
      <c r="C463" s="36">
        <v>909</v>
      </c>
      <c r="D463" s="37">
        <v>16.399999999999999</v>
      </c>
      <c r="E463" s="73">
        <v>5102</v>
      </c>
      <c r="F463" s="65"/>
      <c r="H463" s="15">
        <v>179</v>
      </c>
      <c r="I463" s="82">
        <v>45207</v>
      </c>
      <c r="J463" s="15" t="s">
        <v>85</v>
      </c>
      <c r="K463" s="15" t="s">
        <v>90</v>
      </c>
      <c r="L463" s="15" t="s">
        <v>84</v>
      </c>
      <c r="M463" s="15">
        <v>1</v>
      </c>
      <c r="N463" s="83">
        <v>16.399999999999999</v>
      </c>
      <c r="O463" s="15">
        <v>5102</v>
      </c>
      <c r="P463" s="1">
        <f t="shared" si="4"/>
        <v>0</v>
      </c>
    </row>
    <row r="464" spans="1:16" s="8" customFormat="1" x14ac:dyDescent="0.25">
      <c r="A464" s="36">
        <v>180</v>
      </c>
      <c r="B464" s="35">
        <v>45207</v>
      </c>
      <c r="C464" s="36">
        <v>911</v>
      </c>
      <c r="D464" s="37">
        <v>17</v>
      </c>
      <c r="E464" s="73">
        <v>3326</v>
      </c>
      <c r="F464" s="65"/>
      <c r="H464" s="15">
        <v>180</v>
      </c>
      <c r="I464" s="82">
        <v>45207</v>
      </c>
      <c r="J464" s="15" t="s">
        <v>88</v>
      </c>
      <c r="K464" s="15" t="s">
        <v>93</v>
      </c>
      <c r="L464" s="15" t="s">
        <v>84</v>
      </c>
      <c r="M464" s="15">
        <v>1</v>
      </c>
      <c r="N464" s="83">
        <v>17</v>
      </c>
      <c r="O464" s="15">
        <v>3326</v>
      </c>
      <c r="P464" s="1">
        <f t="shared" si="4"/>
        <v>0</v>
      </c>
    </row>
    <row r="465" spans="1:16" s="8" customFormat="1" x14ac:dyDescent="0.25">
      <c r="A465" s="36">
        <v>181</v>
      </c>
      <c r="B465" s="35">
        <v>45207</v>
      </c>
      <c r="C465" s="36">
        <v>860</v>
      </c>
      <c r="D465" s="37">
        <v>17.5</v>
      </c>
      <c r="E465" s="73">
        <v>5109</v>
      </c>
      <c r="F465" s="65"/>
      <c r="H465" s="15">
        <v>181</v>
      </c>
      <c r="I465" s="82">
        <v>45207</v>
      </c>
      <c r="J465" s="15" t="s">
        <v>85</v>
      </c>
      <c r="K465" s="15" t="s">
        <v>86</v>
      </c>
      <c r="L465" s="15" t="s">
        <v>84</v>
      </c>
      <c r="M465" s="15">
        <v>1</v>
      </c>
      <c r="N465" s="83">
        <v>17.5</v>
      </c>
      <c r="O465" s="15">
        <v>5109</v>
      </c>
      <c r="P465" s="1">
        <f t="shared" si="4"/>
        <v>0</v>
      </c>
    </row>
    <row r="466" spans="1:16" s="8" customFormat="1" x14ac:dyDescent="0.25">
      <c r="A466" s="36">
        <v>182</v>
      </c>
      <c r="B466" s="35">
        <v>45208</v>
      </c>
      <c r="C466" s="36">
        <v>909</v>
      </c>
      <c r="D466" s="37">
        <v>16.600000000000001</v>
      </c>
      <c r="E466" s="73">
        <v>3077</v>
      </c>
      <c r="F466" s="65"/>
      <c r="H466" s="15">
        <v>182</v>
      </c>
      <c r="I466" s="82">
        <v>45208</v>
      </c>
      <c r="J466" s="15" t="s">
        <v>85</v>
      </c>
      <c r="K466" s="15" t="s">
        <v>90</v>
      </c>
      <c r="L466" s="15" t="s">
        <v>84</v>
      </c>
      <c r="M466" s="15">
        <v>1</v>
      </c>
      <c r="N466" s="83">
        <v>16.600000000000001</v>
      </c>
      <c r="O466" s="15">
        <v>3077</v>
      </c>
      <c r="P466" s="1">
        <f t="shared" si="4"/>
        <v>0</v>
      </c>
    </row>
    <row r="467" spans="1:16" s="8" customFormat="1" x14ac:dyDescent="0.25">
      <c r="A467" s="36">
        <v>183</v>
      </c>
      <c r="B467" s="35">
        <v>45208</v>
      </c>
      <c r="C467" s="36">
        <v>28</v>
      </c>
      <c r="D467" s="37">
        <v>15.5</v>
      </c>
      <c r="E467" s="73">
        <v>4880</v>
      </c>
      <c r="F467" s="65"/>
      <c r="H467" s="15">
        <v>183</v>
      </c>
      <c r="I467" s="82">
        <v>45208</v>
      </c>
      <c r="J467" s="15" t="s">
        <v>85</v>
      </c>
      <c r="K467" s="15" t="s">
        <v>96</v>
      </c>
      <c r="L467" s="15" t="s">
        <v>84</v>
      </c>
      <c r="M467" s="15">
        <v>1</v>
      </c>
      <c r="N467" s="83">
        <v>15.5</v>
      </c>
      <c r="O467" s="15">
        <v>4880</v>
      </c>
      <c r="P467" s="1">
        <f t="shared" si="4"/>
        <v>0</v>
      </c>
    </row>
    <row r="468" spans="1:16" s="8" customFormat="1" x14ac:dyDescent="0.25">
      <c r="A468" s="36">
        <v>184</v>
      </c>
      <c r="B468" s="35">
        <v>45208</v>
      </c>
      <c r="C468" s="36">
        <v>768</v>
      </c>
      <c r="D468" s="37">
        <v>17.3</v>
      </c>
      <c r="E468" s="73">
        <v>4931</v>
      </c>
      <c r="F468" s="65"/>
      <c r="H468" s="15">
        <v>184</v>
      </c>
      <c r="I468" s="82">
        <v>45208</v>
      </c>
      <c r="J468" s="15" t="s">
        <v>88</v>
      </c>
      <c r="K468" s="15" t="s">
        <v>100</v>
      </c>
      <c r="L468" s="15" t="s">
        <v>84</v>
      </c>
      <c r="M468" s="15">
        <v>1</v>
      </c>
      <c r="N468" s="83">
        <v>17.3</v>
      </c>
      <c r="O468" s="15">
        <v>4931</v>
      </c>
      <c r="P468" s="1">
        <f t="shared" si="4"/>
        <v>0</v>
      </c>
    </row>
    <row r="469" spans="1:16" s="8" customFormat="1" x14ac:dyDescent="0.25">
      <c r="A469" s="36">
        <v>185</v>
      </c>
      <c r="B469" s="35">
        <v>45208</v>
      </c>
      <c r="C469" s="36">
        <v>901</v>
      </c>
      <c r="D469" s="37">
        <v>15.5</v>
      </c>
      <c r="E469" s="73">
        <v>4990</v>
      </c>
      <c r="F469" s="65"/>
      <c r="H469" s="15">
        <v>185</v>
      </c>
      <c r="I469" s="82">
        <v>45208</v>
      </c>
      <c r="J469" s="15" t="s">
        <v>88</v>
      </c>
      <c r="K469" s="15" t="s">
        <v>91</v>
      </c>
      <c r="L469" s="15" t="s">
        <v>84</v>
      </c>
      <c r="M469" s="15">
        <v>1</v>
      </c>
      <c r="N469" s="83">
        <v>15.5</v>
      </c>
      <c r="O469" s="15">
        <v>4990</v>
      </c>
      <c r="P469" s="1">
        <f t="shared" si="4"/>
        <v>0</v>
      </c>
    </row>
    <row r="470" spans="1:16" s="8" customFormat="1" x14ac:dyDescent="0.25">
      <c r="A470" s="36">
        <v>186</v>
      </c>
      <c r="B470" s="35">
        <v>45208</v>
      </c>
      <c r="C470" s="36">
        <v>768</v>
      </c>
      <c r="D470" s="37">
        <v>17.100000000000001</v>
      </c>
      <c r="E470" s="73">
        <v>4872</v>
      </c>
      <c r="F470" s="65"/>
      <c r="H470" s="15">
        <v>186</v>
      </c>
      <c r="I470" s="82">
        <v>45208</v>
      </c>
      <c r="J470" s="15" t="s">
        <v>88</v>
      </c>
      <c r="K470" s="15" t="s">
        <v>100</v>
      </c>
      <c r="L470" s="15" t="s">
        <v>84</v>
      </c>
      <c r="M470" s="15">
        <v>1</v>
      </c>
      <c r="N470" s="83">
        <v>17.100000000000001</v>
      </c>
      <c r="O470" s="15">
        <v>4872</v>
      </c>
      <c r="P470" s="1">
        <f t="shared" si="4"/>
        <v>0</v>
      </c>
    </row>
    <row r="471" spans="1:16" s="8" customFormat="1" x14ac:dyDescent="0.25">
      <c r="A471" s="38">
        <v>1</v>
      </c>
      <c r="B471" s="40">
        <v>45209</v>
      </c>
      <c r="C471" s="38">
        <v>909</v>
      </c>
      <c r="D471" s="39">
        <v>15.2</v>
      </c>
      <c r="E471" s="74">
        <v>5104</v>
      </c>
      <c r="F471" s="75"/>
      <c r="H471" s="15">
        <v>1</v>
      </c>
      <c r="I471" s="82">
        <v>45209</v>
      </c>
      <c r="J471" s="15" t="s">
        <v>85</v>
      </c>
      <c r="K471" s="15" t="s">
        <v>90</v>
      </c>
      <c r="L471" s="15" t="s">
        <v>84</v>
      </c>
      <c r="M471" s="15">
        <v>1</v>
      </c>
      <c r="N471" s="83">
        <v>15.2</v>
      </c>
      <c r="O471" s="15">
        <v>5104</v>
      </c>
      <c r="P471" s="1">
        <f t="shared" si="4"/>
        <v>0</v>
      </c>
    </row>
    <row r="472" spans="1:16" s="8" customFormat="1" x14ac:dyDescent="0.25">
      <c r="A472" s="38">
        <v>2</v>
      </c>
      <c r="B472" s="40">
        <v>45209</v>
      </c>
      <c r="C472" s="38">
        <v>909</v>
      </c>
      <c r="D472" s="39">
        <v>10.6</v>
      </c>
      <c r="E472" s="74">
        <v>5529</v>
      </c>
      <c r="F472" s="75"/>
      <c r="H472" s="15">
        <v>2</v>
      </c>
      <c r="I472" s="82">
        <v>45209</v>
      </c>
      <c r="J472" s="15" t="s">
        <v>85</v>
      </c>
      <c r="K472" s="15" t="s">
        <v>90</v>
      </c>
      <c r="L472" s="15" t="s">
        <v>84</v>
      </c>
      <c r="M472" s="15">
        <v>1</v>
      </c>
      <c r="N472" s="83">
        <v>10.6</v>
      </c>
      <c r="O472" s="15">
        <v>5529</v>
      </c>
      <c r="P472" s="1">
        <f t="shared" si="4"/>
        <v>0</v>
      </c>
    </row>
    <row r="473" spans="1:16" s="8" customFormat="1" x14ac:dyDescent="0.25">
      <c r="A473" s="38">
        <v>3</v>
      </c>
      <c r="B473" s="40">
        <v>45209</v>
      </c>
      <c r="C473" s="38">
        <v>909</v>
      </c>
      <c r="D473" s="39">
        <v>14.5</v>
      </c>
      <c r="E473" s="74">
        <v>5501</v>
      </c>
      <c r="F473" s="75"/>
      <c r="H473" s="15">
        <v>3</v>
      </c>
      <c r="I473" s="82">
        <v>45209</v>
      </c>
      <c r="J473" s="15" t="s">
        <v>85</v>
      </c>
      <c r="K473" s="15" t="s">
        <v>90</v>
      </c>
      <c r="L473" s="15" t="s">
        <v>84</v>
      </c>
      <c r="M473" s="15">
        <v>1</v>
      </c>
      <c r="N473" s="83">
        <v>14.5</v>
      </c>
      <c r="O473" s="15">
        <v>5501</v>
      </c>
      <c r="P473" s="1">
        <f t="shared" si="4"/>
        <v>0</v>
      </c>
    </row>
    <row r="474" spans="1:16" s="8" customFormat="1" x14ac:dyDescent="0.25">
      <c r="A474" s="38">
        <v>4</v>
      </c>
      <c r="B474" s="40">
        <v>45210</v>
      </c>
      <c r="C474" s="38">
        <v>837</v>
      </c>
      <c r="D474" s="39">
        <v>15.9</v>
      </c>
      <c r="E474" s="74">
        <v>3409</v>
      </c>
      <c r="F474" s="75"/>
      <c r="H474" s="15">
        <v>4</v>
      </c>
      <c r="I474" s="82">
        <v>45210</v>
      </c>
      <c r="J474" s="15" t="s">
        <v>85</v>
      </c>
      <c r="K474" s="15" t="s">
        <v>87</v>
      </c>
      <c r="L474" s="15" t="s">
        <v>84</v>
      </c>
      <c r="M474" s="15">
        <v>1</v>
      </c>
      <c r="N474" s="83">
        <v>15.9</v>
      </c>
      <c r="O474" s="15">
        <v>3409</v>
      </c>
      <c r="P474" s="1">
        <f t="shared" si="4"/>
        <v>0</v>
      </c>
    </row>
    <row r="475" spans="1:16" s="8" customFormat="1" x14ac:dyDescent="0.25">
      <c r="A475" s="38">
        <v>5</v>
      </c>
      <c r="B475" s="40">
        <v>45210</v>
      </c>
      <c r="C475" s="38">
        <v>860</v>
      </c>
      <c r="D475" s="39">
        <v>15.8</v>
      </c>
      <c r="E475" s="74">
        <v>5531</v>
      </c>
      <c r="F475" s="75"/>
      <c r="H475" s="15">
        <v>5</v>
      </c>
      <c r="I475" s="82">
        <v>45210</v>
      </c>
      <c r="J475" s="15" t="s">
        <v>85</v>
      </c>
      <c r="K475" s="15" t="s">
        <v>86</v>
      </c>
      <c r="L475" s="15" t="s">
        <v>84</v>
      </c>
      <c r="M475" s="15">
        <v>1</v>
      </c>
      <c r="N475" s="83">
        <v>15.8</v>
      </c>
      <c r="O475" s="15">
        <v>5531</v>
      </c>
      <c r="P475" s="1">
        <f t="shared" si="4"/>
        <v>0</v>
      </c>
    </row>
    <row r="476" spans="1:16" s="8" customFormat="1" x14ac:dyDescent="0.25">
      <c r="A476" s="38">
        <v>6</v>
      </c>
      <c r="B476" s="40">
        <v>45210</v>
      </c>
      <c r="C476" s="38">
        <v>911</v>
      </c>
      <c r="D476" s="39">
        <v>15.6</v>
      </c>
      <c r="E476" s="74">
        <v>5073</v>
      </c>
      <c r="F476" s="75"/>
      <c r="H476" s="15">
        <v>6</v>
      </c>
      <c r="I476" s="82">
        <v>45210</v>
      </c>
      <c r="J476" s="15" t="s">
        <v>88</v>
      </c>
      <c r="K476" s="15" t="s">
        <v>93</v>
      </c>
      <c r="L476" s="15" t="s">
        <v>84</v>
      </c>
      <c r="M476" s="15">
        <v>1</v>
      </c>
      <c r="N476" s="83">
        <v>15.6</v>
      </c>
      <c r="O476" s="15">
        <v>5073</v>
      </c>
      <c r="P476" s="1">
        <f t="shared" si="4"/>
        <v>0</v>
      </c>
    </row>
    <row r="477" spans="1:16" s="8" customFormat="1" x14ac:dyDescent="0.25">
      <c r="A477" s="38">
        <v>7</v>
      </c>
      <c r="B477" s="40">
        <v>45210</v>
      </c>
      <c r="C477" s="38">
        <v>831</v>
      </c>
      <c r="D477" s="39">
        <v>17.100000000000001</v>
      </c>
      <c r="E477" s="74">
        <v>4927</v>
      </c>
      <c r="F477" s="75"/>
      <c r="H477" s="15">
        <v>7</v>
      </c>
      <c r="I477" s="82">
        <v>45210</v>
      </c>
      <c r="J477" s="15" t="s">
        <v>88</v>
      </c>
      <c r="K477" s="15" t="s">
        <v>94</v>
      </c>
      <c r="L477" s="15" t="s">
        <v>84</v>
      </c>
      <c r="M477" s="15">
        <v>1</v>
      </c>
      <c r="N477" s="83">
        <v>17.100000000000001</v>
      </c>
      <c r="O477" s="15">
        <v>4927</v>
      </c>
      <c r="P477" s="1">
        <f t="shared" si="4"/>
        <v>0</v>
      </c>
    </row>
    <row r="478" spans="1:16" s="8" customFormat="1" x14ac:dyDescent="0.25">
      <c r="A478" s="38">
        <v>8</v>
      </c>
      <c r="B478" s="40">
        <v>45210</v>
      </c>
      <c r="C478" s="38">
        <v>28</v>
      </c>
      <c r="D478" s="39">
        <v>18.399999999999999</v>
      </c>
      <c r="E478" s="74">
        <v>5061</v>
      </c>
      <c r="F478" s="75"/>
      <c r="H478" s="15">
        <v>8</v>
      </c>
      <c r="I478" s="82">
        <v>45210</v>
      </c>
      <c r="J478" s="15" t="s">
        <v>85</v>
      </c>
      <c r="K478" s="15" t="s">
        <v>96</v>
      </c>
      <c r="L478" s="15" t="s">
        <v>84</v>
      </c>
      <c r="M478" s="15">
        <v>1</v>
      </c>
      <c r="N478" s="83">
        <v>18.399999999999999</v>
      </c>
      <c r="O478" s="15">
        <v>5061</v>
      </c>
      <c r="P478" s="1">
        <f t="shared" si="4"/>
        <v>0</v>
      </c>
    </row>
    <row r="479" spans="1:16" s="8" customFormat="1" x14ac:dyDescent="0.25">
      <c r="A479" s="38">
        <v>9</v>
      </c>
      <c r="B479" s="40">
        <v>45210</v>
      </c>
      <c r="C479" s="38">
        <v>909</v>
      </c>
      <c r="D479" s="39">
        <v>16</v>
      </c>
      <c r="E479" s="74">
        <v>5509</v>
      </c>
      <c r="F479" s="75"/>
      <c r="H479" s="15">
        <v>9</v>
      </c>
      <c r="I479" s="82">
        <v>45210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16</v>
      </c>
      <c r="O479" s="15">
        <v>5509</v>
      </c>
      <c r="P479" s="1">
        <f t="shared" si="4"/>
        <v>0</v>
      </c>
    </row>
    <row r="480" spans="1:16" s="8" customFormat="1" x14ac:dyDescent="0.25">
      <c r="A480" s="38">
        <v>10</v>
      </c>
      <c r="B480" s="40">
        <v>45210</v>
      </c>
      <c r="C480" s="38">
        <v>909</v>
      </c>
      <c r="D480" s="39">
        <v>16.8</v>
      </c>
      <c r="E480" s="74">
        <v>5126</v>
      </c>
      <c r="F480" s="75"/>
      <c r="H480" s="15">
        <v>10</v>
      </c>
      <c r="I480" s="82">
        <v>45210</v>
      </c>
      <c r="J480" s="15" t="s">
        <v>85</v>
      </c>
      <c r="K480" s="15" t="s">
        <v>90</v>
      </c>
      <c r="L480" s="15" t="s">
        <v>84</v>
      </c>
      <c r="M480" s="15">
        <v>1</v>
      </c>
      <c r="N480" s="83">
        <v>16.8</v>
      </c>
      <c r="O480" s="15">
        <v>5126</v>
      </c>
      <c r="P480" s="1">
        <f t="shared" si="4"/>
        <v>0</v>
      </c>
    </row>
    <row r="481" spans="1:16" s="8" customFormat="1" x14ac:dyDescent="0.25">
      <c r="A481" s="38">
        <v>11</v>
      </c>
      <c r="B481" s="40">
        <v>45210</v>
      </c>
      <c r="C481" s="38">
        <v>28</v>
      </c>
      <c r="D481" s="39">
        <v>18.3</v>
      </c>
      <c r="E481" s="74">
        <v>5070</v>
      </c>
      <c r="F481" s="75"/>
      <c r="H481" s="15">
        <v>11</v>
      </c>
      <c r="I481" s="82">
        <v>45210</v>
      </c>
      <c r="J481" s="15" t="s">
        <v>85</v>
      </c>
      <c r="K481" s="15" t="s">
        <v>96</v>
      </c>
      <c r="L481" s="15" t="s">
        <v>84</v>
      </c>
      <c r="M481" s="15">
        <v>1</v>
      </c>
      <c r="N481" s="83">
        <v>18.3</v>
      </c>
      <c r="O481" s="15">
        <v>5070</v>
      </c>
      <c r="P481" s="1">
        <f t="shared" si="4"/>
        <v>0</v>
      </c>
    </row>
    <row r="482" spans="1:16" s="8" customFormat="1" x14ac:dyDescent="0.25">
      <c r="A482" s="38">
        <v>12</v>
      </c>
      <c r="B482" s="40">
        <v>45210</v>
      </c>
      <c r="C482" s="38">
        <v>28</v>
      </c>
      <c r="D482" s="39">
        <v>15.5</v>
      </c>
      <c r="E482" s="74">
        <v>5134</v>
      </c>
      <c r="F482" s="75"/>
      <c r="H482" s="15">
        <v>12</v>
      </c>
      <c r="I482" s="82">
        <v>45210</v>
      </c>
      <c r="J482" s="15" t="s">
        <v>85</v>
      </c>
      <c r="K482" s="15" t="s">
        <v>96</v>
      </c>
      <c r="L482" s="15" t="s">
        <v>84</v>
      </c>
      <c r="M482" s="15">
        <v>1</v>
      </c>
      <c r="N482" s="83">
        <v>15.5</v>
      </c>
      <c r="O482" s="15">
        <v>5134</v>
      </c>
      <c r="P482" s="1">
        <f t="shared" si="4"/>
        <v>0</v>
      </c>
    </row>
    <row r="483" spans="1:16" s="8" customFormat="1" x14ac:dyDescent="0.25">
      <c r="A483" s="38">
        <v>13</v>
      </c>
      <c r="B483" s="40">
        <v>45210</v>
      </c>
      <c r="C483" s="38">
        <v>28</v>
      </c>
      <c r="D483" s="39">
        <v>16.899999999999999</v>
      </c>
      <c r="E483" s="74">
        <v>5502</v>
      </c>
      <c r="F483" s="75"/>
      <c r="H483" s="15">
        <v>13</v>
      </c>
      <c r="I483" s="82">
        <v>45210</v>
      </c>
      <c r="J483" s="15" t="s">
        <v>85</v>
      </c>
      <c r="K483" s="15" t="s">
        <v>96</v>
      </c>
      <c r="L483" s="15" t="s">
        <v>84</v>
      </c>
      <c r="M483" s="15">
        <v>1</v>
      </c>
      <c r="N483" s="83">
        <v>16.899999999999999</v>
      </c>
      <c r="O483" s="15">
        <v>5502</v>
      </c>
      <c r="P483" s="1">
        <f t="shared" si="4"/>
        <v>0</v>
      </c>
    </row>
    <row r="484" spans="1:16" s="8" customFormat="1" x14ac:dyDescent="0.25">
      <c r="A484" s="38">
        <v>14</v>
      </c>
      <c r="B484" s="40">
        <v>45210</v>
      </c>
      <c r="C484" s="38">
        <v>28</v>
      </c>
      <c r="D484" s="39">
        <v>15.9</v>
      </c>
      <c r="E484" s="74">
        <v>5135</v>
      </c>
      <c r="F484" s="75"/>
      <c r="H484" s="15">
        <v>14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15.9</v>
      </c>
      <c r="O484" s="15">
        <v>5135</v>
      </c>
      <c r="P484" s="1">
        <f t="shared" si="4"/>
        <v>0</v>
      </c>
    </row>
    <row r="485" spans="1:16" s="8" customFormat="1" x14ac:dyDescent="0.25">
      <c r="A485" s="38">
        <v>15</v>
      </c>
      <c r="B485" s="40">
        <v>45210</v>
      </c>
      <c r="C485" s="38">
        <v>28</v>
      </c>
      <c r="D485" s="39">
        <v>17.7</v>
      </c>
      <c r="E485" s="74">
        <v>5125</v>
      </c>
      <c r="F485" s="75" t="s">
        <v>74</v>
      </c>
      <c r="H485" s="15">
        <v>15</v>
      </c>
      <c r="I485" s="82">
        <v>45210</v>
      </c>
      <c r="J485" s="15" t="s">
        <v>85</v>
      </c>
      <c r="K485" s="15" t="s">
        <v>96</v>
      </c>
      <c r="L485" s="15" t="s">
        <v>84</v>
      </c>
      <c r="M485" s="15">
        <v>1</v>
      </c>
      <c r="N485" s="83">
        <v>17.7</v>
      </c>
      <c r="O485" s="15">
        <v>5125</v>
      </c>
      <c r="P485" s="1">
        <f t="shared" si="4"/>
        <v>0</v>
      </c>
    </row>
    <row r="486" spans="1:16" s="8" customFormat="1" x14ac:dyDescent="0.25">
      <c r="A486" s="38">
        <v>16</v>
      </c>
      <c r="B486" s="40">
        <v>45211</v>
      </c>
      <c r="C486" s="38">
        <v>908</v>
      </c>
      <c r="D486" s="39">
        <v>16</v>
      </c>
      <c r="E486" s="74">
        <v>5148</v>
      </c>
      <c r="F486" s="75"/>
      <c r="H486" s="15">
        <v>16</v>
      </c>
      <c r="I486" s="82">
        <v>45211</v>
      </c>
      <c r="J486" s="15" t="s">
        <v>88</v>
      </c>
      <c r="K486" s="15" t="s">
        <v>89</v>
      </c>
      <c r="L486" s="15" t="s">
        <v>84</v>
      </c>
      <c r="M486" s="15">
        <v>1</v>
      </c>
      <c r="N486" s="83">
        <v>16</v>
      </c>
      <c r="O486" s="15">
        <v>5148</v>
      </c>
      <c r="P486" s="1">
        <f t="shared" si="4"/>
        <v>0</v>
      </c>
    </row>
    <row r="487" spans="1:16" s="8" customFormat="1" x14ac:dyDescent="0.25">
      <c r="A487" s="38">
        <v>17</v>
      </c>
      <c r="B487" s="40">
        <v>45211</v>
      </c>
      <c r="C487" s="38">
        <v>280</v>
      </c>
      <c r="D487" s="39">
        <v>18</v>
      </c>
      <c r="E487" s="74">
        <v>5542</v>
      </c>
      <c r="F487" s="75"/>
      <c r="H487" s="15">
        <v>17</v>
      </c>
      <c r="I487" s="82">
        <v>45211</v>
      </c>
      <c r="J487" s="15" t="s">
        <v>88</v>
      </c>
      <c r="K487" s="15" t="s">
        <v>103</v>
      </c>
      <c r="L487" s="15" t="s">
        <v>84</v>
      </c>
      <c r="M487" s="15">
        <v>1</v>
      </c>
      <c r="N487" s="83">
        <v>18</v>
      </c>
      <c r="O487" s="15">
        <v>5542</v>
      </c>
      <c r="P487" s="1">
        <f t="shared" si="4"/>
        <v>0</v>
      </c>
    </row>
    <row r="488" spans="1:16" s="8" customFormat="1" x14ac:dyDescent="0.25">
      <c r="A488" s="38">
        <v>18</v>
      </c>
      <c r="B488" s="40">
        <v>45211</v>
      </c>
      <c r="C488" s="38">
        <v>629</v>
      </c>
      <c r="D488" s="39">
        <v>19.899999999999999</v>
      </c>
      <c r="E488" s="74">
        <v>5535</v>
      </c>
      <c r="F488" s="75"/>
      <c r="H488" s="15">
        <v>18</v>
      </c>
      <c r="I488" s="82">
        <v>45211</v>
      </c>
      <c r="J488" s="15" t="s">
        <v>88</v>
      </c>
      <c r="K488" s="15" t="s">
        <v>98</v>
      </c>
      <c r="L488" s="15" t="s">
        <v>84</v>
      </c>
      <c r="M488" s="15">
        <v>1</v>
      </c>
      <c r="N488" s="83">
        <v>19.899999999999999</v>
      </c>
      <c r="O488" s="15">
        <v>5535</v>
      </c>
      <c r="P488" s="1">
        <f t="shared" si="4"/>
        <v>0</v>
      </c>
    </row>
    <row r="489" spans="1:16" s="8" customFormat="1" x14ac:dyDescent="0.25">
      <c r="A489" s="38">
        <v>19</v>
      </c>
      <c r="B489" s="40">
        <v>45211</v>
      </c>
      <c r="C489" s="38">
        <v>629</v>
      </c>
      <c r="D489" s="39">
        <v>14.6</v>
      </c>
      <c r="E489" s="74">
        <v>5157</v>
      </c>
      <c r="F489" s="75"/>
      <c r="H489" s="15">
        <v>19</v>
      </c>
      <c r="I489" s="82">
        <v>45211</v>
      </c>
      <c r="J489" s="15" t="s">
        <v>88</v>
      </c>
      <c r="K489" s="15" t="s">
        <v>98</v>
      </c>
      <c r="L489" s="15" t="s">
        <v>84</v>
      </c>
      <c r="M489" s="15">
        <v>1</v>
      </c>
      <c r="N489" s="83">
        <v>14.6</v>
      </c>
      <c r="O489" s="15">
        <v>5157</v>
      </c>
      <c r="P489" s="1">
        <f t="shared" si="4"/>
        <v>0</v>
      </c>
    </row>
    <row r="490" spans="1:16" s="8" customFormat="1" x14ac:dyDescent="0.25">
      <c r="A490" s="38">
        <v>20</v>
      </c>
      <c r="B490" s="40">
        <v>45211</v>
      </c>
      <c r="C490" s="38">
        <v>901</v>
      </c>
      <c r="D490" s="39">
        <v>15.9</v>
      </c>
      <c r="E490" s="74">
        <v>5516</v>
      </c>
      <c r="F490" s="75"/>
      <c r="H490" s="15">
        <v>20</v>
      </c>
      <c r="I490" s="82">
        <v>45211</v>
      </c>
      <c r="J490" s="15" t="s">
        <v>88</v>
      </c>
      <c r="K490" s="15" t="s">
        <v>91</v>
      </c>
      <c r="L490" s="15" t="s">
        <v>84</v>
      </c>
      <c r="M490" s="15">
        <v>1</v>
      </c>
      <c r="N490" s="83">
        <v>15.9</v>
      </c>
      <c r="O490" s="15">
        <v>5516</v>
      </c>
      <c r="P490" s="1">
        <f t="shared" si="4"/>
        <v>0</v>
      </c>
    </row>
    <row r="491" spans="1:16" s="8" customFormat="1" x14ac:dyDescent="0.25">
      <c r="A491" s="38">
        <v>21</v>
      </c>
      <c r="B491" s="40">
        <v>45211</v>
      </c>
      <c r="C491" s="38">
        <v>901</v>
      </c>
      <c r="D491" s="39">
        <v>16</v>
      </c>
      <c r="E491" s="74">
        <v>5010</v>
      </c>
      <c r="F491" s="75"/>
      <c r="H491" s="15">
        <v>21</v>
      </c>
      <c r="I491" s="82">
        <v>45211</v>
      </c>
      <c r="J491" s="15" t="s">
        <v>88</v>
      </c>
      <c r="K491" s="15" t="s">
        <v>91</v>
      </c>
      <c r="L491" s="15" t="s">
        <v>84</v>
      </c>
      <c r="M491" s="15">
        <v>1</v>
      </c>
      <c r="N491" s="83">
        <v>16</v>
      </c>
      <c r="O491" s="15">
        <v>5010</v>
      </c>
      <c r="P491" s="1">
        <f t="shared" si="4"/>
        <v>0</v>
      </c>
    </row>
    <row r="492" spans="1:16" s="8" customFormat="1" x14ac:dyDescent="0.25">
      <c r="A492" s="38">
        <v>22</v>
      </c>
      <c r="B492" s="40">
        <v>45211</v>
      </c>
      <c r="C492" s="38">
        <v>901</v>
      </c>
      <c r="D492" s="39">
        <v>16</v>
      </c>
      <c r="E492" s="74">
        <v>5065</v>
      </c>
      <c r="F492" s="75"/>
      <c r="H492" s="15">
        <v>22</v>
      </c>
      <c r="I492" s="82">
        <v>45211</v>
      </c>
      <c r="J492" s="15" t="s">
        <v>88</v>
      </c>
      <c r="K492" s="15" t="s">
        <v>91</v>
      </c>
      <c r="L492" s="15" t="s">
        <v>84</v>
      </c>
      <c r="M492" s="15">
        <v>1</v>
      </c>
      <c r="N492" s="83">
        <v>16</v>
      </c>
      <c r="O492" s="15">
        <v>5065</v>
      </c>
      <c r="P492" s="1">
        <f t="shared" si="4"/>
        <v>0</v>
      </c>
    </row>
    <row r="493" spans="1:16" s="8" customFormat="1" x14ac:dyDescent="0.25">
      <c r="A493" s="38">
        <v>23</v>
      </c>
      <c r="B493" s="40">
        <v>45211</v>
      </c>
      <c r="C493" s="38">
        <v>911</v>
      </c>
      <c r="D493" s="39">
        <v>16.2</v>
      </c>
      <c r="E493" s="74">
        <v>5130</v>
      </c>
      <c r="F493" s="75"/>
      <c r="H493" s="15">
        <v>23</v>
      </c>
      <c r="I493" s="82">
        <v>45211</v>
      </c>
      <c r="J493" s="15" t="s">
        <v>88</v>
      </c>
      <c r="K493" s="15" t="s">
        <v>93</v>
      </c>
      <c r="L493" s="15" t="s">
        <v>84</v>
      </c>
      <c r="M493" s="15">
        <v>1</v>
      </c>
      <c r="N493" s="83">
        <v>16.2</v>
      </c>
      <c r="O493" s="15">
        <v>5130</v>
      </c>
      <c r="P493" s="1">
        <f t="shared" si="4"/>
        <v>0</v>
      </c>
    </row>
    <row r="494" spans="1:16" s="8" customFormat="1" x14ac:dyDescent="0.25">
      <c r="A494" s="38">
        <v>24</v>
      </c>
      <c r="B494" s="40">
        <v>45211</v>
      </c>
      <c r="C494" s="38">
        <v>911</v>
      </c>
      <c r="D494" s="39">
        <v>16</v>
      </c>
      <c r="E494" s="74">
        <v>5123</v>
      </c>
      <c r="F494" s="75"/>
      <c r="H494" s="15">
        <v>24</v>
      </c>
      <c r="I494" s="82">
        <v>45211</v>
      </c>
      <c r="J494" s="15" t="s">
        <v>88</v>
      </c>
      <c r="K494" s="15" t="s">
        <v>93</v>
      </c>
      <c r="L494" s="15" t="s">
        <v>84</v>
      </c>
      <c r="M494" s="15">
        <v>1</v>
      </c>
      <c r="N494" s="83">
        <v>16</v>
      </c>
      <c r="O494" s="15">
        <v>5123</v>
      </c>
      <c r="P494" s="1">
        <f t="shared" si="4"/>
        <v>0</v>
      </c>
    </row>
    <row r="495" spans="1:16" s="8" customFormat="1" x14ac:dyDescent="0.25">
      <c r="A495" s="38">
        <v>25</v>
      </c>
      <c r="B495" s="40">
        <v>45211</v>
      </c>
      <c r="C495" s="38">
        <v>217</v>
      </c>
      <c r="D495" s="39">
        <v>15.6</v>
      </c>
      <c r="E495" s="74">
        <v>5143</v>
      </c>
      <c r="F495" s="75"/>
      <c r="H495" s="15">
        <v>25</v>
      </c>
      <c r="I495" s="82">
        <v>45211</v>
      </c>
      <c r="J495" s="15" t="s">
        <v>88</v>
      </c>
      <c r="K495" s="15" t="s">
        <v>104</v>
      </c>
      <c r="L495" s="15" t="s">
        <v>84</v>
      </c>
      <c r="M495" s="15">
        <v>1</v>
      </c>
      <c r="N495" s="83">
        <v>15.6</v>
      </c>
      <c r="O495" s="15">
        <v>5143</v>
      </c>
      <c r="P495" s="1">
        <f t="shared" si="4"/>
        <v>0</v>
      </c>
    </row>
    <row r="496" spans="1:16" s="8" customFormat="1" x14ac:dyDescent="0.25">
      <c r="A496" s="38">
        <v>26</v>
      </c>
      <c r="B496" s="40">
        <v>45211</v>
      </c>
      <c r="C496" s="38">
        <v>217</v>
      </c>
      <c r="D496" s="39">
        <v>17.2</v>
      </c>
      <c r="E496" s="74">
        <v>5538</v>
      </c>
      <c r="F496" s="75"/>
      <c r="H496" s="15">
        <v>26</v>
      </c>
      <c r="I496" s="82">
        <v>45211</v>
      </c>
      <c r="J496" s="15" t="s">
        <v>88</v>
      </c>
      <c r="K496" s="15" t="s">
        <v>104</v>
      </c>
      <c r="L496" s="15" t="s">
        <v>84</v>
      </c>
      <c r="M496" s="15">
        <v>1</v>
      </c>
      <c r="N496" s="83">
        <v>17.2</v>
      </c>
      <c r="O496" s="15">
        <v>5538</v>
      </c>
      <c r="P496" s="1">
        <f t="shared" si="4"/>
        <v>0</v>
      </c>
    </row>
    <row r="497" spans="1:17" s="8" customFormat="1" x14ac:dyDescent="0.25">
      <c r="A497" s="38">
        <v>27</v>
      </c>
      <c r="B497" s="40">
        <v>45211</v>
      </c>
      <c r="C497" s="38">
        <v>909</v>
      </c>
      <c r="D497" s="39">
        <v>19.2</v>
      </c>
      <c r="E497" s="74">
        <v>5138</v>
      </c>
      <c r="F497" s="75"/>
      <c r="H497" s="15">
        <v>27</v>
      </c>
      <c r="I497" s="82">
        <v>45211</v>
      </c>
      <c r="J497" s="15" t="s">
        <v>85</v>
      </c>
      <c r="K497" s="15" t="s">
        <v>90</v>
      </c>
      <c r="L497" s="15" t="s">
        <v>84</v>
      </c>
      <c r="M497" s="15">
        <v>1</v>
      </c>
      <c r="N497" s="83">
        <v>19.2</v>
      </c>
      <c r="O497" s="15">
        <v>5138</v>
      </c>
      <c r="P497" s="1">
        <f t="shared" si="4"/>
        <v>0</v>
      </c>
    </row>
    <row r="498" spans="1:17" s="8" customFormat="1" x14ac:dyDescent="0.25">
      <c r="A498" s="38">
        <v>28</v>
      </c>
      <c r="B498" s="40">
        <v>45211</v>
      </c>
      <c r="C498" s="38">
        <v>909</v>
      </c>
      <c r="D498" s="39">
        <v>19.600000000000001</v>
      </c>
      <c r="E498" s="74">
        <v>5140</v>
      </c>
      <c r="F498" s="75"/>
      <c r="H498" s="15">
        <v>28</v>
      </c>
      <c r="I498" s="82">
        <v>45211</v>
      </c>
      <c r="J498" s="15" t="s">
        <v>85</v>
      </c>
      <c r="K498" s="15" t="s">
        <v>90</v>
      </c>
      <c r="L498" s="15" t="s">
        <v>84</v>
      </c>
      <c r="M498" s="15">
        <v>1</v>
      </c>
      <c r="N498" s="83">
        <v>19.600000000000001</v>
      </c>
      <c r="O498" s="15">
        <v>5140</v>
      </c>
      <c r="P498" s="1">
        <f t="shared" si="4"/>
        <v>0</v>
      </c>
    </row>
    <row r="499" spans="1:17" s="8" customFormat="1" x14ac:dyDescent="0.25">
      <c r="A499" s="38">
        <v>29</v>
      </c>
      <c r="B499" s="40">
        <v>45211</v>
      </c>
      <c r="C499" s="38">
        <v>266</v>
      </c>
      <c r="D499" s="39">
        <v>16.899999999999999</v>
      </c>
      <c r="E499" s="74">
        <v>5124</v>
      </c>
      <c r="F499" s="75"/>
      <c r="H499" s="15">
        <v>29</v>
      </c>
      <c r="I499" s="82">
        <v>45211</v>
      </c>
      <c r="J499" s="15" t="s">
        <v>85</v>
      </c>
      <c r="K499" s="15" t="s">
        <v>97</v>
      </c>
      <c r="L499" s="15" t="s">
        <v>84</v>
      </c>
      <c r="M499" s="15">
        <v>1</v>
      </c>
      <c r="N499" s="83">
        <v>16.899999999999999</v>
      </c>
      <c r="O499" s="15">
        <v>5124</v>
      </c>
      <c r="P499" s="1">
        <f t="shared" si="4"/>
        <v>0</v>
      </c>
    </row>
    <row r="500" spans="1:17" s="8" customFormat="1" x14ac:dyDescent="0.25">
      <c r="A500" s="38">
        <v>30</v>
      </c>
      <c r="B500" s="40">
        <v>45211</v>
      </c>
      <c r="C500" s="38">
        <v>860</v>
      </c>
      <c r="D500" s="39">
        <v>16.5</v>
      </c>
      <c r="E500" s="74">
        <v>5137</v>
      </c>
      <c r="F500" s="75"/>
      <c r="H500" s="15">
        <v>30</v>
      </c>
      <c r="I500" s="82">
        <v>45211</v>
      </c>
      <c r="J500" s="15" t="s">
        <v>85</v>
      </c>
      <c r="K500" s="15" t="s">
        <v>86</v>
      </c>
      <c r="L500" s="15" t="s">
        <v>84</v>
      </c>
      <c r="M500" s="15">
        <v>1</v>
      </c>
      <c r="N500" s="83">
        <v>16.5</v>
      </c>
      <c r="O500" s="15">
        <v>5137</v>
      </c>
      <c r="P500" s="1">
        <f t="shared" si="4"/>
        <v>0</v>
      </c>
    </row>
    <row r="501" spans="1:17" s="8" customFormat="1" x14ac:dyDescent="0.25">
      <c r="A501" s="38">
        <v>31</v>
      </c>
      <c r="B501" s="40">
        <v>45211</v>
      </c>
      <c r="C501" s="38">
        <v>860</v>
      </c>
      <c r="D501" s="39">
        <v>15.8</v>
      </c>
      <c r="E501" s="74">
        <v>5101</v>
      </c>
      <c r="F501" s="75"/>
      <c r="H501" s="15">
        <v>31</v>
      </c>
      <c r="I501" s="82">
        <v>45211</v>
      </c>
      <c r="J501" s="15" t="s">
        <v>85</v>
      </c>
      <c r="K501" s="15" t="s">
        <v>86</v>
      </c>
      <c r="L501" s="15" t="s">
        <v>84</v>
      </c>
      <c r="M501" s="15">
        <v>1</v>
      </c>
      <c r="N501" s="83">
        <v>15.8</v>
      </c>
      <c r="O501" s="15">
        <v>5101</v>
      </c>
      <c r="P501" s="1">
        <f t="shared" si="4"/>
        <v>0</v>
      </c>
    </row>
    <row r="502" spans="1:17" s="8" customFormat="1" x14ac:dyDescent="0.25">
      <c r="A502" s="38">
        <v>32</v>
      </c>
      <c r="B502" s="40">
        <v>45211</v>
      </c>
      <c r="C502" s="38">
        <v>860</v>
      </c>
      <c r="D502" s="39">
        <v>13.6</v>
      </c>
      <c r="E502" s="74">
        <v>5129</v>
      </c>
      <c r="F502" s="75"/>
      <c r="H502" s="15">
        <v>32</v>
      </c>
      <c r="I502" s="82">
        <v>45211</v>
      </c>
      <c r="J502" s="15" t="s">
        <v>85</v>
      </c>
      <c r="K502" s="15" t="s">
        <v>86</v>
      </c>
      <c r="L502" s="15" t="s">
        <v>84</v>
      </c>
      <c r="M502" s="15">
        <v>1</v>
      </c>
      <c r="N502" s="83">
        <v>13.6</v>
      </c>
      <c r="O502" s="15">
        <v>5129</v>
      </c>
      <c r="P502" s="1">
        <f t="shared" ref="P502:P565" si="5">E502-O502</f>
        <v>0</v>
      </c>
    </row>
    <row r="503" spans="1:17" s="8" customFormat="1" x14ac:dyDescent="0.25">
      <c r="A503" s="38">
        <v>33</v>
      </c>
      <c r="B503" s="40">
        <v>45211</v>
      </c>
      <c r="C503" s="38">
        <v>908</v>
      </c>
      <c r="D503" s="39">
        <v>15.2</v>
      </c>
      <c r="E503" s="74">
        <v>5013</v>
      </c>
      <c r="F503" s="75"/>
      <c r="H503" s="15">
        <v>33</v>
      </c>
      <c r="I503" s="82">
        <v>45211</v>
      </c>
      <c r="J503" s="15" t="s">
        <v>88</v>
      </c>
      <c r="K503" s="15" t="s">
        <v>89</v>
      </c>
      <c r="L503" s="15" t="s">
        <v>84</v>
      </c>
      <c r="M503" s="15">
        <v>1</v>
      </c>
      <c r="N503" s="83">
        <v>15.2</v>
      </c>
      <c r="O503" s="15">
        <v>5013</v>
      </c>
      <c r="P503" s="1">
        <f t="shared" si="5"/>
        <v>0</v>
      </c>
    </row>
    <row r="504" spans="1:17" s="8" customFormat="1" x14ac:dyDescent="0.25">
      <c r="A504" s="38">
        <v>34</v>
      </c>
      <c r="B504" s="40">
        <v>45211</v>
      </c>
      <c r="C504" s="38">
        <v>908</v>
      </c>
      <c r="D504" s="39">
        <v>19.3</v>
      </c>
      <c r="E504" s="74">
        <v>5145</v>
      </c>
      <c r="F504" s="75"/>
      <c r="H504" s="15">
        <v>34</v>
      </c>
      <c r="I504" s="82">
        <v>45211</v>
      </c>
      <c r="J504" s="15" t="s">
        <v>88</v>
      </c>
      <c r="K504" s="15" t="s">
        <v>89</v>
      </c>
      <c r="L504" s="15" t="s">
        <v>84</v>
      </c>
      <c r="M504" s="15">
        <v>1</v>
      </c>
      <c r="N504" s="83">
        <v>19.3</v>
      </c>
      <c r="O504" s="15">
        <v>5145</v>
      </c>
      <c r="P504" s="1">
        <f t="shared" si="5"/>
        <v>0</v>
      </c>
      <c r="Q504" s="105">
        <f>N504</f>
        <v>19.3</v>
      </c>
    </row>
    <row r="505" spans="1:17" s="8" customFormat="1" x14ac:dyDescent="0.25">
      <c r="A505" s="38">
        <v>35</v>
      </c>
      <c r="B505" s="40">
        <v>45211</v>
      </c>
      <c r="C505" s="38">
        <v>837</v>
      </c>
      <c r="D505" s="39">
        <v>16.899999999999999</v>
      </c>
      <c r="E505" s="74">
        <v>5127</v>
      </c>
      <c r="F505" s="75"/>
      <c r="H505" s="15">
        <v>35</v>
      </c>
      <c r="I505" s="82">
        <v>45211</v>
      </c>
      <c r="J505" s="15" t="s">
        <v>85</v>
      </c>
      <c r="K505" s="15" t="s">
        <v>87</v>
      </c>
      <c r="L505" s="15" t="s">
        <v>84</v>
      </c>
      <c r="M505" s="15">
        <v>1</v>
      </c>
      <c r="N505" s="83">
        <v>16.899999999999999</v>
      </c>
      <c r="O505" s="15">
        <v>5127</v>
      </c>
      <c r="P505" s="1">
        <f t="shared" si="5"/>
        <v>0</v>
      </c>
    </row>
    <row r="506" spans="1:17" s="8" customFormat="1" x14ac:dyDescent="0.25">
      <c r="A506" s="38">
        <v>36</v>
      </c>
      <c r="B506" s="40">
        <v>45211</v>
      </c>
      <c r="C506" s="38">
        <v>432</v>
      </c>
      <c r="D506" s="39">
        <v>16.8</v>
      </c>
      <c r="E506" s="74">
        <v>5132</v>
      </c>
      <c r="F506" s="75"/>
      <c r="H506" s="15">
        <v>36</v>
      </c>
      <c r="I506" s="82">
        <v>45211</v>
      </c>
      <c r="J506" s="15" t="s">
        <v>88</v>
      </c>
      <c r="K506" s="15" t="s">
        <v>99</v>
      </c>
      <c r="L506" s="15" t="s">
        <v>84</v>
      </c>
      <c r="M506" s="15">
        <v>1</v>
      </c>
      <c r="N506" s="83">
        <v>16.8</v>
      </c>
      <c r="O506" s="15">
        <v>5132</v>
      </c>
      <c r="P506" s="1">
        <f t="shared" si="5"/>
        <v>0</v>
      </c>
    </row>
    <row r="507" spans="1:17" s="8" customFormat="1" x14ac:dyDescent="0.25">
      <c r="A507" s="38">
        <v>37</v>
      </c>
      <c r="B507" s="40">
        <v>45211</v>
      </c>
      <c r="C507" s="38">
        <v>831</v>
      </c>
      <c r="D507" s="39">
        <v>17.399999999999999</v>
      </c>
      <c r="E507" s="74">
        <v>5131</v>
      </c>
      <c r="F507" s="75"/>
      <c r="H507" s="15">
        <v>37</v>
      </c>
      <c r="I507" s="82">
        <v>45211</v>
      </c>
      <c r="J507" s="15" t="s">
        <v>88</v>
      </c>
      <c r="K507" s="15" t="s">
        <v>94</v>
      </c>
      <c r="L507" s="15" t="s">
        <v>84</v>
      </c>
      <c r="M507" s="15">
        <v>1</v>
      </c>
      <c r="N507" s="83">
        <v>17.399999999999999</v>
      </c>
      <c r="O507" s="15">
        <v>5131</v>
      </c>
      <c r="P507" s="1">
        <f t="shared" si="5"/>
        <v>0</v>
      </c>
    </row>
    <row r="508" spans="1:17" s="8" customFormat="1" x14ac:dyDescent="0.25">
      <c r="A508" s="38">
        <v>38</v>
      </c>
      <c r="B508" s="40">
        <v>45211</v>
      </c>
      <c r="C508" s="38">
        <v>831</v>
      </c>
      <c r="D508" s="39">
        <v>16.7</v>
      </c>
      <c r="E508" s="74">
        <v>3341</v>
      </c>
      <c r="F508" s="75"/>
      <c r="H508" s="15">
        <v>38</v>
      </c>
      <c r="I508" s="82">
        <v>45211</v>
      </c>
      <c r="J508" s="15" t="s">
        <v>88</v>
      </c>
      <c r="K508" s="15" t="s">
        <v>94</v>
      </c>
      <c r="L508" s="15" t="s">
        <v>84</v>
      </c>
      <c r="M508" s="15">
        <v>1</v>
      </c>
      <c r="N508" s="83">
        <v>16.7</v>
      </c>
      <c r="O508" s="15">
        <v>3341</v>
      </c>
      <c r="P508" s="1">
        <f t="shared" si="5"/>
        <v>0</v>
      </c>
    </row>
    <row r="509" spans="1:17" s="8" customFormat="1" x14ac:dyDescent="0.25">
      <c r="A509" s="38">
        <v>39</v>
      </c>
      <c r="B509" s="40">
        <v>45211</v>
      </c>
      <c r="C509" s="38">
        <v>943</v>
      </c>
      <c r="D509" s="39">
        <v>16.399999999999999</v>
      </c>
      <c r="E509" s="74">
        <v>5059</v>
      </c>
      <c r="F509" s="75"/>
      <c r="H509" s="15">
        <v>39</v>
      </c>
      <c r="I509" s="82">
        <v>45211</v>
      </c>
      <c r="J509" s="15" t="s">
        <v>85</v>
      </c>
      <c r="K509" s="15" t="s">
        <v>92</v>
      </c>
      <c r="L509" s="15" t="s">
        <v>84</v>
      </c>
      <c r="M509" s="15">
        <v>1</v>
      </c>
      <c r="N509" s="83">
        <v>16.399999999999999</v>
      </c>
      <c r="O509" s="15">
        <v>5059</v>
      </c>
      <c r="P509" s="1">
        <f t="shared" si="5"/>
        <v>0</v>
      </c>
    </row>
    <row r="510" spans="1:17" s="8" customFormat="1" x14ac:dyDescent="0.25">
      <c r="A510" s="38">
        <v>40</v>
      </c>
      <c r="B510" s="40">
        <v>45211</v>
      </c>
      <c r="C510" s="38">
        <v>943</v>
      </c>
      <c r="D510" s="39">
        <v>18.3</v>
      </c>
      <c r="E510" s="74">
        <v>5142</v>
      </c>
      <c r="F510" s="75"/>
      <c r="H510" s="15">
        <v>40</v>
      </c>
      <c r="I510" s="82">
        <v>45211</v>
      </c>
      <c r="J510" s="15" t="s">
        <v>85</v>
      </c>
      <c r="K510" s="15" t="s">
        <v>92</v>
      </c>
      <c r="L510" s="15" t="s">
        <v>84</v>
      </c>
      <c r="M510" s="15">
        <v>1</v>
      </c>
      <c r="N510" s="83">
        <v>18.3</v>
      </c>
      <c r="O510" s="15">
        <v>5142</v>
      </c>
      <c r="P510" s="1">
        <f t="shared" si="5"/>
        <v>0</v>
      </c>
      <c r="Q510" s="105">
        <f>N510</f>
        <v>18.3</v>
      </c>
    </row>
    <row r="511" spans="1:17" s="8" customFormat="1" x14ac:dyDescent="0.25">
      <c r="A511" s="38">
        <v>41</v>
      </c>
      <c r="B511" s="40">
        <v>45213</v>
      </c>
      <c r="C511" s="38">
        <v>860</v>
      </c>
      <c r="D511" s="39">
        <v>16.899999999999999</v>
      </c>
      <c r="E511" s="74">
        <v>5144</v>
      </c>
      <c r="F511" s="75"/>
      <c r="H511" s="15">
        <v>41</v>
      </c>
      <c r="I511" s="82">
        <v>45213</v>
      </c>
      <c r="J511" s="15" t="s">
        <v>85</v>
      </c>
      <c r="K511" s="15" t="s">
        <v>86</v>
      </c>
      <c r="L511" s="15" t="s">
        <v>84</v>
      </c>
      <c r="M511" s="15">
        <v>1</v>
      </c>
      <c r="N511" s="83">
        <v>16.899999999999999</v>
      </c>
      <c r="O511" s="15">
        <v>5144</v>
      </c>
      <c r="P511" s="1">
        <f t="shared" si="5"/>
        <v>0</v>
      </c>
    </row>
    <row r="512" spans="1:17" s="8" customFormat="1" x14ac:dyDescent="0.25">
      <c r="A512" s="38">
        <v>42</v>
      </c>
      <c r="B512" s="40">
        <v>45213</v>
      </c>
      <c r="C512" s="38">
        <v>266</v>
      </c>
      <c r="D512" s="39">
        <v>16.3</v>
      </c>
      <c r="E512" s="74">
        <v>5141</v>
      </c>
      <c r="F512" s="75"/>
      <c r="H512" s="15">
        <v>42</v>
      </c>
      <c r="I512" s="82">
        <v>45213</v>
      </c>
      <c r="J512" s="15" t="s">
        <v>85</v>
      </c>
      <c r="K512" s="15" t="s">
        <v>97</v>
      </c>
      <c r="L512" s="15" t="s">
        <v>84</v>
      </c>
      <c r="M512" s="15">
        <v>1</v>
      </c>
      <c r="N512" s="83">
        <v>16.3</v>
      </c>
      <c r="O512" s="15">
        <v>5141</v>
      </c>
      <c r="P512" s="1">
        <f t="shared" si="5"/>
        <v>0</v>
      </c>
    </row>
    <row r="513" spans="1:16" s="8" customFormat="1" x14ac:dyDescent="0.25">
      <c r="A513" s="38">
        <v>43</v>
      </c>
      <c r="B513" s="40">
        <v>45213</v>
      </c>
      <c r="C513" s="38">
        <v>28</v>
      </c>
      <c r="D513" s="39">
        <v>17.5</v>
      </c>
      <c r="E513" s="74">
        <v>5525</v>
      </c>
      <c r="F513" s="75"/>
      <c r="H513" s="15">
        <v>43</v>
      </c>
      <c r="I513" s="82">
        <v>45213</v>
      </c>
      <c r="J513" s="15" t="s">
        <v>85</v>
      </c>
      <c r="K513" s="15" t="s">
        <v>96</v>
      </c>
      <c r="L513" s="15" t="s">
        <v>84</v>
      </c>
      <c r="M513" s="15">
        <v>1</v>
      </c>
      <c r="N513" s="83">
        <v>17.5</v>
      </c>
      <c r="O513" s="15">
        <v>5525</v>
      </c>
      <c r="P513" s="1">
        <f t="shared" si="5"/>
        <v>0</v>
      </c>
    </row>
    <row r="514" spans="1:16" s="8" customFormat="1" x14ac:dyDescent="0.25">
      <c r="A514" s="38">
        <v>44</v>
      </c>
      <c r="B514" s="40">
        <v>45213</v>
      </c>
      <c r="C514" s="38">
        <v>837</v>
      </c>
      <c r="D514" s="39">
        <v>15.6</v>
      </c>
      <c r="E514" s="74">
        <v>5125</v>
      </c>
      <c r="F514" s="75" t="s">
        <v>74</v>
      </c>
      <c r="H514" s="15">
        <v>44</v>
      </c>
      <c r="I514" s="82">
        <v>45213</v>
      </c>
      <c r="J514" s="15" t="s">
        <v>85</v>
      </c>
      <c r="K514" s="15" t="s">
        <v>87</v>
      </c>
      <c r="L514" s="15" t="s">
        <v>84</v>
      </c>
      <c r="M514" s="15">
        <v>1</v>
      </c>
      <c r="N514" s="83">
        <v>15.6</v>
      </c>
      <c r="O514" s="15">
        <v>5355</v>
      </c>
      <c r="P514" s="88">
        <f t="shared" si="5"/>
        <v>-230</v>
      </c>
    </row>
    <row r="515" spans="1:16" s="8" customFormat="1" x14ac:dyDescent="0.25">
      <c r="A515" s="38">
        <v>45</v>
      </c>
      <c r="B515" s="40">
        <v>45213</v>
      </c>
      <c r="C515" s="38">
        <v>28</v>
      </c>
      <c r="D515" s="39">
        <v>16.899999999999999</v>
      </c>
      <c r="E515" s="74">
        <v>5128</v>
      </c>
      <c r="F515" s="75"/>
      <c r="H515" s="15">
        <v>45</v>
      </c>
      <c r="I515" s="82">
        <v>45213</v>
      </c>
      <c r="J515" s="15" t="s">
        <v>85</v>
      </c>
      <c r="K515" s="15" t="s">
        <v>96</v>
      </c>
      <c r="L515" s="15" t="s">
        <v>84</v>
      </c>
      <c r="M515" s="15">
        <v>1</v>
      </c>
      <c r="N515" s="83">
        <v>16.899999999999999</v>
      </c>
      <c r="O515" s="15">
        <v>5128</v>
      </c>
      <c r="P515" s="1">
        <f t="shared" si="5"/>
        <v>0</v>
      </c>
    </row>
    <row r="516" spans="1:16" s="8" customFormat="1" x14ac:dyDescent="0.25">
      <c r="A516" s="38">
        <v>46</v>
      </c>
      <c r="B516" s="40">
        <v>45213</v>
      </c>
      <c r="C516" s="38">
        <v>943</v>
      </c>
      <c r="D516" s="39">
        <v>16.399999999999999</v>
      </c>
      <c r="E516" s="74">
        <v>5515</v>
      </c>
      <c r="F516" s="75"/>
      <c r="H516" s="15">
        <v>46</v>
      </c>
      <c r="I516" s="82">
        <v>45213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16.399999999999999</v>
      </c>
      <c r="O516" s="15">
        <v>5515</v>
      </c>
      <c r="P516" s="1">
        <f t="shared" si="5"/>
        <v>0</v>
      </c>
    </row>
    <row r="517" spans="1:16" s="8" customFormat="1" x14ac:dyDescent="0.25">
      <c r="A517" s="38">
        <v>47</v>
      </c>
      <c r="B517" s="40">
        <v>45213</v>
      </c>
      <c r="C517" s="38">
        <v>943</v>
      </c>
      <c r="D517" s="39">
        <v>15.3</v>
      </c>
      <c r="E517" s="74">
        <v>5543</v>
      </c>
      <c r="F517" s="75"/>
      <c r="H517" s="15">
        <v>47</v>
      </c>
      <c r="I517" s="82">
        <v>45213</v>
      </c>
      <c r="J517" s="15" t="s">
        <v>85</v>
      </c>
      <c r="K517" s="15" t="s">
        <v>92</v>
      </c>
      <c r="L517" s="15" t="s">
        <v>84</v>
      </c>
      <c r="M517" s="15">
        <v>1</v>
      </c>
      <c r="N517" s="83">
        <v>15.3</v>
      </c>
      <c r="O517" s="15">
        <v>5543</v>
      </c>
      <c r="P517" s="1">
        <f t="shared" si="5"/>
        <v>0</v>
      </c>
    </row>
    <row r="518" spans="1:16" s="8" customFormat="1" x14ac:dyDescent="0.25">
      <c r="A518" s="38">
        <v>48</v>
      </c>
      <c r="B518" s="40">
        <v>45213</v>
      </c>
      <c r="C518" s="38">
        <v>901</v>
      </c>
      <c r="D518" s="39">
        <v>17</v>
      </c>
      <c r="E518" s="74">
        <v>4482</v>
      </c>
      <c r="F518" s="75"/>
      <c r="H518" s="15">
        <v>48</v>
      </c>
      <c r="I518" s="82">
        <v>45213</v>
      </c>
      <c r="J518" s="15" t="s">
        <v>88</v>
      </c>
      <c r="K518" s="15" t="s">
        <v>91</v>
      </c>
      <c r="L518" s="15" t="s">
        <v>84</v>
      </c>
      <c r="M518" s="15">
        <v>1</v>
      </c>
      <c r="N518" s="83">
        <v>17</v>
      </c>
      <c r="O518" s="15">
        <v>4482</v>
      </c>
      <c r="P518" s="1">
        <f t="shared" si="5"/>
        <v>0</v>
      </c>
    </row>
    <row r="519" spans="1:16" s="8" customFormat="1" x14ac:dyDescent="0.25">
      <c r="A519" s="38">
        <v>49</v>
      </c>
      <c r="B519" s="40">
        <v>45213</v>
      </c>
      <c r="C519" s="38">
        <v>911</v>
      </c>
      <c r="D519" s="39">
        <v>15.2</v>
      </c>
      <c r="E519" s="74">
        <v>4386</v>
      </c>
      <c r="F519" s="75"/>
      <c r="H519" s="15">
        <v>49</v>
      </c>
      <c r="I519" s="82">
        <v>45213</v>
      </c>
      <c r="J519" s="15" t="s">
        <v>88</v>
      </c>
      <c r="K519" s="15" t="s">
        <v>93</v>
      </c>
      <c r="L519" s="15" t="s">
        <v>84</v>
      </c>
      <c r="M519" s="15">
        <v>1</v>
      </c>
      <c r="N519" s="83">
        <v>15.2</v>
      </c>
      <c r="O519" s="15">
        <v>4386</v>
      </c>
      <c r="P519" s="1">
        <f t="shared" si="5"/>
        <v>0</v>
      </c>
    </row>
    <row r="520" spans="1:16" s="8" customFormat="1" x14ac:dyDescent="0.25">
      <c r="A520" s="38">
        <v>50</v>
      </c>
      <c r="B520" s="40">
        <v>45213</v>
      </c>
      <c r="C520" s="38">
        <v>901</v>
      </c>
      <c r="D520" s="39">
        <v>15.4</v>
      </c>
      <c r="E520" s="74">
        <v>4486</v>
      </c>
      <c r="F520" s="75"/>
      <c r="H520" s="15">
        <v>50</v>
      </c>
      <c r="I520" s="82">
        <v>45213</v>
      </c>
      <c r="J520" s="15" t="s">
        <v>88</v>
      </c>
      <c r="K520" s="15" t="s">
        <v>91</v>
      </c>
      <c r="L520" s="15" t="s">
        <v>84</v>
      </c>
      <c r="M520" s="15">
        <v>1</v>
      </c>
      <c r="N520" s="83">
        <v>15.4</v>
      </c>
      <c r="O520" s="15">
        <v>4486</v>
      </c>
      <c r="P520" s="1">
        <f t="shared" si="5"/>
        <v>0</v>
      </c>
    </row>
    <row r="521" spans="1:16" s="8" customFormat="1" x14ac:dyDescent="0.25">
      <c r="A521" s="38">
        <v>51</v>
      </c>
      <c r="B521" s="40">
        <v>45213</v>
      </c>
      <c r="C521" s="38">
        <v>831</v>
      </c>
      <c r="D521" s="39">
        <v>14.8</v>
      </c>
      <c r="E521" s="74">
        <v>3435</v>
      </c>
      <c r="F521" s="75"/>
      <c r="H521" s="15">
        <v>51</v>
      </c>
      <c r="I521" s="82">
        <v>45213</v>
      </c>
      <c r="J521" s="15" t="s">
        <v>88</v>
      </c>
      <c r="K521" s="15" t="s">
        <v>94</v>
      </c>
      <c r="L521" s="15" t="s">
        <v>84</v>
      </c>
      <c r="M521" s="15">
        <v>1</v>
      </c>
      <c r="N521" s="83">
        <v>14.8</v>
      </c>
      <c r="O521" s="15">
        <v>3435</v>
      </c>
      <c r="P521" s="1">
        <f t="shared" si="5"/>
        <v>0</v>
      </c>
    </row>
    <row r="522" spans="1:16" s="8" customFormat="1" x14ac:dyDescent="0.25">
      <c r="A522" s="38">
        <v>52</v>
      </c>
      <c r="B522" s="40">
        <v>45213</v>
      </c>
      <c r="C522" s="38">
        <v>831</v>
      </c>
      <c r="D522" s="39">
        <v>16.399999999999999</v>
      </c>
      <c r="E522" s="74">
        <v>3182</v>
      </c>
      <c r="F522" s="75"/>
      <c r="H522" s="15">
        <v>52</v>
      </c>
      <c r="I522" s="82">
        <v>45213</v>
      </c>
      <c r="J522" s="15" t="s">
        <v>88</v>
      </c>
      <c r="K522" s="15" t="s">
        <v>94</v>
      </c>
      <c r="L522" s="15" t="s">
        <v>84</v>
      </c>
      <c r="M522" s="15">
        <v>1</v>
      </c>
      <c r="N522" s="83">
        <v>16.399999999999999</v>
      </c>
      <c r="O522" s="15">
        <v>3182</v>
      </c>
      <c r="P522" s="1">
        <f t="shared" si="5"/>
        <v>0</v>
      </c>
    </row>
    <row r="523" spans="1:16" s="8" customFormat="1" x14ac:dyDescent="0.25">
      <c r="A523" s="38">
        <v>53</v>
      </c>
      <c r="B523" s="40">
        <v>45213</v>
      </c>
      <c r="C523" s="38">
        <v>908</v>
      </c>
      <c r="D523" s="39">
        <v>17.3</v>
      </c>
      <c r="E523" s="74">
        <v>5522</v>
      </c>
      <c r="F523" s="75"/>
      <c r="H523" s="15">
        <v>53</v>
      </c>
      <c r="I523" s="82">
        <v>45213</v>
      </c>
      <c r="J523" s="15" t="s">
        <v>88</v>
      </c>
      <c r="K523" s="15" t="s">
        <v>89</v>
      </c>
      <c r="L523" s="15" t="s">
        <v>84</v>
      </c>
      <c r="M523" s="15">
        <v>1</v>
      </c>
      <c r="N523" s="83">
        <v>17.3</v>
      </c>
      <c r="O523" s="15">
        <v>5522</v>
      </c>
      <c r="P523" s="1">
        <f t="shared" si="5"/>
        <v>0</v>
      </c>
    </row>
    <row r="524" spans="1:16" s="8" customFormat="1" x14ac:dyDescent="0.25">
      <c r="A524" s="38">
        <v>54</v>
      </c>
      <c r="B524" s="40">
        <v>45213</v>
      </c>
      <c r="C524" s="38">
        <v>432</v>
      </c>
      <c r="D524" s="39">
        <v>16.3</v>
      </c>
      <c r="E524" s="74">
        <v>3563</v>
      </c>
      <c r="F524" s="75"/>
      <c r="H524" s="15">
        <v>54</v>
      </c>
      <c r="I524" s="82">
        <v>45213</v>
      </c>
      <c r="J524" s="15" t="s">
        <v>88</v>
      </c>
      <c r="K524" s="15" t="s">
        <v>99</v>
      </c>
      <c r="L524" s="15" t="s">
        <v>84</v>
      </c>
      <c r="M524" s="15">
        <v>1</v>
      </c>
      <c r="N524" s="83">
        <v>16.3</v>
      </c>
      <c r="O524" s="15">
        <v>3563</v>
      </c>
      <c r="P524" s="1">
        <f t="shared" si="5"/>
        <v>0</v>
      </c>
    </row>
    <row r="525" spans="1:16" s="8" customFormat="1" x14ac:dyDescent="0.25">
      <c r="A525" s="38">
        <v>55</v>
      </c>
      <c r="B525" s="40">
        <v>45213</v>
      </c>
      <c r="C525" s="38">
        <v>908</v>
      </c>
      <c r="D525" s="39">
        <v>17.5</v>
      </c>
      <c r="E525" s="74">
        <v>4252</v>
      </c>
      <c r="F525" s="75"/>
      <c r="H525" s="15">
        <v>55</v>
      </c>
      <c r="I525" s="82">
        <v>45213</v>
      </c>
      <c r="J525" s="15" t="s">
        <v>88</v>
      </c>
      <c r="K525" s="15" t="s">
        <v>89</v>
      </c>
      <c r="L525" s="15" t="s">
        <v>84</v>
      </c>
      <c r="M525" s="15">
        <v>1</v>
      </c>
      <c r="N525" s="83">
        <v>17.5</v>
      </c>
      <c r="O525" s="15">
        <v>4252</v>
      </c>
      <c r="P525" s="1">
        <f t="shared" si="5"/>
        <v>0</v>
      </c>
    </row>
    <row r="526" spans="1:16" s="8" customFormat="1" x14ac:dyDescent="0.25">
      <c r="A526" s="38">
        <v>56</v>
      </c>
      <c r="B526" s="40">
        <v>45213</v>
      </c>
      <c r="C526" s="38">
        <v>432</v>
      </c>
      <c r="D526" s="39">
        <v>15.4</v>
      </c>
      <c r="E526" s="74">
        <v>3040</v>
      </c>
      <c r="F526" s="75"/>
      <c r="H526" s="15">
        <v>56</v>
      </c>
      <c r="I526" s="82">
        <v>45213</v>
      </c>
      <c r="J526" s="15" t="s">
        <v>88</v>
      </c>
      <c r="K526" s="15" t="s">
        <v>99</v>
      </c>
      <c r="L526" s="15" t="s">
        <v>84</v>
      </c>
      <c r="M526" s="15">
        <v>1</v>
      </c>
      <c r="N526" s="83">
        <v>15.4</v>
      </c>
      <c r="O526" s="15">
        <v>3040</v>
      </c>
      <c r="P526" s="1">
        <f t="shared" si="5"/>
        <v>0</v>
      </c>
    </row>
    <row r="527" spans="1:16" s="8" customFormat="1" x14ac:dyDescent="0.25">
      <c r="A527" s="38">
        <v>57</v>
      </c>
      <c r="B527" s="40">
        <v>45213</v>
      </c>
      <c r="C527" s="38">
        <v>629</v>
      </c>
      <c r="D527" s="39">
        <v>15.5</v>
      </c>
      <c r="E527" s="74">
        <v>4382</v>
      </c>
      <c r="F527" s="75"/>
      <c r="H527" s="15">
        <v>57</v>
      </c>
      <c r="I527" s="82">
        <v>45213</v>
      </c>
      <c r="J527" s="15" t="s">
        <v>88</v>
      </c>
      <c r="K527" s="15" t="s">
        <v>98</v>
      </c>
      <c r="L527" s="15" t="s">
        <v>84</v>
      </c>
      <c r="M527" s="15">
        <v>1</v>
      </c>
      <c r="N527" s="83">
        <v>15.5</v>
      </c>
      <c r="O527" s="15">
        <v>4382</v>
      </c>
      <c r="P527" s="1">
        <f t="shared" si="5"/>
        <v>0</v>
      </c>
    </row>
    <row r="528" spans="1:16" s="8" customFormat="1" x14ac:dyDescent="0.25">
      <c r="A528" s="38">
        <v>58</v>
      </c>
      <c r="B528" s="40">
        <v>45213</v>
      </c>
      <c r="C528" s="38">
        <v>217</v>
      </c>
      <c r="D528" s="39">
        <v>14.2</v>
      </c>
      <c r="E528" s="74">
        <v>4113</v>
      </c>
      <c r="F528" s="75"/>
      <c r="H528" s="15">
        <v>58</v>
      </c>
      <c r="I528" s="82">
        <v>45213</v>
      </c>
      <c r="J528" s="15" t="s">
        <v>88</v>
      </c>
      <c r="K528" s="15" t="s">
        <v>104</v>
      </c>
      <c r="L528" s="15" t="s">
        <v>84</v>
      </c>
      <c r="M528" s="15">
        <v>1</v>
      </c>
      <c r="N528" s="83">
        <v>14.2</v>
      </c>
      <c r="O528" s="15">
        <v>4113</v>
      </c>
      <c r="P528" s="1">
        <f t="shared" si="5"/>
        <v>0</v>
      </c>
    </row>
    <row r="529" spans="1:16" s="8" customFormat="1" x14ac:dyDescent="0.25">
      <c r="A529" s="38">
        <v>59</v>
      </c>
      <c r="B529" s="40">
        <v>45213</v>
      </c>
      <c r="C529" s="38">
        <v>629</v>
      </c>
      <c r="D529" s="39">
        <v>14</v>
      </c>
      <c r="E529" s="74">
        <v>3992</v>
      </c>
      <c r="F529" s="75"/>
      <c r="H529" s="15">
        <v>59</v>
      </c>
      <c r="I529" s="82">
        <v>45213</v>
      </c>
      <c r="J529" s="15" t="s">
        <v>88</v>
      </c>
      <c r="K529" s="15" t="s">
        <v>98</v>
      </c>
      <c r="L529" s="15" t="s">
        <v>84</v>
      </c>
      <c r="M529" s="15">
        <v>1</v>
      </c>
      <c r="N529" s="83">
        <v>14</v>
      </c>
      <c r="O529" s="15">
        <v>3992</v>
      </c>
      <c r="P529" s="1">
        <f t="shared" si="5"/>
        <v>0</v>
      </c>
    </row>
    <row r="530" spans="1:16" s="8" customFormat="1" x14ac:dyDescent="0.25">
      <c r="A530" s="38">
        <v>60</v>
      </c>
      <c r="B530" s="40">
        <v>45213</v>
      </c>
      <c r="C530" s="38">
        <v>217</v>
      </c>
      <c r="D530" s="39">
        <v>16.8</v>
      </c>
      <c r="E530" s="74">
        <v>4179</v>
      </c>
      <c r="F530" s="75"/>
      <c r="H530" s="15">
        <v>60</v>
      </c>
      <c r="I530" s="82">
        <v>45213</v>
      </c>
      <c r="J530" s="15" t="s">
        <v>88</v>
      </c>
      <c r="K530" s="15" t="s">
        <v>104</v>
      </c>
      <c r="L530" s="15" t="s">
        <v>84</v>
      </c>
      <c r="M530" s="15">
        <v>1</v>
      </c>
      <c r="N530" s="83">
        <v>16.8</v>
      </c>
      <c r="O530" s="15">
        <v>4179</v>
      </c>
      <c r="P530" s="1">
        <f t="shared" si="5"/>
        <v>0</v>
      </c>
    </row>
    <row r="531" spans="1:16" s="8" customFormat="1" x14ac:dyDescent="0.25">
      <c r="A531" s="38">
        <v>61</v>
      </c>
      <c r="B531" s="40">
        <v>45213</v>
      </c>
      <c r="C531" s="38">
        <v>280</v>
      </c>
      <c r="D531" s="39">
        <v>14.5</v>
      </c>
      <c r="E531" s="74">
        <v>3961</v>
      </c>
      <c r="F531" s="75"/>
      <c r="H531" s="15">
        <v>61</v>
      </c>
      <c r="I531" s="82">
        <v>45213</v>
      </c>
      <c r="J531" s="15" t="s">
        <v>88</v>
      </c>
      <c r="K531" s="15" t="s">
        <v>103</v>
      </c>
      <c r="L531" s="15" t="s">
        <v>84</v>
      </c>
      <c r="M531" s="15">
        <v>1</v>
      </c>
      <c r="N531" s="83">
        <v>14.5</v>
      </c>
      <c r="O531" s="15">
        <v>3961</v>
      </c>
      <c r="P531" s="1">
        <f t="shared" si="5"/>
        <v>0</v>
      </c>
    </row>
    <row r="532" spans="1:16" s="8" customFormat="1" x14ac:dyDescent="0.25">
      <c r="A532" s="38">
        <v>62</v>
      </c>
      <c r="B532" s="40">
        <v>45213</v>
      </c>
      <c r="C532" s="38">
        <v>911</v>
      </c>
      <c r="D532" s="39">
        <v>15.6</v>
      </c>
      <c r="E532" s="74">
        <v>1698</v>
      </c>
      <c r="F532" s="75"/>
      <c r="H532" s="15">
        <v>62</v>
      </c>
      <c r="I532" s="82">
        <v>45213</v>
      </c>
      <c r="J532" s="15" t="s">
        <v>88</v>
      </c>
      <c r="K532" s="15" t="s">
        <v>93</v>
      </c>
      <c r="L532" s="15" t="s">
        <v>84</v>
      </c>
      <c r="M532" s="15">
        <v>1</v>
      </c>
      <c r="N532" s="83">
        <v>15.6</v>
      </c>
      <c r="O532" s="15">
        <v>1698</v>
      </c>
      <c r="P532" s="1">
        <f t="shared" si="5"/>
        <v>0</v>
      </c>
    </row>
    <row r="533" spans="1:16" s="8" customFormat="1" x14ac:dyDescent="0.25">
      <c r="A533" s="38">
        <v>63</v>
      </c>
      <c r="B533" s="40">
        <v>45213</v>
      </c>
      <c r="C533" s="38">
        <v>837</v>
      </c>
      <c r="D533" s="39">
        <v>12.8</v>
      </c>
      <c r="E533" s="74">
        <v>2340</v>
      </c>
      <c r="F533" s="75"/>
      <c r="H533" s="15">
        <v>63</v>
      </c>
      <c r="I533" s="82">
        <v>45213</v>
      </c>
      <c r="J533" s="15" t="s">
        <v>85</v>
      </c>
      <c r="K533" s="15" t="s">
        <v>87</v>
      </c>
      <c r="L533" s="15" t="s">
        <v>84</v>
      </c>
      <c r="M533" s="15">
        <v>1</v>
      </c>
      <c r="N533" s="83">
        <v>12.8</v>
      </c>
      <c r="O533" s="15">
        <v>2340</v>
      </c>
      <c r="P533" s="1">
        <f t="shared" si="5"/>
        <v>0</v>
      </c>
    </row>
    <row r="534" spans="1:16" s="8" customFormat="1" x14ac:dyDescent="0.25">
      <c r="A534" s="38">
        <v>64</v>
      </c>
      <c r="B534" s="40">
        <v>45213</v>
      </c>
      <c r="C534" s="38">
        <v>909</v>
      </c>
      <c r="D534" s="39">
        <v>16.3</v>
      </c>
      <c r="E534" s="74">
        <v>5518</v>
      </c>
      <c r="F534" s="75"/>
      <c r="H534" s="15">
        <v>64</v>
      </c>
      <c r="I534" s="82">
        <v>45213</v>
      </c>
      <c r="J534" s="15" t="s">
        <v>85</v>
      </c>
      <c r="K534" s="15" t="s">
        <v>90</v>
      </c>
      <c r="L534" s="15" t="s">
        <v>84</v>
      </c>
      <c r="M534" s="15">
        <v>1</v>
      </c>
      <c r="N534" s="83">
        <v>16.3</v>
      </c>
      <c r="O534" s="15">
        <v>5518</v>
      </c>
      <c r="P534" s="1">
        <f t="shared" si="5"/>
        <v>0</v>
      </c>
    </row>
    <row r="535" spans="1:16" s="8" customFormat="1" x14ac:dyDescent="0.25">
      <c r="A535" s="38">
        <v>65</v>
      </c>
      <c r="B535" s="40">
        <v>45214</v>
      </c>
      <c r="C535" s="38">
        <v>909</v>
      </c>
      <c r="D535" s="39">
        <v>16</v>
      </c>
      <c r="E535" s="74">
        <v>2524</v>
      </c>
      <c r="F535" s="75"/>
      <c r="H535" s="15">
        <v>65</v>
      </c>
      <c r="I535" s="82">
        <v>45214</v>
      </c>
      <c r="J535" s="15" t="s">
        <v>85</v>
      </c>
      <c r="K535" s="15" t="s">
        <v>90</v>
      </c>
      <c r="L535" s="15" t="s">
        <v>84</v>
      </c>
      <c r="M535" s="15">
        <v>1</v>
      </c>
      <c r="N535" s="83">
        <v>16</v>
      </c>
      <c r="O535" s="15">
        <v>2524</v>
      </c>
      <c r="P535" s="1">
        <f t="shared" si="5"/>
        <v>0</v>
      </c>
    </row>
    <row r="536" spans="1:16" s="8" customFormat="1" x14ac:dyDescent="0.25">
      <c r="A536" s="38">
        <v>66</v>
      </c>
      <c r="B536" s="40">
        <v>45214</v>
      </c>
      <c r="C536" s="38">
        <v>860</v>
      </c>
      <c r="D536" s="39">
        <v>14.6</v>
      </c>
      <c r="E536" s="74">
        <v>2976</v>
      </c>
      <c r="F536" s="75"/>
      <c r="H536" s="15">
        <v>66</v>
      </c>
      <c r="I536" s="82">
        <v>45214</v>
      </c>
      <c r="J536" s="15" t="s">
        <v>85</v>
      </c>
      <c r="K536" s="15" t="s">
        <v>86</v>
      </c>
      <c r="L536" s="15" t="s">
        <v>84</v>
      </c>
      <c r="M536" s="15">
        <v>1</v>
      </c>
      <c r="N536" s="83">
        <v>14.6</v>
      </c>
      <c r="O536" s="15">
        <v>2976</v>
      </c>
      <c r="P536" s="1">
        <f t="shared" si="5"/>
        <v>0</v>
      </c>
    </row>
    <row r="537" spans="1:16" s="8" customFormat="1" x14ac:dyDescent="0.25">
      <c r="A537" s="38">
        <v>67</v>
      </c>
      <c r="B537" s="40">
        <v>45214</v>
      </c>
      <c r="C537" s="38">
        <v>837</v>
      </c>
      <c r="D537" s="39">
        <v>14.2</v>
      </c>
      <c r="E537" s="74">
        <v>2699</v>
      </c>
      <c r="F537" s="75"/>
      <c r="H537" s="15">
        <v>67</v>
      </c>
      <c r="I537" s="82">
        <v>45214</v>
      </c>
      <c r="J537" s="15" t="s">
        <v>85</v>
      </c>
      <c r="K537" s="15" t="s">
        <v>87</v>
      </c>
      <c r="L537" s="15" t="s">
        <v>84</v>
      </c>
      <c r="M537" s="15">
        <v>1</v>
      </c>
      <c r="N537" s="83">
        <v>14.2</v>
      </c>
      <c r="O537" s="15">
        <v>2699</v>
      </c>
      <c r="P537" s="1">
        <f t="shared" si="5"/>
        <v>0</v>
      </c>
    </row>
    <row r="538" spans="1:16" s="8" customFormat="1" x14ac:dyDescent="0.25">
      <c r="A538" s="38">
        <v>68</v>
      </c>
      <c r="B538" s="40">
        <v>45214</v>
      </c>
      <c r="C538" s="38">
        <v>837</v>
      </c>
      <c r="D538" s="39">
        <v>13.2</v>
      </c>
      <c r="E538" s="74">
        <v>2062</v>
      </c>
      <c r="F538" s="75"/>
      <c r="H538" s="15">
        <v>68</v>
      </c>
      <c r="I538" s="82">
        <v>45214</v>
      </c>
      <c r="J538" s="15" t="s">
        <v>85</v>
      </c>
      <c r="K538" s="15" t="s">
        <v>87</v>
      </c>
      <c r="L538" s="15" t="s">
        <v>84</v>
      </c>
      <c r="M538" s="15">
        <v>1</v>
      </c>
      <c r="N538" s="83">
        <v>13.2</v>
      </c>
      <c r="O538" s="15">
        <v>2062</v>
      </c>
      <c r="P538" s="1">
        <f t="shared" si="5"/>
        <v>0</v>
      </c>
    </row>
    <row r="539" spans="1:16" s="8" customFormat="1" x14ac:dyDescent="0.25">
      <c r="A539" s="38">
        <v>69</v>
      </c>
      <c r="B539" s="40">
        <v>45214</v>
      </c>
      <c r="C539" s="38">
        <v>837</v>
      </c>
      <c r="D539" s="39">
        <v>15.7</v>
      </c>
      <c r="E539" s="74">
        <v>2693</v>
      </c>
      <c r="F539" s="75"/>
      <c r="H539" s="15">
        <v>69</v>
      </c>
      <c r="I539" s="82">
        <v>45214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15.7</v>
      </c>
      <c r="O539" s="15">
        <v>2693</v>
      </c>
      <c r="P539" s="1">
        <f t="shared" si="5"/>
        <v>0</v>
      </c>
    </row>
    <row r="540" spans="1:16" s="8" customFormat="1" x14ac:dyDescent="0.25">
      <c r="A540" s="38">
        <v>70</v>
      </c>
      <c r="B540" s="40">
        <v>45214</v>
      </c>
      <c r="C540" s="38">
        <v>909</v>
      </c>
      <c r="D540" s="39">
        <v>12.2</v>
      </c>
      <c r="E540" s="74">
        <v>2556</v>
      </c>
      <c r="F540" s="75"/>
      <c r="H540" s="15">
        <v>70</v>
      </c>
      <c r="I540" s="82">
        <v>45214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12.2</v>
      </c>
      <c r="O540" s="15">
        <v>2556</v>
      </c>
      <c r="P540" s="1">
        <f t="shared" si="5"/>
        <v>0</v>
      </c>
    </row>
    <row r="541" spans="1:16" s="8" customFormat="1" x14ac:dyDescent="0.25">
      <c r="A541" s="38">
        <v>71</v>
      </c>
      <c r="B541" s="40">
        <v>45214</v>
      </c>
      <c r="C541" s="38">
        <v>901</v>
      </c>
      <c r="D541" s="39">
        <v>14.9</v>
      </c>
      <c r="E541" s="74">
        <v>5524</v>
      </c>
      <c r="F541" s="75"/>
      <c r="H541" s="15">
        <v>71</v>
      </c>
      <c r="I541" s="82">
        <v>45214</v>
      </c>
      <c r="J541" s="15" t="s">
        <v>88</v>
      </c>
      <c r="K541" s="15" t="s">
        <v>91</v>
      </c>
      <c r="L541" s="15" t="s">
        <v>84</v>
      </c>
      <c r="M541" s="15">
        <v>1</v>
      </c>
      <c r="N541" s="83">
        <v>14.9</v>
      </c>
      <c r="O541" s="15">
        <v>5524</v>
      </c>
      <c r="P541" s="1">
        <f t="shared" si="5"/>
        <v>0</v>
      </c>
    </row>
    <row r="542" spans="1:16" s="8" customFormat="1" x14ac:dyDescent="0.25">
      <c r="A542" s="66">
        <v>1</v>
      </c>
      <c r="B542" s="67">
        <v>45216</v>
      </c>
      <c r="C542" s="66">
        <v>837</v>
      </c>
      <c r="D542" s="68">
        <v>11.2</v>
      </c>
      <c r="E542" s="76">
        <v>5192</v>
      </c>
      <c r="F542" s="69"/>
      <c r="H542" s="15">
        <v>1</v>
      </c>
      <c r="I542" s="82">
        <v>45216</v>
      </c>
      <c r="J542" s="15" t="s">
        <v>85</v>
      </c>
      <c r="K542" s="15" t="s">
        <v>87</v>
      </c>
      <c r="L542" s="15" t="s">
        <v>84</v>
      </c>
      <c r="M542" s="15">
        <v>1</v>
      </c>
      <c r="N542" s="83">
        <v>11.2</v>
      </c>
      <c r="O542" s="15">
        <v>5192</v>
      </c>
      <c r="P542" s="1">
        <f t="shared" si="5"/>
        <v>0</v>
      </c>
    </row>
    <row r="543" spans="1:16" s="8" customFormat="1" x14ac:dyDescent="0.25">
      <c r="A543" s="66">
        <v>2</v>
      </c>
      <c r="B543" s="67">
        <v>45216</v>
      </c>
      <c r="C543" s="66">
        <v>28</v>
      </c>
      <c r="D543" s="68">
        <v>18.2</v>
      </c>
      <c r="E543" s="76">
        <v>5100</v>
      </c>
      <c r="F543" s="69"/>
      <c r="H543" s="15">
        <v>2</v>
      </c>
      <c r="I543" s="82">
        <v>45216</v>
      </c>
      <c r="J543" s="15" t="s">
        <v>85</v>
      </c>
      <c r="K543" s="15" t="s">
        <v>105</v>
      </c>
      <c r="L543" s="15" t="s">
        <v>84</v>
      </c>
      <c r="M543" s="15">
        <v>1</v>
      </c>
      <c r="N543" s="83">
        <v>18.2</v>
      </c>
      <c r="O543" s="15">
        <v>5100</v>
      </c>
      <c r="P543" s="1">
        <f t="shared" si="5"/>
        <v>0</v>
      </c>
    </row>
    <row r="544" spans="1:16" s="8" customFormat="1" x14ac:dyDescent="0.25">
      <c r="A544" s="66">
        <v>3</v>
      </c>
      <c r="B544" s="67">
        <v>45216</v>
      </c>
      <c r="C544" s="66">
        <v>280</v>
      </c>
      <c r="D544" s="68">
        <v>15.8</v>
      </c>
      <c r="E544" s="76">
        <v>5544</v>
      </c>
      <c r="F544" s="69"/>
      <c r="H544" s="15">
        <v>3</v>
      </c>
      <c r="I544" s="82">
        <v>45216</v>
      </c>
      <c r="J544" s="15" t="s">
        <v>88</v>
      </c>
      <c r="K544" s="15" t="s">
        <v>106</v>
      </c>
      <c r="L544" s="15" t="s">
        <v>84</v>
      </c>
      <c r="M544" s="15">
        <v>1</v>
      </c>
      <c r="N544" s="83">
        <v>15.8</v>
      </c>
      <c r="O544" s="15">
        <v>5544</v>
      </c>
      <c r="P544" s="1">
        <f t="shared" si="5"/>
        <v>0</v>
      </c>
    </row>
    <row r="545" spans="1:16" s="8" customFormat="1" x14ac:dyDescent="0.25">
      <c r="A545" s="66">
        <v>4</v>
      </c>
      <c r="B545" s="67">
        <v>45216</v>
      </c>
      <c r="C545" s="66">
        <v>28</v>
      </c>
      <c r="D545" s="68">
        <v>16.399999999999999</v>
      </c>
      <c r="E545" s="76">
        <v>5048</v>
      </c>
      <c r="F545" s="69"/>
      <c r="H545" s="15">
        <v>4</v>
      </c>
      <c r="I545" s="82">
        <v>45216</v>
      </c>
      <c r="J545" s="15" t="s">
        <v>85</v>
      </c>
      <c r="K545" s="15" t="s">
        <v>105</v>
      </c>
      <c r="L545" s="15" t="s">
        <v>84</v>
      </c>
      <c r="M545" s="15">
        <v>1</v>
      </c>
      <c r="N545" s="83">
        <v>16.399999999999999</v>
      </c>
      <c r="O545" s="15">
        <v>5048</v>
      </c>
      <c r="P545" s="1">
        <f t="shared" si="5"/>
        <v>0</v>
      </c>
    </row>
    <row r="546" spans="1:16" s="8" customFormat="1" x14ac:dyDescent="0.25">
      <c r="A546" s="66">
        <v>5</v>
      </c>
      <c r="B546" s="67">
        <v>45216</v>
      </c>
      <c r="C546" s="66">
        <v>432</v>
      </c>
      <c r="D546" s="68">
        <v>13.8</v>
      </c>
      <c r="E546" s="76">
        <v>5211</v>
      </c>
      <c r="F546" s="69"/>
      <c r="H546" s="15">
        <v>5</v>
      </c>
      <c r="I546" s="82">
        <v>45216</v>
      </c>
      <c r="J546" s="15" t="s">
        <v>88</v>
      </c>
      <c r="K546" s="15" t="s">
        <v>99</v>
      </c>
      <c r="L546" s="15" t="s">
        <v>84</v>
      </c>
      <c r="M546" s="15">
        <v>1</v>
      </c>
      <c r="N546" s="83">
        <v>13.8</v>
      </c>
      <c r="O546" s="15">
        <v>5211</v>
      </c>
      <c r="P546" s="1">
        <f t="shared" si="5"/>
        <v>0</v>
      </c>
    </row>
    <row r="547" spans="1:16" s="8" customFormat="1" x14ac:dyDescent="0.25">
      <c r="A547" s="66">
        <v>6</v>
      </c>
      <c r="B547" s="67">
        <v>45216</v>
      </c>
      <c r="C547" s="66">
        <v>837</v>
      </c>
      <c r="D547" s="68">
        <v>15.8</v>
      </c>
      <c r="E547" s="76">
        <v>5507</v>
      </c>
      <c r="F547" s="69"/>
      <c r="H547" s="15">
        <v>6</v>
      </c>
      <c r="I547" s="82">
        <v>45216</v>
      </c>
      <c r="J547" s="15" t="s">
        <v>85</v>
      </c>
      <c r="K547" s="15" t="s">
        <v>87</v>
      </c>
      <c r="L547" s="15" t="s">
        <v>84</v>
      </c>
      <c r="M547" s="15">
        <v>1</v>
      </c>
      <c r="N547" s="83">
        <v>15.8</v>
      </c>
      <c r="O547" s="15">
        <v>5507</v>
      </c>
      <c r="P547" s="1">
        <f t="shared" si="5"/>
        <v>0</v>
      </c>
    </row>
    <row r="548" spans="1:16" s="8" customFormat="1" x14ac:dyDescent="0.25">
      <c r="A548" s="66">
        <v>7</v>
      </c>
      <c r="B548" s="67">
        <v>45216</v>
      </c>
      <c r="C548" s="66">
        <v>908</v>
      </c>
      <c r="D548" s="68">
        <v>14.6</v>
      </c>
      <c r="E548" s="76">
        <v>5219</v>
      </c>
      <c r="F548" s="69"/>
      <c r="H548" s="15">
        <v>7</v>
      </c>
      <c r="I548" s="82">
        <v>45216</v>
      </c>
      <c r="J548" s="15" t="s">
        <v>88</v>
      </c>
      <c r="K548" s="15" t="s">
        <v>89</v>
      </c>
      <c r="L548" s="15" t="s">
        <v>84</v>
      </c>
      <c r="M548" s="15">
        <v>1</v>
      </c>
      <c r="N548" s="83">
        <v>14.6</v>
      </c>
      <c r="O548" s="15">
        <v>5219</v>
      </c>
      <c r="P548" s="1">
        <f t="shared" si="5"/>
        <v>0</v>
      </c>
    </row>
    <row r="549" spans="1:16" s="8" customFormat="1" x14ac:dyDescent="0.25">
      <c r="A549" s="66">
        <v>8</v>
      </c>
      <c r="B549" s="67">
        <v>45216</v>
      </c>
      <c r="C549" s="66">
        <v>831</v>
      </c>
      <c r="D549" s="68">
        <v>14.1</v>
      </c>
      <c r="E549" s="76">
        <v>5216</v>
      </c>
      <c r="F549" s="69"/>
      <c r="H549" s="15">
        <v>8</v>
      </c>
      <c r="I549" s="82">
        <v>45216</v>
      </c>
      <c r="J549" s="15" t="s">
        <v>88</v>
      </c>
      <c r="K549" s="15" t="s">
        <v>94</v>
      </c>
      <c r="L549" s="15" t="s">
        <v>84</v>
      </c>
      <c r="M549" s="15">
        <v>1</v>
      </c>
      <c r="N549" s="83">
        <v>14.1</v>
      </c>
      <c r="O549" s="15">
        <v>5216</v>
      </c>
      <c r="P549" s="1">
        <f t="shared" si="5"/>
        <v>0</v>
      </c>
    </row>
    <row r="550" spans="1:16" s="8" customFormat="1" x14ac:dyDescent="0.25">
      <c r="A550" s="66">
        <v>9</v>
      </c>
      <c r="B550" s="67">
        <v>45216</v>
      </c>
      <c r="C550" s="66">
        <v>629</v>
      </c>
      <c r="D550" s="68">
        <v>13</v>
      </c>
      <c r="E550" s="76">
        <v>5018</v>
      </c>
      <c r="F550" s="69"/>
      <c r="H550" s="15">
        <v>9</v>
      </c>
      <c r="I550" s="82">
        <v>45216</v>
      </c>
      <c r="J550" s="15" t="s">
        <v>88</v>
      </c>
      <c r="K550" s="15" t="s">
        <v>98</v>
      </c>
      <c r="L550" s="15" t="s">
        <v>84</v>
      </c>
      <c r="M550" s="15">
        <v>1</v>
      </c>
      <c r="N550" s="83">
        <v>13</v>
      </c>
      <c r="O550" s="15">
        <v>5018</v>
      </c>
      <c r="P550" s="1">
        <f t="shared" si="5"/>
        <v>0</v>
      </c>
    </row>
    <row r="551" spans="1:16" s="8" customFormat="1" x14ac:dyDescent="0.25">
      <c r="A551" s="66">
        <v>10</v>
      </c>
      <c r="B551" s="67">
        <v>45216</v>
      </c>
      <c r="C551" s="66">
        <v>943</v>
      </c>
      <c r="D551" s="68">
        <v>16.5</v>
      </c>
      <c r="E551" s="76">
        <v>5097</v>
      </c>
      <c r="F551" s="69"/>
      <c r="H551" s="15">
        <v>10</v>
      </c>
      <c r="I551" s="82">
        <v>45216</v>
      </c>
      <c r="J551" s="15" t="s">
        <v>85</v>
      </c>
      <c r="K551" s="15" t="s">
        <v>92</v>
      </c>
      <c r="L551" s="15" t="s">
        <v>84</v>
      </c>
      <c r="M551" s="15">
        <v>1</v>
      </c>
      <c r="N551" s="83">
        <v>16.5</v>
      </c>
      <c r="O551" s="15">
        <v>5097</v>
      </c>
      <c r="P551" s="1">
        <f t="shared" si="5"/>
        <v>0</v>
      </c>
    </row>
    <row r="552" spans="1:16" s="8" customFormat="1" x14ac:dyDescent="0.25">
      <c r="A552" s="66">
        <v>11</v>
      </c>
      <c r="B552" s="67">
        <v>45216</v>
      </c>
      <c r="C552" s="66">
        <v>629</v>
      </c>
      <c r="D552" s="68">
        <v>18.2</v>
      </c>
      <c r="E552" s="76">
        <v>5179</v>
      </c>
      <c r="F552" s="69"/>
      <c r="H552" s="15">
        <v>11</v>
      </c>
      <c r="I552" s="82">
        <v>45216</v>
      </c>
      <c r="J552" s="15" t="s">
        <v>88</v>
      </c>
      <c r="K552" s="15" t="s">
        <v>98</v>
      </c>
      <c r="L552" s="15" t="s">
        <v>84</v>
      </c>
      <c r="M552" s="15">
        <v>1</v>
      </c>
      <c r="N552" s="83">
        <v>18.2</v>
      </c>
      <c r="O552" s="15">
        <v>5179</v>
      </c>
      <c r="P552" s="1">
        <f t="shared" si="5"/>
        <v>0</v>
      </c>
    </row>
    <row r="553" spans="1:16" s="8" customFormat="1" x14ac:dyDescent="0.25">
      <c r="A553" s="66">
        <v>12</v>
      </c>
      <c r="B553" s="67">
        <v>45216</v>
      </c>
      <c r="C553" s="66">
        <v>911</v>
      </c>
      <c r="D553" s="68">
        <v>12.5</v>
      </c>
      <c r="E553" s="76">
        <v>5251</v>
      </c>
      <c r="F553" s="69"/>
      <c r="H553" s="15">
        <v>12</v>
      </c>
      <c r="I553" s="82">
        <v>45216</v>
      </c>
      <c r="J553" s="15" t="s">
        <v>88</v>
      </c>
      <c r="K553" s="15" t="s">
        <v>93</v>
      </c>
      <c r="L553" s="15" t="s">
        <v>84</v>
      </c>
      <c r="M553" s="15">
        <v>1</v>
      </c>
      <c r="N553" s="83">
        <v>12.5</v>
      </c>
      <c r="O553" s="15">
        <v>5251</v>
      </c>
      <c r="P553" s="1">
        <f t="shared" si="5"/>
        <v>0</v>
      </c>
    </row>
    <row r="554" spans="1:16" s="8" customFormat="1" x14ac:dyDescent="0.25">
      <c r="A554" s="66">
        <v>13</v>
      </c>
      <c r="B554" s="67">
        <v>45217</v>
      </c>
      <c r="C554" s="66">
        <v>266</v>
      </c>
      <c r="D554" s="68">
        <v>15.3</v>
      </c>
      <c r="E554" s="76">
        <v>5240</v>
      </c>
      <c r="F554" s="69"/>
      <c r="H554" s="15">
        <v>13</v>
      </c>
      <c r="I554" s="82">
        <v>45217</v>
      </c>
      <c r="J554" s="15" t="s">
        <v>85</v>
      </c>
      <c r="K554" s="15" t="s">
        <v>97</v>
      </c>
      <c r="L554" s="15" t="s">
        <v>84</v>
      </c>
      <c r="M554" s="15">
        <v>1</v>
      </c>
      <c r="N554" s="83">
        <v>15.3</v>
      </c>
      <c r="O554" s="15">
        <v>5240</v>
      </c>
      <c r="P554" s="1">
        <f t="shared" si="5"/>
        <v>0</v>
      </c>
    </row>
    <row r="555" spans="1:16" s="8" customFormat="1" x14ac:dyDescent="0.25">
      <c r="A555" s="66">
        <v>14</v>
      </c>
      <c r="B555" s="67">
        <v>45217</v>
      </c>
      <c r="C555" s="66">
        <v>908</v>
      </c>
      <c r="D555" s="68">
        <v>15.8</v>
      </c>
      <c r="E555" s="76">
        <v>5202</v>
      </c>
      <c r="F555" s="69"/>
      <c r="H555" s="15">
        <v>14</v>
      </c>
      <c r="I555" s="82">
        <v>45217</v>
      </c>
      <c r="J555" s="15" t="s">
        <v>88</v>
      </c>
      <c r="K555" s="15" t="s">
        <v>89</v>
      </c>
      <c r="L555" s="15" t="s">
        <v>84</v>
      </c>
      <c r="M555" s="15">
        <v>1</v>
      </c>
      <c r="N555" s="83">
        <v>15.8</v>
      </c>
      <c r="O555" s="15">
        <v>5202</v>
      </c>
      <c r="P555" s="1">
        <f t="shared" si="5"/>
        <v>0</v>
      </c>
    </row>
    <row r="556" spans="1:16" s="8" customFormat="1" x14ac:dyDescent="0.25">
      <c r="A556" s="66">
        <v>15</v>
      </c>
      <c r="B556" s="67">
        <v>45217</v>
      </c>
      <c r="C556" s="66">
        <v>908</v>
      </c>
      <c r="D556" s="68">
        <v>16</v>
      </c>
      <c r="E556" s="76">
        <v>5215</v>
      </c>
      <c r="F556" s="69"/>
      <c r="H556" s="15">
        <v>15</v>
      </c>
      <c r="I556" s="82">
        <v>45217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16</v>
      </c>
      <c r="O556" s="15">
        <v>5215</v>
      </c>
      <c r="P556" s="1">
        <f t="shared" si="5"/>
        <v>0</v>
      </c>
    </row>
    <row r="557" spans="1:16" s="8" customFormat="1" x14ac:dyDescent="0.25">
      <c r="A557" s="66">
        <v>16</v>
      </c>
      <c r="B557" s="67">
        <v>45217</v>
      </c>
      <c r="C557" s="66">
        <v>432</v>
      </c>
      <c r="D557" s="68">
        <v>17.5</v>
      </c>
      <c r="E557" s="76">
        <v>5527</v>
      </c>
      <c r="F557" s="69"/>
      <c r="H557" s="15">
        <v>16</v>
      </c>
      <c r="I557" s="82">
        <v>45217</v>
      </c>
      <c r="J557" s="15" t="s">
        <v>88</v>
      </c>
      <c r="K557" s="15" t="s">
        <v>99</v>
      </c>
      <c r="L557" s="15" t="s">
        <v>84</v>
      </c>
      <c r="M557" s="15">
        <v>1</v>
      </c>
      <c r="N557" s="83">
        <v>17.5</v>
      </c>
      <c r="O557" s="15">
        <v>5527</v>
      </c>
      <c r="P557" s="1">
        <f t="shared" si="5"/>
        <v>0</v>
      </c>
    </row>
    <row r="558" spans="1:16" s="8" customFormat="1" x14ac:dyDescent="0.25">
      <c r="A558" s="66">
        <v>17</v>
      </c>
      <c r="B558" s="67">
        <v>45217</v>
      </c>
      <c r="C558" s="66">
        <v>28</v>
      </c>
      <c r="D558" s="68">
        <v>17.7</v>
      </c>
      <c r="E558" s="76">
        <v>5090</v>
      </c>
      <c r="F558" s="69"/>
      <c r="H558" s="15">
        <v>17</v>
      </c>
      <c r="I558" s="82">
        <v>45217</v>
      </c>
      <c r="J558" s="15" t="s">
        <v>85</v>
      </c>
      <c r="K558" s="15" t="s">
        <v>105</v>
      </c>
      <c r="L558" s="15" t="s">
        <v>84</v>
      </c>
      <c r="M558" s="15">
        <v>1</v>
      </c>
      <c r="N558" s="83">
        <v>17.7</v>
      </c>
      <c r="O558" s="15">
        <v>5090</v>
      </c>
      <c r="P558" s="1">
        <f t="shared" si="5"/>
        <v>0</v>
      </c>
    </row>
    <row r="559" spans="1:16" s="8" customFormat="1" x14ac:dyDescent="0.25">
      <c r="A559" s="66">
        <v>18</v>
      </c>
      <c r="B559" s="67">
        <v>45217</v>
      </c>
      <c r="C559" s="66">
        <v>266</v>
      </c>
      <c r="D559" s="68">
        <v>17.5</v>
      </c>
      <c r="E559" s="76">
        <v>5208</v>
      </c>
      <c r="F559" s="69"/>
      <c r="H559" s="15">
        <v>18</v>
      </c>
      <c r="I559" s="82">
        <v>45217</v>
      </c>
      <c r="J559" s="15" t="s">
        <v>85</v>
      </c>
      <c r="K559" s="15" t="s">
        <v>97</v>
      </c>
      <c r="L559" s="15" t="s">
        <v>84</v>
      </c>
      <c r="M559" s="15">
        <v>1</v>
      </c>
      <c r="N559" s="83">
        <v>17.5</v>
      </c>
      <c r="O559" s="15">
        <v>5208</v>
      </c>
      <c r="P559" s="1">
        <f t="shared" si="5"/>
        <v>0</v>
      </c>
    </row>
    <row r="560" spans="1:16" s="8" customFormat="1" x14ac:dyDescent="0.25">
      <c r="A560" s="66">
        <v>19</v>
      </c>
      <c r="B560" s="67">
        <v>45217</v>
      </c>
      <c r="C560" s="66">
        <v>266</v>
      </c>
      <c r="D560" s="68">
        <v>14.9</v>
      </c>
      <c r="E560" s="76">
        <v>5203</v>
      </c>
      <c r="F560" s="69"/>
      <c r="H560" s="15">
        <v>19</v>
      </c>
      <c r="I560" s="82">
        <v>45217</v>
      </c>
      <c r="J560" s="15" t="s">
        <v>85</v>
      </c>
      <c r="K560" s="15" t="s">
        <v>97</v>
      </c>
      <c r="L560" s="15" t="s">
        <v>84</v>
      </c>
      <c r="M560" s="15">
        <v>1</v>
      </c>
      <c r="N560" s="83">
        <v>14.9</v>
      </c>
      <c r="O560" s="15">
        <v>5203</v>
      </c>
      <c r="P560" s="1">
        <f t="shared" si="5"/>
        <v>0</v>
      </c>
    </row>
    <row r="561" spans="1:16" s="8" customFormat="1" x14ac:dyDescent="0.25">
      <c r="A561" s="66">
        <v>20</v>
      </c>
      <c r="B561" s="67">
        <v>45217</v>
      </c>
      <c r="C561" s="66">
        <v>909</v>
      </c>
      <c r="D561" s="68">
        <v>15.4</v>
      </c>
      <c r="E561" s="76">
        <v>5255</v>
      </c>
      <c r="F561" s="69"/>
      <c r="H561" s="15">
        <v>20</v>
      </c>
      <c r="I561" s="82">
        <v>45217</v>
      </c>
      <c r="J561" s="15" t="s">
        <v>85</v>
      </c>
      <c r="K561" s="15" t="s">
        <v>90</v>
      </c>
      <c r="L561" s="15" t="s">
        <v>84</v>
      </c>
      <c r="M561" s="15">
        <v>1</v>
      </c>
      <c r="N561" s="83">
        <v>15.4</v>
      </c>
      <c r="O561" s="15">
        <v>5255</v>
      </c>
      <c r="P561" s="1">
        <f t="shared" si="5"/>
        <v>0</v>
      </c>
    </row>
    <row r="562" spans="1:16" s="8" customFormat="1" x14ac:dyDescent="0.25">
      <c r="A562" s="66">
        <v>21</v>
      </c>
      <c r="B562" s="67">
        <v>45217</v>
      </c>
      <c r="C562" s="66">
        <v>909</v>
      </c>
      <c r="D562" s="68">
        <v>14.8</v>
      </c>
      <c r="E562" s="76">
        <v>5493</v>
      </c>
      <c r="F562" s="69"/>
      <c r="H562" s="15">
        <v>21</v>
      </c>
      <c r="I562" s="82">
        <v>45217</v>
      </c>
      <c r="J562" s="15" t="s">
        <v>85</v>
      </c>
      <c r="K562" s="15" t="s">
        <v>90</v>
      </c>
      <c r="L562" s="15" t="s">
        <v>84</v>
      </c>
      <c r="M562" s="15">
        <v>1</v>
      </c>
      <c r="N562" s="83">
        <v>14.8</v>
      </c>
      <c r="O562" s="15">
        <v>5493</v>
      </c>
      <c r="P562" s="1">
        <f t="shared" si="5"/>
        <v>0</v>
      </c>
    </row>
    <row r="563" spans="1:16" s="8" customFormat="1" x14ac:dyDescent="0.25">
      <c r="A563" s="66">
        <v>22</v>
      </c>
      <c r="B563" s="67">
        <v>45217</v>
      </c>
      <c r="C563" s="66">
        <v>432</v>
      </c>
      <c r="D563" s="68">
        <v>16.2</v>
      </c>
      <c r="E563" s="76">
        <v>5461</v>
      </c>
      <c r="F563" s="69"/>
      <c r="H563" s="15">
        <v>22</v>
      </c>
      <c r="I563" s="82">
        <v>45217</v>
      </c>
      <c r="J563" s="15" t="s">
        <v>88</v>
      </c>
      <c r="K563" s="15" t="s">
        <v>99</v>
      </c>
      <c r="L563" s="15" t="s">
        <v>84</v>
      </c>
      <c r="M563" s="15">
        <v>1</v>
      </c>
      <c r="N563" s="83">
        <v>16.2</v>
      </c>
      <c r="O563" s="15">
        <v>5461</v>
      </c>
      <c r="P563" s="1">
        <f t="shared" si="5"/>
        <v>0</v>
      </c>
    </row>
    <row r="564" spans="1:16" s="8" customFormat="1" x14ac:dyDescent="0.25">
      <c r="A564" s="66">
        <v>23</v>
      </c>
      <c r="B564" s="67">
        <v>45217</v>
      </c>
      <c r="C564" s="66">
        <v>432</v>
      </c>
      <c r="D564" s="68">
        <v>15.3</v>
      </c>
      <c r="E564" s="76">
        <v>5455</v>
      </c>
      <c r="F564" s="69"/>
      <c r="H564" s="15">
        <v>23</v>
      </c>
      <c r="I564" s="82">
        <v>45217</v>
      </c>
      <c r="J564" s="15" t="s">
        <v>88</v>
      </c>
      <c r="K564" s="15" t="s">
        <v>99</v>
      </c>
      <c r="L564" s="15" t="s">
        <v>84</v>
      </c>
      <c r="M564" s="15">
        <v>1</v>
      </c>
      <c r="N564" s="83">
        <v>15.3</v>
      </c>
      <c r="O564" s="15">
        <v>5455</v>
      </c>
      <c r="P564" s="1">
        <f t="shared" si="5"/>
        <v>0</v>
      </c>
    </row>
    <row r="565" spans="1:16" s="8" customFormat="1" x14ac:dyDescent="0.25">
      <c r="A565" s="66">
        <v>24</v>
      </c>
      <c r="B565" s="67">
        <v>45217</v>
      </c>
      <c r="C565" s="66">
        <v>901</v>
      </c>
      <c r="D565" s="68">
        <v>18.399999999999999</v>
      </c>
      <c r="E565" s="76">
        <v>5277</v>
      </c>
      <c r="F565" s="69"/>
      <c r="H565" s="15">
        <v>24</v>
      </c>
      <c r="I565" s="82">
        <v>45217</v>
      </c>
      <c r="J565" s="15" t="s">
        <v>88</v>
      </c>
      <c r="K565" s="15" t="s">
        <v>91</v>
      </c>
      <c r="L565" s="15" t="s">
        <v>84</v>
      </c>
      <c r="M565" s="15">
        <v>1</v>
      </c>
      <c r="N565" s="83">
        <v>18.399999999999999</v>
      </c>
      <c r="O565" s="15">
        <v>5277</v>
      </c>
      <c r="P565" s="1">
        <f t="shared" si="5"/>
        <v>0</v>
      </c>
    </row>
    <row r="566" spans="1:16" s="8" customFormat="1" x14ac:dyDescent="0.25">
      <c r="A566" s="66">
        <v>25</v>
      </c>
      <c r="B566" s="67">
        <v>45217</v>
      </c>
      <c r="C566" s="66">
        <v>901</v>
      </c>
      <c r="D566" s="68">
        <v>17.8</v>
      </c>
      <c r="E566" s="76">
        <v>5429</v>
      </c>
      <c r="F566" s="69"/>
      <c r="H566" s="15">
        <v>25</v>
      </c>
      <c r="I566" s="82">
        <v>45217</v>
      </c>
      <c r="J566" s="15" t="s">
        <v>88</v>
      </c>
      <c r="K566" s="15" t="s">
        <v>91</v>
      </c>
      <c r="L566" s="15" t="s">
        <v>84</v>
      </c>
      <c r="M566" s="15">
        <v>1</v>
      </c>
      <c r="N566" s="83">
        <v>17.8</v>
      </c>
      <c r="O566" s="15">
        <v>5429</v>
      </c>
      <c r="P566" s="1">
        <f t="shared" ref="P566:P629" si="6">E566-O566</f>
        <v>0</v>
      </c>
    </row>
    <row r="567" spans="1:16" s="8" customFormat="1" x14ac:dyDescent="0.25">
      <c r="A567" s="66">
        <v>26</v>
      </c>
      <c r="B567" s="67">
        <v>45217</v>
      </c>
      <c r="C567" s="66">
        <v>629</v>
      </c>
      <c r="D567" s="68">
        <v>16.8</v>
      </c>
      <c r="E567" s="76">
        <v>5286</v>
      </c>
      <c r="F567" s="69"/>
      <c r="H567" s="15">
        <v>26</v>
      </c>
      <c r="I567" s="82">
        <v>45217</v>
      </c>
      <c r="J567" s="15" t="s">
        <v>88</v>
      </c>
      <c r="K567" s="15" t="s">
        <v>98</v>
      </c>
      <c r="L567" s="15" t="s">
        <v>84</v>
      </c>
      <c r="M567" s="15">
        <v>1</v>
      </c>
      <c r="N567" s="83">
        <v>16.8</v>
      </c>
      <c r="O567" s="15">
        <v>5286</v>
      </c>
      <c r="P567" s="1">
        <f t="shared" si="6"/>
        <v>0</v>
      </c>
    </row>
    <row r="568" spans="1:16" s="8" customFormat="1" x14ac:dyDescent="0.25">
      <c r="A568" s="66">
        <v>27</v>
      </c>
      <c r="B568" s="67">
        <v>45217</v>
      </c>
      <c r="C568" s="66">
        <v>629</v>
      </c>
      <c r="D568" s="68">
        <v>19.899999999999999</v>
      </c>
      <c r="E568" s="76">
        <v>5275</v>
      </c>
      <c r="F568" s="69"/>
      <c r="H568" s="15">
        <v>27</v>
      </c>
      <c r="I568" s="82">
        <v>45217</v>
      </c>
      <c r="J568" s="15" t="s">
        <v>88</v>
      </c>
      <c r="K568" s="15" t="s">
        <v>98</v>
      </c>
      <c r="L568" s="15" t="s">
        <v>84</v>
      </c>
      <c r="M568" s="15">
        <v>1</v>
      </c>
      <c r="N568" s="83">
        <v>19.899999999999999</v>
      </c>
      <c r="O568" s="15">
        <v>5275</v>
      </c>
      <c r="P568" s="1">
        <f t="shared" si="6"/>
        <v>0</v>
      </c>
    </row>
    <row r="569" spans="1:16" s="8" customFormat="1" x14ac:dyDescent="0.25">
      <c r="A569" s="66">
        <v>28</v>
      </c>
      <c r="B569" s="67">
        <v>45217</v>
      </c>
      <c r="C569" s="66">
        <v>28</v>
      </c>
      <c r="D569" s="68">
        <v>16.399999999999999</v>
      </c>
      <c r="E569" s="76">
        <v>5040</v>
      </c>
      <c r="F569" s="69"/>
      <c r="H569" s="15">
        <v>28</v>
      </c>
      <c r="I569" s="82">
        <v>45217</v>
      </c>
      <c r="J569" s="15" t="s">
        <v>85</v>
      </c>
      <c r="K569" s="15" t="s">
        <v>105</v>
      </c>
      <c r="L569" s="15" t="s">
        <v>84</v>
      </c>
      <c r="M569" s="15">
        <v>1</v>
      </c>
      <c r="N569" s="83">
        <v>16.399999999999999</v>
      </c>
      <c r="O569" s="15">
        <v>5040</v>
      </c>
      <c r="P569" s="1">
        <f t="shared" si="6"/>
        <v>0</v>
      </c>
    </row>
    <row r="570" spans="1:16" s="8" customFormat="1" x14ac:dyDescent="0.25">
      <c r="A570" s="66">
        <v>29</v>
      </c>
      <c r="B570" s="67">
        <v>45217</v>
      </c>
      <c r="C570" s="66">
        <v>28</v>
      </c>
      <c r="D570" s="68">
        <v>14.8</v>
      </c>
      <c r="E570" s="76">
        <v>5197</v>
      </c>
      <c r="F570" s="69"/>
      <c r="H570" s="15">
        <v>29</v>
      </c>
      <c r="I570" s="82">
        <v>45217</v>
      </c>
      <c r="J570" s="15" t="s">
        <v>85</v>
      </c>
      <c r="K570" s="15" t="s">
        <v>105</v>
      </c>
      <c r="L570" s="15" t="s">
        <v>84</v>
      </c>
      <c r="M570" s="15">
        <v>1</v>
      </c>
      <c r="N570" s="83">
        <v>14.8</v>
      </c>
      <c r="O570" s="15">
        <v>5197</v>
      </c>
      <c r="P570" s="1">
        <f t="shared" si="6"/>
        <v>0</v>
      </c>
    </row>
    <row r="571" spans="1:16" s="8" customFormat="1" x14ac:dyDescent="0.25">
      <c r="A571" s="66">
        <v>30</v>
      </c>
      <c r="B571" s="67">
        <v>45217</v>
      </c>
      <c r="C571" s="66">
        <v>909</v>
      </c>
      <c r="D571" s="68">
        <v>19.8</v>
      </c>
      <c r="E571" s="76">
        <v>5485</v>
      </c>
      <c r="F571" s="69"/>
      <c r="H571" s="15">
        <v>30</v>
      </c>
      <c r="I571" s="82">
        <v>45217</v>
      </c>
      <c r="J571" s="15" t="s">
        <v>85</v>
      </c>
      <c r="K571" s="15" t="s">
        <v>90</v>
      </c>
      <c r="L571" s="15" t="s">
        <v>84</v>
      </c>
      <c r="M571" s="15">
        <v>1</v>
      </c>
      <c r="N571" s="83">
        <v>19.8</v>
      </c>
      <c r="O571" s="15">
        <v>5485</v>
      </c>
      <c r="P571" s="1">
        <f t="shared" si="6"/>
        <v>0</v>
      </c>
    </row>
    <row r="572" spans="1:16" s="8" customFormat="1" x14ac:dyDescent="0.25">
      <c r="A572" s="66">
        <v>31</v>
      </c>
      <c r="B572" s="67">
        <v>45217</v>
      </c>
      <c r="C572" s="66">
        <v>909</v>
      </c>
      <c r="D572" s="68">
        <v>15.4</v>
      </c>
      <c r="E572" s="76">
        <v>5244</v>
      </c>
      <c r="F572" s="69"/>
      <c r="H572" s="15">
        <v>31</v>
      </c>
      <c r="I572" s="82">
        <v>45217</v>
      </c>
      <c r="J572" s="15" t="s">
        <v>85</v>
      </c>
      <c r="K572" s="15" t="s">
        <v>90</v>
      </c>
      <c r="L572" s="15" t="s">
        <v>84</v>
      </c>
      <c r="M572" s="15">
        <v>1</v>
      </c>
      <c r="N572" s="83">
        <v>15.4</v>
      </c>
      <c r="O572" s="15">
        <v>5244</v>
      </c>
      <c r="P572" s="1">
        <f t="shared" si="6"/>
        <v>0</v>
      </c>
    </row>
    <row r="573" spans="1:16" s="8" customFormat="1" x14ac:dyDescent="0.25">
      <c r="A573" s="66">
        <v>32</v>
      </c>
      <c r="B573" s="67">
        <v>45217</v>
      </c>
      <c r="C573" s="66">
        <v>908</v>
      </c>
      <c r="D573" s="68">
        <v>17.3</v>
      </c>
      <c r="E573" s="76">
        <v>5210</v>
      </c>
      <c r="F573" s="69"/>
      <c r="H573" s="15">
        <v>32</v>
      </c>
      <c r="I573" s="82">
        <v>45217</v>
      </c>
      <c r="J573" s="15" t="s">
        <v>88</v>
      </c>
      <c r="K573" s="15" t="s">
        <v>89</v>
      </c>
      <c r="L573" s="15" t="s">
        <v>84</v>
      </c>
      <c r="M573" s="15">
        <v>1</v>
      </c>
      <c r="N573" s="83">
        <v>17.3</v>
      </c>
      <c r="O573" s="15">
        <v>5210</v>
      </c>
      <c r="P573" s="1">
        <f t="shared" si="6"/>
        <v>0</v>
      </c>
    </row>
    <row r="574" spans="1:16" s="8" customFormat="1" x14ac:dyDescent="0.25">
      <c r="A574" s="66">
        <v>33</v>
      </c>
      <c r="B574" s="67">
        <v>45217</v>
      </c>
      <c r="C574" s="66">
        <v>908</v>
      </c>
      <c r="D574" s="68">
        <v>14.4</v>
      </c>
      <c r="E574" s="76">
        <v>5416</v>
      </c>
      <c r="F574" s="69"/>
      <c r="H574" s="15">
        <v>33</v>
      </c>
      <c r="I574" s="82">
        <v>45217</v>
      </c>
      <c r="J574" s="15" t="s">
        <v>88</v>
      </c>
      <c r="K574" s="15" t="s">
        <v>89</v>
      </c>
      <c r="L574" s="15" t="s">
        <v>84</v>
      </c>
      <c r="M574" s="15">
        <v>1</v>
      </c>
      <c r="N574" s="83">
        <v>14.4</v>
      </c>
      <c r="O574" s="15">
        <v>5416</v>
      </c>
      <c r="P574" s="1">
        <f t="shared" si="6"/>
        <v>0</v>
      </c>
    </row>
    <row r="575" spans="1:16" s="8" customFormat="1" x14ac:dyDescent="0.25">
      <c r="A575" s="66">
        <v>34</v>
      </c>
      <c r="B575" s="67">
        <v>45217</v>
      </c>
      <c r="C575" s="66">
        <v>629</v>
      </c>
      <c r="D575" s="68">
        <v>18.100000000000001</v>
      </c>
      <c r="E575" s="76">
        <v>4894</v>
      </c>
      <c r="F575" s="69" t="s">
        <v>74</v>
      </c>
      <c r="H575" s="15">
        <v>34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18.2</v>
      </c>
      <c r="O575" s="15">
        <v>5551</v>
      </c>
      <c r="P575" s="88">
        <f t="shared" si="6"/>
        <v>-657</v>
      </c>
    </row>
    <row r="576" spans="1:16" s="8" customFormat="1" x14ac:dyDescent="0.25">
      <c r="A576" s="66">
        <v>35</v>
      </c>
      <c r="B576" s="67">
        <v>45217</v>
      </c>
      <c r="C576" s="66">
        <v>908</v>
      </c>
      <c r="D576" s="68">
        <v>17.2</v>
      </c>
      <c r="E576" s="76">
        <v>3500</v>
      </c>
      <c r="F576" s="69"/>
      <c r="H576" s="15">
        <v>35</v>
      </c>
      <c r="I576" s="82">
        <v>45217</v>
      </c>
      <c r="J576" s="15" t="s">
        <v>88</v>
      </c>
      <c r="K576" s="15" t="s">
        <v>89</v>
      </c>
      <c r="L576" s="15" t="s">
        <v>84</v>
      </c>
      <c r="M576" s="15">
        <v>1</v>
      </c>
      <c r="N576" s="83">
        <v>17.2</v>
      </c>
      <c r="O576" s="15">
        <v>3500</v>
      </c>
      <c r="P576" s="1">
        <f t="shared" si="6"/>
        <v>0</v>
      </c>
    </row>
    <row r="577" spans="1:16" s="8" customFormat="1" x14ac:dyDescent="0.25">
      <c r="A577" s="66">
        <v>36</v>
      </c>
      <c r="B577" s="67">
        <v>45217</v>
      </c>
      <c r="C577" s="66">
        <v>266</v>
      </c>
      <c r="D577" s="68">
        <v>18.399999999999999</v>
      </c>
      <c r="E577" s="76">
        <v>4893</v>
      </c>
      <c r="F577" s="69"/>
      <c r="H577" s="15">
        <v>36</v>
      </c>
      <c r="I577" s="82">
        <v>45217</v>
      </c>
      <c r="J577" s="15" t="s">
        <v>85</v>
      </c>
      <c r="K577" s="15" t="s">
        <v>97</v>
      </c>
      <c r="L577" s="15" t="s">
        <v>84</v>
      </c>
      <c r="M577" s="15">
        <v>1</v>
      </c>
      <c r="N577" s="83">
        <v>18.399999999999999</v>
      </c>
      <c r="O577" s="15">
        <v>4893</v>
      </c>
      <c r="P577" s="1">
        <f t="shared" si="6"/>
        <v>0</v>
      </c>
    </row>
    <row r="578" spans="1:16" s="8" customFormat="1" x14ac:dyDescent="0.25">
      <c r="A578" s="66">
        <v>37</v>
      </c>
      <c r="B578" s="67">
        <v>45217</v>
      </c>
      <c r="C578" s="66">
        <v>909</v>
      </c>
      <c r="D578" s="68">
        <v>18.7</v>
      </c>
      <c r="E578" s="76">
        <v>3109</v>
      </c>
      <c r="F578" s="69"/>
      <c r="H578" s="15">
        <v>37</v>
      </c>
      <c r="I578" s="82">
        <v>45217</v>
      </c>
      <c r="J578" s="15" t="s">
        <v>85</v>
      </c>
      <c r="K578" s="15" t="s">
        <v>90</v>
      </c>
      <c r="L578" s="15" t="s">
        <v>84</v>
      </c>
      <c r="M578" s="15">
        <v>1</v>
      </c>
      <c r="N578" s="83">
        <v>18.7</v>
      </c>
      <c r="O578" s="15">
        <v>3109</v>
      </c>
      <c r="P578" s="1">
        <f t="shared" si="6"/>
        <v>0</v>
      </c>
    </row>
    <row r="579" spans="1:16" s="8" customFormat="1" x14ac:dyDescent="0.25">
      <c r="A579" s="66">
        <v>38</v>
      </c>
      <c r="B579" s="67">
        <v>45218</v>
      </c>
      <c r="C579" s="66">
        <v>280</v>
      </c>
      <c r="D579" s="68">
        <v>15.4</v>
      </c>
      <c r="E579" s="76">
        <v>5245</v>
      </c>
      <c r="F579" s="69"/>
      <c r="H579" s="15">
        <v>38</v>
      </c>
      <c r="I579" s="82">
        <v>45218</v>
      </c>
      <c r="J579" s="15" t="s">
        <v>88</v>
      </c>
      <c r="K579" s="15" t="s">
        <v>106</v>
      </c>
      <c r="L579" s="15" t="s">
        <v>84</v>
      </c>
      <c r="M579" s="15">
        <v>1</v>
      </c>
      <c r="N579" s="83">
        <v>15.4</v>
      </c>
      <c r="O579" s="15">
        <v>5245</v>
      </c>
      <c r="P579" s="1">
        <f t="shared" si="6"/>
        <v>0</v>
      </c>
    </row>
    <row r="580" spans="1:16" s="8" customFormat="1" x14ac:dyDescent="0.25">
      <c r="A580" s="66">
        <v>39</v>
      </c>
      <c r="B580" s="67">
        <v>45218</v>
      </c>
      <c r="C580" s="66">
        <v>280</v>
      </c>
      <c r="D580" s="68">
        <v>14.6</v>
      </c>
      <c r="E580" s="76">
        <v>5500</v>
      </c>
      <c r="F580" s="69"/>
      <c r="H580" s="15">
        <v>39</v>
      </c>
      <c r="I580" s="82">
        <v>45218</v>
      </c>
      <c r="J580" s="15" t="s">
        <v>88</v>
      </c>
      <c r="K580" s="15" t="s">
        <v>106</v>
      </c>
      <c r="L580" s="15" t="s">
        <v>84</v>
      </c>
      <c r="M580" s="15">
        <v>1</v>
      </c>
      <c r="N580" s="83">
        <v>14.6</v>
      </c>
      <c r="O580" s="15">
        <v>5500</v>
      </c>
      <c r="P580" s="1">
        <f t="shared" si="6"/>
        <v>0</v>
      </c>
    </row>
    <row r="581" spans="1:16" s="8" customFormat="1" x14ac:dyDescent="0.25">
      <c r="A581" s="66">
        <v>40</v>
      </c>
      <c r="B581" s="67">
        <v>45218</v>
      </c>
      <c r="C581" s="66">
        <v>909</v>
      </c>
      <c r="D581" s="68">
        <v>15.1</v>
      </c>
      <c r="E581" s="76">
        <v>5469</v>
      </c>
      <c r="F581" s="69"/>
      <c r="H581" s="15">
        <v>40</v>
      </c>
      <c r="I581" s="82">
        <v>45218</v>
      </c>
      <c r="J581" s="15" t="s">
        <v>85</v>
      </c>
      <c r="K581" s="15" t="s">
        <v>90</v>
      </c>
      <c r="L581" s="15" t="s">
        <v>84</v>
      </c>
      <c r="M581" s="15">
        <v>1</v>
      </c>
      <c r="N581" s="83">
        <v>15.1</v>
      </c>
      <c r="O581" s="15">
        <v>5469</v>
      </c>
      <c r="P581" s="1">
        <f t="shared" si="6"/>
        <v>0</v>
      </c>
    </row>
    <row r="582" spans="1:16" s="8" customFormat="1" x14ac:dyDescent="0.25">
      <c r="A582" s="66">
        <v>41</v>
      </c>
      <c r="B582" s="67">
        <v>45218</v>
      </c>
      <c r="C582" s="66">
        <v>908</v>
      </c>
      <c r="D582" s="68">
        <v>14.1</v>
      </c>
      <c r="E582" s="76">
        <v>5495</v>
      </c>
      <c r="F582" s="69"/>
      <c r="H582" s="15">
        <v>41</v>
      </c>
      <c r="I582" s="82">
        <v>45218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14.1</v>
      </c>
      <c r="O582" s="15">
        <v>5495</v>
      </c>
      <c r="P582" s="1">
        <f t="shared" si="6"/>
        <v>0</v>
      </c>
    </row>
    <row r="583" spans="1:16" s="8" customFormat="1" x14ac:dyDescent="0.25">
      <c r="A583" s="66">
        <v>42</v>
      </c>
      <c r="B583" s="67">
        <v>45218</v>
      </c>
      <c r="C583" s="66">
        <v>831</v>
      </c>
      <c r="D583" s="68">
        <v>14.2</v>
      </c>
      <c r="E583" s="76">
        <v>5482</v>
      </c>
      <c r="F583" s="69"/>
      <c r="H583" s="15">
        <v>42</v>
      </c>
      <c r="I583" s="82">
        <v>45218</v>
      </c>
      <c r="J583" s="15" t="s">
        <v>88</v>
      </c>
      <c r="K583" s="15" t="s">
        <v>94</v>
      </c>
      <c r="L583" s="15" t="s">
        <v>84</v>
      </c>
      <c r="M583" s="15">
        <v>1</v>
      </c>
      <c r="N583" s="83">
        <v>14.2</v>
      </c>
      <c r="O583" s="15">
        <v>5482</v>
      </c>
      <c r="P583" s="1">
        <f t="shared" si="6"/>
        <v>0</v>
      </c>
    </row>
    <row r="584" spans="1:16" s="8" customFormat="1" x14ac:dyDescent="0.25">
      <c r="A584" s="66">
        <v>43</v>
      </c>
      <c r="B584" s="67">
        <v>45218</v>
      </c>
      <c r="C584" s="66">
        <v>860</v>
      </c>
      <c r="D584" s="68">
        <v>16.100000000000001</v>
      </c>
      <c r="E584" s="76">
        <v>5478</v>
      </c>
      <c r="F584" s="69"/>
      <c r="H584" s="15">
        <v>43</v>
      </c>
      <c r="I584" s="82">
        <v>45218</v>
      </c>
      <c r="J584" s="15" t="s">
        <v>85</v>
      </c>
      <c r="K584" s="15" t="s">
        <v>86</v>
      </c>
      <c r="L584" s="15" t="s">
        <v>84</v>
      </c>
      <c r="M584" s="15">
        <v>1</v>
      </c>
      <c r="N584" s="83">
        <v>16.100000000000001</v>
      </c>
      <c r="O584" s="15">
        <v>5478</v>
      </c>
      <c r="P584" s="1">
        <f t="shared" si="6"/>
        <v>0</v>
      </c>
    </row>
    <row r="585" spans="1:16" s="8" customFormat="1" x14ac:dyDescent="0.25">
      <c r="A585" s="66">
        <v>44</v>
      </c>
      <c r="B585" s="67">
        <v>45218</v>
      </c>
      <c r="C585" s="66">
        <v>909</v>
      </c>
      <c r="D585" s="68">
        <v>17</v>
      </c>
      <c r="E585" s="76">
        <v>5253</v>
      </c>
      <c r="F585" s="69"/>
      <c r="H585" s="15">
        <v>44</v>
      </c>
      <c r="I585" s="82">
        <v>45218</v>
      </c>
      <c r="J585" s="15" t="s">
        <v>85</v>
      </c>
      <c r="K585" s="15" t="s">
        <v>90</v>
      </c>
      <c r="L585" s="15" t="s">
        <v>84</v>
      </c>
      <c r="M585" s="15">
        <v>1</v>
      </c>
      <c r="N585" s="83">
        <v>17</v>
      </c>
      <c r="O585" s="15">
        <v>5253</v>
      </c>
      <c r="P585" s="1">
        <f t="shared" si="6"/>
        <v>0</v>
      </c>
    </row>
    <row r="586" spans="1:16" s="8" customFormat="1" x14ac:dyDescent="0.25">
      <c r="A586" s="66">
        <v>45</v>
      </c>
      <c r="B586" s="67">
        <v>45218</v>
      </c>
      <c r="C586" s="66">
        <v>280</v>
      </c>
      <c r="D586" s="68">
        <v>15.8</v>
      </c>
      <c r="E586" s="76">
        <v>5481</v>
      </c>
      <c r="F586" s="69"/>
      <c r="H586" s="15">
        <v>45</v>
      </c>
      <c r="I586" s="82">
        <v>45218</v>
      </c>
      <c r="J586" s="15" t="s">
        <v>88</v>
      </c>
      <c r="K586" s="15" t="s">
        <v>106</v>
      </c>
      <c r="L586" s="15" t="s">
        <v>84</v>
      </c>
      <c r="M586" s="15">
        <v>1</v>
      </c>
      <c r="N586" s="83">
        <v>15.8</v>
      </c>
      <c r="O586" s="15">
        <v>5481</v>
      </c>
      <c r="P586" s="1">
        <f t="shared" si="6"/>
        <v>0</v>
      </c>
    </row>
    <row r="587" spans="1:16" s="8" customFormat="1" x14ac:dyDescent="0.25">
      <c r="A587" s="66">
        <v>46</v>
      </c>
      <c r="B587" s="67">
        <v>45218</v>
      </c>
      <c r="C587" s="66">
        <v>908</v>
      </c>
      <c r="D587" s="68">
        <v>14.6</v>
      </c>
      <c r="E587" s="76">
        <v>5256</v>
      </c>
      <c r="F587" s="69"/>
      <c r="H587" s="15">
        <v>46</v>
      </c>
      <c r="I587" s="82">
        <v>45218</v>
      </c>
      <c r="J587" s="15" t="s">
        <v>88</v>
      </c>
      <c r="K587" s="15" t="s">
        <v>89</v>
      </c>
      <c r="L587" s="15" t="s">
        <v>84</v>
      </c>
      <c r="M587" s="15">
        <v>1</v>
      </c>
      <c r="N587" s="83">
        <v>14.6</v>
      </c>
      <c r="O587" s="15">
        <v>5256</v>
      </c>
      <c r="P587" s="1">
        <f t="shared" si="6"/>
        <v>0</v>
      </c>
    </row>
    <row r="588" spans="1:16" s="8" customFormat="1" x14ac:dyDescent="0.25">
      <c r="A588" s="66">
        <v>47</v>
      </c>
      <c r="B588" s="67">
        <v>45218</v>
      </c>
      <c r="C588" s="66">
        <v>908</v>
      </c>
      <c r="D588" s="68">
        <v>15.2</v>
      </c>
      <c r="E588" s="76">
        <v>5254</v>
      </c>
      <c r="F588" s="69"/>
      <c r="H588" s="15">
        <v>47</v>
      </c>
      <c r="I588" s="82">
        <v>45218</v>
      </c>
      <c r="J588" s="15" t="s">
        <v>88</v>
      </c>
      <c r="K588" s="15" t="s">
        <v>89</v>
      </c>
      <c r="L588" s="15" t="s">
        <v>84</v>
      </c>
      <c r="M588" s="15">
        <v>1</v>
      </c>
      <c r="N588" s="83">
        <v>15.2</v>
      </c>
      <c r="O588" s="15">
        <v>5254</v>
      </c>
      <c r="P588" s="1">
        <f t="shared" si="6"/>
        <v>0</v>
      </c>
    </row>
    <row r="589" spans="1:16" s="8" customFormat="1" x14ac:dyDescent="0.25">
      <c r="A589" s="66">
        <v>48</v>
      </c>
      <c r="B589" s="67">
        <v>45218</v>
      </c>
      <c r="C589" s="66">
        <v>943</v>
      </c>
      <c r="D589" s="68">
        <v>16</v>
      </c>
      <c r="E589" s="76">
        <v>5472</v>
      </c>
      <c r="F589" s="69"/>
      <c r="H589" s="15">
        <v>48</v>
      </c>
      <c r="I589" s="82">
        <v>45218</v>
      </c>
      <c r="J589" s="15" t="s">
        <v>85</v>
      </c>
      <c r="K589" s="15" t="s">
        <v>92</v>
      </c>
      <c r="L589" s="15" t="s">
        <v>84</v>
      </c>
      <c r="M589" s="15">
        <v>1</v>
      </c>
      <c r="N589" s="83">
        <v>16</v>
      </c>
      <c r="O589" s="15">
        <v>5472</v>
      </c>
      <c r="P589" s="1">
        <f t="shared" si="6"/>
        <v>0</v>
      </c>
    </row>
    <row r="590" spans="1:16" s="8" customFormat="1" x14ac:dyDescent="0.25">
      <c r="A590" s="66">
        <v>49</v>
      </c>
      <c r="B590" s="67">
        <v>45218</v>
      </c>
      <c r="C590" s="66">
        <v>28</v>
      </c>
      <c r="D590" s="68">
        <v>15.4</v>
      </c>
      <c r="E590" s="76">
        <v>5242</v>
      </c>
      <c r="F590" s="69"/>
      <c r="H590" s="15">
        <v>49</v>
      </c>
      <c r="I590" s="82">
        <v>45218</v>
      </c>
      <c r="J590" s="15" t="s">
        <v>85</v>
      </c>
      <c r="K590" s="15" t="s">
        <v>105</v>
      </c>
      <c r="L590" s="15" t="s">
        <v>84</v>
      </c>
      <c r="M590" s="15">
        <v>1</v>
      </c>
      <c r="N590" s="83">
        <v>15.4</v>
      </c>
      <c r="O590" s="15">
        <v>5242</v>
      </c>
      <c r="P590" s="1">
        <f t="shared" si="6"/>
        <v>0</v>
      </c>
    </row>
    <row r="591" spans="1:16" s="8" customFormat="1" x14ac:dyDescent="0.25">
      <c r="A591" s="66">
        <v>50</v>
      </c>
      <c r="B591" s="67">
        <v>45218</v>
      </c>
      <c r="C591" s="66">
        <v>28</v>
      </c>
      <c r="D591" s="68">
        <v>19.100000000000001</v>
      </c>
      <c r="E591" s="76">
        <v>5136</v>
      </c>
      <c r="F591" s="69"/>
      <c r="H591" s="15">
        <v>50</v>
      </c>
      <c r="I591" s="82">
        <v>45218</v>
      </c>
      <c r="J591" s="15" t="s">
        <v>85</v>
      </c>
      <c r="K591" s="15" t="s">
        <v>105</v>
      </c>
      <c r="L591" s="15" t="s">
        <v>84</v>
      </c>
      <c r="M591" s="15">
        <v>1</v>
      </c>
      <c r="N591" s="83">
        <v>19.100000000000001</v>
      </c>
      <c r="O591" s="15">
        <v>5136</v>
      </c>
      <c r="P591" s="1">
        <f t="shared" si="6"/>
        <v>0</v>
      </c>
    </row>
    <row r="592" spans="1:16" s="8" customFormat="1" x14ac:dyDescent="0.25">
      <c r="A592" s="66">
        <v>51</v>
      </c>
      <c r="B592" s="67">
        <v>45218</v>
      </c>
      <c r="C592" s="66">
        <v>280</v>
      </c>
      <c r="D592" s="68">
        <v>17.399999999999999</v>
      </c>
      <c r="E592" s="76">
        <v>5487</v>
      </c>
      <c r="F592" s="69"/>
      <c r="H592" s="15">
        <v>51</v>
      </c>
      <c r="I592" s="82">
        <v>45218</v>
      </c>
      <c r="J592" s="15" t="s">
        <v>88</v>
      </c>
      <c r="K592" s="15" t="s">
        <v>106</v>
      </c>
      <c r="L592" s="15" t="s">
        <v>84</v>
      </c>
      <c r="M592" s="15">
        <v>1</v>
      </c>
      <c r="N592" s="83">
        <v>17.399999999999999</v>
      </c>
      <c r="O592" s="15">
        <v>5487</v>
      </c>
      <c r="P592" s="1">
        <f t="shared" si="6"/>
        <v>0</v>
      </c>
    </row>
    <row r="593" spans="1:16" s="8" customFormat="1" x14ac:dyDescent="0.25">
      <c r="A593" s="66">
        <v>52</v>
      </c>
      <c r="B593" s="67">
        <v>45219</v>
      </c>
      <c r="C593" s="66">
        <v>266</v>
      </c>
      <c r="D593" s="68">
        <v>17.8</v>
      </c>
      <c r="E593" s="76">
        <v>5451</v>
      </c>
      <c r="F593" s="69"/>
      <c r="H593" s="15">
        <v>52</v>
      </c>
      <c r="I593" s="82">
        <v>45219</v>
      </c>
      <c r="J593" s="15" t="s">
        <v>85</v>
      </c>
      <c r="K593" s="15" t="s">
        <v>97</v>
      </c>
      <c r="L593" s="15" t="s">
        <v>84</v>
      </c>
      <c r="M593" s="15">
        <v>1</v>
      </c>
      <c r="N593" s="83">
        <v>17.8</v>
      </c>
      <c r="O593" s="15">
        <v>5451</v>
      </c>
      <c r="P593" s="1">
        <f t="shared" si="6"/>
        <v>0</v>
      </c>
    </row>
    <row r="594" spans="1:16" s="8" customFormat="1" x14ac:dyDescent="0.25">
      <c r="A594" s="66">
        <v>53</v>
      </c>
      <c r="B594" s="67">
        <v>45219</v>
      </c>
      <c r="C594" s="66">
        <v>266</v>
      </c>
      <c r="D594" s="68">
        <v>18</v>
      </c>
      <c r="E594" s="76">
        <v>5496</v>
      </c>
      <c r="F594" s="69"/>
      <c r="H594" s="15">
        <v>53</v>
      </c>
      <c r="I594" s="82">
        <v>45219</v>
      </c>
      <c r="J594" s="15" t="s">
        <v>85</v>
      </c>
      <c r="K594" s="15" t="s">
        <v>97</v>
      </c>
      <c r="L594" s="15" t="s">
        <v>84</v>
      </c>
      <c r="M594" s="15">
        <v>1</v>
      </c>
      <c r="N594" s="83">
        <v>18</v>
      </c>
      <c r="O594" s="15">
        <v>5496</v>
      </c>
      <c r="P594" s="1">
        <f t="shared" si="6"/>
        <v>0</v>
      </c>
    </row>
    <row r="595" spans="1:16" s="8" customFormat="1" x14ac:dyDescent="0.25">
      <c r="A595" s="66">
        <v>54</v>
      </c>
      <c r="B595" s="67">
        <v>45219</v>
      </c>
      <c r="C595" s="66">
        <v>28</v>
      </c>
      <c r="D595" s="68">
        <v>17.399999999999999</v>
      </c>
      <c r="E595" s="76">
        <v>5499</v>
      </c>
      <c r="F595" s="69"/>
      <c r="H595" s="15">
        <v>54</v>
      </c>
      <c r="I595" s="82">
        <v>45219</v>
      </c>
      <c r="J595" s="15" t="s">
        <v>85</v>
      </c>
      <c r="K595" s="15" t="s">
        <v>105</v>
      </c>
      <c r="L595" s="15" t="s">
        <v>84</v>
      </c>
      <c r="M595" s="15">
        <v>1</v>
      </c>
      <c r="N595" s="83">
        <v>17.399999999999999</v>
      </c>
      <c r="O595" s="15">
        <v>5499</v>
      </c>
      <c r="P595" s="1">
        <f t="shared" si="6"/>
        <v>0</v>
      </c>
    </row>
    <row r="596" spans="1:16" s="8" customFormat="1" x14ac:dyDescent="0.25">
      <c r="A596" s="66">
        <v>55</v>
      </c>
      <c r="B596" s="67">
        <v>45219</v>
      </c>
      <c r="C596" s="66">
        <v>28</v>
      </c>
      <c r="D596" s="68">
        <v>16.600000000000001</v>
      </c>
      <c r="E596" s="76">
        <v>5476</v>
      </c>
      <c r="F596" s="69"/>
      <c r="H596" s="15">
        <v>55</v>
      </c>
      <c r="I596" s="82">
        <v>45219</v>
      </c>
      <c r="J596" s="15" t="s">
        <v>85</v>
      </c>
      <c r="K596" s="15" t="s">
        <v>105</v>
      </c>
      <c r="L596" s="15" t="s">
        <v>84</v>
      </c>
      <c r="M596" s="15">
        <v>1</v>
      </c>
      <c r="N596" s="83">
        <v>16.600000000000001</v>
      </c>
      <c r="O596" s="15">
        <v>5476</v>
      </c>
      <c r="P596" s="1">
        <f t="shared" si="6"/>
        <v>0</v>
      </c>
    </row>
    <row r="597" spans="1:16" s="8" customFormat="1" x14ac:dyDescent="0.25">
      <c r="A597" s="66">
        <v>56</v>
      </c>
      <c r="B597" s="67">
        <v>45219</v>
      </c>
      <c r="C597" s="66">
        <v>28</v>
      </c>
      <c r="D597" s="68">
        <v>16.7</v>
      </c>
      <c r="E597" s="76">
        <v>5479</v>
      </c>
      <c r="F597" s="69"/>
      <c r="H597" s="15">
        <v>56</v>
      </c>
      <c r="I597" s="82">
        <v>45219</v>
      </c>
      <c r="J597" s="15" t="s">
        <v>85</v>
      </c>
      <c r="K597" s="15" t="s">
        <v>105</v>
      </c>
      <c r="L597" s="15" t="s">
        <v>84</v>
      </c>
      <c r="M597" s="15">
        <v>1</v>
      </c>
      <c r="N597" s="83">
        <v>16.7</v>
      </c>
      <c r="O597" s="15">
        <v>5479</v>
      </c>
      <c r="P597" s="1">
        <f t="shared" si="6"/>
        <v>0</v>
      </c>
    </row>
    <row r="598" spans="1:16" s="8" customFormat="1" x14ac:dyDescent="0.25">
      <c r="A598" s="66">
        <v>57</v>
      </c>
      <c r="B598" s="67">
        <v>45219</v>
      </c>
      <c r="C598" s="66">
        <v>28</v>
      </c>
      <c r="D598" s="68">
        <v>16.5</v>
      </c>
      <c r="E598" s="76">
        <v>5270</v>
      </c>
      <c r="F598" s="69"/>
      <c r="H598" s="15">
        <v>57</v>
      </c>
      <c r="I598" s="82">
        <v>45219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16.5</v>
      </c>
      <c r="O598" s="15">
        <v>5270</v>
      </c>
      <c r="P598" s="1">
        <f t="shared" si="6"/>
        <v>0</v>
      </c>
    </row>
    <row r="599" spans="1:16" s="8" customFormat="1" x14ac:dyDescent="0.25">
      <c r="A599" s="66">
        <v>58</v>
      </c>
      <c r="B599" s="67">
        <v>45219</v>
      </c>
      <c r="C599" s="66">
        <v>28</v>
      </c>
      <c r="D599" s="68">
        <v>17</v>
      </c>
      <c r="E599" s="76">
        <v>5497</v>
      </c>
      <c r="F599" s="69"/>
      <c r="H599" s="15">
        <v>58</v>
      </c>
      <c r="I599" s="82">
        <v>45219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17</v>
      </c>
      <c r="O599" s="15">
        <v>5497</v>
      </c>
      <c r="P599" s="1">
        <f t="shared" si="6"/>
        <v>0</v>
      </c>
    </row>
    <row r="600" spans="1:16" s="8" customFormat="1" x14ac:dyDescent="0.25">
      <c r="A600" s="66">
        <v>59</v>
      </c>
      <c r="B600" s="67">
        <v>45219</v>
      </c>
      <c r="C600" s="66">
        <v>943</v>
      </c>
      <c r="D600" s="68">
        <v>15</v>
      </c>
      <c r="E600" s="76">
        <v>5264</v>
      </c>
      <c r="F600" s="69"/>
      <c r="H600" s="15">
        <v>59</v>
      </c>
      <c r="I600" s="82">
        <v>45219</v>
      </c>
      <c r="J600" s="15" t="s">
        <v>85</v>
      </c>
      <c r="K600" s="15" t="s">
        <v>92</v>
      </c>
      <c r="L600" s="15" t="s">
        <v>84</v>
      </c>
      <c r="M600" s="15">
        <v>1</v>
      </c>
      <c r="N600" s="83">
        <v>15</v>
      </c>
      <c r="O600" s="15">
        <v>5264</v>
      </c>
      <c r="P600" s="1">
        <f t="shared" si="6"/>
        <v>0</v>
      </c>
    </row>
    <row r="601" spans="1:16" s="8" customFormat="1" x14ac:dyDescent="0.25">
      <c r="A601" s="66">
        <v>60</v>
      </c>
      <c r="B601" s="67">
        <v>45219</v>
      </c>
      <c r="C601" s="66">
        <v>280</v>
      </c>
      <c r="D601" s="68">
        <v>16.399999999999999</v>
      </c>
      <c r="E601" s="76">
        <v>5483</v>
      </c>
      <c r="F601" s="69"/>
      <c r="H601" s="15">
        <v>60</v>
      </c>
      <c r="I601" s="82">
        <v>45219</v>
      </c>
      <c r="J601" s="15" t="s">
        <v>88</v>
      </c>
      <c r="K601" s="15" t="s">
        <v>106</v>
      </c>
      <c r="L601" s="15" t="s">
        <v>84</v>
      </c>
      <c r="M601" s="15">
        <v>1</v>
      </c>
      <c r="N601" s="83">
        <v>16.399999999999999</v>
      </c>
      <c r="O601" s="15">
        <v>5483</v>
      </c>
      <c r="P601" s="1">
        <f t="shared" si="6"/>
        <v>0</v>
      </c>
    </row>
    <row r="602" spans="1:16" s="8" customFormat="1" x14ac:dyDescent="0.25">
      <c r="A602" s="66">
        <v>61</v>
      </c>
      <c r="B602" s="67">
        <v>45219</v>
      </c>
      <c r="C602" s="66">
        <v>908</v>
      </c>
      <c r="D602" s="68">
        <v>16.100000000000001</v>
      </c>
      <c r="E602" s="76">
        <v>5492</v>
      </c>
      <c r="F602" s="69"/>
      <c r="H602" s="15">
        <v>61</v>
      </c>
      <c r="I602" s="82">
        <v>45219</v>
      </c>
      <c r="J602" s="15" t="s">
        <v>88</v>
      </c>
      <c r="K602" s="15" t="s">
        <v>89</v>
      </c>
      <c r="L602" s="15" t="s">
        <v>84</v>
      </c>
      <c r="M602" s="15">
        <v>1</v>
      </c>
      <c r="N602" s="83">
        <v>16.100000000000001</v>
      </c>
      <c r="O602" s="15">
        <v>5492</v>
      </c>
      <c r="P602" s="1">
        <f t="shared" si="6"/>
        <v>0</v>
      </c>
    </row>
    <row r="603" spans="1:16" s="8" customFormat="1" x14ac:dyDescent="0.25">
      <c r="A603" s="66">
        <v>62</v>
      </c>
      <c r="B603" s="67">
        <v>45219</v>
      </c>
      <c r="C603" s="66">
        <v>432</v>
      </c>
      <c r="D603" s="68">
        <v>15.1</v>
      </c>
      <c r="E603" s="76">
        <v>5465</v>
      </c>
      <c r="F603" s="69"/>
      <c r="H603" s="15">
        <v>62</v>
      </c>
      <c r="I603" s="82">
        <v>45219</v>
      </c>
      <c r="J603" s="15" t="s">
        <v>88</v>
      </c>
      <c r="K603" s="15" t="s">
        <v>99</v>
      </c>
      <c r="L603" s="15" t="s">
        <v>84</v>
      </c>
      <c r="M603" s="15">
        <v>1</v>
      </c>
      <c r="N603" s="83">
        <v>15.1</v>
      </c>
      <c r="O603" s="15">
        <v>5465</v>
      </c>
      <c r="P603" s="1">
        <f t="shared" si="6"/>
        <v>0</v>
      </c>
    </row>
    <row r="604" spans="1:16" s="8" customFormat="1" x14ac:dyDescent="0.25">
      <c r="A604" s="66">
        <v>63</v>
      </c>
      <c r="B604" s="67">
        <v>45219</v>
      </c>
      <c r="C604" s="66">
        <v>432</v>
      </c>
      <c r="D604" s="68">
        <v>12.7</v>
      </c>
      <c r="E604" s="76">
        <v>5263</v>
      </c>
      <c r="F604" s="69"/>
      <c r="H604" s="15">
        <v>63</v>
      </c>
      <c r="I604" s="82">
        <v>45219</v>
      </c>
      <c r="J604" s="15" t="s">
        <v>88</v>
      </c>
      <c r="K604" s="15" t="s">
        <v>99</v>
      </c>
      <c r="L604" s="15" t="s">
        <v>84</v>
      </c>
      <c r="M604" s="15">
        <v>1</v>
      </c>
      <c r="N604" s="83">
        <v>12.7</v>
      </c>
      <c r="O604" s="15">
        <v>5263</v>
      </c>
      <c r="P604" s="1">
        <f t="shared" si="6"/>
        <v>0</v>
      </c>
    </row>
    <row r="605" spans="1:16" s="8" customFormat="1" x14ac:dyDescent="0.25">
      <c r="A605" s="66">
        <v>64</v>
      </c>
      <c r="B605" s="67">
        <v>45219</v>
      </c>
      <c r="C605" s="66">
        <v>280</v>
      </c>
      <c r="D605" s="68">
        <v>13.7</v>
      </c>
      <c r="E605" s="76">
        <v>5470</v>
      </c>
      <c r="F605" s="69"/>
      <c r="H605" s="15">
        <v>64</v>
      </c>
      <c r="I605" s="82">
        <v>45219</v>
      </c>
      <c r="J605" s="15" t="s">
        <v>88</v>
      </c>
      <c r="K605" s="15" t="s">
        <v>106</v>
      </c>
      <c r="L605" s="15" t="s">
        <v>84</v>
      </c>
      <c r="M605" s="15">
        <v>1</v>
      </c>
      <c r="N605" s="83">
        <v>13.7</v>
      </c>
      <c r="O605" s="15">
        <v>5470</v>
      </c>
      <c r="P605" s="1">
        <f t="shared" si="6"/>
        <v>0</v>
      </c>
    </row>
    <row r="606" spans="1:16" s="8" customFormat="1" x14ac:dyDescent="0.25">
      <c r="A606" s="66">
        <v>65</v>
      </c>
      <c r="B606" s="67">
        <v>45219</v>
      </c>
      <c r="C606" s="66">
        <v>280</v>
      </c>
      <c r="D606" s="68">
        <v>16.100000000000001</v>
      </c>
      <c r="E606" s="76">
        <v>5471</v>
      </c>
      <c r="F606" s="69"/>
      <c r="H606" s="15">
        <v>65</v>
      </c>
      <c r="I606" s="82">
        <v>45219</v>
      </c>
      <c r="J606" s="15" t="s">
        <v>88</v>
      </c>
      <c r="K606" s="15" t="s">
        <v>106</v>
      </c>
      <c r="L606" s="15" t="s">
        <v>84</v>
      </c>
      <c r="M606" s="15">
        <v>1</v>
      </c>
      <c r="N606" s="83">
        <v>16.100000000000001</v>
      </c>
      <c r="O606" s="15">
        <v>5471</v>
      </c>
      <c r="P606" s="1">
        <f t="shared" si="6"/>
        <v>0</v>
      </c>
    </row>
    <row r="607" spans="1:16" s="8" customFormat="1" x14ac:dyDescent="0.25">
      <c r="A607" s="66">
        <v>66</v>
      </c>
      <c r="B607" s="67">
        <v>45219</v>
      </c>
      <c r="C607" s="66">
        <v>266</v>
      </c>
      <c r="D607" s="68">
        <v>15.9</v>
      </c>
      <c r="E607" s="76">
        <v>5491</v>
      </c>
      <c r="F607" s="69"/>
      <c r="H607" s="15">
        <v>66</v>
      </c>
      <c r="I607" s="82">
        <v>45219</v>
      </c>
      <c r="J607" s="15" t="s">
        <v>85</v>
      </c>
      <c r="K607" s="15" t="s">
        <v>97</v>
      </c>
      <c r="L607" s="15" t="s">
        <v>84</v>
      </c>
      <c r="M607" s="15">
        <v>1</v>
      </c>
      <c r="N607" s="83">
        <v>15.9</v>
      </c>
      <c r="O607" s="15">
        <v>5491</v>
      </c>
      <c r="P607" s="1">
        <f t="shared" si="6"/>
        <v>0</v>
      </c>
    </row>
    <row r="608" spans="1:16" s="8" customFormat="1" x14ac:dyDescent="0.25">
      <c r="A608" s="66">
        <v>67</v>
      </c>
      <c r="B608" s="67">
        <v>45219</v>
      </c>
      <c r="C608" s="66">
        <v>266</v>
      </c>
      <c r="D608" s="68">
        <v>17</v>
      </c>
      <c r="E608" s="76">
        <v>5473</v>
      </c>
      <c r="F608" s="69"/>
      <c r="H608" s="15">
        <v>67</v>
      </c>
      <c r="I608" s="82">
        <v>45219</v>
      </c>
      <c r="J608" s="15" t="s">
        <v>85</v>
      </c>
      <c r="K608" s="15" t="s">
        <v>97</v>
      </c>
      <c r="L608" s="15" t="s">
        <v>84</v>
      </c>
      <c r="M608" s="15">
        <v>1</v>
      </c>
      <c r="N608" s="83">
        <v>17</v>
      </c>
      <c r="O608" s="15">
        <v>5473</v>
      </c>
      <c r="P608" s="1">
        <f t="shared" si="6"/>
        <v>0</v>
      </c>
    </row>
    <row r="609" spans="1:16" s="8" customFormat="1" x14ac:dyDescent="0.25">
      <c r="A609" s="66">
        <v>68</v>
      </c>
      <c r="B609" s="67">
        <v>45219</v>
      </c>
      <c r="C609" s="66">
        <v>831</v>
      </c>
      <c r="D609" s="68">
        <v>13.4</v>
      </c>
      <c r="E609" s="76">
        <v>5269</v>
      </c>
      <c r="F609" s="69"/>
      <c r="H609" s="15">
        <v>68</v>
      </c>
      <c r="I609" s="82">
        <v>45219</v>
      </c>
      <c r="J609" s="15" t="s">
        <v>88</v>
      </c>
      <c r="K609" s="15" t="s">
        <v>94</v>
      </c>
      <c r="L609" s="15" t="s">
        <v>84</v>
      </c>
      <c r="M609" s="15">
        <v>1</v>
      </c>
      <c r="N609" s="83">
        <v>13.4</v>
      </c>
      <c r="O609" s="15">
        <v>5269</v>
      </c>
      <c r="P609" s="1">
        <f t="shared" si="6"/>
        <v>0</v>
      </c>
    </row>
    <row r="610" spans="1:16" s="8" customFormat="1" x14ac:dyDescent="0.25">
      <c r="A610" s="66">
        <v>69</v>
      </c>
      <c r="B610" s="67">
        <v>45219</v>
      </c>
      <c r="C610" s="66">
        <v>908</v>
      </c>
      <c r="D610" s="68">
        <v>14.8</v>
      </c>
      <c r="E610" s="76">
        <v>5486</v>
      </c>
      <c r="F610" s="69"/>
      <c r="H610" s="15">
        <v>69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14.8</v>
      </c>
      <c r="O610" s="15">
        <v>5486</v>
      </c>
      <c r="P610" s="1">
        <f t="shared" si="6"/>
        <v>0</v>
      </c>
    </row>
    <row r="611" spans="1:16" s="8" customFormat="1" x14ac:dyDescent="0.25">
      <c r="A611" s="66">
        <v>70</v>
      </c>
      <c r="B611" s="67">
        <v>45219</v>
      </c>
      <c r="C611" s="66">
        <v>280</v>
      </c>
      <c r="D611" s="68">
        <v>12.2</v>
      </c>
      <c r="E611" s="76">
        <v>5490</v>
      </c>
      <c r="F611" s="69"/>
      <c r="H611" s="15">
        <v>70</v>
      </c>
      <c r="I611" s="82">
        <v>45219</v>
      </c>
      <c r="J611" s="15" t="s">
        <v>88</v>
      </c>
      <c r="K611" s="15" t="s">
        <v>106</v>
      </c>
      <c r="L611" s="15" t="s">
        <v>84</v>
      </c>
      <c r="M611" s="15">
        <v>1</v>
      </c>
      <c r="N611" s="83">
        <v>12.2</v>
      </c>
      <c r="O611" s="15">
        <v>5490</v>
      </c>
      <c r="P611" s="1">
        <f t="shared" si="6"/>
        <v>0</v>
      </c>
    </row>
    <row r="612" spans="1:16" s="8" customFormat="1" x14ac:dyDescent="0.25">
      <c r="A612" s="66">
        <v>71</v>
      </c>
      <c r="B612" s="67">
        <v>45219</v>
      </c>
      <c r="C612" s="66">
        <v>908</v>
      </c>
      <c r="D612" s="68">
        <v>13.2</v>
      </c>
      <c r="E612" s="76">
        <v>5466</v>
      </c>
      <c r="F612" s="69"/>
      <c r="H612" s="15">
        <v>71</v>
      </c>
      <c r="I612" s="82">
        <v>45219</v>
      </c>
      <c r="J612" s="15" t="s">
        <v>88</v>
      </c>
      <c r="K612" s="15" t="s">
        <v>89</v>
      </c>
      <c r="L612" s="15" t="s">
        <v>84</v>
      </c>
      <c r="M612" s="15">
        <v>1</v>
      </c>
      <c r="N612" s="83">
        <v>13.2</v>
      </c>
      <c r="O612" s="15">
        <v>5466</v>
      </c>
      <c r="P612" s="1">
        <f t="shared" si="6"/>
        <v>0</v>
      </c>
    </row>
    <row r="613" spans="1:16" s="8" customFormat="1" x14ac:dyDescent="0.25">
      <c r="A613" s="66">
        <v>72</v>
      </c>
      <c r="B613" s="67">
        <v>45219</v>
      </c>
      <c r="C613" s="66">
        <v>831</v>
      </c>
      <c r="D613" s="68">
        <v>8.4</v>
      </c>
      <c r="E613" s="76">
        <v>5426</v>
      </c>
      <c r="F613" s="69"/>
      <c r="H613" s="15">
        <v>72</v>
      </c>
      <c r="I613" s="82">
        <v>45219</v>
      </c>
      <c r="J613" s="15" t="s">
        <v>88</v>
      </c>
      <c r="K613" s="15" t="s">
        <v>94</v>
      </c>
      <c r="L613" s="15" t="s">
        <v>84</v>
      </c>
      <c r="M613" s="15">
        <v>1</v>
      </c>
      <c r="N613" s="83">
        <v>8.4</v>
      </c>
      <c r="O613" s="15">
        <v>5426</v>
      </c>
      <c r="P613" s="1">
        <f t="shared" si="6"/>
        <v>0</v>
      </c>
    </row>
    <row r="614" spans="1:16" s="8" customFormat="1" x14ac:dyDescent="0.25">
      <c r="A614" s="66">
        <v>73</v>
      </c>
      <c r="B614" s="67">
        <v>45220</v>
      </c>
      <c r="C614" s="66">
        <v>266</v>
      </c>
      <c r="D614" s="68">
        <v>16.2</v>
      </c>
      <c r="E614" s="76">
        <v>5434</v>
      </c>
      <c r="F614" s="69"/>
      <c r="H614" s="15">
        <v>73</v>
      </c>
      <c r="I614" s="82">
        <v>45220</v>
      </c>
      <c r="J614" s="15" t="s">
        <v>85</v>
      </c>
      <c r="K614" s="15" t="s">
        <v>97</v>
      </c>
      <c r="L614" s="15" t="s">
        <v>84</v>
      </c>
      <c r="M614" s="15">
        <v>1</v>
      </c>
      <c r="N614" s="83">
        <v>16.2</v>
      </c>
      <c r="O614" s="15">
        <v>5434</v>
      </c>
      <c r="P614" s="1">
        <f t="shared" si="6"/>
        <v>0</v>
      </c>
    </row>
    <row r="615" spans="1:16" s="8" customFormat="1" x14ac:dyDescent="0.25">
      <c r="A615" s="66">
        <v>74</v>
      </c>
      <c r="B615" s="67">
        <v>45220</v>
      </c>
      <c r="C615" s="66">
        <v>266</v>
      </c>
      <c r="D615" s="68">
        <v>17.2</v>
      </c>
      <c r="E615" s="76">
        <v>5533</v>
      </c>
      <c r="F615" s="69"/>
      <c r="H615" s="15">
        <v>74</v>
      </c>
      <c r="I615" s="82">
        <v>45220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17.2</v>
      </c>
      <c r="O615" s="15">
        <v>5533</v>
      </c>
      <c r="P615" s="1">
        <f t="shared" si="6"/>
        <v>0</v>
      </c>
    </row>
    <row r="616" spans="1:16" s="8" customFormat="1" x14ac:dyDescent="0.25">
      <c r="A616" s="66">
        <v>75</v>
      </c>
      <c r="B616" s="67">
        <v>45220</v>
      </c>
      <c r="C616" s="66">
        <v>266</v>
      </c>
      <c r="D616" s="68">
        <v>16.399999999999999</v>
      </c>
      <c r="E616" s="76">
        <v>5508</v>
      </c>
      <c r="F616" s="69"/>
      <c r="H616" s="15">
        <v>75</v>
      </c>
      <c r="I616" s="82">
        <v>45220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16.399999999999999</v>
      </c>
      <c r="O616" s="15">
        <v>5508</v>
      </c>
      <c r="P616" s="1">
        <f t="shared" si="6"/>
        <v>0</v>
      </c>
    </row>
    <row r="617" spans="1:16" s="8" customFormat="1" x14ac:dyDescent="0.25">
      <c r="A617" s="66">
        <v>76</v>
      </c>
      <c r="B617" s="67">
        <v>45220</v>
      </c>
      <c r="C617" s="66">
        <v>831</v>
      </c>
      <c r="D617" s="68">
        <v>16.8</v>
      </c>
      <c r="E617" s="76">
        <v>5436</v>
      </c>
      <c r="F617" s="69"/>
      <c r="H617" s="15">
        <v>76</v>
      </c>
      <c r="I617" s="82">
        <v>45220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16.8</v>
      </c>
      <c r="O617" s="15">
        <v>5436</v>
      </c>
      <c r="P617" s="1">
        <f t="shared" si="6"/>
        <v>0</v>
      </c>
    </row>
    <row r="618" spans="1:16" s="8" customFormat="1" x14ac:dyDescent="0.25">
      <c r="A618" s="66">
        <v>77</v>
      </c>
      <c r="B618" s="67">
        <v>45220</v>
      </c>
      <c r="C618" s="66">
        <v>831</v>
      </c>
      <c r="D618" s="68">
        <v>16.2</v>
      </c>
      <c r="E618" s="76">
        <v>5272</v>
      </c>
      <c r="F618" s="69"/>
      <c r="H618" s="15">
        <v>77</v>
      </c>
      <c r="I618" s="82">
        <v>45220</v>
      </c>
      <c r="J618" s="15" t="s">
        <v>88</v>
      </c>
      <c r="K618" s="15" t="s">
        <v>94</v>
      </c>
      <c r="L618" s="15" t="s">
        <v>84</v>
      </c>
      <c r="M618" s="15">
        <v>1</v>
      </c>
      <c r="N618" s="83">
        <v>16.2</v>
      </c>
      <c r="O618" s="15">
        <v>5272</v>
      </c>
      <c r="P618" s="1">
        <f t="shared" si="6"/>
        <v>0</v>
      </c>
    </row>
    <row r="619" spans="1:16" s="8" customFormat="1" x14ac:dyDescent="0.25">
      <c r="A619" s="66">
        <v>78</v>
      </c>
      <c r="B619" s="67">
        <v>45220</v>
      </c>
      <c r="C619" s="66">
        <v>831</v>
      </c>
      <c r="D619" s="68">
        <v>15.2</v>
      </c>
      <c r="E619" s="76">
        <v>5439</v>
      </c>
      <c r="F619" s="69"/>
      <c r="H619" s="15">
        <v>78</v>
      </c>
      <c r="I619" s="82">
        <v>45220</v>
      </c>
      <c r="J619" s="15" t="s">
        <v>88</v>
      </c>
      <c r="K619" s="15" t="s">
        <v>94</v>
      </c>
      <c r="L619" s="15" t="s">
        <v>84</v>
      </c>
      <c r="M619" s="15">
        <v>1</v>
      </c>
      <c r="N619" s="83">
        <v>15.2</v>
      </c>
      <c r="O619" s="15">
        <v>5439</v>
      </c>
      <c r="P619" s="1">
        <f t="shared" si="6"/>
        <v>0</v>
      </c>
    </row>
    <row r="620" spans="1:16" s="8" customFormat="1" x14ac:dyDescent="0.25">
      <c r="A620" s="66">
        <v>79</v>
      </c>
      <c r="B620" s="67">
        <v>45220</v>
      </c>
      <c r="C620" s="66">
        <v>908</v>
      </c>
      <c r="D620" s="68">
        <v>15.7</v>
      </c>
      <c r="E620" s="76">
        <v>5268</v>
      </c>
      <c r="F620" s="69"/>
      <c r="H620" s="15">
        <v>79</v>
      </c>
      <c r="I620" s="82">
        <v>45220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15.7</v>
      </c>
      <c r="O620" s="15">
        <v>5268</v>
      </c>
      <c r="P620" s="1">
        <f t="shared" si="6"/>
        <v>0</v>
      </c>
    </row>
    <row r="621" spans="1:16" s="8" customFormat="1" x14ac:dyDescent="0.25">
      <c r="A621" s="66">
        <v>80</v>
      </c>
      <c r="B621" s="67">
        <v>45220</v>
      </c>
      <c r="C621" s="66">
        <v>908</v>
      </c>
      <c r="D621" s="68">
        <v>16.600000000000001</v>
      </c>
      <c r="E621" s="76">
        <v>5274</v>
      </c>
      <c r="F621" s="69"/>
      <c r="H621" s="15">
        <v>80</v>
      </c>
      <c r="I621" s="82">
        <v>45220</v>
      </c>
      <c r="J621" s="15" t="s">
        <v>88</v>
      </c>
      <c r="K621" s="15" t="s">
        <v>89</v>
      </c>
      <c r="L621" s="15" t="s">
        <v>84</v>
      </c>
      <c r="M621" s="15">
        <v>1</v>
      </c>
      <c r="N621" s="83">
        <v>16.600000000000001</v>
      </c>
      <c r="O621" s="15">
        <v>5274</v>
      </c>
      <c r="P621" s="1">
        <f t="shared" si="6"/>
        <v>0</v>
      </c>
    </row>
    <row r="622" spans="1:16" s="8" customFormat="1" x14ac:dyDescent="0.25">
      <c r="A622" s="66">
        <v>81</v>
      </c>
      <c r="B622" s="67">
        <v>45220</v>
      </c>
      <c r="C622" s="66">
        <v>28</v>
      </c>
      <c r="D622" s="68">
        <v>16.600000000000001</v>
      </c>
      <c r="E622" s="77">
        <v>5273</v>
      </c>
      <c r="F622" s="69" t="s">
        <v>76</v>
      </c>
      <c r="H622" s="15">
        <v>81</v>
      </c>
      <c r="I622" s="82">
        <v>45220</v>
      </c>
      <c r="J622" s="15" t="s">
        <v>85</v>
      </c>
      <c r="K622" s="15" t="s">
        <v>105</v>
      </c>
      <c r="L622" s="15" t="s">
        <v>84</v>
      </c>
      <c r="M622" s="15">
        <v>1</v>
      </c>
      <c r="N622" s="83">
        <v>16.600000000000001</v>
      </c>
      <c r="O622" s="15">
        <v>5273</v>
      </c>
      <c r="P622" s="1">
        <f t="shared" si="6"/>
        <v>0</v>
      </c>
    </row>
    <row r="623" spans="1:16" s="8" customFormat="1" x14ac:dyDescent="0.25">
      <c r="A623" s="66">
        <v>82</v>
      </c>
      <c r="B623" s="67">
        <v>45220</v>
      </c>
      <c r="C623" s="66">
        <v>901</v>
      </c>
      <c r="D623" s="68">
        <v>20.6</v>
      </c>
      <c r="E623" s="76">
        <v>5422</v>
      </c>
      <c r="F623" s="69"/>
      <c r="H623" s="15">
        <v>82</v>
      </c>
      <c r="I623" s="82">
        <v>45220</v>
      </c>
      <c r="J623" s="15" t="s">
        <v>88</v>
      </c>
      <c r="K623" s="15" t="s">
        <v>91</v>
      </c>
      <c r="L623" s="15" t="s">
        <v>84</v>
      </c>
      <c r="M623" s="15">
        <v>1</v>
      </c>
      <c r="N623" s="83">
        <v>20.6</v>
      </c>
      <c r="O623" s="15">
        <v>5422</v>
      </c>
      <c r="P623" s="1">
        <f t="shared" si="6"/>
        <v>0</v>
      </c>
    </row>
    <row r="624" spans="1:16" s="8" customFormat="1" x14ac:dyDescent="0.25">
      <c r="A624" s="66">
        <v>83</v>
      </c>
      <c r="B624" s="67">
        <v>45220</v>
      </c>
      <c r="C624" s="66">
        <v>911</v>
      </c>
      <c r="D624" s="68">
        <v>15.3</v>
      </c>
      <c r="E624" s="76">
        <v>5266</v>
      </c>
      <c r="F624" s="69"/>
      <c r="H624" s="15">
        <v>83</v>
      </c>
      <c r="I624" s="82">
        <v>45220</v>
      </c>
      <c r="J624" s="15" t="s">
        <v>88</v>
      </c>
      <c r="K624" s="15" t="s">
        <v>93</v>
      </c>
      <c r="L624" s="15" t="s">
        <v>84</v>
      </c>
      <c r="M624" s="15">
        <v>1</v>
      </c>
      <c r="N624" s="83">
        <v>15.3</v>
      </c>
      <c r="O624" s="15">
        <v>5266</v>
      </c>
      <c r="P624" s="1">
        <f t="shared" si="6"/>
        <v>0</v>
      </c>
    </row>
    <row r="625" spans="1:17" s="8" customFormat="1" x14ac:dyDescent="0.25">
      <c r="A625" s="66">
        <v>84</v>
      </c>
      <c r="B625" s="67">
        <v>45220</v>
      </c>
      <c r="C625" s="66">
        <v>901</v>
      </c>
      <c r="D625" s="68">
        <v>16.899999999999999</v>
      </c>
      <c r="E625" s="76">
        <v>5458</v>
      </c>
      <c r="F625" s="69"/>
      <c r="H625" s="15">
        <v>84</v>
      </c>
      <c r="I625" s="82">
        <v>45220</v>
      </c>
      <c r="J625" s="15" t="s">
        <v>88</v>
      </c>
      <c r="K625" s="15" t="s">
        <v>91</v>
      </c>
      <c r="L625" s="15" t="s">
        <v>84</v>
      </c>
      <c r="M625" s="15">
        <v>1</v>
      </c>
      <c r="N625" s="83">
        <v>16.899999999999999</v>
      </c>
      <c r="O625" s="15">
        <v>5458</v>
      </c>
      <c r="P625" s="1">
        <f t="shared" si="6"/>
        <v>0</v>
      </c>
    </row>
    <row r="626" spans="1:17" s="8" customFormat="1" x14ac:dyDescent="0.25">
      <c r="A626" s="66">
        <v>85</v>
      </c>
      <c r="B626" s="67">
        <v>45220</v>
      </c>
      <c r="C626" s="66">
        <v>629</v>
      </c>
      <c r="D626" s="68">
        <v>16.5</v>
      </c>
      <c r="E626" s="76">
        <v>5441</v>
      </c>
      <c r="F626" s="69"/>
      <c r="H626" s="15">
        <v>85</v>
      </c>
      <c r="I626" s="82">
        <v>45220</v>
      </c>
      <c r="J626" s="15" t="s">
        <v>88</v>
      </c>
      <c r="K626" s="15" t="s">
        <v>98</v>
      </c>
      <c r="L626" s="15" t="s">
        <v>84</v>
      </c>
      <c r="M626" s="15">
        <v>1</v>
      </c>
      <c r="N626" s="83">
        <v>16.5</v>
      </c>
      <c r="O626" s="15">
        <v>5441</v>
      </c>
      <c r="P626" s="1">
        <f t="shared" si="6"/>
        <v>0</v>
      </c>
    </row>
    <row r="627" spans="1:17" s="8" customFormat="1" x14ac:dyDescent="0.25">
      <c r="A627" s="66">
        <v>86</v>
      </c>
      <c r="B627" s="67">
        <v>45220</v>
      </c>
      <c r="C627" s="66">
        <v>909</v>
      </c>
      <c r="D627" s="68">
        <v>16.5</v>
      </c>
      <c r="E627" s="76">
        <v>5415</v>
      </c>
      <c r="F627" s="69"/>
      <c r="H627" s="15">
        <v>86</v>
      </c>
      <c r="I627" s="82">
        <v>45220</v>
      </c>
      <c r="J627" s="15" t="s">
        <v>85</v>
      </c>
      <c r="K627" s="15" t="s">
        <v>90</v>
      </c>
      <c r="L627" s="15" t="s">
        <v>84</v>
      </c>
      <c r="M627" s="15">
        <v>1</v>
      </c>
      <c r="N627" s="83">
        <v>16.5</v>
      </c>
      <c r="O627" s="15">
        <v>5415</v>
      </c>
      <c r="P627" s="1">
        <f t="shared" si="6"/>
        <v>0</v>
      </c>
    </row>
    <row r="628" spans="1:17" s="8" customFormat="1" x14ac:dyDescent="0.25">
      <c r="A628" s="66">
        <v>87</v>
      </c>
      <c r="B628" s="67">
        <v>45220</v>
      </c>
      <c r="C628" s="66">
        <v>280</v>
      </c>
      <c r="D628" s="68">
        <v>17.8</v>
      </c>
      <c r="E628" s="76">
        <v>5464</v>
      </c>
      <c r="F628" s="69"/>
      <c r="H628" s="15">
        <v>87</v>
      </c>
      <c r="I628" s="82">
        <v>45220</v>
      </c>
      <c r="J628" s="15" t="s">
        <v>88</v>
      </c>
      <c r="K628" s="15" t="s">
        <v>106</v>
      </c>
      <c r="L628" s="15" t="s">
        <v>84</v>
      </c>
      <c r="M628" s="15">
        <v>1</v>
      </c>
      <c r="N628" s="83">
        <v>17.8</v>
      </c>
      <c r="O628" s="15">
        <v>5464</v>
      </c>
      <c r="P628" s="1">
        <f t="shared" si="6"/>
        <v>0</v>
      </c>
    </row>
    <row r="629" spans="1:17" s="8" customFormat="1" x14ac:dyDescent="0.25">
      <c r="A629" s="66">
        <v>88</v>
      </c>
      <c r="B629" s="67">
        <v>45220</v>
      </c>
      <c r="C629" s="66">
        <v>280</v>
      </c>
      <c r="D629" s="68">
        <v>16.100000000000001</v>
      </c>
      <c r="E629" s="76">
        <v>3063</v>
      </c>
      <c r="F629" s="69"/>
      <c r="H629" s="15">
        <v>88</v>
      </c>
      <c r="I629" s="82">
        <v>45220</v>
      </c>
      <c r="J629" s="15" t="s">
        <v>88</v>
      </c>
      <c r="K629" s="15" t="s">
        <v>106</v>
      </c>
      <c r="L629" s="15" t="s">
        <v>84</v>
      </c>
      <c r="M629" s="15">
        <v>1</v>
      </c>
      <c r="N629" s="83">
        <v>16.100000000000001</v>
      </c>
      <c r="O629" s="15">
        <v>3063</v>
      </c>
      <c r="P629" s="1">
        <f t="shared" si="6"/>
        <v>0</v>
      </c>
    </row>
    <row r="630" spans="1:17" s="8" customFormat="1" x14ac:dyDescent="0.25">
      <c r="A630" s="66">
        <v>89</v>
      </c>
      <c r="B630" s="67">
        <v>45220</v>
      </c>
      <c r="C630" s="66">
        <v>280</v>
      </c>
      <c r="D630" s="68">
        <v>17.2</v>
      </c>
      <c r="E630" s="76">
        <v>5445</v>
      </c>
      <c r="F630" s="69"/>
      <c r="H630" s="15">
        <v>89</v>
      </c>
      <c r="I630" s="82">
        <v>45220</v>
      </c>
      <c r="J630" s="15" t="s">
        <v>88</v>
      </c>
      <c r="K630" s="15" t="s">
        <v>106</v>
      </c>
      <c r="L630" s="15" t="s">
        <v>84</v>
      </c>
      <c r="M630" s="15">
        <v>1</v>
      </c>
      <c r="N630" s="83">
        <v>17.2</v>
      </c>
      <c r="O630" s="15">
        <v>5445</v>
      </c>
      <c r="P630" s="1">
        <f t="shared" ref="P630:P632" si="7">E630-O630</f>
        <v>0</v>
      </c>
    </row>
    <row r="631" spans="1:17" s="8" customFormat="1" x14ac:dyDescent="0.25">
      <c r="A631" s="66">
        <v>90</v>
      </c>
      <c r="B631" s="67">
        <v>45220</v>
      </c>
      <c r="C631" s="66">
        <v>28</v>
      </c>
      <c r="D631" s="68">
        <v>15.9</v>
      </c>
      <c r="E631" s="76">
        <v>5453</v>
      </c>
      <c r="F631" s="69"/>
      <c r="H631" s="15">
        <v>90</v>
      </c>
      <c r="I631" s="82">
        <v>45220</v>
      </c>
      <c r="J631" s="15" t="s">
        <v>85</v>
      </c>
      <c r="K631" s="15" t="s">
        <v>105</v>
      </c>
      <c r="L631" s="15" t="s">
        <v>84</v>
      </c>
      <c r="M631" s="15">
        <v>1</v>
      </c>
      <c r="N631" s="83">
        <v>15.9</v>
      </c>
      <c r="O631" s="15">
        <v>5453</v>
      </c>
      <c r="P631" s="1">
        <f t="shared" si="7"/>
        <v>0</v>
      </c>
    </row>
    <row r="632" spans="1:17" s="8" customFormat="1" x14ac:dyDescent="0.25">
      <c r="A632" s="66">
        <v>91</v>
      </c>
      <c r="B632" s="67">
        <v>45220</v>
      </c>
      <c r="C632" s="66">
        <v>943</v>
      </c>
      <c r="D632" s="68">
        <v>15.8</v>
      </c>
      <c r="E632" s="77">
        <v>5273</v>
      </c>
      <c r="F632" s="69" t="s">
        <v>74</v>
      </c>
      <c r="H632" s="15">
        <v>91</v>
      </c>
      <c r="I632" s="82">
        <v>45220</v>
      </c>
      <c r="J632" s="15" t="s">
        <v>85</v>
      </c>
      <c r="K632" s="15" t="s">
        <v>92</v>
      </c>
      <c r="L632" s="15" t="s">
        <v>84</v>
      </c>
      <c r="M632" s="15">
        <v>1</v>
      </c>
      <c r="N632" s="83">
        <v>15.8</v>
      </c>
      <c r="O632" s="15">
        <v>5322</v>
      </c>
      <c r="P632" s="88">
        <f t="shared" si="7"/>
        <v>-49</v>
      </c>
    </row>
    <row r="633" spans="1:17" x14ac:dyDescent="0.25">
      <c r="D633" s="4"/>
      <c r="H633" s="15">
        <v>1</v>
      </c>
      <c r="I633" s="82">
        <v>45218</v>
      </c>
      <c r="J633" s="15" t="s">
        <v>88</v>
      </c>
      <c r="K633" s="15" t="s">
        <v>104</v>
      </c>
      <c r="L633" s="15" t="s">
        <v>84</v>
      </c>
      <c r="M633" s="15">
        <v>1</v>
      </c>
      <c r="N633" s="83">
        <v>14.6</v>
      </c>
      <c r="O633" s="15">
        <v>5340</v>
      </c>
    </row>
    <row r="634" spans="1:17" x14ac:dyDescent="0.25">
      <c r="H634" s="15">
        <v>2</v>
      </c>
      <c r="I634" s="82">
        <v>45218</v>
      </c>
      <c r="J634" s="15" t="s">
        <v>88</v>
      </c>
      <c r="K634" s="15" t="s">
        <v>104</v>
      </c>
      <c r="L634" s="15" t="s">
        <v>84</v>
      </c>
      <c r="M634" s="15">
        <v>1</v>
      </c>
      <c r="N634" s="83">
        <v>17.399999999999999</v>
      </c>
      <c r="O634" s="15">
        <v>5351</v>
      </c>
      <c r="P634" s="84"/>
    </row>
    <row r="635" spans="1:17" x14ac:dyDescent="0.25">
      <c r="H635" s="15">
        <v>3</v>
      </c>
      <c r="I635" s="82">
        <v>45218</v>
      </c>
      <c r="J635" s="15" t="s">
        <v>88</v>
      </c>
      <c r="K635" s="15" t="s">
        <v>104</v>
      </c>
      <c r="L635" s="15" t="s">
        <v>84</v>
      </c>
      <c r="M635" s="15">
        <v>1</v>
      </c>
      <c r="N635" s="83">
        <v>14.2</v>
      </c>
      <c r="O635" s="36">
        <v>5145</v>
      </c>
      <c r="P635" s="84" t="s">
        <v>119</v>
      </c>
      <c r="Q635" s="105">
        <f>N635</f>
        <v>14.2</v>
      </c>
    </row>
    <row r="636" spans="1:17" x14ac:dyDescent="0.25">
      <c r="H636" s="15">
        <v>4</v>
      </c>
      <c r="I636" s="82">
        <v>45218</v>
      </c>
      <c r="J636" s="15" t="s">
        <v>88</v>
      </c>
      <c r="K636" s="15" t="s">
        <v>104</v>
      </c>
      <c r="L636" s="15" t="s">
        <v>84</v>
      </c>
      <c r="M636" s="15">
        <v>1</v>
      </c>
      <c r="N636" s="83">
        <v>13.8</v>
      </c>
      <c r="O636" s="15">
        <v>5386</v>
      </c>
      <c r="P636" s="84"/>
    </row>
    <row r="637" spans="1:17" x14ac:dyDescent="0.25">
      <c r="H637" s="15">
        <v>5</v>
      </c>
      <c r="I637" s="82">
        <v>45225</v>
      </c>
      <c r="J637" s="15" t="s">
        <v>85</v>
      </c>
      <c r="K637" s="15" t="s">
        <v>87</v>
      </c>
      <c r="L637" s="15" t="s">
        <v>84</v>
      </c>
      <c r="M637" s="15">
        <v>1</v>
      </c>
      <c r="N637" s="83">
        <v>11.4</v>
      </c>
      <c r="O637" s="15">
        <v>5375</v>
      </c>
      <c r="P637" s="84"/>
    </row>
    <row r="638" spans="1:17" x14ac:dyDescent="0.25">
      <c r="H638" s="15">
        <v>6</v>
      </c>
      <c r="I638" s="82">
        <v>45225</v>
      </c>
      <c r="J638" s="15" t="s">
        <v>85</v>
      </c>
      <c r="K638" s="15" t="s">
        <v>107</v>
      </c>
      <c r="L638" s="15" t="s">
        <v>84</v>
      </c>
      <c r="M638" s="15">
        <v>1</v>
      </c>
      <c r="N638" s="83">
        <v>10.4</v>
      </c>
      <c r="O638" s="15">
        <v>5303</v>
      </c>
      <c r="P638" s="84"/>
    </row>
    <row r="639" spans="1:17" x14ac:dyDescent="0.25">
      <c r="H639" s="15">
        <v>7</v>
      </c>
      <c r="I639" s="82">
        <v>45225</v>
      </c>
      <c r="J639" s="15" t="s">
        <v>88</v>
      </c>
      <c r="K639" s="15" t="s">
        <v>93</v>
      </c>
      <c r="L639" s="15" t="s">
        <v>84</v>
      </c>
      <c r="M639" s="15">
        <v>1</v>
      </c>
      <c r="N639" s="83">
        <v>15.7</v>
      </c>
      <c r="O639" s="15">
        <v>5294</v>
      </c>
      <c r="P639" s="84"/>
    </row>
    <row r="640" spans="1:17" x14ac:dyDescent="0.25">
      <c r="D640" s="4"/>
      <c r="H640" s="15">
        <v>8</v>
      </c>
      <c r="I640" s="82">
        <v>45225</v>
      </c>
      <c r="J640" s="15" t="s">
        <v>88</v>
      </c>
      <c r="K640" s="15" t="s">
        <v>91</v>
      </c>
      <c r="L640" s="15" t="s">
        <v>84</v>
      </c>
      <c r="M640" s="15">
        <v>1</v>
      </c>
      <c r="N640" s="83">
        <v>15.2</v>
      </c>
      <c r="O640" s="33">
        <v>5142</v>
      </c>
      <c r="P640" s="84" t="s">
        <v>119</v>
      </c>
      <c r="Q640" s="105">
        <f>N640</f>
        <v>15.2</v>
      </c>
    </row>
    <row r="641" spans="8:16" x14ac:dyDescent="0.25">
      <c r="H641" s="15">
        <v>9</v>
      </c>
      <c r="I641" s="82">
        <v>45225</v>
      </c>
      <c r="J641" s="15" t="s">
        <v>88</v>
      </c>
      <c r="K641" s="15" t="s">
        <v>91</v>
      </c>
      <c r="L641" s="15" t="s">
        <v>84</v>
      </c>
      <c r="M641" s="15">
        <v>1</v>
      </c>
      <c r="N641" s="83">
        <v>15.9</v>
      </c>
      <c r="O641" s="15">
        <v>5323</v>
      </c>
      <c r="P641" s="84"/>
    </row>
    <row r="642" spans="8:16" x14ac:dyDescent="0.25">
      <c r="H642" s="15">
        <v>10</v>
      </c>
      <c r="I642" s="82">
        <v>45225</v>
      </c>
      <c r="J642" s="15" t="s">
        <v>88</v>
      </c>
      <c r="K642" s="15" t="s">
        <v>106</v>
      </c>
      <c r="L642" s="15" t="s">
        <v>84</v>
      </c>
      <c r="M642" s="15">
        <v>1</v>
      </c>
      <c r="N642" s="83">
        <v>14.2</v>
      </c>
      <c r="O642" s="15">
        <v>5280</v>
      </c>
      <c r="P642" s="84"/>
    </row>
    <row r="643" spans="8:16" x14ac:dyDescent="0.25">
      <c r="H643" s="15">
        <v>11</v>
      </c>
      <c r="I643" s="82">
        <v>45225</v>
      </c>
      <c r="J643" s="15" t="s">
        <v>88</v>
      </c>
      <c r="K643" s="15" t="s">
        <v>91</v>
      </c>
      <c r="L643" s="15" t="s">
        <v>84</v>
      </c>
      <c r="M643" s="15">
        <v>1</v>
      </c>
      <c r="N643" s="83">
        <v>15</v>
      </c>
      <c r="O643" s="15">
        <v>5302</v>
      </c>
      <c r="P643" s="84"/>
    </row>
    <row r="644" spans="8:16" x14ac:dyDescent="0.25">
      <c r="H644" s="15">
        <v>12</v>
      </c>
      <c r="I644" s="82">
        <v>45225</v>
      </c>
      <c r="J644" s="15" t="s">
        <v>88</v>
      </c>
      <c r="K644" s="15" t="s">
        <v>91</v>
      </c>
      <c r="L644" s="15" t="s">
        <v>84</v>
      </c>
      <c r="M644" s="15">
        <v>1</v>
      </c>
      <c r="N644" s="83">
        <v>15.2</v>
      </c>
      <c r="O644" s="15">
        <v>5281</v>
      </c>
      <c r="P644" s="84"/>
    </row>
    <row r="645" spans="8:16" x14ac:dyDescent="0.25">
      <c r="H645" s="15">
        <v>13</v>
      </c>
      <c r="I645" s="82">
        <v>45225</v>
      </c>
      <c r="J645" s="15" t="s">
        <v>88</v>
      </c>
      <c r="K645" s="15" t="s">
        <v>91</v>
      </c>
      <c r="L645" s="15" t="s">
        <v>84</v>
      </c>
      <c r="M645" s="15">
        <v>1</v>
      </c>
      <c r="N645" s="83">
        <v>16.100000000000001</v>
      </c>
      <c r="O645" s="15">
        <v>5291</v>
      </c>
      <c r="P645" s="84"/>
    </row>
    <row r="646" spans="8:16" x14ac:dyDescent="0.25">
      <c r="H646" s="15">
        <v>14</v>
      </c>
      <c r="I646" s="82">
        <v>45225</v>
      </c>
      <c r="J646" s="15" t="s">
        <v>88</v>
      </c>
      <c r="K646" s="15" t="s">
        <v>91</v>
      </c>
      <c r="L646" s="15" t="s">
        <v>84</v>
      </c>
      <c r="M646" s="15">
        <v>1</v>
      </c>
      <c r="N646" s="83">
        <v>16.2</v>
      </c>
      <c r="O646" s="15">
        <v>5329</v>
      </c>
      <c r="P646" s="84"/>
    </row>
    <row r="647" spans="8:16" x14ac:dyDescent="0.25">
      <c r="H647" s="15">
        <v>15</v>
      </c>
      <c r="I647" s="82">
        <v>45225</v>
      </c>
      <c r="J647" s="15" t="s">
        <v>85</v>
      </c>
      <c r="K647" s="15" t="s">
        <v>92</v>
      </c>
      <c r="L647" s="15" t="s">
        <v>84</v>
      </c>
      <c r="M647" s="15">
        <v>1</v>
      </c>
      <c r="N647" s="83">
        <v>15.7</v>
      </c>
      <c r="O647" s="15">
        <v>5284</v>
      </c>
      <c r="P647" s="84"/>
    </row>
    <row r="648" spans="8:16" x14ac:dyDescent="0.25">
      <c r="H648" s="15">
        <v>16</v>
      </c>
      <c r="I648" s="82">
        <v>45225</v>
      </c>
      <c r="J648" s="15" t="s">
        <v>85</v>
      </c>
      <c r="K648" s="15" t="s">
        <v>87</v>
      </c>
      <c r="L648" s="15" t="s">
        <v>84</v>
      </c>
      <c r="M648" s="15">
        <v>1</v>
      </c>
      <c r="N648" s="83">
        <v>17.7</v>
      </c>
      <c r="O648" s="15">
        <v>5304</v>
      </c>
      <c r="P648" s="84"/>
    </row>
    <row r="649" spans="8:16" x14ac:dyDescent="0.25">
      <c r="H649" s="15">
        <v>17</v>
      </c>
      <c r="I649" s="82">
        <v>45225</v>
      </c>
      <c r="J649" s="15" t="s">
        <v>88</v>
      </c>
      <c r="K649" s="15" t="s">
        <v>108</v>
      </c>
      <c r="L649" s="15" t="s">
        <v>84</v>
      </c>
      <c r="M649" s="15">
        <v>1</v>
      </c>
      <c r="N649" s="83">
        <v>15.3</v>
      </c>
      <c r="O649" s="15">
        <v>5278</v>
      </c>
      <c r="P649" s="84"/>
    </row>
    <row r="650" spans="8:16" x14ac:dyDescent="0.25">
      <c r="H650" s="15">
        <v>18</v>
      </c>
      <c r="I650" s="82">
        <v>45225</v>
      </c>
      <c r="J650" s="15" t="s">
        <v>85</v>
      </c>
      <c r="K650" s="15" t="s">
        <v>97</v>
      </c>
      <c r="L650" s="15" t="s">
        <v>84</v>
      </c>
      <c r="M650" s="15">
        <v>1</v>
      </c>
      <c r="N650" s="83">
        <v>13.5</v>
      </c>
      <c r="O650" s="15">
        <v>5306</v>
      </c>
      <c r="P650" s="84"/>
    </row>
    <row r="651" spans="8:16" x14ac:dyDescent="0.25">
      <c r="H651" s="15">
        <v>19</v>
      </c>
      <c r="I651" s="82">
        <v>45225</v>
      </c>
      <c r="J651" s="15" t="s">
        <v>85</v>
      </c>
      <c r="K651" s="15" t="s">
        <v>90</v>
      </c>
      <c r="L651" s="15" t="s">
        <v>84</v>
      </c>
      <c r="M651" s="15">
        <v>1</v>
      </c>
      <c r="N651" s="83">
        <v>15</v>
      </c>
      <c r="O651" s="15">
        <v>3080</v>
      </c>
      <c r="P651" s="84"/>
    </row>
    <row r="652" spans="8:16" x14ac:dyDescent="0.25">
      <c r="H652" s="15">
        <v>20</v>
      </c>
      <c r="I652" s="82">
        <v>45225</v>
      </c>
      <c r="J652" s="15" t="s">
        <v>85</v>
      </c>
      <c r="K652" s="15" t="s">
        <v>90</v>
      </c>
      <c r="L652" s="15" t="s">
        <v>84</v>
      </c>
      <c r="M652" s="15">
        <v>1</v>
      </c>
      <c r="N652" s="83">
        <v>15</v>
      </c>
      <c r="O652" s="15">
        <v>4928</v>
      </c>
      <c r="P652" s="84"/>
    </row>
    <row r="653" spans="8:16" x14ac:dyDescent="0.25">
      <c r="H653" s="15">
        <v>21</v>
      </c>
      <c r="I653" s="82">
        <v>45225</v>
      </c>
      <c r="J653" s="15" t="s">
        <v>85</v>
      </c>
      <c r="K653" s="15" t="s">
        <v>96</v>
      </c>
      <c r="L653" s="15" t="s">
        <v>84</v>
      </c>
      <c r="M653" s="15">
        <v>1</v>
      </c>
      <c r="N653" s="83">
        <v>13.3</v>
      </c>
      <c r="O653" s="15">
        <v>5328</v>
      </c>
      <c r="P653" s="84"/>
    </row>
    <row r="654" spans="8:16" x14ac:dyDescent="0.25">
      <c r="H654" s="15">
        <v>22</v>
      </c>
      <c r="I654" s="82">
        <v>45225</v>
      </c>
      <c r="J654" s="15" t="s">
        <v>85</v>
      </c>
      <c r="K654" s="15" t="s">
        <v>97</v>
      </c>
      <c r="L654" s="15" t="s">
        <v>84</v>
      </c>
      <c r="M654" s="15">
        <v>1</v>
      </c>
      <c r="N654" s="83">
        <v>10.1</v>
      </c>
      <c r="O654" s="15">
        <v>5442</v>
      </c>
      <c r="P654" s="84"/>
    </row>
    <row r="655" spans="8:16" x14ac:dyDescent="0.25">
      <c r="H655" s="15">
        <v>23</v>
      </c>
      <c r="I655" s="82">
        <v>45226</v>
      </c>
      <c r="J655" s="15" t="s">
        <v>88</v>
      </c>
      <c r="K655" s="15" t="s">
        <v>89</v>
      </c>
      <c r="L655" s="15" t="s">
        <v>84</v>
      </c>
      <c r="M655" s="15">
        <v>1</v>
      </c>
      <c r="N655" s="83">
        <v>17.100000000000001</v>
      </c>
      <c r="O655" s="15">
        <v>5363</v>
      </c>
      <c r="P655" s="84"/>
    </row>
    <row r="656" spans="8:16" x14ac:dyDescent="0.25">
      <c r="H656" s="15">
        <v>24</v>
      </c>
      <c r="I656" s="82">
        <v>45226</v>
      </c>
      <c r="J656" s="15" t="s">
        <v>88</v>
      </c>
      <c r="K656" s="15" t="s">
        <v>93</v>
      </c>
      <c r="L656" s="15" t="s">
        <v>84</v>
      </c>
      <c r="M656" s="15">
        <v>1</v>
      </c>
      <c r="N656" s="83">
        <v>16.100000000000001</v>
      </c>
      <c r="O656" s="15">
        <v>3092</v>
      </c>
      <c r="P656" s="84"/>
    </row>
    <row r="657" spans="8:17" x14ac:dyDescent="0.25">
      <c r="H657" s="15">
        <v>25</v>
      </c>
      <c r="I657" s="82">
        <v>45226</v>
      </c>
      <c r="J657" s="15" t="s">
        <v>88</v>
      </c>
      <c r="K657" s="15" t="s">
        <v>94</v>
      </c>
      <c r="L657" s="15" t="s">
        <v>84</v>
      </c>
      <c r="M657" s="15">
        <v>1</v>
      </c>
      <c r="N657" s="83">
        <v>16</v>
      </c>
      <c r="O657" s="15">
        <v>3058</v>
      </c>
      <c r="P657" s="84"/>
    </row>
    <row r="658" spans="8:17" x14ac:dyDescent="0.25">
      <c r="H658" s="15">
        <v>26</v>
      </c>
      <c r="I658" s="82">
        <v>45226</v>
      </c>
      <c r="J658" s="15" t="s">
        <v>88</v>
      </c>
      <c r="K658" s="15" t="s">
        <v>94</v>
      </c>
      <c r="L658" s="15" t="s">
        <v>84</v>
      </c>
      <c r="M658" s="15">
        <v>1</v>
      </c>
      <c r="N658" s="83">
        <v>17.100000000000001</v>
      </c>
      <c r="O658" s="15">
        <v>4898</v>
      </c>
      <c r="P658" s="84" t="s">
        <v>118</v>
      </c>
      <c r="Q658" s="105">
        <f>N658</f>
        <v>17.100000000000001</v>
      </c>
    </row>
    <row r="659" spans="8:17" x14ac:dyDescent="0.25">
      <c r="H659" s="15">
        <v>27</v>
      </c>
      <c r="I659" s="82">
        <v>45226</v>
      </c>
      <c r="J659" s="15" t="s">
        <v>88</v>
      </c>
      <c r="K659" s="15" t="s">
        <v>91</v>
      </c>
      <c r="L659" s="15" t="s">
        <v>84</v>
      </c>
      <c r="M659" s="15">
        <v>1</v>
      </c>
      <c r="N659" s="83">
        <v>14.9</v>
      </c>
      <c r="O659" s="15">
        <v>5407</v>
      </c>
      <c r="P659" s="84"/>
    </row>
    <row r="660" spans="8:17" x14ac:dyDescent="0.25">
      <c r="H660" s="15">
        <v>28</v>
      </c>
      <c r="I660" s="82">
        <v>45226</v>
      </c>
      <c r="J660" s="15" t="s">
        <v>88</v>
      </c>
      <c r="K660" s="15" t="s">
        <v>89</v>
      </c>
      <c r="L660" s="15" t="s">
        <v>84</v>
      </c>
      <c r="M660" s="15">
        <v>1</v>
      </c>
      <c r="N660" s="83">
        <v>16.3</v>
      </c>
      <c r="O660" s="15">
        <v>5523</v>
      </c>
      <c r="P660" s="84"/>
    </row>
    <row r="661" spans="8:17" x14ac:dyDescent="0.25">
      <c r="H661" s="15">
        <v>29</v>
      </c>
      <c r="I661" s="82">
        <v>45226</v>
      </c>
      <c r="J661" s="15" t="s">
        <v>88</v>
      </c>
      <c r="K661" s="15" t="s">
        <v>89</v>
      </c>
      <c r="L661" s="15" t="s">
        <v>84</v>
      </c>
      <c r="M661" s="15">
        <v>1</v>
      </c>
      <c r="N661" s="83">
        <v>15.7</v>
      </c>
      <c r="O661" s="15">
        <v>5336</v>
      </c>
      <c r="P661" s="84"/>
    </row>
    <row r="662" spans="8:17" x14ac:dyDescent="0.25">
      <c r="H662" s="15">
        <v>30</v>
      </c>
      <c r="I662" s="82">
        <v>45226</v>
      </c>
      <c r="J662" s="15" t="s">
        <v>88</v>
      </c>
      <c r="K662" s="15" t="s">
        <v>94</v>
      </c>
      <c r="L662" s="15" t="s">
        <v>84</v>
      </c>
      <c r="M662" s="15">
        <v>1</v>
      </c>
      <c r="N662" s="83">
        <v>16.2</v>
      </c>
      <c r="O662" s="15">
        <v>5344</v>
      </c>
      <c r="P662" s="84"/>
    </row>
    <row r="663" spans="8:17" x14ac:dyDescent="0.25">
      <c r="H663" s="15">
        <v>31</v>
      </c>
      <c r="I663" s="82">
        <v>45226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15.5</v>
      </c>
      <c r="O663" s="15">
        <v>5341</v>
      </c>
      <c r="P663" s="84"/>
    </row>
    <row r="664" spans="8:17" x14ac:dyDescent="0.25">
      <c r="H664" s="15">
        <v>32</v>
      </c>
      <c r="I664" s="82">
        <v>45226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11.6</v>
      </c>
      <c r="O664" s="15">
        <v>5309</v>
      </c>
      <c r="P664" s="84"/>
    </row>
    <row r="665" spans="8:17" x14ac:dyDescent="0.25">
      <c r="H665" s="15">
        <v>33</v>
      </c>
      <c r="I665" s="82">
        <v>45226</v>
      </c>
      <c r="J665" s="15" t="s">
        <v>85</v>
      </c>
      <c r="K665" s="15" t="s">
        <v>97</v>
      </c>
      <c r="L665" s="15" t="s">
        <v>84</v>
      </c>
      <c r="M665" s="15">
        <v>1</v>
      </c>
      <c r="N665" s="83">
        <v>16.3</v>
      </c>
      <c r="O665" s="15">
        <v>5338</v>
      </c>
      <c r="P665" s="84"/>
    </row>
    <row r="666" spans="8:17" x14ac:dyDescent="0.25">
      <c r="H666" s="15">
        <v>34</v>
      </c>
      <c r="I666" s="82">
        <v>45226</v>
      </c>
      <c r="J666" s="15" t="s">
        <v>85</v>
      </c>
      <c r="K666" s="15" t="s">
        <v>97</v>
      </c>
      <c r="L666" s="15" t="s">
        <v>84</v>
      </c>
      <c r="M666" s="15">
        <v>1</v>
      </c>
      <c r="N666" s="83">
        <v>16.3</v>
      </c>
      <c r="O666" s="15">
        <v>5364</v>
      </c>
      <c r="P666" s="84"/>
    </row>
    <row r="667" spans="8:17" x14ac:dyDescent="0.25">
      <c r="H667" s="15">
        <v>35</v>
      </c>
      <c r="I667" s="82">
        <v>45226</v>
      </c>
      <c r="J667" s="15" t="s">
        <v>88</v>
      </c>
      <c r="K667" s="15" t="s">
        <v>108</v>
      </c>
      <c r="L667" s="15" t="s">
        <v>84</v>
      </c>
      <c r="M667" s="15">
        <v>1</v>
      </c>
      <c r="N667" s="83">
        <v>16.7</v>
      </c>
      <c r="O667" s="15">
        <v>5332</v>
      </c>
      <c r="P667" s="84"/>
    </row>
    <row r="668" spans="8:17" x14ac:dyDescent="0.25">
      <c r="H668" s="15">
        <v>36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17.600000000000001</v>
      </c>
      <c r="O668" s="15">
        <v>5345</v>
      </c>
      <c r="P668" s="84"/>
    </row>
    <row r="669" spans="8:17" x14ac:dyDescent="0.25">
      <c r="H669" s="15">
        <v>37</v>
      </c>
      <c r="I669" s="82">
        <v>45226</v>
      </c>
      <c r="J669" s="15" t="s">
        <v>85</v>
      </c>
      <c r="K669" s="15" t="s">
        <v>96</v>
      </c>
      <c r="L669" s="15" t="s">
        <v>84</v>
      </c>
      <c r="M669" s="15">
        <v>1</v>
      </c>
      <c r="N669" s="83">
        <v>17.2</v>
      </c>
      <c r="O669" s="15">
        <v>5365</v>
      </c>
      <c r="P669" s="84"/>
    </row>
    <row r="670" spans="8:17" x14ac:dyDescent="0.25">
      <c r="H670" s="15">
        <v>38</v>
      </c>
      <c r="I670" s="82">
        <v>45226</v>
      </c>
      <c r="J670" s="15" t="s">
        <v>85</v>
      </c>
      <c r="K670" s="15" t="s">
        <v>92</v>
      </c>
      <c r="L670" s="15" t="s">
        <v>84</v>
      </c>
      <c r="M670" s="15">
        <v>1</v>
      </c>
      <c r="N670" s="83">
        <v>16.399999999999999</v>
      </c>
      <c r="O670" s="15">
        <v>5352</v>
      </c>
      <c r="P670" s="84"/>
    </row>
    <row r="671" spans="8:17" x14ac:dyDescent="0.25">
      <c r="H671" s="15">
        <v>39</v>
      </c>
      <c r="I671" s="82">
        <v>45226</v>
      </c>
      <c r="J671" s="15" t="s">
        <v>85</v>
      </c>
      <c r="K671" s="15" t="s">
        <v>92</v>
      </c>
      <c r="L671" s="15" t="s">
        <v>84</v>
      </c>
      <c r="M671" s="15">
        <v>1</v>
      </c>
      <c r="N671" s="83">
        <v>16.2</v>
      </c>
      <c r="O671" s="15">
        <v>5293</v>
      </c>
      <c r="P671" s="84"/>
    </row>
    <row r="672" spans="8:17" x14ac:dyDescent="0.25">
      <c r="H672" s="15">
        <v>40</v>
      </c>
      <c r="I672" s="82">
        <v>45226</v>
      </c>
      <c r="J672" s="15" t="s">
        <v>88</v>
      </c>
      <c r="K672" s="15" t="s">
        <v>91</v>
      </c>
      <c r="L672" s="15" t="s">
        <v>84</v>
      </c>
      <c r="M672" s="15">
        <v>1</v>
      </c>
      <c r="N672" s="83">
        <v>17.899999999999999</v>
      </c>
      <c r="O672" s="15">
        <v>5331</v>
      </c>
      <c r="P672" s="84"/>
    </row>
    <row r="673" spans="8:16" x14ac:dyDescent="0.25">
      <c r="H673" s="15">
        <v>41</v>
      </c>
      <c r="I673" s="82">
        <v>45226</v>
      </c>
      <c r="J673" s="15" t="s">
        <v>88</v>
      </c>
      <c r="K673" s="15" t="s">
        <v>91</v>
      </c>
      <c r="L673" s="15" t="s">
        <v>84</v>
      </c>
      <c r="M673" s="15">
        <v>1</v>
      </c>
      <c r="N673" s="83">
        <v>15.6</v>
      </c>
      <c r="O673" s="15">
        <v>5357</v>
      </c>
      <c r="P673" s="84"/>
    </row>
    <row r="674" spans="8:16" x14ac:dyDescent="0.25">
      <c r="H674" s="15">
        <v>42</v>
      </c>
      <c r="I674" s="82">
        <v>45226</v>
      </c>
      <c r="J674" s="15" t="s">
        <v>88</v>
      </c>
      <c r="K674" s="15" t="s">
        <v>91</v>
      </c>
      <c r="L674" s="15" t="s">
        <v>84</v>
      </c>
      <c r="M674" s="15">
        <v>1</v>
      </c>
      <c r="N674" s="83">
        <v>14.6</v>
      </c>
      <c r="O674" s="15">
        <v>5326</v>
      </c>
      <c r="P674" s="84"/>
    </row>
    <row r="675" spans="8:16" x14ac:dyDescent="0.25">
      <c r="H675" s="15">
        <v>43</v>
      </c>
      <c r="I675" s="82">
        <v>45226</v>
      </c>
      <c r="J675" s="15" t="s">
        <v>85</v>
      </c>
      <c r="K675" s="15" t="s">
        <v>92</v>
      </c>
      <c r="L675" s="15" t="s">
        <v>84</v>
      </c>
      <c r="M675" s="15">
        <v>1</v>
      </c>
      <c r="N675" s="83">
        <v>17.8</v>
      </c>
      <c r="O675" s="15">
        <v>5444</v>
      </c>
      <c r="P675" s="84"/>
    </row>
    <row r="676" spans="8:16" x14ac:dyDescent="0.25">
      <c r="H676" s="15">
        <v>44</v>
      </c>
      <c r="I676" s="82">
        <v>45226</v>
      </c>
      <c r="J676" s="15" t="s">
        <v>88</v>
      </c>
      <c r="K676" s="15" t="s">
        <v>106</v>
      </c>
      <c r="L676" s="15" t="s">
        <v>84</v>
      </c>
      <c r="M676" s="15">
        <v>1</v>
      </c>
      <c r="N676" s="83">
        <v>12.8</v>
      </c>
      <c r="O676" s="15">
        <v>5290</v>
      </c>
      <c r="P676" s="84"/>
    </row>
    <row r="677" spans="8:16" x14ac:dyDescent="0.25">
      <c r="H677" s="15">
        <v>45</v>
      </c>
      <c r="I677" s="82">
        <v>45226</v>
      </c>
      <c r="J677" s="15" t="s">
        <v>88</v>
      </c>
      <c r="K677" s="15" t="s">
        <v>106</v>
      </c>
      <c r="L677" s="15" t="s">
        <v>84</v>
      </c>
      <c r="M677" s="15">
        <v>1</v>
      </c>
      <c r="N677" s="83">
        <v>15.7</v>
      </c>
      <c r="O677" s="15">
        <v>5356</v>
      </c>
      <c r="P677" s="84"/>
    </row>
    <row r="678" spans="8:16" x14ac:dyDescent="0.25">
      <c r="H678" s="15">
        <v>46</v>
      </c>
      <c r="I678" s="82">
        <v>45226</v>
      </c>
      <c r="J678" s="15" t="s">
        <v>88</v>
      </c>
      <c r="K678" s="15" t="s">
        <v>100</v>
      </c>
      <c r="L678" s="15" t="s">
        <v>84</v>
      </c>
      <c r="M678" s="15">
        <v>1</v>
      </c>
      <c r="N678" s="83">
        <v>13.6</v>
      </c>
      <c r="O678" s="15">
        <v>5337</v>
      </c>
      <c r="P678" s="84"/>
    </row>
    <row r="679" spans="8:16" x14ac:dyDescent="0.25">
      <c r="H679" s="15">
        <v>47</v>
      </c>
      <c r="I679" s="82">
        <v>45226</v>
      </c>
      <c r="J679" s="15" t="s">
        <v>85</v>
      </c>
      <c r="K679" s="15" t="s">
        <v>90</v>
      </c>
      <c r="L679" s="15" t="s">
        <v>84</v>
      </c>
      <c r="M679" s="15">
        <v>1</v>
      </c>
      <c r="N679" s="83">
        <v>15.5</v>
      </c>
      <c r="O679" s="15">
        <v>5335</v>
      </c>
      <c r="P679" s="84"/>
    </row>
    <row r="680" spans="8:16" x14ac:dyDescent="0.25">
      <c r="H680" s="15">
        <v>48</v>
      </c>
      <c r="I680" s="82">
        <v>45226</v>
      </c>
      <c r="J680" s="15" t="s">
        <v>88</v>
      </c>
      <c r="K680" s="15" t="s">
        <v>93</v>
      </c>
      <c r="L680" s="15" t="s">
        <v>84</v>
      </c>
      <c r="M680" s="15">
        <v>1</v>
      </c>
      <c r="N680" s="83">
        <v>16.2</v>
      </c>
      <c r="O680" s="15">
        <v>5327</v>
      </c>
      <c r="P680" s="84"/>
    </row>
    <row r="681" spans="8:16" x14ac:dyDescent="0.25">
      <c r="H681" s="15">
        <v>49</v>
      </c>
      <c r="I681" s="82">
        <v>45226</v>
      </c>
      <c r="J681" s="15" t="s">
        <v>88</v>
      </c>
      <c r="K681" s="15" t="s">
        <v>108</v>
      </c>
      <c r="L681" s="15" t="s">
        <v>84</v>
      </c>
      <c r="M681" s="15">
        <v>1</v>
      </c>
      <c r="N681" s="83">
        <v>15.7</v>
      </c>
      <c r="O681" s="15">
        <v>5354</v>
      </c>
      <c r="P681" s="84"/>
    </row>
    <row r="682" spans="8:16" x14ac:dyDescent="0.25">
      <c r="H682" s="15">
        <v>50</v>
      </c>
      <c r="I682" s="82">
        <v>45226</v>
      </c>
      <c r="J682" s="15" t="s">
        <v>88</v>
      </c>
      <c r="K682" s="15" t="s">
        <v>108</v>
      </c>
      <c r="L682" s="15" t="s">
        <v>84</v>
      </c>
      <c r="M682" s="15">
        <v>1</v>
      </c>
      <c r="N682" s="83">
        <v>15.9</v>
      </c>
      <c r="O682" s="15">
        <v>5359</v>
      </c>
      <c r="P682" s="84"/>
    </row>
    <row r="683" spans="8:16" x14ac:dyDescent="0.25">
      <c r="H683" s="15">
        <v>51</v>
      </c>
      <c r="I683" s="82">
        <v>45226</v>
      </c>
      <c r="J683" s="15" t="s">
        <v>85</v>
      </c>
      <c r="K683" s="15" t="s">
        <v>107</v>
      </c>
      <c r="L683" s="15" t="s">
        <v>84</v>
      </c>
      <c r="M683" s="15">
        <v>1</v>
      </c>
      <c r="N683" s="83">
        <v>10.4</v>
      </c>
      <c r="O683" s="15">
        <v>5366</v>
      </c>
      <c r="P683" s="84"/>
    </row>
    <row r="684" spans="8:16" x14ac:dyDescent="0.25">
      <c r="H684" s="15">
        <v>52</v>
      </c>
      <c r="I684" s="82">
        <v>45227</v>
      </c>
      <c r="J684" s="15" t="s">
        <v>85</v>
      </c>
      <c r="K684" s="15" t="s">
        <v>86</v>
      </c>
      <c r="L684" s="15" t="s">
        <v>84</v>
      </c>
      <c r="M684" s="15">
        <v>1</v>
      </c>
      <c r="N684" s="83">
        <v>17.3</v>
      </c>
      <c r="O684" s="15">
        <v>5382</v>
      </c>
      <c r="P684" s="84"/>
    </row>
    <row r="685" spans="8:16" x14ac:dyDescent="0.25">
      <c r="H685" s="15">
        <v>53</v>
      </c>
      <c r="I685" s="82">
        <v>45227</v>
      </c>
      <c r="J685" s="15" t="s">
        <v>85</v>
      </c>
      <c r="K685" s="15" t="s">
        <v>86</v>
      </c>
      <c r="L685" s="15" t="s">
        <v>84</v>
      </c>
      <c r="M685" s="15">
        <v>1</v>
      </c>
      <c r="N685" s="83">
        <v>19.899999999999999</v>
      </c>
      <c r="O685" s="15">
        <v>5505</v>
      </c>
      <c r="P685" s="84"/>
    </row>
    <row r="686" spans="8:16" x14ac:dyDescent="0.25">
      <c r="H686" s="15">
        <v>54</v>
      </c>
      <c r="I686" s="82">
        <v>45227</v>
      </c>
      <c r="J686" s="15" t="s">
        <v>85</v>
      </c>
      <c r="K686" s="15" t="s">
        <v>107</v>
      </c>
      <c r="L686" s="15" t="s">
        <v>84</v>
      </c>
      <c r="M686" s="15">
        <v>1</v>
      </c>
      <c r="N686" s="83">
        <v>10.9</v>
      </c>
      <c r="O686" s="15">
        <v>5371</v>
      </c>
      <c r="P686" s="84"/>
    </row>
    <row r="687" spans="8:16" x14ac:dyDescent="0.25">
      <c r="H687" s="15">
        <v>55</v>
      </c>
      <c r="I687" s="82">
        <v>45227</v>
      </c>
      <c r="J687" s="15" t="s">
        <v>88</v>
      </c>
      <c r="K687" s="15" t="s">
        <v>108</v>
      </c>
      <c r="L687" s="15" t="s">
        <v>84</v>
      </c>
      <c r="M687" s="15">
        <v>1</v>
      </c>
      <c r="N687" s="83">
        <v>15.1</v>
      </c>
      <c r="O687" s="15">
        <v>5347</v>
      </c>
      <c r="P687" s="84"/>
    </row>
    <row r="688" spans="8:16" x14ac:dyDescent="0.25">
      <c r="H688" s="15">
        <v>56</v>
      </c>
      <c r="I688" s="82">
        <v>45227</v>
      </c>
      <c r="J688" s="15" t="s">
        <v>85</v>
      </c>
      <c r="K688" s="15" t="s">
        <v>90</v>
      </c>
      <c r="L688" s="15" t="s">
        <v>84</v>
      </c>
      <c r="M688" s="15">
        <v>1</v>
      </c>
      <c r="N688" s="83">
        <v>16.2</v>
      </c>
      <c r="O688" s="15">
        <v>5390</v>
      </c>
      <c r="P688" s="84"/>
    </row>
    <row r="689" spans="8:16" x14ac:dyDescent="0.25">
      <c r="H689" s="15">
        <v>57</v>
      </c>
      <c r="I689" s="82">
        <v>45227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16.899999999999999</v>
      </c>
      <c r="O689" s="15">
        <v>5370</v>
      </c>
      <c r="P689" s="84"/>
    </row>
    <row r="690" spans="8:16" x14ac:dyDescent="0.25">
      <c r="H690" s="15">
        <v>58</v>
      </c>
      <c r="I690" s="82">
        <v>45227</v>
      </c>
      <c r="J690" s="15" t="s">
        <v>88</v>
      </c>
      <c r="K690" s="15" t="s">
        <v>100</v>
      </c>
      <c r="L690" s="15" t="s">
        <v>84</v>
      </c>
      <c r="M690" s="15">
        <v>1</v>
      </c>
      <c r="N690" s="83">
        <v>14.8</v>
      </c>
      <c r="O690" s="15">
        <v>5401</v>
      </c>
      <c r="P690" s="84"/>
    </row>
    <row r="691" spans="8:16" x14ac:dyDescent="0.25">
      <c r="H691" s="15">
        <v>59</v>
      </c>
      <c r="I691" s="82">
        <v>45227</v>
      </c>
      <c r="J691" s="15" t="s">
        <v>88</v>
      </c>
      <c r="K691" s="15" t="s">
        <v>100</v>
      </c>
      <c r="L691" s="15" t="s">
        <v>84</v>
      </c>
      <c r="M691" s="15">
        <v>1</v>
      </c>
      <c r="N691" s="83">
        <v>17.399999999999999</v>
      </c>
      <c r="O691" s="15">
        <v>5378</v>
      </c>
      <c r="P691" s="84"/>
    </row>
    <row r="692" spans="8:16" x14ac:dyDescent="0.25">
      <c r="H692" s="15">
        <v>60</v>
      </c>
      <c r="I692" s="82">
        <v>45227</v>
      </c>
      <c r="J692" s="15" t="s">
        <v>88</v>
      </c>
      <c r="K692" s="15" t="s">
        <v>99</v>
      </c>
      <c r="L692" s="15" t="s">
        <v>84</v>
      </c>
      <c r="M692" s="15">
        <v>1</v>
      </c>
      <c r="N692" s="83">
        <v>13.1</v>
      </c>
      <c r="O692" s="15">
        <v>5283</v>
      </c>
      <c r="P692" s="84"/>
    </row>
    <row r="693" spans="8:16" x14ac:dyDescent="0.25">
      <c r="H693" s="15">
        <v>61</v>
      </c>
      <c r="I693" s="82">
        <v>45227</v>
      </c>
      <c r="J693" s="15" t="s">
        <v>88</v>
      </c>
      <c r="K693" s="15" t="s">
        <v>99</v>
      </c>
      <c r="L693" s="15" t="s">
        <v>84</v>
      </c>
      <c r="M693" s="15">
        <v>1</v>
      </c>
      <c r="N693" s="83">
        <v>15.9</v>
      </c>
      <c r="O693" s="15">
        <v>5397</v>
      </c>
      <c r="P693" s="84"/>
    </row>
    <row r="694" spans="8:16" x14ac:dyDescent="0.25">
      <c r="H694" s="15">
        <v>62</v>
      </c>
      <c r="I694" s="82">
        <v>45227</v>
      </c>
      <c r="J694" s="15" t="s">
        <v>88</v>
      </c>
      <c r="K694" s="15" t="s">
        <v>99</v>
      </c>
      <c r="L694" s="15" t="s">
        <v>84</v>
      </c>
      <c r="M694" s="15">
        <v>1</v>
      </c>
      <c r="N694" s="83">
        <v>16.2</v>
      </c>
      <c r="O694" s="15">
        <v>5361</v>
      </c>
      <c r="P694" s="84"/>
    </row>
    <row r="695" spans="8:16" x14ac:dyDescent="0.25">
      <c r="H695" s="15">
        <v>63</v>
      </c>
      <c r="I695" s="82">
        <v>45227</v>
      </c>
      <c r="J695" s="15" t="s">
        <v>88</v>
      </c>
      <c r="K695" s="15" t="s">
        <v>99</v>
      </c>
      <c r="L695" s="15" t="s">
        <v>84</v>
      </c>
      <c r="M695" s="15">
        <v>1</v>
      </c>
      <c r="N695" s="83">
        <v>16.5</v>
      </c>
      <c r="O695" s="15">
        <v>5393</v>
      </c>
      <c r="P695" s="84"/>
    </row>
    <row r="696" spans="8:16" x14ac:dyDescent="0.25">
      <c r="H696" s="15">
        <v>64</v>
      </c>
      <c r="I696" s="82">
        <v>45227</v>
      </c>
      <c r="J696" s="15" t="s">
        <v>85</v>
      </c>
      <c r="K696" s="15" t="s">
        <v>87</v>
      </c>
      <c r="L696" s="15" t="s">
        <v>84</v>
      </c>
      <c r="M696" s="15">
        <v>1</v>
      </c>
      <c r="N696" s="83">
        <v>15.6</v>
      </c>
      <c r="O696" s="15">
        <v>5395</v>
      </c>
      <c r="P696" s="84"/>
    </row>
    <row r="697" spans="8:16" x14ac:dyDescent="0.25">
      <c r="H697" s="15">
        <v>65</v>
      </c>
      <c r="I697" s="82">
        <v>45227</v>
      </c>
      <c r="J697" s="15" t="s">
        <v>85</v>
      </c>
      <c r="K697" s="15" t="s">
        <v>87</v>
      </c>
      <c r="L697" s="15" t="s">
        <v>84</v>
      </c>
      <c r="M697" s="15">
        <v>1</v>
      </c>
      <c r="N697" s="83">
        <v>15.2</v>
      </c>
      <c r="O697" s="15">
        <v>5346</v>
      </c>
      <c r="P697" s="84"/>
    </row>
    <row r="698" spans="8:16" x14ac:dyDescent="0.25">
      <c r="H698" s="15">
        <v>66</v>
      </c>
      <c r="I698" s="82">
        <v>45227</v>
      </c>
      <c r="J698" s="15" t="s">
        <v>88</v>
      </c>
      <c r="K698" s="15" t="s">
        <v>91</v>
      </c>
      <c r="L698" s="15" t="s">
        <v>84</v>
      </c>
      <c r="M698" s="15">
        <v>1</v>
      </c>
      <c r="N698" s="83">
        <v>15.1</v>
      </c>
      <c r="O698" s="15">
        <v>5387</v>
      </c>
      <c r="P698" s="84"/>
    </row>
    <row r="699" spans="8:16" x14ac:dyDescent="0.25">
      <c r="H699" s="15">
        <v>67</v>
      </c>
      <c r="I699" s="82">
        <v>45227</v>
      </c>
      <c r="J699" s="15" t="s">
        <v>88</v>
      </c>
      <c r="K699" s="15" t="s">
        <v>91</v>
      </c>
      <c r="L699" s="15" t="s">
        <v>84</v>
      </c>
      <c r="M699" s="15">
        <v>1</v>
      </c>
      <c r="N699" s="83">
        <v>13.5</v>
      </c>
      <c r="O699" s="15">
        <v>5362</v>
      </c>
      <c r="P699" s="84"/>
    </row>
    <row r="700" spans="8:16" x14ac:dyDescent="0.25">
      <c r="H700" s="15">
        <v>68</v>
      </c>
      <c r="I700" s="82">
        <v>45227</v>
      </c>
      <c r="J700" s="15" t="s">
        <v>85</v>
      </c>
      <c r="K700" s="15" t="s">
        <v>92</v>
      </c>
      <c r="L700" s="15" t="s">
        <v>84</v>
      </c>
      <c r="M700" s="15">
        <v>1</v>
      </c>
      <c r="N700" s="83">
        <v>16.8</v>
      </c>
      <c r="O700" s="15">
        <v>5399</v>
      </c>
      <c r="P700" s="84"/>
    </row>
    <row r="701" spans="8:16" x14ac:dyDescent="0.25">
      <c r="H701" s="15">
        <v>69</v>
      </c>
      <c r="I701" s="82">
        <v>45227</v>
      </c>
      <c r="J701" s="15" t="s">
        <v>85</v>
      </c>
      <c r="K701" s="15" t="s">
        <v>92</v>
      </c>
      <c r="L701" s="15" t="s">
        <v>84</v>
      </c>
      <c r="M701" s="15">
        <v>1</v>
      </c>
      <c r="N701" s="83">
        <v>16.399999999999999</v>
      </c>
      <c r="O701" s="15">
        <v>5062</v>
      </c>
      <c r="P701" s="84"/>
    </row>
    <row r="702" spans="8:16" x14ac:dyDescent="0.25">
      <c r="H702" s="15">
        <v>70</v>
      </c>
      <c r="I702" s="82">
        <v>45227</v>
      </c>
      <c r="J702" s="15" t="s">
        <v>85</v>
      </c>
      <c r="K702" s="15" t="s">
        <v>92</v>
      </c>
      <c r="L702" s="15" t="s">
        <v>84</v>
      </c>
      <c r="M702" s="15">
        <v>1</v>
      </c>
      <c r="N702" s="83">
        <v>15.9</v>
      </c>
      <c r="O702" s="15">
        <v>5396</v>
      </c>
      <c r="P702" s="84"/>
    </row>
    <row r="703" spans="8:16" x14ac:dyDescent="0.25">
      <c r="H703" s="15">
        <v>71</v>
      </c>
      <c r="I703" s="82">
        <v>45227</v>
      </c>
      <c r="J703" s="15" t="s">
        <v>85</v>
      </c>
      <c r="K703" s="15" t="s">
        <v>87</v>
      </c>
      <c r="L703" s="15" t="s">
        <v>84</v>
      </c>
      <c r="M703" s="15">
        <v>1</v>
      </c>
      <c r="N703" s="83">
        <v>16.899999999999999</v>
      </c>
      <c r="O703" s="15">
        <v>5391</v>
      </c>
      <c r="P703" s="84"/>
    </row>
    <row r="704" spans="8:16" x14ac:dyDescent="0.25">
      <c r="H704" s="15">
        <v>72</v>
      </c>
      <c r="I704" s="82">
        <v>45227</v>
      </c>
      <c r="J704" s="15" t="s">
        <v>85</v>
      </c>
      <c r="K704" s="15" t="s">
        <v>90</v>
      </c>
      <c r="L704" s="15" t="s">
        <v>84</v>
      </c>
      <c r="M704" s="15">
        <v>1</v>
      </c>
      <c r="N704" s="83">
        <v>16.600000000000001</v>
      </c>
      <c r="O704" s="15">
        <v>5310</v>
      </c>
      <c r="P704" s="84"/>
    </row>
    <row r="705" spans="8:17" x14ac:dyDescent="0.25">
      <c r="H705" s="15">
        <v>73</v>
      </c>
      <c r="I705" s="82">
        <v>45227</v>
      </c>
      <c r="J705" s="15" t="s">
        <v>85</v>
      </c>
      <c r="K705" s="15" t="s">
        <v>97</v>
      </c>
      <c r="L705" s="15" t="s">
        <v>84</v>
      </c>
      <c r="M705" s="15">
        <v>1</v>
      </c>
      <c r="N705" s="83">
        <v>14.6</v>
      </c>
      <c r="O705" s="15">
        <v>5402</v>
      </c>
      <c r="P705" s="84"/>
    </row>
    <row r="706" spans="8:17" x14ac:dyDescent="0.25">
      <c r="H706" s="15">
        <v>74</v>
      </c>
      <c r="I706" s="82">
        <v>45227</v>
      </c>
      <c r="J706" s="15" t="s">
        <v>85</v>
      </c>
      <c r="K706" s="15" t="s">
        <v>97</v>
      </c>
      <c r="L706" s="15" t="s">
        <v>84</v>
      </c>
      <c r="M706" s="15">
        <v>1</v>
      </c>
      <c r="N706" s="83">
        <v>15.8</v>
      </c>
      <c r="O706" s="15">
        <v>5398</v>
      </c>
      <c r="P706" s="84"/>
    </row>
    <row r="707" spans="8:17" x14ac:dyDescent="0.25">
      <c r="H707" s="15">
        <v>75</v>
      </c>
      <c r="I707" s="82">
        <v>45227</v>
      </c>
      <c r="J707" s="15" t="s">
        <v>85</v>
      </c>
      <c r="K707" s="15" t="s">
        <v>97</v>
      </c>
      <c r="L707" s="15" t="s">
        <v>84</v>
      </c>
      <c r="M707" s="15">
        <v>1</v>
      </c>
      <c r="N707" s="83">
        <v>16.899999999999999</v>
      </c>
      <c r="O707" s="15">
        <v>5368</v>
      </c>
      <c r="P707" s="84"/>
    </row>
    <row r="708" spans="8:17" x14ac:dyDescent="0.25">
      <c r="H708" s="15">
        <v>76</v>
      </c>
      <c r="I708" s="82">
        <v>45227</v>
      </c>
      <c r="J708" s="15" t="s">
        <v>88</v>
      </c>
      <c r="K708" s="15" t="s">
        <v>94</v>
      </c>
      <c r="L708" s="15" t="s">
        <v>84</v>
      </c>
      <c r="M708" s="15">
        <v>1</v>
      </c>
      <c r="N708" s="83">
        <v>17.7</v>
      </c>
      <c r="O708" s="15">
        <v>5400</v>
      </c>
      <c r="P708" s="84"/>
    </row>
    <row r="709" spans="8:17" x14ac:dyDescent="0.25">
      <c r="H709" s="15">
        <v>77</v>
      </c>
      <c r="I709" s="82">
        <v>45227</v>
      </c>
      <c r="J709" s="15" t="s">
        <v>88</v>
      </c>
      <c r="K709" s="15" t="s">
        <v>94</v>
      </c>
      <c r="L709" s="15" t="s">
        <v>84</v>
      </c>
      <c r="M709" s="15">
        <v>1</v>
      </c>
      <c r="N709" s="83">
        <v>15.9</v>
      </c>
      <c r="O709" s="15">
        <v>5353</v>
      </c>
      <c r="P709" s="84"/>
    </row>
    <row r="710" spans="8:17" x14ac:dyDescent="0.25">
      <c r="H710" s="15">
        <v>78</v>
      </c>
      <c r="I710" s="82">
        <v>45227</v>
      </c>
      <c r="J710" s="15" t="s">
        <v>88</v>
      </c>
      <c r="K710" s="15" t="s">
        <v>89</v>
      </c>
      <c r="L710" s="15" t="s">
        <v>84</v>
      </c>
      <c r="M710" s="15">
        <v>1</v>
      </c>
      <c r="N710" s="83">
        <v>17</v>
      </c>
      <c r="O710" s="15">
        <v>5369</v>
      </c>
      <c r="P710" s="84"/>
    </row>
    <row r="711" spans="8:17" x14ac:dyDescent="0.25">
      <c r="H711" s="15">
        <v>79</v>
      </c>
      <c r="I711" s="82">
        <v>45227</v>
      </c>
      <c r="J711" s="15" t="s">
        <v>88</v>
      </c>
      <c r="K711" s="15" t="s">
        <v>106</v>
      </c>
      <c r="L711" s="15" t="s">
        <v>84</v>
      </c>
      <c r="M711" s="15">
        <v>1</v>
      </c>
      <c r="N711" s="83">
        <v>16.100000000000001</v>
      </c>
      <c r="O711" s="15">
        <v>5191</v>
      </c>
      <c r="P711" s="84"/>
    </row>
    <row r="712" spans="8:17" x14ac:dyDescent="0.25">
      <c r="H712" s="15">
        <v>80</v>
      </c>
      <c r="I712" s="82">
        <v>45227</v>
      </c>
      <c r="J712" s="15" t="s">
        <v>85</v>
      </c>
      <c r="K712" s="15" t="s">
        <v>86</v>
      </c>
      <c r="L712" s="15" t="s">
        <v>84</v>
      </c>
      <c r="M712" s="15">
        <v>1</v>
      </c>
      <c r="N712" s="83">
        <v>15</v>
      </c>
      <c r="O712" s="15">
        <v>5463</v>
      </c>
      <c r="P712" s="84"/>
    </row>
    <row r="713" spans="8:17" x14ac:dyDescent="0.25">
      <c r="H713" s="15">
        <v>81</v>
      </c>
      <c r="I713" s="82">
        <v>45227</v>
      </c>
      <c r="J713" s="15" t="s">
        <v>85</v>
      </c>
      <c r="K713" s="15" t="s">
        <v>86</v>
      </c>
      <c r="L713" s="15" t="s">
        <v>84</v>
      </c>
      <c r="M713" s="15">
        <v>1</v>
      </c>
      <c r="N713" s="83">
        <v>14.9</v>
      </c>
      <c r="O713" s="15">
        <v>5238</v>
      </c>
      <c r="P713" s="84"/>
    </row>
    <row r="714" spans="8:17" x14ac:dyDescent="0.25">
      <c r="H714" s="15">
        <v>82</v>
      </c>
      <c r="I714" s="82">
        <v>45227</v>
      </c>
      <c r="J714" s="15" t="s">
        <v>88</v>
      </c>
      <c r="K714" s="15" t="s">
        <v>93</v>
      </c>
      <c r="L714" s="15" t="s">
        <v>84</v>
      </c>
      <c r="M714" s="15">
        <v>1</v>
      </c>
      <c r="N714" s="83">
        <v>16.600000000000001</v>
      </c>
      <c r="O714" s="15">
        <v>5196</v>
      </c>
      <c r="P714" s="84"/>
    </row>
    <row r="715" spans="8:17" x14ac:dyDescent="0.25">
      <c r="H715" s="15">
        <v>83</v>
      </c>
      <c r="I715" s="82">
        <v>45227</v>
      </c>
      <c r="J715" s="15" t="s">
        <v>88</v>
      </c>
      <c r="K715" s="15" t="s">
        <v>94</v>
      </c>
      <c r="L715" s="15" t="s">
        <v>84</v>
      </c>
      <c r="M715" s="15">
        <v>1</v>
      </c>
      <c r="N715" s="83">
        <v>16.899999999999999</v>
      </c>
      <c r="O715" s="15">
        <v>5276</v>
      </c>
      <c r="P715" s="84"/>
    </row>
    <row r="716" spans="8:17" x14ac:dyDescent="0.25">
      <c r="H716" s="15">
        <v>84</v>
      </c>
      <c r="I716" s="82">
        <v>45227</v>
      </c>
      <c r="J716" s="15" t="s">
        <v>88</v>
      </c>
      <c r="K716" s="15" t="s">
        <v>94</v>
      </c>
      <c r="L716" s="15" t="s">
        <v>84</v>
      </c>
      <c r="M716" s="15">
        <v>1</v>
      </c>
      <c r="N716" s="83">
        <v>12.4</v>
      </c>
      <c r="O716" s="15">
        <v>5618</v>
      </c>
      <c r="P716" s="84"/>
    </row>
    <row r="717" spans="8:17" x14ac:dyDescent="0.25">
      <c r="H717" s="15">
        <v>85</v>
      </c>
      <c r="I717" s="82">
        <v>45228</v>
      </c>
      <c r="J717" s="15" t="s">
        <v>88</v>
      </c>
      <c r="K717" s="15" t="s">
        <v>94</v>
      </c>
      <c r="L717" s="15" t="s">
        <v>84</v>
      </c>
      <c r="M717" s="15">
        <v>1</v>
      </c>
      <c r="N717" s="83">
        <v>14.5</v>
      </c>
      <c r="O717" s="15">
        <v>5599</v>
      </c>
      <c r="P717" s="84"/>
    </row>
    <row r="718" spans="8:17" x14ac:dyDescent="0.25">
      <c r="H718" s="15">
        <v>86</v>
      </c>
      <c r="I718" s="82">
        <v>45228</v>
      </c>
      <c r="J718" s="15" t="s">
        <v>88</v>
      </c>
      <c r="K718" s="15" t="s">
        <v>89</v>
      </c>
      <c r="L718" s="15" t="s">
        <v>84</v>
      </c>
      <c r="M718" s="15">
        <v>1</v>
      </c>
      <c r="N718" s="83">
        <v>16.2</v>
      </c>
      <c r="O718" s="15">
        <v>5384</v>
      </c>
      <c r="P718" s="84"/>
    </row>
    <row r="719" spans="8:17" x14ac:dyDescent="0.25">
      <c r="H719" s="15">
        <v>87</v>
      </c>
      <c r="I719" s="82">
        <v>45228</v>
      </c>
      <c r="J719" s="15" t="s">
        <v>85</v>
      </c>
      <c r="K719" s="15" t="s">
        <v>87</v>
      </c>
      <c r="L719" s="15" t="s">
        <v>84</v>
      </c>
      <c r="M719" s="15">
        <v>1</v>
      </c>
      <c r="N719" s="83">
        <v>10.5</v>
      </c>
      <c r="O719" s="15">
        <v>5120</v>
      </c>
      <c r="P719" s="84"/>
    </row>
    <row r="720" spans="8:17" x14ac:dyDescent="0.25">
      <c r="H720" s="15">
        <v>88</v>
      </c>
      <c r="I720" s="82">
        <v>45228</v>
      </c>
      <c r="J720" s="15" t="s">
        <v>85</v>
      </c>
      <c r="K720" s="15" t="s">
        <v>97</v>
      </c>
      <c r="L720" s="15" t="s">
        <v>84</v>
      </c>
      <c r="M720" s="15">
        <v>1</v>
      </c>
      <c r="N720" s="83">
        <v>16.8</v>
      </c>
      <c r="O720" s="36">
        <v>5145</v>
      </c>
      <c r="P720" s="84"/>
      <c r="Q720" s="105">
        <f>N720</f>
        <v>16.8</v>
      </c>
    </row>
    <row r="721" spans="8:17" x14ac:dyDescent="0.25">
      <c r="H721" s="15">
        <v>89</v>
      </c>
      <c r="I721" s="82">
        <v>45228</v>
      </c>
      <c r="J721" s="15" t="s">
        <v>85</v>
      </c>
      <c r="K721" s="15" t="s">
        <v>96</v>
      </c>
      <c r="L721" s="15" t="s">
        <v>84</v>
      </c>
      <c r="M721" s="15">
        <v>1</v>
      </c>
      <c r="N721" s="85">
        <v>16.7</v>
      </c>
      <c r="O721" s="15">
        <v>5296</v>
      </c>
      <c r="P721" s="86" t="s">
        <v>109</v>
      </c>
    </row>
    <row r="722" spans="8:17" x14ac:dyDescent="0.25">
      <c r="H722" s="15">
        <v>90</v>
      </c>
      <c r="I722" s="82">
        <v>45228</v>
      </c>
      <c r="J722" s="15" t="s">
        <v>85</v>
      </c>
      <c r="K722" s="15" t="s">
        <v>92</v>
      </c>
      <c r="L722" s="15" t="s">
        <v>84</v>
      </c>
      <c r="M722" s="15">
        <v>1</v>
      </c>
      <c r="N722" s="83">
        <v>15.4</v>
      </c>
      <c r="O722" s="15">
        <v>5537</v>
      </c>
      <c r="P722" s="84"/>
    </row>
    <row r="723" spans="8:17" x14ac:dyDescent="0.25">
      <c r="H723" s="15">
        <v>91</v>
      </c>
      <c r="I723" s="82">
        <v>45228</v>
      </c>
      <c r="J723" s="15" t="s">
        <v>88</v>
      </c>
      <c r="K723" s="15" t="s">
        <v>93</v>
      </c>
      <c r="L723" s="15" t="s">
        <v>84</v>
      </c>
      <c r="M723" s="15">
        <v>1</v>
      </c>
      <c r="N723" s="83">
        <v>15.6</v>
      </c>
      <c r="O723" s="15">
        <v>5287</v>
      </c>
      <c r="P723" s="84"/>
    </row>
    <row r="724" spans="8:17" x14ac:dyDescent="0.25">
      <c r="H724" s="15">
        <v>92</v>
      </c>
      <c r="I724" s="82">
        <v>45228</v>
      </c>
      <c r="J724" s="15" t="s">
        <v>88</v>
      </c>
      <c r="K724" s="15" t="s">
        <v>91</v>
      </c>
      <c r="L724" s="15" t="s">
        <v>84</v>
      </c>
      <c r="M724" s="15">
        <v>1</v>
      </c>
      <c r="N724" s="83">
        <v>15.6</v>
      </c>
      <c r="O724" s="15">
        <v>5377</v>
      </c>
      <c r="P724" s="84"/>
    </row>
    <row r="725" spans="8:17" x14ac:dyDescent="0.25">
      <c r="H725" s="15">
        <v>93</v>
      </c>
      <c r="I725" s="82">
        <v>45228</v>
      </c>
      <c r="J725" s="15" t="s">
        <v>88</v>
      </c>
      <c r="K725" s="15" t="s">
        <v>91</v>
      </c>
      <c r="L725" s="15" t="s">
        <v>84</v>
      </c>
      <c r="M725" s="15">
        <v>1</v>
      </c>
      <c r="N725" s="83">
        <v>15.2</v>
      </c>
      <c r="O725" s="36">
        <v>5145</v>
      </c>
      <c r="P725" s="84"/>
      <c r="Q725" s="105">
        <f>N725</f>
        <v>15.2</v>
      </c>
    </row>
    <row r="726" spans="8:17" x14ac:dyDescent="0.25">
      <c r="H726" s="15">
        <v>94</v>
      </c>
      <c r="I726" s="82">
        <v>45228</v>
      </c>
      <c r="J726" s="15" t="s">
        <v>88</v>
      </c>
      <c r="K726" s="15" t="s">
        <v>99</v>
      </c>
      <c r="L726" s="15" t="s">
        <v>84</v>
      </c>
      <c r="M726" s="15">
        <v>1</v>
      </c>
      <c r="N726" s="83">
        <v>13.5</v>
      </c>
      <c r="O726" s="33">
        <v>5142</v>
      </c>
      <c r="P726" s="84"/>
      <c r="Q726" s="105">
        <f>N726</f>
        <v>13.5</v>
      </c>
    </row>
    <row r="727" spans="8:17" x14ac:dyDescent="0.25">
      <c r="H727" s="15">
        <v>95</v>
      </c>
      <c r="I727" s="82">
        <v>45228</v>
      </c>
      <c r="J727" s="15" t="s">
        <v>85</v>
      </c>
      <c r="K727" s="15" t="s">
        <v>90</v>
      </c>
      <c r="L727" s="15" t="s">
        <v>84</v>
      </c>
      <c r="M727" s="15">
        <v>1</v>
      </c>
      <c r="N727" s="83">
        <v>12.8</v>
      </c>
      <c r="O727" s="15">
        <v>5414</v>
      </c>
      <c r="P727" s="84"/>
    </row>
    <row r="728" spans="8:17" x14ac:dyDescent="0.25">
      <c r="H728" s="15">
        <v>96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17.3</v>
      </c>
      <c r="O728" s="36">
        <v>5145</v>
      </c>
      <c r="P728" s="84"/>
      <c r="Q728" s="105">
        <f>N728</f>
        <v>17.3</v>
      </c>
    </row>
    <row r="729" spans="8:17" x14ac:dyDescent="0.25">
      <c r="H729" s="15">
        <v>97</v>
      </c>
      <c r="I729" s="82">
        <v>45228</v>
      </c>
      <c r="J729" s="15" t="s">
        <v>85</v>
      </c>
      <c r="K729" s="15" t="s">
        <v>96</v>
      </c>
      <c r="L729" s="15" t="s">
        <v>84</v>
      </c>
      <c r="M729" s="15">
        <v>1</v>
      </c>
      <c r="N729" s="83">
        <v>18</v>
      </c>
      <c r="O729" s="15">
        <v>5631</v>
      </c>
      <c r="P729" s="84"/>
    </row>
    <row r="730" spans="8:17" x14ac:dyDescent="0.25">
      <c r="H730" s="15">
        <v>98</v>
      </c>
      <c r="I730" s="82">
        <v>45228</v>
      </c>
      <c r="J730" s="15" t="s">
        <v>85</v>
      </c>
      <c r="K730" s="15" t="s">
        <v>96</v>
      </c>
      <c r="L730" s="15" t="s">
        <v>84</v>
      </c>
      <c r="M730" s="15">
        <v>1</v>
      </c>
      <c r="N730" s="83">
        <v>17.2</v>
      </c>
      <c r="O730" s="15">
        <v>5650</v>
      </c>
      <c r="P730" s="84"/>
    </row>
    <row r="731" spans="8:17" x14ac:dyDescent="0.25">
      <c r="H731" s="15">
        <v>99</v>
      </c>
      <c r="I731" s="82">
        <v>45228</v>
      </c>
      <c r="J731" s="15" t="s">
        <v>88</v>
      </c>
      <c r="K731" s="15" t="s">
        <v>108</v>
      </c>
      <c r="L731" s="15" t="s">
        <v>84</v>
      </c>
      <c r="M731" s="15">
        <v>1</v>
      </c>
      <c r="N731" s="83">
        <v>16.899999999999999</v>
      </c>
      <c r="O731" s="15">
        <v>5385</v>
      </c>
      <c r="P731" s="84"/>
    </row>
    <row r="732" spans="8:17" x14ac:dyDescent="0.25">
      <c r="H732" s="15">
        <v>100</v>
      </c>
      <c r="I732" s="82">
        <v>45228</v>
      </c>
      <c r="J732" s="15" t="s">
        <v>85</v>
      </c>
      <c r="K732" s="15" t="s">
        <v>107</v>
      </c>
      <c r="L732" s="15" t="s">
        <v>84</v>
      </c>
      <c r="M732" s="15">
        <v>1</v>
      </c>
      <c r="N732" s="83">
        <v>10.5</v>
      </c>
      <c r="O732" s="15">
        <v>5392</v>
      </c>
      <c r="P732" s="84"/>
    </row>
    <row r="733" spans="8:17" x14ac:dyDescent="0.25">
      <c r="H733" s="15">
        <v>101</v>
      </c>
      <c r="I733" s="82">
        <v>45229</v>
      </c>
      <c r="J733" s="15" t="s">
        <v>88</v>
      </c>
      <c r="K733" s="15" t="s">
        <v>89</v>
      </c>
      <c r="L733" s="15" t="s">
        <v>84</v>
      </c>
      <c r="M733" s="15">
        <v>1</v>
      </c>
      <c r="N733" s="83">
        <v>14.9</v>
      </c>
      <c r="O733" s="15">
        <v>5698</v>
      </c>
      <c r="P733" s="84"/>
    </row>
    <row r="734" spans="8:17" x14ac:dyDescent="0.25">
      <c r="H734" s="15">
        <v>102</v>
      </c>
      <c r="I734" s="82">
        <v>45229</v>
      </c>
      <c r="J734" s="15" t="s">
        <v>88</v>
      </c>
      <c r="K734" s="15" t="s">
        <v>106</v>
      </c>
      <c r="L734" s="15" t="s">
        <v>84</v>
      </c>
      <c r="M734" s="15">
        <v>1</v>
      </c>
      <c r="N734" s="83">
        <v>12.6</v>
      </c>
      <c r="O734" s="15">
        <v>5367</v>
      </c>
      <c r="P734" s="84"/>
    </row>
    <row r="735" spans="8:17" x14ac:dyDescent="0.25">
      <c r="H735" s="15">
        <v>103</v>
      </c>
      <c r="I735" s="82">
        <v>45229</v>
      </c>
      <c r="J735" s="15" t="s">
        <v>88</v>
      </c>
      <c r="K735" s="15" t="s">
        <v>99</v>
      </c>
      <c r="L735" s="15" t="s">
        <v>84</v>
      </c>
      <c r="M735" s="15">
        <v>1</v>
      </c>
      <c r="N735" s="83">
        <v>15.9</v>
      </c>
      <c r="O735" s="15">
        <v>5410</v>
      </c>
      <c r="P735" s="84"/>
    </row>
    <row r="736" spans="8:17" x14ac:dyDescent="0.25">
      <c r="H736" s="15">
        <v>104</v>
      </c>
      <c r="I736" s="82">
        <v>45229</v>
      </c>
      <c r="J736" s="15" t="s">
        <v>85</v>
      </c>
      <c r="K736" s="15" t="s">
        <v>107</v>
      </c>
      <c r="L736" s="15" t="s">
        <v>84</v>
      </c>
      <c r="M736" s="15">
        <v>1</v>
      </c>
      <c r="N736" s="83">
        <v>8.1999999999999993</v>
      </c>
      <c r="O736" s="15">
        <v>5561</v>
      </c>
      <c r="P736" s="84"/>
    </row>
    <row r="737" spans="8:16" x14ac:dyDescent="0.25">
      <c r="H737" s="15">
        <v>105</v>
      </c>
      <c r="I737" s="82">
        <v>45229</v>
      </c>
      <c r="J737" s="15" t="s">
        <v>88</v>
      </c>
      <c r="K737" s="15" t="s">
        <v>94</v>
      </c>
      <c r="L737" s="15" t="s">
        <v>84</v>
      </c>
      <c r="M737" s="15">
        <v>1</v>
      </c>
      <c r="N737" s="83">
        <v>13.2</v>
      </c>
      <c r="O737" s="15">
        <v>5552</v>
      </c>
      <c r="P737" s="84"/>
    </row>
    <row r="738" spans="8:16" x14ac:dyDescent="0.25">
      <c r="H738" s="15">
        <v>106</v>
      </c>
      <c r="I738" s="82">
        <v>45229</v>
      </c>
      <c r="J738" s="15" t="s">
        <v>88</v>
      </c>
      <c r="K738" s="15" t="s">
        <v>96</v>
      </c>
      <c r="L738" s="15" t="s">
        <v>84</v>
      </c>
      <c r="M738" s="15">
        <v>1</v>
      </c>
      <c r="N738" s="83">
        <v>15.8</v>
      </c>
      <c r="O738" s="15">
        <v>5555</v>
      </c>
      <c r="P738" s="84"/>
    </row>
    <row r="741" spans="8:16" x14ac:dyDescent="0.25">
      <c r="H741" s="124">
        <v>1</v>
      </c>
      <c r="I741" s="125">
        <v>45232</v>
      </c>
      <c r="J741" s="124" t="s">
        <v>85</v>
      </c>
      <c r="K741" s="124" t="s">
        <v>97</v>
      </c>
      <c r="L741" s="15" t="s">
        <v>84</v>
      </c>
      <c r="M741" s="15">
        <v>1</v>
      </c>
      <c r="N741" s="83">
        <v>16.600000000000001</v>
      </c>
      <c r="O741" s="15">
        <v>5835</v>
      </c>
    </row>
    <row r="742" spans="8:16" x14ac:dyDescent="0.25">
      <c r="H742" s="124">
        <v>2</v>
      </c>
      <c r="I742" s="125">
        <v>45232</v>
      </c>
      <c r="J742" s="124" t="s">
        <v>88</v>
      </c>
      <c r="K742" s="124" t="s">
        <v>104</v>
      </c>
      <c r="L742" s="15" t="s">
        <v>84</v>
      </c>
      <c r="M742" s="15">
        <v>1</v>
      </c>
      <c r="N742" s="83">
        <v>12.8</v>
      </c>
      <c r="O742" s="15">
        <v>5605</v>
      </c>
    </row>
    <row r="743" spans="8:16" x14ac:dyDescent="0.25">
      <c r="H743" s="124">
        <v>3</v>
      </c>
      <c r="I743" s="125">
        <v>45232</v>
      </c>
      <c r="J743" s="124" t="s">
        <v>88</v>
      </c>
      <c r="K743" s="124" t="s">
        <v>104</v>
      </c>
      <c r="L743" s="15" t="s">
        <v>84</v>
      </c>
      <c r="M743" s="15">
        <v>1</v>
      </c>
      <c r="N743" s="83">
        <v>17.899999999999999</v>
      </c>
      <c r="O743" s="15">
        <v>5593</v>
      </c>
    </row>
    <row r="744" spans="8:16" x14ac:dyDescent="0.25">
      <c r="H744" s="124">
        <v>4</v>
      </c>
      <c r="I744" s="125">
        <v>45232</v>
      </c>
      <c r="J744" s="124" t="s">
        <v>88</v>
      </c>
      <c r="K744" s="124" t="s">
        <v>100</v>
      </c>
      <c r="L744" s="15" t="s">
        <v>84</v>
      </c>
      <c r="M744" s="15">
        <v>1</v>
      </c>
      <c r="N744" s="83">
        <v>13.1</v>
      </c>
      <c r="O744" s="15">
        <v>5615</v>
      </c>
    </row>
    <row r="745" spans="8:16" x14ac:dyDescent="0.25">
      <c r="H745" s="124">
        <v>5</v>
      </c>
      <c r="I745" s="125">
        <v>45232</v>
      </c>
      <c r="J745" s="124" t="s">
        <v>88</v>
      </c>
      <c r="K745" s="124" t="s">
        <v>98</v>
      </c>
      <c r="L745" s="15" t="s">
        <v>84</v>
      </c>
      <c r="M745" s="15">
        <v>1</v>
      </c>
      <c r="N745" s="83">
        <v>17.7</v>
      </c>
      <c r="O745" s="15">
        <v>5570</v>
      </c>
    </row>
    <row r="746" spans="8:16" x14ac:dyDescent="0.25">
      <c r="H746" s="124">
        <v>6</v>
      </c>
      <c r="I746" s="125">
        <v>45232</v>
      </c>
      <c r="J746" s="124" t="s">
        <v>88</v>
      </c>
      <c r="K746" s="124" t="s">
        <v>89</v>
      </c>
      <c r="L746" s="15" t="s">
        <v>84</v>
      </c>
      <c r="M746" s="15">
        <v>1</v>
      </c>
      <c r="N746" s="83">
        <v>13.9</v>
      </c>
      <c r="O746" s="15">
        <v>5868</v>
      </c>
    </row>
    <row r="747" spans="8:16" x14ac:dyDescent="0.25">
      <c r="H747" s="124">
        <v>7</v>
      </c>
      <c r="I747" s="125">
        <v>45232</v>
      </c>
      <c r="J747" s="124" t="s">
        <v>88</v>
      </c>
      <c r="K747" s="124" t="s">
        <v>91</v>
      </c>
      <c r="L747" s="15" t="s">
        <v>84</v>
      </c>
      <c r="M747" s="15">
        <v>1</v>
      </c>
      <c r="N747" s="83">
        <v>16</v>
      </c>
      <c r="O747" s="15">
        <v>5575</v>
      </c>
    </row>
    <row r="748" spans="8:16" x14ac:dyDescent="0.25">
      <c r="H748" s="124">
        <v>8</v>
      </c>
      <c r="I748" s="125">
        <v>45232</v>
      </c>
      <c r="J748" s="124" t="s">
        <v>88</v>
      </c>
      <c r="K748" s="124" t="s">
        <v>98</v>
      </c>
      <c r="L748" s="15" t="s">
        <v>84</v>
      </c>
      <c r="M748" s="15">
        <v>1</v>
      </c>
      <c r="N748" s="83">
        <v>11.2</v>
      </c>
      <c r="O748" s="15">
        <v>5875</v>
      </c>
    </row>
    <row r="749" spans="8:16" x14ac:dyDescent="0.25">
      <c r="H749" s="124">
        <v>9</v>
      </c>
      <c r="I749" s="125">
        <v>45232</v>
      </c>
      <c r="J749" s="124" t="s">
        <v>88</v>
      </c>
      <c r="K749" s="124" t="s">
        <v>94</v>
      </c>
      <c r="L749" s="15" t="s">
        <v>84</v>
      </c>
      <c r="M749" s="15">
        <v>1</v>
      </c>
      <c r="N749" s="83">
        <v>16.399999999999999</v>
      </c>
      <c r="O749" s="15">
        <v>5796</v>
      </c>
    </row>
    <row r="750" spans="8:16" x14ac:dyDescent="0.25">
      <c r="H750" s="126">
        <v>10</v>
      </c>
      <c r="I750" s="127">
        <v>45232</v>
      </c>
      <c r="J750" s="126" t="s">
        <v>88</v>
      </c>
      <c r="K750" s="126" t="s">
        <v>99</v>
      </c>
      <c r="L750" s="15" t="s">
        <v>84</v>
      </c>
      <c r="M750" s="15">
        <v>1</v>
      </c>
      <c r="N750" s="83">
        <v>12.1</v>
      </c>
      <c r="O750" s="106" t="s">
        <v>142</v>
      </c>
    </row>
    <row r="751" spans="8:16" x14ac:dyDescent="0.25">
      <c r="H751" s="124">
        <v>11</v>
      </c>
      <c r="I751" s="125">
        <v>45232</v>
      </c>
      <c r="J751" s="124" t="s">
        <v>85</v>
      </c>
      <c r="K751" s="124" t="s">
        <v>96</v>
      </c>
      <c r="L751" s="15" t="s">
        <v>84</v>
      </c>
      <c r="M751" s="15">
        <v>1</v>
      </c>
      <c r="N751" s="83">
        <v>12.2</v>
      </c>
      <c r="O751" s="15">
        <v>5669</v>
      </c>
    </row>
    <row r="752" spans="8:16" x14ac:dyDescent="0.25">
      <c r="H752" s="36">
        <v>12</v>
      </c>
      <c r="I752" s="128">
        <v>45233</v>
      </c>
      <c r="J752" s="36" t="s">
        <v>88</v>
      </c>
      <c r="K752" s="36" t="s">
        <v>91</v>
      </c>
      <c r="L752" s="36" t="s">
        <v>84</v>
      </c>
      <c r="M752" s="33">
        <v>1</v>
      </c>
      <c r="N752" s="130">
        <v>16</v>
      </c>
      <c r="O752" s="33">
        <v>5606</v>
      </c>
    </row>
    <row r="753" spans="8:15" x14ac:dyDescent="0.25">
      <c r="H753" s="36">
        <v>13</v>
      </c>
      <c r="I753" s="128">
        <v>45233</v>
      </c>
      <c r="J753" s="36" t="s">
        <v>88</v>
      </c>
      <c r="K753" s="36" t="s">
        <v>100</v>
      </c>
      <c r="L753" s="36" t="s">
        <v>84</v>
      </c>
      <c r="M753" s="33">
        <v>1</v>
      </c>
      <c r="N753" s="130">
        <v>16.399999999999999</v>
      </c>
      <c r="O753" s="33">
        <v>5632</v>
      </c>
    </row>
    <row r="754" spans="8:15" x14ac:dyDescent="0.25">
      <c r="H754" s="36">
        <v>14</v>
      </c>
      <c r="I754" s="128">
        <v>45233</v>
      </c>
      <c r="J754" s="36" t="s">
        <v>88</v>
      </c>
      <c r="K754" s="36" t="s">
        <v>104</v>
      </c>
      <c r="L754" s="36" t="s">
        <v>84</v>
      </c>
      <c r="M754" s="33">
        <v>1</v>
      </c>
      <c r="N754" s="130">
        <v>16.2</v>
      </c>
      <c r="O754" s="33">
        <v>5626</v>
      </c>
    </row>
    <row r="755" spans="8:15" x14ac:dyDescent="0.25">
      <c r="H755" s="36">
        <v>15</v>
      </c>
      <c r="I755" s="128">
        <v>45233</v>
      </c>
      <c r="J755" s="36" t="s">
        <v>88</v>
      </c>
      <c r="K755" s="36" t="s">
        <v>106</v>
      </c>
      <c r="L755" s="36" t="s">
        <v>84</v>
      </c>
      <c r="M755" s="36">
        <v>1</v>
      </c>
      <c r="N755" s="129">
        <v>13.6</v>
      </c>
      <c r="O755" s="36">
        <v>5817</v>
      </c>
    </row>
    <row r="756" spans="8:15" x14ac:dyDescent="0.25">
      <c r="H756" s="36">
        <v>16</v>
      </c>
      <c r="I756" s="128">
        <v>45233</v>
      </c>
      <c r="J756" s="36" t="s">
        <v>88</v>
      </c>
      <c r="K756" s="36" t="s">
        <v>93</v>
      </c>
      <c r="L756" s="36" t="s">
        <v>84</v>
      </c>
      <c r="M756" s="36">
        <v>1</v>
      </c>
      <c r="N756" s="129">
        <v>16</v>
      </c>
      <c r="O756" s="36">
        <v>5983</v>
      </c>
    </row>
    <row r="757" spans="8:15" x14ac:dyDescent="0.25">
      <c r="H757" s="36">
        <v>17</v>
      </c>
      <c r="I757" s="128">
        <v>45233</v>
      </c>
      <c r="J757" s="36" t="s">
        <v>85</v>
      </c>
      <c r="K757" s="36" t="s">
        <v>87</v>
      </c>
      <c r="L757" s="36" t="s">
        <v>84</v>
      </c>
      <c r="M757" s="33">
        <v>1</v>
      </c>
      <c r="N757" s="130">
        <v>17</v>
      </c>
      <c r="O757" s="33">
        <v>5876</v>
      </c>
    </row>
    <row r="758" spans="8:15" x14ac:dyDescent="0.25">
      <c r="H758" s="36">
        <v>18</v>
      </c>
      <c r="I758" s="128">
        <v>45233</v>
      </c>
      <c r="J758" s="36" t="s">
        <v>85</v>
      </c>
      <c r="K758" s="36" t="s">
        <v>96</v>
      </c>
      <c r="L758" s="36" t="s">
        <v>84</v>
      </c>
      <c r="M758" s="33">
        <v>1</v>
      </c>
      <c r="N758" s="130">
        <v>16.899999999999999</v>
      </c>
      <c r="O758" s="33">
        <v>5917</v>
      </c>
    </row>
    <row r="759" spans="8:15" x14ac:dyDescent="0.25">
      <c r="H759" s="36">
        <v>19</v>
      </c>
      <c r="I759" s="128">
        <v>45233</v>
      </c>
      <c r="J759" s="36" t="s">
        <v>85</v>
      </c>
      <c r="K759" s="36" t="s">
        <v>96</v>
      </c>
      <c r="L759" s="36" t="s">
        <v>84</v>
      </c>
      <c r="M759" s="33">
        <v>1</v>
      </c>
      <c r="N759" s="130">
        <v>12.6</v>
      </c>
      <c r="O759" s="33">
        <v>5929</v>
      </c>
    </row>
    <row r="760" spans="8:15" x14ac:dyDescent="0.25">
      <c r="H760" s="36">
        <v>20</v>
      </c>
      <c r="I760" s="128">
        <v>45233</v>
      </c>
      <c r="J760" s="36" t="s">
        <v>88</v>
      </c>
      <c r="K760" s="36" t="s">
        <v>93</v>
      </c>
      <c r="L760" s="36" t="s">
        <v>84</v>
      </c>
      <c r="M760" s="33">
        <v>1</v>
      </c>
      <c r="N760" s="130">
        <v>15.2</v>
      </c>
      <c r="O760" s="33">
        <v>5856</v>
      </c>
    </row>
    <row r="761" spans="8:15" x14ac:dyDescent="0.25">
      <c r="H761" s="33">
        <v>21</v>
      </c>
      <c r="I761" s="123">
        <v>45233</v>
      </c>
      <c r="J761" s="33" t="s">
        <v>85</v>
      </c>
      <c r="K761" s="33" t="s">
        <v>92</v>
      </c>
      <c r="L761" s="33" t="s">
        <v>84</v>
      </c>
      <c r="M761" s="33">
        <v>1</v>
      </c>
      <c r="N761" s="130">
        <v>20.100000000000001</v>
      </c>
      <c r="O761" s="33">
        <v>5892</v>
      </c>
    </row>
    <row r="762" spans="8:15" x14ac:dyDescent="0.25">
      <c r="H762" s="36">
        <v>22</v>
      </c>
      <c r="I762" s="123">
        <v>45236</v>
      </c>
      <c r="J762" s="33" t="s">
        <v>85</v>
      </c>
      <c r="K762" s="33" t="s">
        <v>92</v>
      </c>
      <c r="L762" s="33" t="s">
        <v>84</v>
      </c>
      <c r="M762" s="33">
        <v>1</v>
      </c>
      <c r="N762" s="130">
        <v>16.899999999999999</v>
      </c>
      <c r="O762" s="33">
        <v>5889</v>
      </c>
    </row>
    <row r="763" spans="8:15" x14ac:dyDescent="0.25">
      <c r="H763" s="36">
        <v>23</v>
      </c>
      <c r="I763" s="128">
        <v>45236</v>
      </c>
      <c r="J763" s="33" t="s">
        <v>88</v>
      </c>
      <c r="K763" s="33" t="s">
        <v>94</v>
      </c>
      <c r="L763" s="33" t="s">
        <v>84</v>
      </c>
      <c r="M763" s="33">
        <v>1</v>
      </c>
      <c r="N763" s="130">
        <v>18.399999999999999</v>
      </c>
      <c r="O763" s="33">
        <v>5824</v>
      </c>
    </row>
    <row r="764" spans="8:15" x14ac:dyDescent="0.25">
      <c r="H764" s="36">
        <v>24</v>
      </c>
      <c r="I764" s="128">
        <v>45236</v>
      </c>
      <c r="J764" s="33" t="s">
        <v>85</v>
      </c>
      <c r="K764" s="33" t="s">
        <v>92</v>
      </c>
      <c r="L764" s="33" t="s">
        <v>84</v>
      </c>
      <c r="M764" s="33">
        <v>1</v>
      </c>
      <c r="N764" s="130">
        <v>17.3</v>
      </c>
      <c r="O764" s="33">
        <v>5992</v>
      </c>
    </row>
    <row r="765" spans="8:15" x14ac:dyDescent="0.25">
      <c r="H765" s="36">
        <v>25</v>
      </c>
      <c r="I765" s="128">
        <v>45236</v>
      </c>
      <c r="J765" s="33" t="s">
        <v>85</v>
      </c>
      <c r="K765" s="33" t="s">
        <v>92</v>
      </c>
      <c r="L765" s="33" t="s">
        <v>84</v>
      </c>
      <c r="M765" s="33">
        <v>1</v>
      </c>
      <c r="N765" s="130">
        <v>16.399999999999999</v>
      </c>
      <c r="O765" s="33">
        <v>5738</v>
      </c>
    </row>
    <row r="766" spans="8:15" x14ac:dyDescent="0.25">
      <c r="H766" s="36">
        <v>26</v>
      </c>
      <c r="I766" s="123">
        <v>45236</v>
      </c>
      <c r="J766" s="33" t="s">
        <v>85</v>
      </c>
      <c r="K766" s="33" t="s">
        <v>92</v>
      </c>
      <c r="L766" s="33" t="s">
        <v>84</v>
      </c>
      <c r="M766" s="33">
        <v>1</v>
      </c>
      <c r="N766" s="130">
        <v>15.7</v>
      </c>
      <c r="O766" s="33">
        <v>5834</v>
      </c>
    </row>
    <row r="767" spans="8:15" x14ac:dyDescent="0.25">
      <c r="H767" s="33">
        <v>27</v>
      </c>
      <c r="I767" s="123">
        <v>45236</v>
      </c>
      <c r="J767" s="33" t="s">
        <v>85</v>
      </c>
      <c r="K767" s="33" t="s">
        <v>92</v>
      </c>
      <c r="L767" s="33" t="s">
        <v>84</v>
      </c>
      <c r="M767" s="33">
        <v>1</v>
      </c>
      <c r="N767" s="130">
        <v>16.7</v>
      </c>
      <c r="O767" s="33">
        <v>5851</v>
      </c>
    </row>
    <row r="768" spans="8:15" x14ac:dyDescent="0.25">
      <c r="H768" s="33">
        <v>28</v>
      </c>
      <c r="I768" s="123">
        <v>45236</v>
      </c>
      <c r="J768" s="33" t="s">
        <v>85</v>
      </c>
      <c r="K768" s="33" t="s">
        <v>92</v>
      </c>
      <c r="L768" s="33" t="s">
        <v>84</v>
      </c>
      <c r="M768" s="33">
        <v>1</v>
      </c>
      <c r="N768" s="130">
        <v>17.5</v>
      </c>
      <c r="O768" s="33">
        <v>6003</v>
      </c>
    </row>
    <row r="769" spans="8:15" x14ac:dyDescent="0.25">
      <c r="H769" s="33">
        <v>29</v>
      </c>
      <c r="I769" s="123">
        <v>45236</v>
      </c>
      <c r="J769" s="33" t="s">
        <v>85</v>
      </c>
      <c r="K769" s="33" t="s">
        <v>92</v>
      </c>
      <c r="L769" s="33" t="s">
        <v>84</v>
      </c>
      <c r="M769" s="33">
        <v>1</v>
      </c>
      <c r="N769" s="130">
        <v>13</v>
      </c>
      <c r="O769" s="33">
        <v>5724</v>
      </c>
    </row>
    <row r="770" spans="8:15" x14ac:dyDescent="0.25">
      <c r="H770" s="33">
        <v>30</v>
      </c>
      <c r="I770" s="123">
        <v>45236</v>
      </c>
      <c r="J770" s="33" t="s">
        <v>85</v>
      </c>
      <c r="K770" s="33" t="s">
        <v>92</v>
      </c>
      <c r="L770" s="33" t="s">
        <v>84</v>
      </c>
      <c r="M770" s="33">
        <v>1</v>
      </c>
      <c r="N770" s="130">
        <v>10.7</v>
      </c>
      <c r="O770" s="33">
        <v>5921</v>
      </c>
    </row>
    <row r="771" spans="8:15" x14ac:dyDescent="0.25">
      <c r="H771" s="33">
        <v>31</v>
      </c>
      <c r="I771" s="123">
        <v>45236</v>
      </c>
      <c r="J771" s="33" t="s">
        <v>85</v>
      </c>
      <c r="K771" s="33" t="s">
        <v>87</v>
      </c>
      <c r="L771" s="33" t="s">
        <v>84</v>
      </c>
      <c r="M771" s="33">
        <v>1</v>
      </c>
      <c r="N771" s="130">
        <v>13.4</v>
      </c>
      <c r="O771" s="33">
        <v>5890</v>
      </c>
    </row>
    <row r="772" spans="8:15" x14ac:dyDescent="0.25">
      <c r="H772" s="33">
        <v>32</v>
      </c>
      <c r="I772" s="123">
        <v>45236</v>
      </c>
      <c r="J772" s="33" t="s">
        <v>85</v>
      </c>
      <c r="K772" s="33" t="s">
        <v>87</v>
      </c>
      <c r="L772" s="33" t="s">
        <v>84</v>
      </c>
      <c r="M772" s="33">
        <v>1</v>
      </c>
      <c r="N772" s="130">
        <v>14.6</v>
      </c>
      <c r="O772" s="33">
        <v>5934</v>
      </c>
    </row>
    <row r="773" spans="8:15" x14ac:dyDescent="0.25">
      <c r="H773" s="33">
        <v>33</v>
      </c>
      <c r="I773" s="123">
        <v>45236</v>
      </c>
      <c r="J773" s="33" t="s">
        <v>85</v>
      </c>
      <c r="K773" s="33" t="s">
        <v>92</v>
      </c>
      <c r="L773" s="33" t="s">
        <v>84</v>
      </c>
      <c r="M773" s="33">
        <v>1</v>
      </c>
      <c r="N773" s="130">
        <v>16.2</v>
      </c>
      <c r="O773" s="33">
        <v>5195</v>
      </c>
    </row>
    <row r="774" spans="8:15" x14ac:dyDescent="0.25">
      <c r="H774" s="33">
        <v>34</v>
      </c>
      <c r="I774" s="123">
        <v>45236</v>
      </c>
      <c r="J774" s="33" t="s">
        <v>88</v>
      </c>
      <c r="K774" s="33" t="s">
        <v>100</v>
      </c>
      <c r="L774" s="33" t="s">
        <v>84</v>
      </c>
      <c r="M774" s="33">
        <v>1</v>
      </c>
      <c r="N774" s="130">
        <v>16.7</v>
      </c>
      <c r="O774" s="33">
        <v>5636</v>
      </c>
    </row>
    <row r="775" spans="8:15" x14ac:dyDescent="0.25">
      <c r="H775" s="33">
        <v>35</v>
      </c>
      <c r="I775" s="123">
        <v>45236</v>
      </c>
      <c r="J775" s="33" t="s">
        <v>88</v>
      </c>
      <c r="K775" s="33" t="s">
        <v>99</v>
      </c>
      <c r="L775" s="33" t="s">
        <v>84</v>
      </c>
      <c r="M775" s="33">
        <v>1</v>
      </c>
      <c r="N775" s="130">
        <v>12.8</v>
      </c>
      <c r="O775" s="33">
        <v>5964</v>
      </c>
    </row>
    <row r="776" spans="8:15" x14ac:dyDescent="0.25">
      <c r="H776" s="33">
        <v>36</v>
      </c>
      <c r="I776" s="123">
        <v>45236</v>
      </c>
      <c r="J776" s="33" t="s">
        <v>88</v>
      </c>
      <c r="K776" s="33" t="s">
        <v>98</v>
      </c>
      <c r="L776" s="33" t="s">
        <v>84</v>
      </c>
      <c r="M776" s="33">
        <v>1</v>
      </c>
      <c r="N776" s="130">
        <v>10.1</v>
      </c>
      <c r="O776" s="33">
        <v>5873</v>
      </c>
    </row>
    <row r="777" spans="8:15" x14ac:dyDescent="0.25">
      <c r="H777" s="33">
        <v>37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15</v>
      </c>
      <c r="O777" s="33">
        <v>5808</v>
      </c>
    </row>
    <row r="778" spans="8:15" x14ac:dyDescent="0.25">
      <c r="H778" s="33">
        <v>38</v>
      </c>
      <c r="I778" s="123">
        <v>45236</v>
      </c>
      <c r="J778" s="33" t="s">
        <v>85</v>
      </c>
      <c r="K778" s="33" t="s">
        <v>96</v>
      </c>
      <c r="L778" s="33" t="s">
        <v>84</v>
      </c>
      <c r="M778" s="33">
        <v>1</v>
      </c>
      <c r="N778" s="130">
        <v>13.5</v>
      </c>
      <c r="O778" s="33">
        <v>5629</v>
      </c>
    </row>
    <row r="779" spans="8:15" x14ac:dyDescent="0.25">
      <c r="H779" s="33">
        <v>39</v>
      </c>
      <c r="I779" s="123">
        <v>45236</v>
      </c>
      <c r="J779" s="33" t="s">
        <v>88</v>
      </c>
      <c r="K779" s="33" t="s">
        <v>98</v>
      </c>
      <c r="L779" s="33" t="s">
        <v>84</v>
      </c>
      <c r="M779" s="33">
        <v>1</v>
      </c>
      <c r="N779" s="130">
        <v>12.1</v>
      </c>
      <c r="O779" s="33">
        <v>5705</v>
      </c>
    </row>
    <row r="780" spans="8:15" x14ac:dyDescent="0.25">
      <c r="H780" s="33">
        <v>40</v>
      </c>
      <c r="I780" s="123">
        <v>45236</v>
      </c>
      <c r="J780" s="33" t="s">
        <v>85</v>
      </c>
      <c r="K780" s="33" t="s">
        <v>86</v>
      </c>
      <c r="L780" s="33" t="s">
        <v>84</v>
      </c>
      <c r="M780" s="33">
        <v>1</v>
      </c>
      <c r="N780" s="130">
        <v>13</v>
      </c>
      <c r="O780" s="33">
        <v>5710</v>
      </c>
    </row>
    <row r="781" spans="8:15" x14ac:dyDescent="0.25">
      <c r="H781" s="33">
        <v>41</v>
      </c>
      <c r="I781" s="123">
        <v>45238</v>
      </c>
      <c r="J781" s="33" t="s">
        <v>85</v>
      </c>
      <c r="K781" s="33" t="s">
        <v>143</v>
      </c>
      <c r="L781" s="33" t="s">
        <v>84</v>
      </c>
      <c r="M781" s="33">
        <v>1</v>
      </c>
      <c r="N781" s="130">
        <v>11.6</v>
      </c>
      <c r="O781" s="33">
        <v>5740</v>
      </c>
    </row>
    <row r="782" spans="8:15" x14ac:dyDescent="0.25">
      <c r="H782" s="36">
        <v>42</v>
      </c>
      <c r="I782" s="123">
        <v>45238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16.8</v>
      </c>
      <c r="O782" s="33">
        <v>5729</v>
      </c>
    </row>
    <row r="783" spans="8:15" x14ac:dyDescent="0.25">
      <c r="H783" s="33">
        <v>43</v>
      </c>
      <c r="I783" s="123">
        <v>45238</v>
      </c>
      <c r="J783" s="33" t="s">
        <v>88</v>
      </c>
      <c r="K783" s="33" t="s">
        <v>100</v>
      </c>
      <c r="L783" s="33" t="s">
        <v>84</v>
      </c>
      <c r="M783" s="33">
        <v>1</v>
      </c>
      <c r="N783" s="130">
        <v>16.5</v>
      </c>
      <c r="O783" s="33">
        <v>5689</v>
      </c>
    </row>
    <row r="784" spans="8:15" x14ac:dyDescent="0.25">
      <c r="H784" s="33">
        <v>44</v>
      </c>
      <c r="I784" s="123">
        <v>45238</v>
      </c>
      <c r="J784" s="33" t="s">
        <v>85</v>
      </c>
      <c r="K784" s="33" t="s">
        <v>107</v>
      </c>
      <c r="L784" s="33" t="s">
        <v>84</v>
      </c>
      <c r="M784" s="33">
        <v>1</v>
      </c>
      <c r="N784" s="130">
        <v>10.4</v>
      </c>
      <c r="O784" s="33">
        <v>5739</v>
      </c>
    </row>
    <row r="785" spans="8:15" x14ac:dyDescent="0.25">
      <c r="H785" s="33">
        <v>45</v>
      </c>
      <c r="I785" s="123">
        <v>45238</v>
      </c>
      <c r="J785" s="33" t="s">
        <v>88</v>
      </c>
      <c r="K785" s="33" t="s">
        <v>98</v>
      </c>
      <c r="L785" s="33" t="s">
        <v>84</v>
      </c>
      <c r="M785" s="33">
        <v>1</v>
      </c>
      <c r="N785" s="130">
        <v>14.5</v>
      </c>
      <c r="O785" s="33">
        <v>5755</v>
      </c>
    </row>
    <row r="786" spans="8:15" x14ac:dyDescent="0.25">
      <c r="H786" s="33">
        <v>46</v>
      </c>
      <c r="I786" s="123">
        <v>45238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14.5</v>
      </c>
      <c r="O786" s="33">
        <v>5674</v>
      </c>
    </row>
    <row r="787" spans="8:15" x14ac:dyDescent="0.25">
      <c r="H787" s="33">
        <v>47</v>
      </c>
      <c r="I787" s="123">
        <v>45238</v>
      </c>
      <c r="J787" s="33" t="s">
        <v>88</v>
      </c>
      <c r="K787" s="33" t="s">
        <v>91</v>
      </c>
      <c r="L787" s="33" t="s">
        <v>84</v>
      </c>
      <c r="M787" s="33">
        <v>1</v>
      </c>
      <c r="N787" s="130">
        <v>15</v>
      </c>
      <c r="O787" s="33">
        <v>5731</v>
      </c>
    </row>
    <row r="788" spans="8:15" x14ac:dyDescent="0.25">
      <c r="H788" s="33">
        <v>48</v>
      </c>
      <c r="I788" s="123">
        <v>45238</v>
      </c>
      <c r="J788" s="33" t="s">
        <v>88</v>
      </c>
      <c r="K788" s="33" t="s">
        <v>89</v>
      </c>
      <c r="L788" s="33" t="s">
        <v>84</v>
      </c>
      <c r="M788" s="33">
        <v>1</v>
      </c>
      <c r="N788" s="130">
        <v>17.100000000000001</v>
      </c>
      <c r="O788" s="33">
        <v>5995</v>
      </c>
    </row>
    <row r="789" spans="8:15" x14ac:dyDescent="0.25">
      <c r="H789" s="33">
        <v>49</v>
      </c>
      <c r="I789" s="123">
        <v>45238</v>
      </c>
      <c r="J789" s="33" t="s">
        <v>85</v>
      </c>
      <c r="K789" s="33" t="s">
        <v>90</v>
      </c>
      <c r="L789" s="33" t="s">
        <v>84</v>
      </c>
      <c r="M789" s="33">
        <v>1</v>
      </c>
      <c r="N789" s="130">
        <v>16.5</v>
      </c>
      <c r="O789" s="33">
        <v>5709</v>
      </c>
    </row>
    <row r="790" spans="8:15" x14ac:dyDescent="0.25">
      <c r="H790" s="33">
        <v>50</v>
      </c>
      <c r="I790" s="123">
        <v>45238</v>
      </c>
      <c r="J790" s="33" t="s">
        <v>85</v>
      </c>
      <c r="K790" s="33" t="s">
        <v>87</v>
      </c>
      <c r="L790" s="33" t="s">
        <v>84</v>
      </c>
      <c r="M790" s="33">
        <v>1</v>
      </c>
      <c r="N790" s="130">
        <v>15.1</v>
      </c>
      <c r="O790" s="33">
        <v>5770</v>
      </c>
    </row>
    <row r="791" spans="8:15" x14ac:dyDescent="0.25">
      <c r="H791" s="33">
        <v>51</v>
      </c>
      <c r="I791" s="123">
        <v>45238</v>
      </c>
      <c r="J791" s="33" t="s">
        <v>85</v>
      </c>
      <c r="K791" s="33" t="s">
        <v>87</v>
      </c>
      <c r="L791" s="33" t="s">
        <v>84</v>
      </c>
      <c r="M791" s="33">
        <v>1</v>
      </c>
      <c r="N791" s="130">
        <v>12</v>
      </c>
      <c r="O791" s="33">
        <v>5872</v>
      </c>
    </row>
    <row r="792" spans="8:15" x14ac:dyDescent="0.25">
      <c r="H792" s="33">
        <v>52</v>
      </c>
      <c r="I792" s="123">
        <v>45239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13.5</v>
      </c>
      <c r="O792" s="33">
        <v>5776</v>
      </c>
    </row>
    <row r="793" spans="8:15" x14ac:dyDescent="0.25">
      <c r="H793" s="33">
        <v>53</v>
      </c>
      <c r="I793" s="123">
        <v>45239</v>
      </c>
      <c r="J793" s="33" t="s">
        <v>85</v>
      </c>
      <c r="K793" s="33" t="s">
        <v>86</v>
      </c>
      <c r="L793" s="33" t="s">
        <v>84</v>
      </c>
      <c r="M793" s="33">
        <v>1</v>
      </c>
      <c r="N793" s="130">
        <v>16.2</v>
      </c>
      <c r="O793" s="33">
        <v>5757</v>
      </c>
    </row>
    <row r="794" spans="8:15" x14ac:dyDescent="0.25">
      <c r="H794" s="36">
        <v>54</v>
      </c>
      <c r="I794" s="123">
        <v>45239</v>
      </c>
      <c r="J794" s="33" t="s">
        <v>85</v>
      </c>
      <c r="K794" s="33" t="s">
        <v>86</v>
      </c>
      <c r="L794" s="33" t="s">
        <v>84</v>
      </c>
      <c r="M794" s="33">
        <v>1</v>
      </c>
      <c r="N794" s="130">
        <v>15.9</v>
      </c>
      <c r="O794" s="33">
        <v>5743</v>
      </c>
    </row>
    <row r="795" spans="8:15" x14ac:dyDescent="0.25">
      <c r="H795" s="33">
        <v>55</v>
      </c>
      <c r="I795" s="123">
        <v>45239</v>
      </c>
      <c r="J795" s="33" t="s">
        <v>88</v>
      </c>
      <c r="K795" s="33" t="s">
        <v>91</v>
      </c>
      <c r="L795" s="33" t="s">
        <v>84</v>
      </c>
      <c r="M795" s="33">
        <v>1</v>
      </c>
      <c r="N795" s="130">
        <v>15.1</v>
      </c>
      <c r="O795" s="33">
        <v>5734</v>
      </c>
    </row>
    <row r="796" spans="8:15" x14ac:dyDescent="0.25">
      <c r="H796" s="33">
        <v>56</v>
      </c>
      <c r="I796" s="123">
        <v>45239</v>
      </c>
      <c r="J796" s="33" t="s">
        <v>85</v>
      </c>
      <c r="K796" s="33" t="s">
        <v>97</v>
      </c>
      <c r="L796" s="33" t="s">
        <v>84</v>
      </c>
      <c r="M796" s="33">
        <v>1</v>
      </c>
      <c r="N796" s="130">
        <v>15.4</v>
      </c>
      <c r="O796" s="33">
        <v>5772</v>
      </c>
    </row>
    <row r="797" spans="8:15" x14ac:dyDescent="0.25">
      <c r="H797" s="33">
        <v>57</v>
      </c>
      <c r="I797" s="123">
        <v>45239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14.3</v>
      </c>
      <c r="O797" s="33">
        <v>5826</v>
      </c>
    </row>
    <row r="798" spans="8:15" x14ac:dyDescent="0.25">
      <c r="H798" s="33">
        <v>58</v>
      </c>
      <c r="I798" s="123">
        <v>45239</v>
      </c>
      <c r="J798" s="33" t="s">
        <v>85</v>
      </c>
      <c r="K798" s="33" t="s">
        <v>92</v>
      </c>
      <c r="L798" s="33" t="s">
        <v>84</v>
      </c>
      <c r="M798" s="33">
        <v>1</v>
      </c>
      <c r="N798" s="130">
        <v>15.9</v>
      </c>
      <c r="O798" s="33">
        <v>5777</v>
      </c>
    </row>
    <row r="799" spans="8:15" x14ac:dyDescent="0.25">
      <c r="H799" s="33">
        <v>59</v>
      </c>
      <c r="I799" s="123">
        <v>45239</v>
      </c>
      <c r="J799" s="33" t="s">
        <v>88</v>
      </c>
      <c r="K799" s="33" t="s">
        <v>106</v>
      </c>
      <c r="L799" s="33" t="s">
        <v>84</v>
      </c>
      <c r="M799" s="33">
        <v>1</v>
      </c>
      <c r="N799" s="130">
        <v>13.9</v>
      </c>
      <c r="O799" s="33">
        <v>5503</v>
      </c>
    </row>
    <row r="800" spans="8:15" x14ac:dyDescent="0.25">
      <c r="H800" s="33">
        <v>60</v>
      </c>
      <c r="I800" s="123">
        <v>45239</v>
      </c>
      <c r="J800" s="33" t="s">
        <v>88</v>
      </c>
      <c r="K800" s="33" t="s">
        <v>89</v>
      </c>
      <c r="L800" s="33" t="s">
        <v>84</v>
      </c>
      <c r="M800" s="33">
        <v>1</v>
      </c>
      <c r="N800" s="130">
        <v>13.3</v>
      </c>
      <c r="O800" s="33">
        <v>5627</v>
      </c>
    </row>
    <row r="801" spans="8:15" x14ac:dyDescent="0.25">
      <c r="H801" s="33">
        <v>61</v>
      </c>
      <c r="I801" s="123">
        <v>45239</v>
      </c>
      <c r="J801" s="33" t="s">
        <v>88</v>
      </c>
      <c r="K801" s="33" t="s">
        <v>98</v>
      </c>
      <c r="L801" s="33" t="s">
        <v>84</v>
      </c>
      <c r="M801" s="33">
        <v>1</v>
      </c>
      <c r="N801" s="130">
        <v>17.399999999999999</v>
      </c>
      <c r="O801" s="33">
        <v>5866</v>
      </c>
    </row>
    <row r="802" spans="8:15" x14ac:dyDescent="0.25">
      <c r="H802" s="33">
        <v>62</v>
      </c>
      <c r="I802" s="123">
        <v>45239</v>
      </c>
      <c r="J802" s="33" t="s">
        <v>88</v>
      </c>
      <c r="K802" s="33" t="s">
        <v>99</v>
      </c>
      <c r="L802" s="33" t="s">
        <v>84</v>
      </c>
      <c r="M802" s="33">
        <v>1</v>
      </c>
      <c r="N802" s="130">
        <v>14.2</v>
      </c>
      <c r="O802" s="33">
        <v>5869</v>
      </c>
    </row>
    <row r="803" spans="8:15" x14ac:dyDescent="0.25">
      <c r="H803" s="33">
        <v>63</v>
      </c>
      <c r="I803" s="123">
        <v>45239</v>
      </c>
      <c r="J803" s="33" t="s">
        <v>88</v>
      </c>
      <c r="K803" s="33" t="s">
        <v>99</v>
      </c>
      <c r="L803" s="33" t="s">
        <v>84</v>
      </c>
      <c r="M803" s="33">
        <v>1</v>
      </c>
      <c r="N803" s="130">
        <v>16.600000000000001</v>
      </c>
      <c r="O803" s="33">
        <v>5922</v>
      </c>
    </row>
    <row r="804" spans="8:15" x14ac:dyDescent="0.25">
      <c r="H804" s="33">
        <v>64</v>
      </c>
      <c r="I804" s="123">
        <v>45239</v>
      </c>
      <c r="J804" s="33" t="s">
        <v>85</v>
      </c>
      <c r="K804" s="33" t="s">
        <v>96</v>
      </c>
      <c r="L804" s="33" t="s">
        <v>84</v>
      </c>
      <c r="M804" s="33">
        <v>1</v>
      </c>
      <c r="N804" s="130">
        <v>15.7</v>
      </c>
      <c r="O804" s="33">
        <v>5612</v>
      </c>
    </row>
    <row r="805" spans="8:15" x14ac:dyDescent="0.25">
      <c r="H805" s="33">
        <v>65</v>
      </c>
      <c r="I805" s="123">
        <v>45239</v>
      </c>
      <c r="J805" s="33" t="s">
        <v>88</v>
      </c>
      <c r="K805" s="33" t="s">
        <v>89</v>
      </c>
      <c r="L805" s="33" t="s">
        <v>84</v>
      </c>
      <c r="M805" s="33">
        <v>1</v>
      </c>
      <c r="N805" s="130">
        <v>16.5</v>
      </c>
      <c r="O805" s="33">
        <v>5607</v>
      </c>
    </row>
    <row r="806" spans="8:15" x14ac:dyDescent="0.25">
      <c r="H806" s="33">
        <v>66</v>
      </c>
      <c r="I806" s="123">
        <v>45239</v>
      </c>
      <c r="J806" s="33" t="s">
        <v>85</v>
      </c>
      <c r="K806" s="33" t="s">
        <v>92</v>
      </c>
      <c r="L806" s="33" t="s">
        <v>84</v>
      </c>
      <c r="M806" s="33">
        <v>1</v>
      </c>
      <c r="N806" s="130">
        <v>14.7</v>
      </c>
      <c r="O806" s="33">
        <v>5987</v>
      </c>
    </row>
    <row r="807" spans="8:15" x14ac:dyDescent="0.25">
      <c r="H807" s="33">
        <v>67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15.6</v>
      </c>
      <c r="O807" s="33">
        <v>5578</v>
      </c>
    </row>
    <row r="808" spans="8:15" x14ac:dyDescent="0.25">
      <c r="H808" s="33">
        <v>68</v>
      </c>
      <c r="I808" s="123">
        <v>45239</v>
      </c>
      <c r="J808" s="33" t="s">
        <v>88</v>
      </c>
      <c r="K808" s="33" t="s">
        <v>91</v>
      </c>
      <c r="L808" s="33" t="s">
        <v>84</v>
      </c>
      <c r="M808" s="33">
        <v>1</v>
      </c>
      <c r="N808" s="130">
        <v>15.4</v>
      </c>
      <c r="O808" s="33">
        <v>5780</v>
      </c>
    </row>
    <row r="809" spans="8:15" x14ac:dyDescent="0.25">
      <c r="H809" s="33">
        <v>69</v>
      </c>
      <c r="I809" s="123">
        <v>45239</v>
      </c>
      <c r="J809" s="33" t="s">
        <v>88</v>
      </c>
      <c r="K809" s="33" t="s">
        <v>89</v>
      </c>
      <c r="L809" s="33" t="s">
        <v>84</v>
      </c>
      <c r="M809" s="33">
        <v>1</v>
      </c>
      <c r="N809" s="130">
        <v>8.8000000000000007</v>
      </c>
      <c r="O809" s="33">
        <v>5979</v>
      </c>
    </row>
    <row r="810" spans="8:15" x14ac:dyDescent="0.25">
      <c r="H810" s="33">
        <v>70</v>
      </c>
      <c r="I810" s="123">
        <v>45239</v>
      </c>
      <c r="J810" s="33" t="s">
        <v>88</v>
      </c>
      <c r="K810" s="33" t="s">
        <v>93</v>
      </c>
      <c r="L810" s="33" t="s">
        <v>84</v>
      </c>
      <c r="M810" s="33">
        <v>1</v>
      </c>
      <c r="N810" s="130">
        <v>15.7</v>
      </c>
      <c r="O810" s="33">
        <v>5763</v>
      </c>
    </row>
    <row r="811" spans="8:15" x14ac:dyDescent="0.25">
      <c r="H811" s="33">
        <v>71</v>
      </c>
      <c r="I811" s="123">
        <v>45239</v>
      </c>
      <c r="J811" s="33" t="s">
        <v>88</v>
      </c>
      <c r="K811" s="33" t="s">
        <v>93</v>
      </c>
      <c r="L811" s="33" t="s">
        <v>84</v>
      </c>
      <c r="M811" s="33">
        <v>1</v>
      </c>
      <c r="N811" s="130">
        <v>15.9</v>
      </c>
      <c r="O811" s="33">
        <v>5789</v>
      </c>
    </row>
    <row r="812" spans="8:15" x14ac:dyDescent="0.25">
      <c r="H812" s="33">
        <v>72</v>
      </c>
      <c r="I812" s="123">
        <v>45240</v>
      </c>
      <c r="J812" s="33" t="s">
        <v>85</v>
      </c>
      <c r="K812" s="33" t="s">
        <v>90</v>
      </c>
      <c r="L812" s="33" t="s">
        <v>84</v>
      </c>
      <c r="M812" s="33">
        <v>1</v>
      </c>
      <c r="N812" s="130">
        <v>15.5</v>
      </c>
      <c r="O812" s="33">
        <v>5736</v>
      </c>
    </row>
    <row r="813" spans="8:15" x14ac:dyDescent="0.25">
      <c r="H813" s="33">
        <v>73</v>
      </c>
      <c r="I813" s="123">
        <v>45240</v>
      </c>
      <c r="J813" s="33" t="s">
        <v>85</v>
      </c>
      <c r="K813" s="33" t="s">
        <v>96</v>
      </c>
      <c r="L813" s="33" t="s">
        <v>84</v>
      </c>
      <c r="M813" s="33">
        <v>1</v>
      </c>
      <c r="N813" s="130">
        <v>12.3</v>
      </c>
      <c r="O813" s="33">
        <v>5673</v>
      </c>
    </row>
    <row r="814" spans="8:15" x14ac:dyDescent="0.25">
      <c r="H814" s="33">
        <v>74</v>
      </c>
      <c r="I814" s="123">
        <v>45240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13.4</v>
      </c>
      <c r="O814" s="33">
        <v>5637</v>
      </c>
    </row>
    <row r="815" spans="8:15" x14ac:dyDescent="0.25">
      <c r="H815" s="33">
        <v>75</v>
      </c>
      <c r="I815" s="123">
        <v>45240</v>
      </c>
      <c r="J815" s="33" t="s">
        <v>88</v>
      </c>
      <c r="K815" s="33" t="s">
        <v>106</v>
      </c>
      <c r="L815" s="33" t="s">
        <v>84</v>
      </c>
      <c r="M815" s="33">
        <v>1</v>
      </c>
      <c r="N815" s="130">
        <v>15.9</v>
      </c>
      <c r="O815" s="33">
        <v>5838</v>
      </c>
    </row>
    <row r="816" spans="8:15" x14ac:dyDescent="0.25">
      <c r="H816" s="33">
        <v>76</v>
      </c>
      <c r="I816" s="123">
        <v>45240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11.7</v>
      </c>
      <c r="O816" s="33">
        <v>5893</v>
      </c>
    </row>
    <row r="817" spans="8:17" x14ac:dyDescent="0.25">
      <c r="H817" s="36">
        <v>77</v>
      </c>
      <c r="I817" s="128">
        <v>45240</v>
      </c>
      <c r="J817" s="36" t="s">
        <v>88</v>
      </c>
      <c r="K817" s="36" t="s">
        <v>106</v>
      </c>
      <c r="L817" s="36" t="s">
        <v>84</v>
      </c>
      <c r="M817" s="36">
        <v>1</v>
      </c>
      <c r="N817" s="129">
        <v>16.399999999999999</v>
      </c>
      <c r="O817" s="36">
        <v>5554</v>
      </c>
    </row>
    <row r="818" spans="8:17" x14ac:dyDescent="0.25">
      <c r="H818" s="33">
        <v>78</v>
      </c>
      <c r="I818" s="123">
        <v>45240</v>
      </c>
      <c r="J818" s="33" t="s">
        <v>88</v>
      </c>
      <c r="K818" s="33" t="s">
        <v>106</v>
      </c>
      <c r="L818" s="33" t="s">
        <v>84</v>
      </c>
      <c r="M818" s="33">
        <v>1</v>
      </c>
      <c r="N818" s="130">
        <v>13.3</v>
      </c>
      <c r="O818" s="33">
        <v>5841</v>
      </c>
    </row>
    <row r="819" spans="8:17" x14ac:dyDescent="0.25">
      <c r="H819" s="33">
        <v>79</v>
      </c>
      <c r="I819" s="123">
        <v>45240</v>
      </c>
      <c r="J819" s="33" t="s">
        <v>85</v>
      </c>
      <c r="K819" s="33" t="s">
        <v>92</v>
      </c>
      <c r="L819" s="33" t="s">
        <v>84</v>
      </c>
      <c r="M819" s="33">
        <v>1</v>
      </c>
      <c r="N819" s="130">
        <v>12.3</v>
      </c>
      <c r="O819" s="33">
        <v>5540</v>
      </c>
    </row>
    <row r="820" spans="8:17" x14ac:dyDescent="0.25">
      <c r="H820" s="33">
        <v>80</v>
      </c>
      <c r="I820" s="123">
        <v>45240</v>
      </c>
      <c r="J820" s="33" t="s">
        <v>88</v>
      </c>
      <c r="K820" s="33" t="s">
        <v>91</v>
      </c>
      <c r="L820" s="33" t="s">
        <v>84</v>
      </c>
      <c r="M820" s="33">
        <v>1</v>
      </c>
      <c r="N820" s="130">
        <v>16.600000000000001</v>
      </c>
      <c r="O820" s="33">
        <v>5682</v>
      </c>
    </row>
    <row r="821" spans="8:17" x14ac:dyDescent="0.25">
      <c r="H821" s="36">
        <v>81</v>
      </c>
      <c r="I821" s="128">
        <v>45240</v>
      </c>
      <c r="J821" s="36" t="s">
        <v>88</v>
      </c>
      <c r="K821" s="36" t="s">
        <v>91</v>
      </c>
      <c r="L821" s="36" t="s">
        <v>84</v>
      </c>
      <c r="M821" s="36">
        <v>1</v>
      </c>
      <c r="N821" s="129">
        <v>13.3</v>
      </c>
      <c r="O821" s="36">
        <v>5572</v>
      </c>
    </row>
    <row r="822" spans="8:17" x14ac:dyDescent="0.25">
      <c r="H822" s="33">
        <v>82</v>
      </c>
      <c r="I822" s="123">
        <v>45240</v>
      </c>
      <c r="J822" s="33" t="s">
        <v>85</v>
      </c>
      <c r="K822" s="33" t="s">
        <v>87</v>
      </c>
      <c r="L822" s="33" t="s">
        <v>84</v>
      </c>
      <c r="M822" s="33">
        <v>1</v>
      </c>
      <c r="N822" s="130">
        <v>10.9</v>
      </c>
      <c r="O822" s="33">
        <v>5642</v>
      </c>
    </row>
    <row r="823" spans="8:17" x14ac:dyDescent="0.25">
      <c r="H823" s="33">
        <v>83</v>
      </c>
      <c r="I823" s="123">
        <v>45240</v>
      </c>
      <c r="J823" s="33" t="s">
        <v>88</v>
      </c>
      <c r="K823" s="33" t="s">
        <v>94</v>
      </c>
      <c r="L823" s="33" t="s">
        <v>84</v>
      </c>
      <c r="M823" s="33">
        <v>1</v>
      </c>
      <c r="N823" s="130">
        <v>15.6</v>
      </c>
      <c r="O823" s="33">
        <v>5730</v>
      </c>
    </row>
    <row r="824" spans="8:17" x14ac:dyDescent="0.25">
      <c r="H824" s="33">
        <v>84</v>
      </c>
      <c r="I824" s="123">
        <v>45240</v>
      </c>
      <c r="J824" s="33" t="s">
        <v>88</v>
      </c>
      <c r="K824" s="33" t="s">
        <v>99</v>
      </c>
      <c r="L824" s="33" t="s">
        <v>84</v>
      </c>
      <c r="M824" s="33">
        <v>1</v>
      </c>
      <c r="N824" s="130">
        <v>20.2</v>
      </c>
      <c r="O824" s="33">
        <v>5737</v>
      </c>
    </row>
    <row r="825" spans="8:17" x14ac:dyDescent="0.25">
      <c r="H825" s="33">
        <v>85</v>
      </c>
      <c r="I825" s="123">
        <v>45240</v>
      </c>
      <c r="J825" s="33" t="s">
        <v>85</v>
      </c>
      <c r="K825" s="33" t="s">
        <v>86</v>
      </c>
      <c r="L825" s="33" t="s">
        <v>84</v>
      </c>
      <c r="M825" s="33">
        <v>1</v>
      </c>
      <c r="N825" s="130">
        <v>12.9</v>
      </c>
      <c r="O825" s="33">
        <v>5783</v>
      </c>
    </row>
    <row r="826" spans="8:17" x14ac:dyDescent="0.25">
      <c r="H826" s="33">
        <v>86</v>
      </c>
      <c r="I826" s="123">
        <v>45240</v>
      </c>
      <c r="J826" s="33" t="s">
        <v>88</v>
      </c>
      <c r="K826" s="33" t="s">
        <v>89</v>
      </c>
      <c r="L826" s="33" t="s">
        <v>84</v>
      </c>
      <c r="M826" s="33">
        <v>1</v>
      </c>
      <c r="N826" s="130">
        <v>16.100000000000001</v>
      </c>
      <c r="O826" s="33">
        <v>5850</v>
      </c>
    </row>
    <row r="827" spans="8:17" x14ac:dyDescent="0.25">
      <c r="H827" s="33">
        <v>87</v>
      </c>
      <c r="I827" s="123">
        <v>45240</v>
      </c>
      <c r="J827" s="33" t="s">
        <v>88</v>
      </c>
      <c r="K827" s="33" t="s">
        <v>89</v>
      </c>
      <c r="L827" s="33" t="s">
        <v>84</v>
      </c>
      <c r="M827" s="33">
        <v>1</v>
      </c>
      <c r="N827" s="130">
        <v>15</v>
      </c>
      <c r="O827" s="33">
        <v>5980</v>
      </c>
    </row>
    <row r="828" spans="8:17" x14ac:dyDescent="0.25">
      <c r="H828" s="33">
        <v>88</v>
      </c>
      <c r="I828" s="123">
        <v>45240</v>
      </c>
      <c r="J828" s="33" t="s">
        <v>85</v>
      </c>
      <c r="K828" s="33" t="s">
        <v>92</v>
      </c>
      <c r="L828" s="33" t="s">
        <v>84</v>
      </c>
      <c r="M828" s="33">
        <v>1</v>
      </c>
      <c r="N828" s="130">
        <v>12.3</v>
      </c>
      <c r="O828" s="33">
        <v>5679</v>
      </c>
    </row>
    <row r="829" spans="8:17" x14ac:dyDescent="0.25">
      <c r="H829" s="33">
        <v>89</v>
      </c>
      <c r="I829" s="123">
        <v>45240</v>
      </c>
      <c r="J829" s="33" t="s">
        <v>88</v>
      </c>
      <c r="K829" s="33" t="s">
        <v>99</v>
      </c>
      <c r="L829" s="33" t="s">
        <v>84</v>
      </c>
      <c r="M829" s="33">
        <v>1</v>
      </c>
      <c r="N829" s="130">
        <v>14.9</v>
      </c>
      <c r="O829" s="133" t="s">
        <v>144</v>
      </c>
      <c r="Q829" s="105">
        <f>N829</f>
        <v>14.9</v>
      </c>
    </row>
    <row r="830" spans="8:17" x14ac:dyDescent="0.25">
      <c r="H830" s="33">
        <v>90</v>
      </c>
      <c r="I830" s="123">
        <v>45240</v>
      </c>
      <c r="J830" s="33" t="s">
        <v>85</v>
      </c>
      <c r="K830" s="33" t="s">
        <v>96</v>
      </c>
      <c r="L830" s="33" t="s">
        <v>84</v>
      </c>
      <c r="M830" s="33">
        <v>1</v>
      </c>
      <c r="N830" s="130">
        <v>12.9</v>
      </c>
      <c r="O830" s="131" t="s">
        <v>145</v>
      </c>
      <c r="Q830" s="105">
        <f>N830</f>
        <v>12.9</v>
      </c>
    </row>
    <row r="831" spans="8:17" x14ac:dyDescent="0.25">
      <c r="H831" s="126">
        <v>91</v>
      </c>
      <c r="I831" s="127">
        <v>45240</v>
      </c>
      <c r="J831" s="126" t="s">
        <v>85</v>
      </c>
      <c r="K831" s="126" t="s">
        <v>96</v>
      </c>
      <c r="L831" s="126" t="s">
        <v>84</v>
      </c>
      <c r="M831" s="126">
        <v>1</v>
      </c>
      <c r="N831" s="132">
        <v>18.8</v>
      </c>
      <c r="O831" s="126">
        <v>5975</v>
      </c>
    </row>
    <row r="832" spans="8:17" x14ac:dyDescent="0.25">
      <c r="H832" s="33">
        <v>92</v>
      </c>
      <c r="I832" s="123">
        <v>45240</v>
      </c>
      <c r="J832" s="33" t="s">
        <v>85</v>
      </c>
      <c r="K832" s="33" t="s">
        <v>97</v>
      </c>
      <c r="L832" s="33" t="s">
        <v>84</v>
      </c>
      <c r="M832" s="33">
        <v>1</v>
      </c>
      <c r="N832" s="130">
        <v>13</v>
      </c>
      <c r="O832" s="131" t="s">
        <v>145</v>
      </c>
      <c r="Q832" s="105">
        <f>N832</f>
        <v>13</v>
      </c>
    </row>
    <row r="833" spans="8:15" x14ac:dyDescent="0.25">
      <c r="H833" s="33">
        <v>93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17.5</v>
      </c>
      <c r="O833" s="33">
        <v>5981</v>
      </c>
    </row>
    <row r="834" spans="8:15" x14ac:dyDescent="0.25">
      <c r="H834" s="33">
        <v>94</v>
      </c>
      <c r="I834" s="123">
        <v>45240</v>
      </c>
      <c r="J834" s="33" t="s">
        <v>88</v>
      </c>
      <c r="K834" s="33" t="s">
        <v>94</v>
      </c>
      <c r="L834" s="33" t="s">
        <v>84</v>
      </c>
      <c r="M834" s="33">
        <v>1</v>
      </c>
      <c r="N834" s="130">
        <v>16.100000000000001</v>
      </c>
      <c r="O834" s="33">
        <v>5939</v>
      </c>
    </row>
    <row r="835" spans="8:15" x14ac:dyDescent="0.25">
      <c r="H835" s="33">
        <v>95</v>
      </c>
      <c r="I835" s="123">
        <v>45240</v>
      </c>
      <c r="J835" s="33" t="s">
        <v>88</v>
      </c>
      <c r="K835" s="33" t="s">
        <v>89</v>
      </c>
      <c r="L835" s="33" t="s">
        <v>84</v>
      </c>
      <c r="M835" s="33">
        <v>1</v>
      </c>
      <c r="N835" s="130">
        <v>10.4</v>
      </c>
      <c r="O835" s="33">
        <v>5874</v>
      </c>
    </row>
    <row r="836" spans="8:15" x14ac:dyDescent="0.25">
      <c r="H836" s="33">
        <v>96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12.9</v>
      </c>
      <c r="O836" s="33">
        <v>5865</v>
      </c>
    </row>
    <row r="837" spans="8:15" x14ac:dyDescent="0.25">
      <c r="H837" s="33">
        <v>97</v>
      </c>
      <c r="I837" s="123">
        <v>45240</v>
      </c>
      <c r="J837" s="33" t="s">
        <v>88</v>
      </c>
      <c r="K837" s="33" t="s">
        <v>104</v>
      </c>
      <c r="L837" s="33" t="s">
        <v>84</v>
      </c>
      <c r="M837" s="33">
        <v>1</v>
      </c>
      <c r="N837" s="130">
        <v>11.4</v>
      </c>
      <c r="O837" s="33">
        <v>5820</v>
      </c>
    </row>
    <row r="838" spans="8:15" x14ac:dyDescent="0.25">
      <c r="H838" s="33">
        <v>98</v>
      </c>
      <c r="I838" s="123">
        <v>45240</v>
      </c>
      <c r="J838" s="33" t="s">
        <v>88</v>
      </c>
      <c r="K838" s="33" t="s">
        <v>104</v>
      </c>
      <c r="L838" s="33" t="s">
        <v>84</v>
      </c>
      <c r="M838" s="33">
        <v>1</v>
      </c>
      <c r="N838" s="130">
        <v>16.899999999999999</v>
      </c>
      <c r="O838" s="33">
        <v>5811</v>
      </c>
    </row>
    <row r="839" spans="8:15" x14ac:dyDescent="0.25">
      <c r="H839" s="33">
        <v>99</v>
      </c>
      <c r="I839" s="123">
        <v>45240</v>
      </c>
      <c r="J839" s="33" t="s">
        <v>85</v>
      </c>
      <c r="K839" s="33" t="s">
        <v>97</v>
      </c>
      <c r="L839" s="33" t="s">
        <v>84</v>
      </c>
      <c r="M839" s="33">
        <v>1</v>
      </c>
      <c r="N839" s="130">
        <v>11.1</v>
      </c>
      <c r="O839" s="33">
        <v>5859</v>
      </c>
    </row>
    <row r="840" spans="8:15" x14ac:dyDescent="0.25">
      <c r="H840" s="33">
        <v>100</v>
      </c>
      <c r="I840" s="123">
        <v>45240</v>
      </c>
      <c r="J840" s="33" t="s">
        <v>85</v>
      </c>
      <c r="K840" s="33" t="s">
        <v>143</v>
      </c>
      <c r="L840" s="33" t="s">
        <v>84</v>
      </c>
      <c r="M840" s="33">
        <v>1</v>
      </c>
      <c r="N840" s="130">
        <v>11</v>
      </c>
      <c r="O840" s="33">
        <v>5741</v>
      </c>
    </row>
    <row r="841" spans="8:15" x14ac:dyDescent="0.25">
      <c r="H841" s="33">
        <v>101</v>
      </c>
      <c r="I841" s="123">
        <v>45240</v>
      </c>
      <c r="J841" s="33" t="s">
        <v>88</v>
      </c>
      <c r="K841" s="33" t="s">
        <v>98</v>
      </c>
      <c r="L841" s="33" t="s">
        <v>84</v>
      </c>
      <c r="M841" s="33">
        <v>1</v>
      </c>
      <c r="N841" s="130">
        <v>14.1</v>
      </c>
      <c r="O841" s="33">
        <v>5744</v>
      </c>
    </row>
    <row r="842" spans="8:15" x14ac:dyDescent="0.25">
      <c r="H842" s="33">
        <v>102</v>
      </c>
      <c r="I842" s="123">
        <v>45240</v>
      </c>
      <c r="J842" s="33" t="s">
        <v>88</v>
      </c>
      <c r="K842" s="33" t="s">
        <v>91</v>
      </c>
      <c r="L842" s="33" t="s">
        <v>84</v>
      </c>
      <c r="M842" s="33">
        <v>1</v>
      </c>
      <c r="N842" s="130">
        <v>12.9</v>
      </c>
      <c r="O842" s="33">
        <v>5854</v>
      </c>
    </row>
    <row r="843" spans="8:15" x14ac:dyDescent="0.25">
      <c r="H843" s="33">
        <v>103</v>
      </c>
      <c r="I843" s="123">
        <v>45240</v>
      </c>
      <c r="J843" s="33" t="s">
        <v>88</v>
      </c>
      <c r="K843" s="33" t="s">
        <v>91</v>
      </c>
      <c r="L843" s="33" t="s">
        <v>84</v>
      </c>
      <c r="M843" s="33">
        <v>1</v>
      </c>
      <c r="N843" s="130">
        <v>11.3</v>
      </c>
      <c r="O843" s="33">
        <v>5831</v>
      </c>
    </row>
    <row r="844" spans="8:15" x14ac:dyDescent="0.25">
      <c r="H844" s="33">
        <v>104</v>
      </c>
      <c r="I844" s="123">
        <v>45240</v>
      </c>
      <c r="J844" s="33" t="s">
        <v>85</v>
      </c>
      <c r="K844" s="33" t="s">
        <v>86</v>
      </c>
      <c r="L844" s="33" t="s">
        <v>84</v>
      </c>
      <c r="M844" s="33">
        <v>1</v>
      </c>
      <c r="N844" s="130">
        <v>16.8</v>
      </c>
      <c r="O844" s="33">
        <v>5809</v>
      </c>
    </row>
    <row r="845" spans="8:15" x14ac:dyDescent="0.25">
      <c r="H845" s="33">
        <v>105</v>
      </c>
      <c r="I845" s="123">
        <v>45240</v>
      </c>
      <c r="J845" s="33" t="s">
        <v>85</v>
      </c>
      <c r="K845" s="33" t="s">
        <v>90</v>
      </c>
      <c r="L845" s="33" t="s">
        <v>84</v>
      </c>
      <c r="M845" s="33">
        <v>1</v>
      </c>
      <c r="N845" s="130">
        <v>16.8</v>
      </c>
      <c r="O845" s="33">
        <v>5775</v>
      </c>
    </row>
    <row r="846" spans="8:15" x14ac:dyDescent="0.25">
      <c r="H846" s="33">
        <v>106</v>
      </c>
      <c r="I846" s="123">
        <v>45240</v>
      </c>
      <c r="J846" s="33" t="s">
        <v>85</v>
      </c>
      <c r="K846" s="33" t="s">
        <v>90</v>
      </c>
      <c r="L846" s="33" t="s">
        <v>84</v>
      </c>
      <c r="M846" s="33">
        <v>1</v>
      </c>
      <c r="N846" s="130">
        <v>14.1</v>
      </c>
      <c r="O846" s="33">
        <v>5843</v>
      </c>
    </row>
    <row r="847" spans="8:15" x14ac:dyDescent="0.25">
      <c r="H847" s="33">
        <v>107</v>
      </c>
      <c r="I847" s="123">
        <v>45240</v>
      </c>
      <c r="J847" s="33" t="s">
        <v>85</v>
      </c>
      <c r="K847" s="33" t="s">
        <v>90</v>
      </c>
      <c r="L847" s="33" t="s">
        <v>84</v>
      </c>
      <c r="M847" s="33">
        <v>1</v>
      </c>
      <c r="N847" s="130">
        <v>13.9</v>
      </c>
      <c r="O847" s="33">
        <v>5846</v>
      </c>
    </row>
    <row r="848" spans="8:15" x14ac:dyDescent="0.25">
      <c r="H848" s="33">
        <v>108</v>
      </c>
      <c r="I848" s="123">
        <v>45240</v>
      </c>
      <c r="J848" s="33" t="s">
        <v>85</v>
      </c>
      <c r="K848" s="33" t="s">
        <v>87</v>
      </c>
      <c r="L848" s="33" t="s">
        <v>84</v>
      </c>
      <c r="M848" s="33">
        <v>1</v>
      </c>
      <c r="N848" s="130">
        <v>12.1</v>
      </c>
      <c r="O848" s="33">
        <v>5839</v>
      </c>
    </row>
    <row r="849" spans="8:15" x14ac:dyDescent="0.25">
      <c r="H849" s="33">
        <v>109</v>
      </c>
      <c r="I849" s="123">
        <v>45240</v>
      </c>
      <c r="J849" s="33" t="s">
        <v>85</v>
      </c>
      <c r="K849" s="33" t="s">
        <v>87</v>
      </c>
      <c r="L849" s="33" t="s">
        <v>84</v>
      </c>
      <c r="M849" s="33">
        <v>1</v>
      </c>
      <c r="N849" s="130">
        <v>17.5</v>
      </c>
      <c r="O849" s="33">
        <v>5779</v>
      </c>
    </row>
    <row r="850" spans="8:15" x14ac:dyDescent="0.25">
      <c r="H850" s="33">
        <v>110</v>
      </c>
      <c r="I850" s="123">
        <v>45241</v>
      </c>
      <c r="J850" s="33" t="s">
        <v>88</v>
      </c>
      <c r="K850" s="33" t="s">
        <v>94</v>
      </c>
      <c r="L850" s="33" t="s">
        <v>84</v>
      </c>
      <c r="M850" s="33">
        <v>1</v>
      </c>
      <c r="N850" s="130">
        <v>13.4</v>
      </c>
      <c r="O850" s="33">
        <v>5857</v>
      </c>
    </row>
    <row r="851" spans="8:15" x14ac:dyDescent="0.25">
      <c r="H851" s="33">
        <v>111</v>
      </c>
      <c r="I851" s="123">
        <v>45241</v>
      </c>
      <c r="J851" s="33" t="s">
        <v>88</v>
      </c>
      <c r="K851" s="33" t="s">
        <v>89</v>
      </c>
      <c r="L851" s="33" t="s">
        <v>84</v>
      </c>
      <c r="M851" s="33">
        <v>1</v>
      </c>
      <c r="N851" s="130">
        <v>13.7</v>
      </c>
      <c r="O851" s="33">
        <v>5860</v>
      </c>
    </row>
    <row r="852" spans="8:15" x14ac:dyDescent="0.25">
      <c r="H852" s="33">
        <v>112</v>
      </c>
      <c r="I852" s="123">
        <v>45241</v>
      </c>
      <c r="J852" s="33" t="s">
        <v>88</v>
      </c>
      <c r="K852" s="33" t="s">
        <v>89</v>
      </c>
      <c r="L852" s="33" t="s">
        <v>84</v>
      </c>
      <c r="M852" s="33">
        <v>1</v>
      </c>
      <c r="N852" s="130">
        <v>15.9</v>
      </c>
      <c r="O852" s="33">
        <v>5821</v>
      </c>
    </row>
    <row r="853" spans="8:15" x14ac:dyDescent="0.25">
      <c r="H853" s="33">
        <v>113</v>
      </c>
      <c r="I853" s="123">
        <v>45241</v>
      </c>
      <c r="J853" s="33" t="s">
        <v>88</v>
      </c>
      <c r="K853" s="33" t="s">
        <v>89</v>
      </c>
      <c r="L853" s="33" t="s">
        <v>84</v>
      </c>
      <c r="M853" s="33">
        <v>1</v>
      </c>
      <c r="N853" s="130">
        <v>13.6</v>
      </c>
      <c r="O853" s="33">
        <v>5871</v>
      </c>
    </row>
    <row r="854" spans="8:15" x14ac:dyDescent="0.25">
      <c r="H854" s="33">
        <v>114</v>
      </c>
      <c r="I854" s="123">
        <v>45241</v>
      </c>
      <c r="J854" s="33" t="s">
        <v>88</v>
      </c>
      <c r="K854" s="33" t="s">
        <v>89</v>
      </c>
      <c r="L854" s="33" t="s">
        <v>84</v>
      </c>
      <c r="M854" s="33">
        <v>1</v>
      </c>
      <c r="N854" s="130">
        <v>16</v>
      </c>
      <c r="O854" s="33">
        <v>5877</v>
      </c>
    </row>
    <row r="855" spans="8:15" x14ac:dyDescent="0.25">
      <c r="H855" s="33">
        <v>115</v>
      </c>
      <c r="I855" s="123">
        <v>45241</v>
      </c>
      <c r="J855" s="33" t="s">
        <v>85</v>
      </c>
      <c r="K855" s="33" t="s">
        <v>87</v>
      </c>
      <c r="L855" s="33" t="s">
        <v>84</v>
      </c>
      <c r="M855" s="33">
        <v>1</v>
      </c>
      <c r="N855" s="130">
        <v>13</v>
      </c>
      <c r="O855" s="33">
        <v>5782</v>
      </c>
    </row>
    <row r="856" spans="8:15" x14ac:dyDescent="0.25">
      <c r="H856" s="33">
        <v>116</v>
      </c>
      <c r="I856" s="123">
        <v>45241</v>
      </c>
      <c r="J856" s="33" t="s">
        <v>85</v>
      </c>
      <c r="K856" s="33" t="s">
        <v>87</v>
      </c>
      <c r="L856" s="33" t="s">
        <v>84</v>
      </c>
      <c r="M856" s="33">
        <v>1</v>
      </c>
      <c r="N856" s="130">
        <v>14.6</v>
      </c>
      <c r="O856" s="33">
        <v>5773</v>
      </c>
    </row>
    <row r="857" spans="8:15" x14ac:dyDescent="0.25">
      <c r="H857" s="36">
        <v>117</v>
      </c>
      <c r="I857" s="123">
        <v>45241</v>
      </c>
      <c r="J857" s="33" t="s">
        <v>85</v>
      </c>
      <c r="K857" s="33" t="s">
        <v>87</v>
      </c>
      <c r="L857" s="33" t="s">
        <v>84</v>
      </c>
      <c r="M857" s="33">
        <v>1</v>
      </c>
      <c r="N857" s="130">
        <v>17.399999999999999</v>
      </c>
      <c r="O857" s="33">
        <v>5716</v>
      </c>
    </row>
    <row r="858" spans="8:15" x14ac:dyDescent="0.25">
      <c r="H858" s="33">
        <v>118</v>
      </c>
      <c r="I858" s="123">
        <v>45241</v>
      </c>
      <c r="J858" s="33" t="s">
        <v>85</v>
      </c>
      <c r="K858" s="33" t="s">
        <v>90</v>
      </c>
      <c r="L858" s="33" t="s">
        <v>84</v>
      </c>
      <c r="M858" s="33">
        <v>1</v>
      </c>
      <c r="N858" s="130">
        <v>16.5</v>
      </c>
      <c r="O858" s="33">
        <v>5920</v>
      </c>
    </row>
    <row r="859" spans="8:15" x14ac:dyDescent="0.25">
      <c r="H859" s="36">
        <v>119</v>
      </c>
      <c r="I859" s="123">
        <v>45241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12.7</v>
      </c>
      <c r="O859" s="33">
        <v>5899</v>
      </c>
    </row>
    <row r="860" spans="8:15" x14ac:dyDescent="0.25">
      <c r="H860" s="36">
        <v>120</v>
      </c>
      <c r="I860" s="123">
        <v>45241</v>
      </c>
      <c r="J860" s="33" t="s">
        <v>85</v>
      </c>
      <c r="K860" s="33" t="s">
        <v>87</v>
      </c>
      <c r="L860" s="33" t="s">
        <v>84</v>
      </c>
      <c r="M860" s="33">
        <v>1</v>
      </c>
      <c r="N860" s="130">
        <v>16.399999999999999</v>
      </c>
      <c r="O860" s="33">
        <v>5898</v>
      </c>
    </row>
    <row r="861" spans="8:15" x14ac:dyDescent="0.25">
      <c r="H861" s="36">
        <v>121</v>
      </c>
      <c r="I861" s="123">
        <v>45241</v>
      </c>
      <c r="J861" s="33" t="s">
        <v>85</v>
      </c>
      <c r="K861" s="33" t="s">
        <v>92</v>
      </c>
      <c r="L861" s="33" t="s">
        <v>84</v>
      </c>
      <c r="M861" s="33">
        <v>1</v>
      </c>
      <c r="N861" s="130">
        <v>16.3</v>
      </c>
      <c r="O861" s="33">
        <v>5982</v>
      </c>
    </row>
    <row r="862" spans="8:15" x14ac:dyDescent="0.25">
      <c r="H862" s="33">
        <v>122</v>
      </c>
      <c r="I862" s="123">
        <v>45241</v>
      </c>
      <c r="J862" s="33" t="s">
        <v>88</v>
      </c>
      <c r="K862" s="33" t="s">
        <v>99</v>
      </c>
      <c r="L862" s="33" t="s">
        <v>84</v>
      </c>
      <c r="M862" s="33">
        <v>1</v>
      </c>
      <c r="N862" s="130">
        <v>16.399999999999999</v>
      </c>
      <c r="O862" s="33">
        <v>5849</v>
      </c>
    </row>
    <row r="863" spans="8:15" x14ac:dyDescent="0.25">
      <c r="H863" s="33">
        <v>123</v>
      </c>
      <c r="I863" s="123">
        <v>45241</v>
      </c>
      <c r="J863" s="33" t="s">
        <v>85</v>
      </c>
      <c r="K863" s="33" t="s">
        <v>96</v>
      </c>
      <c r="L863" s="33" t="s">
        <v>84</v>
      </c>
      <c r="M863" s="33">
        <v>1</v>
      </c>
      <c r="N863" s="130">
        <v>17.8</v>
      </c>
      <c r="O863" s="33">
        <v>5968</v>
      </c>
    </row>
    <row r="864" spans="8:15" x14ac:dyDescent="0.25">
      <c r="H864" s="33">
        <v>124</v>
      </c>
      <c r="I864" s="123">
        <v>45241</v>
      </c>
      <c r="J864" s="33" t="s">
        <v>88</v>
      </c>
      <c r="K864" s="33" t="s">
        <v>94</v>
      </c>
      <c r="L864" s="33" t="s">
        <v>84</v>
      </c>
      <c r="M864" s="33">
        <v>1</v>
      </c>
      <c r="N864" s="130">
        <v>12.3</v>
      </c>
      <c r="O864" s="33">
        <v>5971</v>
      </c>
    </row>
    <row r="865" spans="8:17" x14ac:dyDescent="0.25">
      <c r="H865" s="33">
        <v>125</v>
      </c>
      <c r="I865" s="123">
        <v>45241</v>
      </c>
      <c r="J865" s="33" t="s">
        <v>88</v>
      </c>
      <c r="K865" s="33" t="s">
        <v>94</v>
      </c>
      <c r="L865" s="33" t="s">
        <v>84</v>
      </c>
      <c r="M865" s="33">
        <v>1</v>
      </c>
      <c r="N865" s="130">
        <v>13.5</v>
      </c>
      <c r="O865" s="33">
        <v>5916</v>
      </c>
    </row>
    <row r="866" spans="8:17" x14ac:dyDescent="0.25">
      <c r="H866" s="33">
        <v>126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14.3</v>
      </c>
      <c r="O866" s="33">
        <v>5974</v>
      </c>
    </row>
    <row r="867" spans="8:17" x14ac:dyDescent="0.25">
      <c r="H867" s="33">
        <v>127</v>
      </c>
      <c r="I867" s="123">
        <v>45241</v>
      </c>
      <c r="J867" s="33" t="s">
        <v>88</v>
      </c>
      <c r="K867" s="33" t="s">
        <v>89</v>
      </c>
      <c r="L867" s="33" t="s">
        <v>84</v>
      </c>
      <c r="M867" s="33">
        <v>1</v>
      </c>
      <c r="N867" s="130">
        <v>14.6</v>
      </c>
      <c r="O867" s="33">
        <v>5897</v>
      </c>
    </row>
    <row r="868" spans="8:17" x14ac:dyDescent="0.25">
      <c r="H868" s="33">
        <v>128</v>
      </c>
      <c r="I868" s="123">
        <v>45241</v>
      </c>
      <c r="J868" s="33" t="s">
        <v>88</v>
      </c>
      <c r="K868" s="33" t="s">
        <v>89</v>
      </c>
      <c r="L868" s="33" t="s">
        <v>84</v>
      </c>
      <c r="M868" s="33">
        <v>1</v>
      </c>
      <c r="N868" s="130">
        <v>12.5</v>
      </c>
      <c r="O868" s="33">
        <v>5887</v>
      </c>
    </row>
    <row r="869" spans="8:17" x14ac:dyDescent="0.25">
      <c r="H869" s="33">
        <v>129</v>
      </c>
      <c r="I869" s="123">
        <v>45241</v>
      </c>
      <c r="J869" s="33" t="s">
        <v>85</v>
      </c>
      <c r="K869" s="33" t="s">
        <v>97</v>
      </c>
      <c r="L869" s="33" t="s">
        <v>84</v>
      </c>
      <c r="M869" s="33">
        <v>1</v>
      </c>
      <c r="N869" s="130">
        <v>16.5</v>
      </c>
      <c r="O869" s="33">
        <v>5823</v>
      </c>
    </row>
    <row r="870" spans="8:17" x14ac:dyDescent="0.25">
      <c r="H870" s="36">
        <v>130</v>
      </c>
      <c r="I870" s="128">
        <v>45241</v>
      </c>
      <c r="J870" s="36" t="s">
        <v>88</v>
      </c>
      <c r="K870" s="36" t="s">
        <v>104</v>
      </c>
      <c r="L870" s="36" t="s">
        <v>84</v>
      </c>
      <c r="M870" s="36">
        <v>1</v>
      </c>
      <c r="N870" s="129">
        <v>11.7</v>
      </c>
      <c r="O870" s="36">
        <v>5915</v>
      </c>
    </row>
    <row r="871" spans="8:17" x14ac:dyDescent="0.25">
      <c r="H871" s="33">
        <v>131</v>
      </c>
      <c r="I871" s="123">
        <v>45241</v>
      </c>
      <c r="J871" s="33" t="s">
        <v>85</v>
      </c>
      <c r="K871" s="33" t="s">
        <v>97</v>
      </c>
      <c r="L871" s="33" t="s">
        <v>84</v>
      </c>
      <c r="M871" s="33">
        <v>1</v>
      </c>
      <c r="N871" s="130">
        <v>11.3</v>
      </c>
      <c r="O871" s="33">
        <v>5878</v>
      </c>
    </row>
    <row r="872" spans="8:17" x14ac:dyDescent="0.25">
      <c r="H872" s="33">
        <v>132</v>
      </c>
      <c r="I872" s="123">
        <v>45241</v>
      </c>
      <c r="J872" s="33" t="s">
        <v>85</v>
      </c>
      <c r="K872" s="33" t="s">
        <v>107</v>
      </c>
      <c r="L872" s="33" t="s">
        <v>84</v>
      </c>
      <c r="M872" s="33">
        <v>1</v>
      </c>
      <c r="N872" s="130">
        <v>10</v>
      </c>
      <c r="O872" s="33">
        <v>5794</v>
      </c>
    </row>
    <row r="873" spans="8:17" x14ac:dyDescent="0.25">
      <c r="H873" s="36">
        <v>133</v>
      </c>
      <c r="I873" s="128">
        <v>45241</v>
      </c>
      <c r="J873" s="36" t="s">
        <v>88</v>
      </c>
      <c r="K873" s="36" t="s">
        <v>91</v>
      </c>
      <c r="L873" s="36" t="s">
        <v>84</v>
      </c>
      <c r="M873" s="36">
        <v>1</v>
      </c>
      <c r="N873" s="129">
        <v>16.2</v>
      </c>
      <c r="O873" s="36">
        <v>5828</v>
      </c>
    </row>
    <row r="874" spans="8:17" x14ac:dyDescent="0.25">
      <c r="H874" s="33">
        <v>134</v>
      </c>
      <c r="I874" s="123">
        <v>45241</v>
      </c>
      <c r="J874" s="33" t="s">
        <v>85</v>
      </c>
      <c r="K874" s="33" t="s">
        <v>87</v>
      </c>
      <c r="L874" s="33" t="s">
        <v>84</v>
      </c>
      <c r="M874" s="33">
        <v>1</v>
      </c>
      <c r="N874" s="130">
        <v>12.8</v>
      </c>
      <c r="O874" s="33">
        <v>5928</v>
      </c>
    </row>
    <row r="875" spans="8:17" x14ac:dyDescent="0.25">
      <c r="H875" s="33">
        <v>135</v>
      </c>
      <c r="I875" s="123">
        <v>45241</v>
      </c>
      <c r="J875" s="33" t="s">
        <v>85</v>
      </c>
      <c r="K875" s="33" t="s">
        <v>90</v>
      </c>
      <c r="L875" s="33" t="s">
        <v>84</v>
      </c>
      <c r="M875" s="33">
        <v>1</v>
      </c>
      <c r="N875" s="130">
        <v>16.8</v>
      </c>
      <c r="O875" s="33">
        <v>5886</v>
      </c>
    </row>
    <row r="876" spans="8:17" x14ac:dyDescent="0.25">
      <c r="H876" s="33">
        <v>136</v>
      </c>
      <c r="I876" s="123">
        <v>45241</v>
      </c>
      <c r="J876" s="33" t="s">
        <v>88</v>
      </c>
      <c r="K876" s="33" t="s">
        <v>91</v>
      </c>
      <c r="L876" s="33" t="s">
        <v>84</v>
      </c>
      <c r="M876" s="33">
        <v>1</v>
      </c>
      <c r="N876" s="130">
        <v>12.4</v>
      </c>
      <c r="O876" s="33">
        <v>5903</v>
      </c>
    </row>
    <row r="877" spans="8:17" x14ac:dyDescent="0.25">
      <c r="H877" s="33">
        <v>137</v>
      </c>
      <c r="I877" s="123">
        <v>45241</v>
      </c>
      <c r="J877" s="33" t="s">
        <v>88</v>
      </c>
      <c r="K877" s="33" t="s">
        <v>91</v>
      </c>
      <c r="L877" s="33" t="s">
        <v>84</v>
      </c>
      <c r="M877" s="33">
        <v>1</v>
      </c>
      <c r="N877" s="130">
        <v>11.2</v>
      </c>
      <c r="O877" s="33">
        <v>5926</v>
      </c>
    </row>
    <row r="878" spans="8:17" x14ac:dyDescent="0.25">
      <c r="H878" s="36">
        <v>138</v>
      </c>
      <c r="I878" s="128">
        <v>45242</v>
      </c>
      <c r="J878" s="36" t="s">
        <v>85</v>
      </c>
      <c r="K878" s="36" t="s">
        <v>143</v>
      </c>
      <c r="L878" s="36" t="s">
        <v>84</v>
      </c>
      <c r="M878" s="36">
        <v>1</v>
      </c>
      <c r="N878" s="129">
        <v>17.100000000000001</v>
      </c>
      <c r="O878" s="131" t="s">
        <v>146</v>
      </c>
      <c r="Q878" s="105">
        <f>N878</f>
        <v>17.100000000000001</v>
      </c>
    </row>
    <row r="879" spans="8:17" x14ac:dyDescent="0.25">
      <c r="H879" s="33">
        <v>139</v>
      </c>
      <c r="I879" s="123">
        <v>45242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18.7</v>
      </c>
      <c r="O879" s="33">
        <v>5938</v>
      </c>
    </row>
    <row r="880" spans="8:17" x14ac:dyDescent="0.25">
      <c r="H880" s="33">
        <v>140</v>
      </c>
      <c r="I880" s="123">
        <v>45242</v>
      </c>
      <c r="J880" s="33" t="s">
        <v>88</v>
      </c>
      <c r="K880" s="33" t="s">
        <v>104</v>
      </c>
      <c r="L880" s="33" t="s">
        <v>84</v>
      </c>
      <c r="M880" s="33">
        <v>1</v>
      </c>
      <c r="N880" s="130">
        <v>15.4</v>
      </c>
      <c r="O880" s="33">
        <v>5945</v>
      </c>
    </row>
    <row r="881" spans="8:17" x14ac:dyDescent="0.25">
      <c r="H881" s="33">
        <v>141</v>
      </c>
      <c r="I881" s="123">
        <v>45242</v>
      </c>
      <c r="J881" s="33" t="s">
        <v>88</v>
      </c>
      <c r="K881" s="33" t="s">
        <v>100</v>
      </c>
      <c r="L881" s="33" t="s">
        <v>84</v>
      </c>
      <c r="M881" s="33">
        <v>1</v>
      </c>
      <c r="N881" s="130">
        <v>19.899999999999999</v>
      </c>
      <c r="O881" s="33">
        <v>5654</v>
      </c>
    </row>
    <row r="882" spans="8:17" x14ac:dyDescent="0.25">
      <c r="H882" s="33">
        <v>142</v>
      </c>
      <c r="I882" s="123">
        <v>45242</v>
      </c>
      <c r="J882" s="33" t="s">
        <v>85</v>
      </c>
      <c r="K882" s="33" t="s">
        <v>90</v>
      </c>
      <c r="L882" s="33" t="s">
        <v>84</v>
      </c>
      <c r="M882" s="33">
        <v>1</v>
      </c>
      <c r="N882" s="130">
        <v>17.899999999999999</v>
      </c>
      <c r="O882" s="33">
        <v>5931</v>
      </c>
    </row>
    <row r="883" spans="8:17" x14ac:dyDescent="0.25">
      <c r="H883" s="36">
        <v>143</v>
      </c>
      <c r="I883" s="128">
        <v>45242</v>
      </c>
      <c r="J883" s="36" t="s">
        <v>85</v>
      </c>
      <c r="K883" s="36" t="s">
        <v>143</v>
      </c>
      <c r="L883" s="36" t="s">
        <v>84</v>
      </c>
      <c r="M883" s="36">
        <v>1</v>
      </c>
      <c r="N883" s="129">
        <v>18.7</v>
      </c>
      <c r="O883" s="131" t="s">
        <v>146</v>
      </c>
      <c r="Q883" s="105">
        <f>N883</f>
        <v>18.7</v>
      </c>
    </row>
    <row r="884" spans="8:17" x14ac:dyDescent="0.25">
      <c r="H884" s="36">
        <v>144</v>
      </c>
      <c r="I884" s="128">
        <v>45242</v>
      </c>
      <c r="J884" s="36" t="s">
        <v>88</v>
      </c>
      <c r="K884" s="36" t="s">
        <v>91</v>
      </c>
      <c r="L884" s="36" t="s">
        <v>84</v>
      </c>
      <c r="M884" s="36">
        <v>1</v>
      </c>
      <c r="N884" s="129">
        <v>15.1</v>
      </c>
      <c r="O884" s="131" t="s">
        <v>144</v>
      </c>
      <c r="Q884" s="105">
        <f>N884</f>
        <v>15.1</v>
      </c>
    </row>
    <row r="885" spans="8:17" x14ac:dyDescent="0.25">
      <c r="H885" s="33">
        <v>145</v>
      </c>
      <c r="I885" s="123">
        <v>45242</v>
      </c>
      <c r="J885" s="33" t="s">
        <v>88</v>
      </c>
      <c r="K885" s="33" t="s">
        <v>89</v>
      </c>
      <c r="L885" s="33" t="s">
        <v>84</v>
      </c>
      <c r="M885" s="33">
        <v>1</v>
      </c>
      <c r="N885" s="130">
        <v>14.7</v>
      </c>
      <c r="O885" s="33">
        <v>5942</v>
      </c>
    </row>
    <row r="886" spans="8:17" x14ac:dyDescent="0.25">
      <c r="H886" s="33">
        <v>146</v>
      </c>
      <c r="I886" s="123">
        <v>45242</v>
      </c>
      <c r="J886" s="33" t="s">
        <v>88</v>
      </c>
      <c r="K886" s="33" t="s">
        <v>104</v>
      </c>
      <c r="L886" s="33" t="s">
        <v>84</v>
      </c>
      <c r="M886" s="33">
        <v>1</v>
      </c>
      <c r="N886" s="130">
        <v>17.5</v>
      </c>
      <c r="O886" s="33">
        <v>5948</v>
      </c>
    </row>
    <row r="887" spans="8:17" x14ac:dyDescent="0.25">
      <c r="H887" s="33">
        <v>147</v>
      </c>
      <c r="I887" s="123">
        <v>45242</v>
      </c>
      <c r="J887" s="33" t="s">
        <v>88</v>
      </c>
      <c r="K887" s="33" t="s">
        <v>106</v>
      </c>
      <c r="L887" s="33" t="s">
        <v>84</v>
      </c>
      <c r="M887" s="33">
        <v>1</v>
      </c>
      <c r="N887" s="130">
        <v>10.1</v>
      </c>
      <c r="O887" s="33">
        <v>5935</v>
      </c>
    </row>
    <row r="888" spans="8:17" x14ac:dyDescent="0.25">
      <c r="H888" s="33">
        <v>148</v>
      </c>
      <c r="I888" s="123">
        <v>45243</v>
      </c>
      <c r="J888" s="33" t="s">
        <v>88</v>
      </c>
      <c r="K888" s="33" t="s">
        <v>91</v>
      </c>
      <c r="L888" s="33" t="s">
        <v>84</v>
      </c>
      <c r="M888" s="33">
        <v>1</v>
      </c>
      <c r="N888" s="130">
        <v>13.1</v>
      </c>
      <c r="O888" s="33">
        <v>5836</v>
      </c>
    </row>
    <row r="889" spans="8:17" x14ac:dyDescent="0.25">
      <c r="H889" s="33">
        <v>149</v>
      </c>
      <c r="I889" s="123">
        <v>45243</v>
      </c>
      <c r="J889" s="33" t="s">
        <v>88</v>
      </c>
      <c r="K889" s="33" t="s">
        <v>104</v>
      </c>
      <c r="L889" s="33" t="s">
        <v>84</v>
      </c>
      <c r="M889" s="33">
        <v>1</v>
      </c>
      <c r="N889" s="130">
        <v>14.4</v>
      </c>
      <c r="O889" s="33">
        <v>5884</v>
      </c>
    </row>
    <row r="890" spans="8:17" x14ac:dyDescent="0.25">
      <c r="H890" s="33">
        <v>150</v>
      </c>
      <c r="I890" s="123">
        <v>45243</v>
      </c>
      <c r="J890" s="33" t="s">
        <v>85</v>
      </c>
      <c r="K890" s="33" t="s">
        <v>107</v>
      </c>
      <c r="L890" s="33" t="s">
        <v>84</v>
      </c>
      <c r="M890" s="33">
        <v>1</v>
      </c>
      <c r="N890" s="130">
        <v>19.600000000000001</v>
      </c>
      <c r="O890" s="33">
        <v>5943</v>
      </c>
    </row>
    <row r="891" spans="8:17" x14ac:dyDescent="0.25">
      <c r="H891" s="33">
        <v>151</v>
      </c>
      <c r="I891" s="123">
        <v>45243</v>
      </c>
      <c r="J891" s="33" t="s">
        <v>85</v>
      </c>
      <c r="K891" s="33" t="s">
        <v>143</v>
      </c>
      <c r="L891" s="33" t="s">
        <v>84</v>
      </c>
      <c r="M891" s="33">
        <v>1</v>
      </c>
      <c r="N891" s="130">
        <v>19.3</v>
      </c>
      <c r="O891" s="133" t="s">
        <v>145</v>
      </c>
      <c r="Q891" s="105">
        <f>N891</f>
        <v>19.3</v>
      </c>
    </row>
    <row r="892" spans="8:17" x14ac:dyDescent="0.25">
      <c r="H892" s="33">
        <v>152</v>
      </c>
      <c r="I892" s="123">
        <v>45243</v>
      </c>
      <c r="J892" s="33" t="s">
        <v>88</v>
      </c>
      <c r="K892" s="33" t="s">
        <v>98</v>
      </c>
      <c r="L892" s="33" t="s">
        <v>84</v>
      </c>
      <c r="M892" s="33">
        <v>1</v>
      </c>
      <c r="N892" s="130">
        <v>13.1</v>
      </c>
      <c r="O892" s="33">
        <v>5883</v>
      </c>
    </row>
    <row r="893" spans="8:17" x14ac:dyDescent="0.25">
      <c r="H893" s="33">
        <v>153</v>
      </c>
      <c r="I893" s="123">
        <v>45243</v>
      </c>
      <c r="J893" s="33" t="s">
        <v>88</v>
      </c>
      <c r="K893" s="33" t="s">
        <v>91</v>
      </c>
      <c r="L893" s="33" t="s">
        <v>84</v>
      </c>
      <c r="M893" s="33">
        <v>1</v>
      </c>
      <c r="N893" s="130">
        <v>16.7</v>
      </c>
      <c r="O893" s="133" t="s">
        <v>144</v>
      </c>
      <c r="Q893" s="105">
        <f>N893</f>
        <v>16.7</v>
      </c>
    </row>
    <row r="894" spans="8:17" x14ac:dyDescent="0.25">
      <c r="H894" s="33">
        <v>154</v>
      </c>
      <c r="I894" s="123">
        <v>45243</v>
      </c>
      <c r="J894" s="33" t="s">
        <v>85</v>
      </c>
      <c r="K894" s="33" t="s">
        <v>90</v>
      </c>
      <c r="L894" s="33" t="s">
        <v>84</v>
      </c>
      <c r="M894" s="33">
        <v>1</v>
      </c>
      <c r="N894" s="130">
        <v>11.4</v>
      </c>
      <c r="O894" s="33">
        <v>6007</v>
      </c>
    </row>
    <row r="895" spans="8:17" x14ac:dyDescent="0.25">
      <c r="H895" s="33">
        <v>155</v>
      </c>
      <c r="I895" s="123">
        <v>45243</v>
      </c>
      <c r="J895" s="33" t="s">
        <v>85</v>
      </c>
      <c r="K895" s="33" t="s">
        <v>90</v>
      </c>
      <c r="L895" s="33" t="s">
        <v>84</v>
      </c>
      <c r="M895" s="33">
        <v>1</v>
      </c>
      <c r="N895" s="130">
        <v>17.899999999999999</v>
      </c>
      <c r="O895" s="33">
        <v>5967</v>
      </c>
    </row>
    <row r="896" spans="8:17" x14ac:dyDescent="0.25">
      <c r="H896" s="33">
        <v>156</v>
      </c>
      <c r="I896" s="123">
        <v>45244</v>
      </c>
      <c r="J896" s="33" t="s">
        <v>88</v>
      </c>
      <c r="K896" s="33" t="s">
        <v>91</v>
      </c>
      <c r="L896" s="33" t="s">
        <v>84</v>
      </c>
      <c r="M896" s="33">
        <v>1</v>
      </c>
      <c r="N896" s="130">
        <v>11.6</v>
      </c>
      <c r="O896" s="33">
        <v>6006</v>
      </c>
    </row>
    <row r="897" spans="8:18" x14ac:dyDescent="0.25">
      <c r="H897" s="33">
        <v>157</v>
      </c>
      <c r="I897" s="123">
        <v>45244</v>
      </c>
      <c r="J897" s="33" t="s">
        <v>85</v>
      </c>
      <c r="K897" s="33" t="s">
        <v>143</v>
      </c>
      <c r="L897" s="33" t="s">
        <v>84</v>
      </c>
      <c r="M897" s="33">
        <v>1</v>
      </c>
      <c r="N897" s="130">
        <v>11.7</v>
      </c>
      <c r="O897" s="133" t="s">
        <v>145</v>
      </c>
      <c r="Q897" s="105">
        <f>N897</f>
        <v>11.7</v>
      </c>
    </row>
    <row r="898" spans="8:18" x14ac:dyDescent="0.25">
      <c r="H898" s="33">
        <v>158</v>
      </c>
      <c r="I898" s="123">
        <v>45244</v>
      </c>
      <c r="J898" s="33" t="s">
        <v>85</v>
      </c>
      <c r="K898" s="33" t="s">
        <v>92</v>
      </c>
      <c r="L898" s="33" t="s">
        <v>84</v>
      </c>
      <c r="M898" s="33">
        <v>1</v>
      </c>
      <c r="N898" s="130">
        <v>17</v>
      </c>
      <c r="O898" s="33">
        <v>5833</v>
      </c>
    </row>
    <row r="899" spans="8:18" x14ac:dyDescent="0.25">
      <c r="H899" s="33">
        <v>159</v>
      </c>
      <c r="I899" s="123">
        <v>45244</v>
      </c>
      <c r="J899" s="33" t="s">
        <v>85</v>
      </c>
      <c r="K899" s="33" t="s">
        <v>92</v>
      </c>
      <c r="L899" s="33" t="s">
        <v>84</v>
      </c>
      <c r="M899" s="33">
        <v>1</v>
      </c>
      <c r="N899" s="130">
        <v>12.9</v>
      </c>
      <c r="O899" s="33">
        <v>5827</v>
      </c>
    </row>
    <row r="900" spans="8:18" x14ac:dyDescent="0.25">
      <c r="H900" s="33">
        <v>160</v>
      </c>
      <c r="I900" s="123">
        <v>45244</v>
      </c>
      <c r="J900" s="33" t="s">
        <v>85</v>
      </c>
      <c r="K900" s="33" t="s">
        <v>92</v>
      </c>
      <c r="L900" s="33" t="s">
        <v>84</v>
      </c>
      <c r="M900" s="33">
        <v>1</v>
      </c>
      <c r="N900" s="130">
        <v>15.2</v>
      </c>
      <c r="O900" s="33">
        <v>5638</v>
      </c>
    </row>
    <row r="901" spans="8:18" x14ac:dyDescent="0.25">
      <c r="H901" s="33">
        <v>161</v>
      </c>
      <c r="I901" s="123">
        <v>45244</v>
      </c>
      <c r="J901" s="33" t="s">
        <v>85</v>
      </c>
      <c r="K901" s="33" t="s">
        <v>92</v>
      </c>
      <c r="L901" s="33" t="s">
        <v>84</v>
      </c>
      <c r="M901" s="33">
        <v>1</v>
      </c>
      <c r="N901" s="130">
        <v>12.7</v>
      </c>
      <c r="O901" s="33">
        <v>5814</v>
      </c>
    </row>
    <row r="902" spans="8:18" x14ac:dyDescent="0.25">
      <c r="H902" s="33">
        <v>162</v>
      </c>
      <c r="I902" s="123">
        <v>45244</v>
      </c>
      <c r="J902" s="33" t="s">
        <v>85</v>
      </c>
      <c r="K902" s="33" t="s">
        <v>92</v>
      </c>
      <c r="L902" s="33" t="s">
        <v>84</v>
      </c>
      <c r="M902" s="33">
        <v>1</v>
      </c>
      <c r="N902" s="130">
        <v>13.9</v>
      </c>
      <c r="O902" s="33">
        <v>5692</v>
      </c>
    </row>
    <row r="903" spans="8:18" x14ac:dyDescent="0.25">
      <c r="H903" s="15">
        <v>163</v>
      </c>
      <c r="I903" s="82">
        <v>45245</v>
      </c>
      <c r="J903" s="15" t="s">
        <v>88</v>
      </c>
      <c r="K903" s="15" t="s">
        <v>89</v>
      </c>
      <c r="L903" s="15" t="s">
        <v>84</v>
      </c>
      <c r="M903" s="15">
        <v>1</v>
      </c>
      <c r="N903" s="83">
        <v>13.6</v>
      </c>
      <c r="O903" s="15">
        <v>5862</v>
      </c>
    </row>
    <row r="904" spans="8:18" x14ac:dyDescent="0.25">
      <c r="H904" s="15">
        <v>164</v>
      </c>
      <c r="I904" s="82">
        <v>45245</v>
      </c>
      <c r="J904" s="15" t="s">
        <v>88</v>
      </c>
      <c r="K904" s="15" t="s">
        <v>89</v>
      </c>
      <c r="L904" s="15" t="s">
        <v>84</v>
      </c>
      <c r="M904" s="15">
        <v>1</v>
      </c>
      <c r="N904" s="83">
        <v>14.5</v>
      </c>
      <c r="O904" s="15">
        <v>6028</v>
      </c>
    </row>
    <row r="905" spans="8:18" x14ac:dyDescent="0.25">
      <c r="H905" s="15">
        <v>165</v>
      </c>
      <c r="I905" s="82">
        <v>45245</v>
      </c>
      <c r="J905" s="15" t="s">
        <v>85</v>
      </c>
      <c r="K905" s="15" t="s">
        <v>90</v>
      </c>
      <c r="L905" s="15" t="s">
        <v>84</v>
      </c>
      <c r="M905" s="15">
        <v>1</v>
      </c>
      <c r="N905" s="83">
        <v>12.5</v>
      </c>
      <c r="O905" s="15">
        <v>6016</v>
      </c>
    </row>
    <row r="906" spans="8:18" x14ac:dyDescent="0.25">
      <c r="H906" s="15">
        <v>166</v>
      </c>
      <c r="I906" s="82">
        <v>45245</v>
      </c>
      <c r="J906" s="15" t="s">
        <v>88</v>
      </c>
      <c r="K906" s="15" t="s">
        <v>99</v>
      </c>
      <c r="L906" s="15" t="s">
        <v>84</v>
      </c>
      <c r="M906" s="15">
        <v>1</v>
      </c>
      <c r="N906" s="83">
        <v>14</v>
      </c>
      <c r="O906" s="15">
        <v>5662</v>
      </c>
    </row>
    <row r="907" spans="8:18" x14ac:dyDescent="0.25">
      <c r="N907" s="105"/>
      <c r="Q907" s="15">
        <f>SUM(Q2:Q903)</f>
        <v>301.89999999999998</v>
      </c>
      <c r="R907" s="107" t="s">
        <v>147</v>
      </c>
    </row>
    <row r="908" spans="8:18" x14ac:dyDescent="0.25">
      <c r="Q908" s="108">
        <f>1050*Q907</f>
        <v>316995</v>
      </c>
      <c r="R908" s="107" t="s">
        <v>148</v>
      </c>
    </row>
    <row r="910" spans="8:18" x14ac:dyDescent="0.25">
      <c r="H910" s="124">
        <v>1</v>
      </c>
      <c r="I910" s="125">
        <v>45246</v>
      </c>
      <c r="J910" s="124" t="s">
        <v>88</v>
      </c>
      <c r="K910" s="124" t="s">
        <v>98</v>
      </c>
      <c r="L910" s="124" t="s">
        <v>84</v>
      </c>
      <c r="M910" s="124">
        <v>1</v>
      </c>
      <c r="N910" s="122">
        <v>14.4</v>
      </c>
      <c r="O910" s="124">
        <v>6083</v>
      </c>
    </row>
    <row r="911" spans="8:18" x14ac:dyDescent="0.25">
      <c r="H911" s="124">
        <v>2</v>
      </c>
      <c r="I911" s="125">
        <v>45246</v>
      </c>
      <c r="J911" s="124" t="s">
        <v>88</v>
      </c>
      <c r="K911" s="124" t="s">
        <v>99</v>
      </c>
      <c r="L911" s="124" t="s">
        <v>84</v>
      </c>
      <c r="M911" s="124">
        <v>1</v>
      </c>
      <c r="N911" s="122">
        <v>15.9</v>
      </c>
      <c r="O911" s="124">
        <v>6013</v>
      </c>
    </row>
    <row r="912" spans="8:18" x14ac:dyDescent="0.25">
      <c r="H912" s="124">
        <v>3</v>
      </c>
      <c r="I912" s="125">
        <v>45246</v>
      </c>
      <c r="J912" s="124" t="s">
        <v>88</v>
      </c>
      <c r="K912" s="124" t="s">
        <v>89</v>
      </c>
      <c r="L912" s="124" t="s">
        <v>84</v>
      </c>
      <c r="M912" s="124">
        <v>1</v>
      </c>
      <c r="N912" s="122">
        <v>15.1</v>
      </c>
      <c r="O912" s="124">
        <v>6086</v>
      </c>
    </row>
    <row r="913" spans="8:18" x14ac:dyDescent="0.25">
      <c r="H913" s="124">
        <v>4</v>
      </c>
      <c r="I913" s="125">
        <v>45246</v>
      </c>
      <c r="J913" s="124" t="s">
        <v>85</v>
      </c>
      <c r="K913" s="124" t="s">
        <v>97</v>
      </c>
      <c r="L913" s="124" t="s">
        <v>84</v>
      </c>
      <c r="M913" s="124">
        <v>1</v>
      </c>
      <c r="N913" s="122">
        <v>11.9</v>
      </c>
      <c r="O913" s="124">
        <v>6015</v>
      </c>
    </row>
    <row r="914" spans="8:18" x14ac:dyDescent="0.25">
      <c r="H914" s="124">
        <v>5</v>
      </c>
      <c r="I914" s="125">
        <v>45246</v>
      </c>
      <c r="J914" s="124" t="s">
        <v>88</v>
      </c>
      <c r="K914" s="124" t="s">
        <v>94</v>
      </c>
      <c r="L914" s="124" t="s">
        <v>84</v>
      </c>
      <c r="M914" s="124">
        <v>1</v>
      </c>
      <c r="N914" s="122">
        <v>12.7</v>
      </c>
      <c r="O914" s="124">
        <v>6084</v>
      </c>
    </row>
    <row r="915" spans="8:18" x14ac:dyDescent="0.25">
      <c r="H915" s="124">
        <v>6</v>
      </c>
      <c r="I915" s="125">
        <v>45246</v>
      </c>
      <c r="J915" s="124" t="s">
        <v>88</v>
      </c>
      <c r="K915" s="124" t="s">
        <v>91</v>
      </c>
      <c r="L915" s="124" t="s">
        <v>84</v>
      </c>
      <c r="M915" s="124">
        <v>1</v>
      </c>
      <c r="N915" s="122">
        <v>9.9</v>
      </c>
      <c r="O915" s="124">
        <v>6286</v>
      </c>
    </row>
    <row r="916" spans="8:18" x14ac:dyDescent="0.25">
      <c r="H916" s="124">
        <v>7</v>
      </c>
      <c r="I916" s="125">
        <v>45247</v>
      </c>
      <c r="J916" s="124" t="s">
        <v>85</v>
      </c>
      <c r="K916" s="124" t="s">
        <v>97</v>
      </c>
      <c r="L916" s="124" t="s">
        <v>84</v>
      </c>
      <c r="M916" s="124">
        <v>1</v>
      </c>
      <c r="N916" s="122">
        <v>11.8</v>
      </c>
      <c r="O916" s="124">
        <v>5912</v>
      </c>
    </row>
    <row r="917" spans="8:18" x14ac:dyDescent="0.25">
      <c r="H917" s="124">
        <v>8</v>
      </c>
      <c r="I917" s="125">
        <v>45247</v>
      </c>
      <c r="J917" s="124" t="s">
        <v>88</v>
      </c>
      <c r="K917" s="124" t="s">
        <v>94</v>
      </c>
      <c r="L917" s="124" t="s">
        <v>84</v>
      </c>
      <c r="M917" s="124">
        <v>1</v>
      </c>
      <c r="N917" s="122">
        <v>13.5</v>
      </c>
      <c r="O917" s="124">
        <v>6085</v>
      </c>
    </row>
    <row r="918" spans="8:18" x14ac:dyDescent="0.25">
      <c r="H918" s="124">
        <v>9</v>
      </c>
      <c r="I918" s="125">
        <v>45247</v>
      </c>
      <c r="J918" s="124" t="s">
        <v>88</v>
      </c>
      <c r="K918" s="124" t="s">
        <v>104</v>
      </c>
      <c r="L918" s="124" t="s">
        <v>84</v>
      </c>
      <c r="M918" s="124">
        <v>1</v>
      </c>
      <c r="N918" s="122">
        <v>12.1</v>
      </c>
      <c r="O918" s="124">
        <v>5955</v>
      </c>
    </row>
    <row r="919" spans="8:18" x14ac:dyDescent="0.25">
      <c r="H919" s="124">
        <v>10</v>
      </c>
      <c r="I919" s="125">
        <v>45247</v>
      </c>
      <c r="J919" s="124" t="s">
        <v>85</v>
      </c>
      <c r="K919" s="124" t="s">
        <v>143</v>
      </c>
      <c r="L919" s="124" t="s">
        <v>84</v>
      </c>
      <c r="M919" s="124">
        <v>1</v>
      </c>
      <c r="N919" s="122">
        <v>7.6</v>
      </c>
      <c r="O919" s="176">
        <v>6037</v>
      </c>
    </row>
    <row r="920" spans="8:18" x14ac:dyDescent="0.25">
      <c r="H920" s="124">
        <v>11</v>
      </c>
      <c r="I920" s="125">
        <v>45247</v>
      </c>
      <c r="J920" s="124" t="s">
        <v>88</v>
      </c>
      <c r="K920" s="124" t="s">
        <v>100</v>
      </c>
      <c r="L920" s="124" t="s">
        <v>84</v>
      </c>
      <c r="M920" s="124">
        <v>1</v>
      </c>
      <c r="N920" s="122">
        <v>15.4</v>
      </c>
      <c r="O920" s="124">
        <v>6099</v>
      </c>
    </row>
    <row r="921" spans="8:18" x14ac:dyDescent="0.25">
      <c r="H921" s="124">
        <v>12</v>
      </c>
      <c r="I921" s="125">
        <v>45248</v>
      </c>
      <c r="J921" s="124" t="s">
        <v>88</v>
      </c>
      <c r="K921" s="124" t="s">
        <v>100</v>
      </c>
      <c r="L921" s="124" t="s">
        <v>84</v>
      </c>
      <c r="M921" s="124">
        <v>1</v>
      </c>
      <c r="N921" s="122">
        <v>17</v>
      </c>
      <c r="O921" s="124">
        <v>6262</v>
      </c>
    </row>
    <row r="922" spans="8:18" x14ac:dyDescent="0.25">
      <c r="H922" s="124">
        <v>13</v>
      </c>
      <c r="I922" s="125">
        <v>45248</v>
      </c>
      <c r="J922" s="124" t="s">
        <v>85</v>
      </c>
      <c r="K922" s="124" t="s">
        <v>97</v>
      </c>
      <c r="L922" s="124" t="s">
        <v>84</v>
      </c>
      <c r="M922" s="124">
        <v>1</v>
      </c>
      <c r="N922" s="122">
        <v>15.6</v>
      </c>
      <c r="O922" s="124">
        <v>6116</v>
      </c>
      <c r="R922" s="1">
        <v>14.6</v>
      </c>
    </row>
    <row r="923" spans="8:18" x14ac:dyDescent="0.25">
      <c r="H923" s="124">
        <v>14</v>
      </c>
      <c r="I923" s="125">
        <v>45248</v>
      </c>
      <c r="J923" s="124" t="s">
        <v>88</v>
      </c>
      <c r="K923" s="124" t="s">
        <v>94</v>
      </c>
      <c r="L923" s="124" t="s">
        <v>84</v>
      </c>
      <c r="M923" s="124">
        <v>1</v>
      </c>
      <c r="N923" s="122">
        <v>13.4</v>
      </c>
      <c r="O923" s="124">
        <v>6114</v>
      </c>
      <c r="R923" s="1">
        <v>16.7</v>
      </c>
    </row>
    <row r="924" spans="8:18" x14ac:dyDescent="0.25">
      <c r="H924" s="124">
        <v>15</v>
      </c>
      <c r="I924" s="125">
        <v>45248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14.6</v>
      </c>
      <c r="O924" s="124">
        <v>6129</v>
      </c>
      <c r="R924" s="1">
        <v>12.1</v>
      </c>
    </row>
    <row r="925" spans="8:18" x14ac:dyDescent="0.25">
      <c r="H925" s="124">
        <v>16</v>
      </c>
      <c r="I925" s="125">
        <v>45248</v>
      </c>
      <c r="J925" s="124" t="s">
        <v>88</v>
      </c>
      <c r="K925" s="124" t="s">
        <v>89</v>
      </c>
      <c r="L925" s="124" t="s">
        <v>84</v>
      </c>
      <c r="M925" s="124">
        <v>1</v>
      </c>
      <c r="N925" s="122">
        <v>15.7</v>
      </c>
      <c r="O925" s="124">
        <v>6124</v>
      </c>
      <c r="R925" s="1">
        <v>17.100000000000001</v>
      </c>
    </row>
    <row r="926" spans="8:18" x14ac:dyDescent="0.25">
      <c r="H926" s="124">
        <v>17</v>
      </c>
      <c r="I926" s="125">
        <v>45248</v>
      </c>
      <c r="J926" s="124" t="s">
        <v>85</v>
      </c>
      <c r="K926" s="124" t="s">
        <v>86</v>
      </c>
      <c r="L926" s="124" t="s">
        <v>84</v>
      </c>
      <c r="M926" s="124">
        <v>1</v>
      </c>
      <c r="N926" s="122">
        <v>14.7</v>
      </c>
      <c r="O926" s="124">
        <v>6127</v>
      </c>
    </row>
    <row r="927" spans="8:18" x14ac:dyDescent="0.25">
      <c r="H927" s="124">
        <v>18</v>
      </c>
      <c r="I927" s="125">
        <v>45248</v>
      </c>
      <c r="J927" s="124" t="s">
        <v>88</v>
      </c>
      <c r="K927" s="124" t="s">
        <v>99</v>
      </c>
      <c r="L927" s="124" t="s">
        <v>84</v>
      </c>
      <c r="M927" s="124">
        <v>1</v>
      </c>
      <c r="N927" s="122">
        <v>15.6</v>
      </c>
      <c r="O927" s="124">
        <v>6130</v>
      </c>
    </row>
    <row r="928" spans="8:18" x14ac:dyDescent="0.25">
      <c r="H928" s="124">
        <v>19</v>
      </c>
      <c r="I928" s="125">
        <v>45248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14.6</v>
      </c>
      <c r="O928" s="124">
        <v>5958</v>
      </c>
    </row>
    <row r="929" spans="8:18" x14ac:dyDescent="0.25">
      <c r="H929" s="124">
        <v>20</v>
      </c>
      <c r="I929" s="125">
        <v>45248</v>
      </c>
      <c r="J929" s="124" t="s">
        <v>88</v>
      </c>
      <c r="K929" s="124" t="s">
        <v>98</v>
      </c>
      <c r="L929" s="124" t="s">
        <v>84</v>
      </c>
      <c r="M929" s="124">
        <v>1</v>
      </c>
      <c r="N929" s="122">
        <v>13.6</v>
      </c>
      <c r="O929" s="124">
        <v>6123</v>
      </c>
    </row>
    <row r="930" spans="8:18" x14ac:dyDescent="0.25">
      <c r="H930" s="124">
        <v>21</v>
      </c>
      <c r="I930" s="125">
        <v>45249</v>
      </c>
      <c r="J930" s="124" t="s">
        <v>88</v>
      </c>
      <c r="K930" s="124" t="s">
        <v>104</v>
      </c>
      <c r="L930" s="124" t="s">
        <v>84</v>
      </c>
      <c r="M930" s="124">
        <v>1</v>
      </c>
      <c r="N930" s="122">
        <v>20.2</v>
      </c>
      <c r="O930" s="124">
        <v>5786</v>
      </c>
    </row>
    <row r="931" spans="8:18" x14ac:dyDescent="0.25">
      <c r="H931" s="124">
        <v>22</v>
      </c>
      <c r="I931" s="125">
        <v>45249</v>
      </c>
      <c r="J931" s="124" t="s">
        <v>85</v>
      </c>
      <c r="K931" s="124" t="s">
        <v>86</v>
      </c>
      <c r="L931" s="124" t="s">
        <v>84</v>
      </c>
      <c r="M931" s="124">
        <v>1</v>
      </c>
      <c r="N931" s="122">
        <v>16.7</v>
      </c>
      <c r="O931" s="124">
        <v>6495</v>
      </c>
    </row>
    <row r="932" spans="8:18" x14ac:dyDescent="0.25">
      <c r="H932" s="124">
        <v>23</v>
      </c>
      <c r="I932" s="125">
        <v>45249</v>
      </c>
      <c r="J932" s="124" t="s">
        <v>88</v>
      </c>
      <c r="K932" s="124" t="s">
        <v>98</v>
      </c>
      <c r="L932" s="124" t="s">
        <v>84</v>
      </c>
      <c r="M932" s="124">
        <v>1</v>
      </c>
      <c r="N932" s="122">
        <v>14.6</v>
      </c>
      <c r="O932" s="124">
        <v>6113</v>
      </c>
    </row>
    <row r="933" spans="8:18" x14ac:dyDescent="0.25">
      <c r="H933" s="124">
        <v>24</v>
      </c>
      <c r="I933" s="125">
        <v>45249</v>
      </c>
      <c r="J933" s="124" t="s">
        <v>88</v>
      </c>
      <c r="K933" s="124" t="s">
        <v>99</v>
      </c>
      <c r="L933" s="124" t="s">
        <v>84</v>
      </c>
      <c r="M933" s="124">
        <v>1</v>
      </c>
      <c r="N933" s="122">
        <v>13.5</v>
      </c>
      <c r="O933" s="124">
        <v>6144</v>
      </c>
    </row>
    <row r="934" spans="8:18" x14ac:dyDescent="0.25">
      <c r="H934" s="124">
        <v>25</v>
      </c>
      <c r="I934" s="125">
        <v>45249</v>
      </c>
      <c r="J934" s="124" t="s">
        <v>85</v>
      </c>
      <c r="K934" s="124" t="s">
        <v>86</v>
      </c>
      <c r="L934" s="124" t="s">
        <v>84</v>
      </c>
      <c r="M934" s="124">
        <v>1</v>
      </c>
      <c r="N934" s="122">
        <v>14.9</v>
      </c>
      <c r="O934" s="124">
        <v>6155</v>
      </c>
    </row>
    <row r="935" spans="8:18" x14ac:dyDescent="0.25">
      <c r="H935" s="124">
        <v>26</v>
      </c>
      <c r="I935" s="125">
        <v>45249</v>
      </c>
      <c r="J935" s="124" t="s">
        <v>88</v>
      </c>
      <c r="K935" s="124" t="s">
        <v>94</v>
      </c>
      <c r="L935" s="124" t="s">
        <v>84</v>
      </c>
      <c r="M935" s="124">
        <v>1</v>
      </c>
      <c r="N935" s="122">
        <v>13.4</v>
      </c>
      <c r="O935" s="124">
        <v>6152</v>
      </c>
    </row>
    <row r="936" spans="8:18" x14ac:dyDescent="0.25">
      <c r="H936" s="124">
        <v>27</v>
      </c>
      <c r="I936" s="125">
        <v>45249</v>
      </c>
      <c r="J936" s="124" t="s">
        <v>85</v>
      </c>
      <c r="K936" s="124" t="s">
        <v>97</v>
      </c>
      <c r="L936" s="124" t="s">
        <v>84</v>
      </c>
      <c r="M936" s="124">
        <v>1</v>
      </c>
      <c r="N936" s="122">
        <v>12.3</v>
      </c>
      <c r="O936" s="124">
        <v>6186</v>
      </c>
    </row>
    <row r="937" spans="8:18" x14ac:dyDescent="0.25">
      <c r="H937" s="124">
        <v>28</v>
      </c>
      <c r="I937" s="125">
        <v>45249</v>
      </c>
      <c r="J937" s="124" t="s">
        <v>85</v>
      </c>
      <c r="K937" s="124" t="s">
        <v>97</v>
      </c>
      <c r="L937" s="124" t="s">
        <v>84</v>
      </c>
      <c r="M937" s="124">
        <v>1</v>
      </c>
      <c r="N937" s="122">
        <v>14.4</v>
      </c>
      <c r="O937" s="124">
        <v>6140</v>
      </c>
    </row>
    <row r="938" spans="8:18" x14ac:dyDescent="0.25">
      <c r="H938" s="124">
        <v>29</v>
      </c>
      <c r="I938" s="125">
        <v>45250</v>
      </c>
      <c r="J938" s="124" t="s">
        <v>85</v>
      </c>
      <c r="K938" s="124" t="s">
        <v>174</v>
      </c>
      <c r="L938" s="124" t="s">
        <v>84</v>
      </c>
      <c r="M938" s="124">
        <v>1</v>
      </c>
      <c r="N938" s="122">
        <v>15.4</v>
      </c>
      <c r="O938" s="124">
        <v>6184</v>
      </c>
      <c r="R938" s="1">
        <f>45.9*1050</f>
        <v>48195</v>
      </c>
    </row>
    <row r="939" spans="8:18" x14ac:dyDescent="0.25">
      <c r="H939" s="124">
        <v>30</v>
      </c>
      <c r="I939" s="125">
        <v>45250</v>
      </c>
      <c r="J939" s="124" t="s">
        <v>85</v>
      </c>
      <c r="K939" s="124" t="s">
        <v>143</v>
      </c>
      <c r="L939" s="124" t="s">
        <v>84</v>
      </c>
      <c r="M939" s="124">
        <v>1</v>
      </c>
      <c r="N939" s="122">
        <v>9.8000000000000007</v>
      </c>
      <c r="O939" s="124">
        <v>6120</v>
      </c>
    </row>
    <row r="940" spans="8:18" x14ac:dyDescent="0.25">
      <c r="H940" s="124">
        <v>31</v>
      </c>
      <c r="I940" s="125">
        <v>45250</v>
      </c>
      <c r="J940" s="124" t="s">
        <v>88</v>
      </c>
      <c r="K940" s="124" t="s">
        <v>94</v>
      </c>
      <c r="L940" s="124" t="s">
        <v>84</v>
      </c>
      <c r="M940" s="124">
        <v>1</v>
      </c>
      <c r="N940" s="122">
        <v>14.7</v>
      </c>
      <c r="O940" s="124">
        <v>6176</v>
      </c>
    </row>
    <row r="941" spans="8:18" x14ac:dyDescent="0.25">
      <c r="H941" s="124">
        <v>32</v>
      </c>
      <c r="I941" s="125">
        <v>45251</v>
      </c>
      <c r="J941" s="124" t="s">
        <v>88</v>
      </c>
      <c r="K941" s="124" t="s">
        <v>98</v>
      </c>
      <c r="L941" s="124" t="s">
        <v>84</v>
      </c>
      <c r="M941" s="124">
        <v>1</v>
      </c>
      <c r="N941" s="122">
        <v>16.5</v>
      </c>
      <c r="O941" s="124">
        <v>6222</v>
      </c>
    </row>
    <row r="942" spans="8:18" x14ac:dyDescent="0.25">
      <c r="H942" s="124">
        <v>33</v>
      </c>
      <c r="I942" s="125">
        <v>45251</v>
      </c>
      <c r="J942" s="124" t="s">
        <v>88</v>
      </c>
      <c r="K942" s="124" t="s">
        <v>99</v>
      </c>
      <c r="L942" s="124" t="s">
        <v>84</v>
      </c>
      <c r="M942" s="124">
        <v>1</v>
      </c>
      <c r="N942" s="122">
        <v>16</v>
      </c>
      <c r="O942" s="124">
        <v>6227</v>
      </c>
    </row>
    <row r="943" spans="8:18" x14ac:dyDescent="0.25">
      <c r="H943" s="124">
        <v>34</v>
      </c>
      <c r="I943" s="125">
        <v>45251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22.5</v>
      </c>
      <c r="O943" s="124">
        <v>6251</v>
      </c>
    </row>
    <row r="944" spans="8:18" x14ac:dyDescent="0.25">
      <c r="H944" s="124">
        <v>35</v>
      </c>
      <c r="I944" s="125">
        <v>45252</v>
      </c>
      <c r="J944" s="124" t="s">
        <v>88</v>
      </c>
      <c r="K944" s="124" t="s">
        <v>98</v>
      </c>
      <c r="L944" s="124" t="s">
        <v>84</v>
      </c>
      <c r="M944" s="124">
        <v>1</v>
      </c>
      <c r="N944" s="122">
        <v>16.399999999999999</v>
      </c>
      <c r="O944" s="124">
        <v>6253</v>
      </c>
    </row>
    <row r="945" spans="8:15" x14ac:dyDescent="0.25">
      <c r="H945" s="124">
        <v>36</v>
      </c>
      <c r="I945" s="125">
        <v>45252</v>
      </c>
      <c r="J945" s="124" t="s">
        <v>85</v>
      </c>
      <c r="K945" s="124" t="s">
        <v>92</v>
      </c>
      <c r="L945" s="124" t="s">
        <v>84</v>
      </c>
      <c r="M945" s="124">
        <v>1</v>
      </c>
      <c r="N945" s="122">
        <v>15.4</v>
      </c>
      <c r="O945" s="124">
        <v>6265</v>
      </c>
    </row>
    <row r="946" spans="8:15" x14ac:dyDescent="0.25">
      <c r="H946" s="124">
        <v>37</v>
      </c>
      <c r="I946" s="125">
        <v>45252</v>
      </c>
      <c r="J946" s="124" t="s">
        <v>85</v>
      </c>
      <c r="K946" s="124" t="s">
        <v>86</v>
      </c>
      <c r="L946" s="124" t="s">
        <v>84</v>
      </c>
      <c r="M946" s="124">
        <v>1</v>
      </c>
      <c r="N946" s="122">
        <v>17</v>
      </c>
      <c r="O946" s="124">
        <v>6294</v>
      </c>
    </row>
    <row r="947" spans="8:15" x14ac:dyDescent="0.25">
      <c r="H947" s="124">
        <v>38</v>
      </c>
      <c r="I947" s="125">
        <v>45252</v>
      </c>
      <c r="J947" s="124" t="s">
        <v>88</v>
      </c>
      <c r="K947" s="124" t="s">
        <v>89</v>
      </c>
      <c r="L947" s="124" t="s">
        <v>84</v>
      </c>
      <c r="M947" s="124">
        <v>1</v>
      </c>
      <c r="N947" s="122">
        <v>11.2</v>
      </c>
      <c r="O947" s="124">
        <v>5894</v>
      </c>
    </row>
    <row r="948" spans="8:15" x14ac:dyDescent="0.25">
      <c r="H948" s="124">
        <v>39</v>
      </c>
      <c r="I948" s="125">
        <v>45254</v>
      </c>
      <c r="J948" s="124" t="s">
        <v>88</v>
      </c>
      <c r="K948" s="124" t="s">
        <v>89</v>
      </c>
      <c r="L948" s="124" t="s">
        <v>84</v>
      </c>
      <c r="M948" s="124">
        <v>1</v>
      </c>
      <c r="N948" s="122">
        <v>16.2</v>
      </c>
      <c r="O948" s="124">
        <v>6173</v>
      </c>
    </row>
    <row r="949" spans="8:15" x14ac:dyDescent="0.25">
      <c r="H949" s="124">
        <v>40</v>
      </c>
      <c r="I949" s="125">
        <v>45254</v>
      </c>
      <c r="J949" s="124" t="s">
        <v>85</v>
      </c>
      <c r="K949" s="124" t="s">
        <v>92</v>
      </c>
      <c r="L949" s="124" t="s">
        <v>84</v>
      </c>
      <c r="M949" s="124">
        <v>1</v>
      </c>
      <c r="N949" s="122">
        <v>12.1</v>
      </c>
      <c r="O949" s="124">
        <v>6320</v>
      </c>
    </row>
    <row r="950" spans="8:15" x14ac:dyDescent="0.25">
      <c r="H950" s="124">
        <v>41</v>
      </c>
      <c r="I950" s="125">
        <v>45254</v>
      </c>
      <c r="J950" s="124" t="s">
        <v>85</v>
      </c>
      <c r="K950" s="124" t="s">
        <v>92</v>
      </c>
      <c r="L950" s="124" t="s">
        <v>84</v>
      </c>
      <c r="M950" s="124">
        <v>1</v>
      </c>
      <c r="N950" s="122">
        <v>17.5</v>
      </c>
      <c r="O950" s="124">
        <v>6250</v>
      </c>
    </row>
    <row r="951" spans="8:15" x14ac:dyDescent="0.25">
      <c r="H951" s="124">
        <v>42</v>
      </c>
      <c r="I951" s="125">
        <v>45254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14.3</v>
      </c>
      <c r="O951" s="124">
        <v>6278</v>
      </c>
    </row>
    <row r="952" spans="8:15" x14ac:dyDescent="0.25">
      <c r="H952" s="124">
        <v>43</v>
      </c>
      <c r="I952" s="125">
        <v>45255</v>
      </c>
      <c r="J952" s="124" t="s">
        <v>88</v>
      </c>
      <c r="K952" s="124" t="s">
        <v>93</v>
      </c>
      <c r="L952" s="124" t="s">
        <v>84</v>
      </c>
      <c r="M952" s="124">
        <v>1</v>
      </c>
      <c r="N952" s="122">
        <v>9.6999999999999993</v>
      </c>
      <c r="O952" s="124">
        <v>5941</v>
      </c>
    </row>
    <row r="953" spans="8:15" x14ac:dyDescent="0.25">
      <c r="H953" s="124">
        <v>44</v>
      </c>
      <c r="I953" s="125">
        <v>45255</v>
      </c>
      <c r="J953" s="124" t="s">
        <v>85</v>
      </c>
      <c r="K953" s="124" t="s">
        <v>87</v>
      </c>
      <c r="L953" s="124" t="s">
        <v>84</v>
      </c>
      <c r="M953" s="124">
        <v>1</v>
      </c>
      <c r="N953" s="122">
        <v>15.4</v>
      </c>
      <c r="O953" s="124">
        <v>5714</v>
      </c>
    </row>
    <row r="954" spans="8:15" x14ac:dyDescent="0.25">
      <c r="H954" s="124">
        <v>45</v>
      </c>
      <c r="I954" s="125">
        <v>45255</v>
      </c>
      <c r="J954" s="124" t="s">
        <v>85</v>
      </c>
      <c r="K954" s="124" t="s">
        <v>86</v>
      </c>
      <c r="L954" s="124" t="s">
        <v>84</v>
      </c>
      <c r="M954" s="124">
        <v>1</v>
      </c>
      <c r="N954" s="122">
        <v>16.5</v>
      </c>
      <c r="O954" s="124">
        <v>6268</v>
      </c>
    </row>
    <row r="955" spans="8:15" x14ac:dyDescent="0.25">
      <c r="H955" s="124">
        <v>46</v>
      </c>
      <c r="I955" s="125">
        <v>45255</v>
      </c>
      <c r="J955" s="124" t="s">
        <v>85</v>
      </c>
      <c r="K955" s="124" t="s">
        <v>86</v>
      </c>
      <c r="L955" s="124" t="s">
        <v>84</v>
      </c>
      <c r="M955" s="124">
        <v>1</v>
      </c>
      <c r="N955" s="122">
        <v>15.7</v>
      </c>
      <c r="O955" s="124">
        <v>6117</v>
      </c>
    </row>
    <row r="956" spans="8:15" x14ac:dyDescent="0.25">
      <c r="H956" s="124">
        <v>47</v>
      </c>
      <c r="I956" s="125">
        <v>45255</v>
      </c>
      <c r="J956" s="124" t="s">
        <v>85</v>
      </c>
      <c r="K956" s="124" t="s">
        <v>92</v>
      </c>
      <c r="L956" s="124" t="s">
        <v>84</v>
      </c>
      <c r="M956" s="124">
        <v>1</v>
      </c>
      <c r="N956" s="122">
        <v>13.2</v>
      </c>
      <c r="O956" s="124">
        <v>6180</v>
      </c>
    </row>
    <row r="957" spans="8:15" x14ac:dyDescent="0.25">
      <c r="H957" s="124">
        <v>48</v>
      </c>
      <c r="I957" s="125">
        <v>45255</v>
      </c>
      <c r="J957" s="124" t="s">
        <v>88</v>
      </c>
      <c r="K957" s="124" t="s">
        <v>104</v>
      </c>
      <c r="L957" s="124" t="s">
        <v>84</v>
      </c>
      <c r="M957" s="124">
        <v>1</v>
      </c>
      <c r="N957" s="122">
        <v>17.399999999999999</v>
      </c>
      <c r="O957" s="124">
        <v>6273</v>
      </c>
    </row>
    <row r="958" spans="8:15" x14ac:dyDescent="0.25">
      <c r="H958" s="124">
        <v>49</v>
      </c>
      <c r="I958" s="125">
        <v>45255</v>
      </c>
      <c r="J958" s="124" t="s">
        <v>88</v>
      </c>
      <c r="K958" s="124" t="s">
        <v>104</v>
      </c>
      <c r="L958" s="124" t="s">
        <v>84</v>
      </c>
      <c r="M958" s="124">
        <v>1</v>
      </c>
      <c r="N958" s="122">
        <v>14.1</v>
      </c>
      <c r="O958" s="124">
        <v>6396</v>
      </c>
    </row>
    <row r="959" spans="8:15" x14ac:dyDescent="0.25">
      <c r="H959" s="124">
        <v>50</v>
      </c>
      <c r="I959" s="125">
        <v>45255</v>
      </c>
      <c r="J959" s="124" t="s">
        <v>88</v>
      </c>
      <c r="K959" s="124" t="s">
        <v>99</v>
      </c>
      <c r="L959" s="124" t="s">
        <v>84</v>
      </c>
      <c r="M959" s="124">
        <v>1</v>
      </c>
      <c r="N959" s="122">
        <v>16.3</v>
      </c>
      <c r="O959" s="124">
        <v>6261</v>
      </c>
    </row>
    <row r="960" spans="8:15" x14ac:dyDescent="0.25">
      <c r="H960" s="124">
        <v>51</v>
      </c>
      <c r="I960" s="125">
        <v>45255</v>
      </c>
      <c r="J960" s="124" t="s">
        <v>88</v>
      </c>
      <c r="K960" s="124" t="s">
        <v>99</v>
      </c>
      <c r="L960" s="124" t="s">
        <v>84</v>
      </c>
      <c r="M960" s="124">
        <v>1</v>
      </c>
      <c r="N960" s="122">
        <v>13.8</v>
      </c>
      <c r="O960" s="124">
        <v>6453</v>
      </c>
    </row>
    <row r="961" spans="8:15" x14ac:dyDescent="0.25">
      <c r="H961" s="124">
        <v>52</v>
      </c>
      <c r="I961" s="125">
        <v>45255</v>
      </c>
      <c r="J961" s="124" t="s">
        <v>85</v>
      </c>
      <c r="K961" s="124" t="s">
        <v>97</v>
      </c>
      <c r="L961" s="124" t="s">
        <v>84</v>
      </c>
      <c r="M961" s="124">
        <v>1</v>
      </c>
      <c r="N961" s="122">
        <v>14.3</v>
      </c>
      <c r="O961" s="124">
        <v>6347</v>
      </c>
    </row>
    <row r="962" spans="8:15" x14ac:dyDescent="0.25">
      <c r="H962" s="124">
        <v>53</v>
      </c>
      <c r="I962" s="125">
        <v>45255</v>
      </c>
      <c r="J962" s="124" t="s">
        <v>85</v>
      </c>
      <c r="K962" s="124" t="s">
        <v>97</v>
      </c>
      <c r="L962" s="124" t="s">
        <v>84</v>
      </c>
      <c r="M962" s="124">
        <v>1</v>
      </c>
      <c r="N962" s="122">
        <v>14.5</v>
      </c>
      <c r="O962" s="124">
        <v>6445</v>
      </c>
    </row>
    <row r="963" spans="8:15" x14ac:dyDescent="0.25">
      <c r="H963" s="124">
        <v>54</v>
      </c>
      <c r="I963" s="125">
        <v>45255</v>
      </c>
      <c r="J963" s="124" t="s">
        <v>85</v>
      </c>
      <c r="K963" s="124" t="s">
        <v>97</v>
      </c>
      <c r="L963" s="124" t="s">
        <v>84</v>
      </c>
      <c r="M963" s="124">
        <v>1</v>
      </c>
      <c r="N963" s="122">
        <v>15.2</v>
      </c>
      <c r="O963" s="124">
        <v>6331</v>
      </c>
    </row>
    <row r="964" spans="8:15" x14ac:dyDescent="0.25">
      <c r="H964" s="124">
        <v>55</v>
      </c>
      <c r="I964" s="125">
        <v>45255</v>
      </c>
      <c r="J964" s="124" t="s">
        <v>85</v>
      </c>
      <c r="K964" s="124" t="s">
        <v>143</v>
      </c>
      <c r="L964" s="124" t="s">
        <v>84</v>
      </c>
      <c r="M964" s="124">
        <v>1</v>
      </c>
      <c r="N964" s="122">
        <v>9.5</v>
      </c>
      <c r="O964" s="124">
        <v>6137</v>
      </c>
    </row>
    <row r="965" spans="8:15" x14ac:dyDescent="0.25">
      <c r="H965" s="124">
        <v>56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15.1</v>
      </c>
      <c r="O965" s="124">
        <v>6447</v>
      </c>
    </row>
    <row r="966" spans="8:15" x14ac:dyDescent="0.25">
      <c r="H966" s="124">
        <v>57</v>
      </c>
      <c r="I966" s="125">
        <v>45255</v>
      </c>
      <c r="J966" s="124" t="s">
        <v>85</v>
      </c>
      <c r="K966" s="124" t="s">
        <v>86</v>
      </c>
      <c r="L966" s="124" t="s">
        <v>84</v>
      </c>
      <c r="M966" s="124">
        <v>1</v>
      </c>
      <c r="N966" s="122">
        <v>16.5</v>
      </c>
      <c r="O966" s="124">
        <v>6319</v>
      </c>
    </row>
    <row r="967" spans="8:15" x14ac:dyDescent="0.25">
      <c r="H967" s="124">
        <v>58</v>
      </c>
      <c r="I967" s="125">
        <v>45255</v>
      </c>
      <c r="J967" s="124" t="s">
        <v>85</v>
      </c>
      <c r="K967" s="124" t="s">
        <v>86</v>
      </c>
      <c r="L967" s="124" t="s">
        <v>84</v>
      </c>
      <c r="M967" s="124">
        <v>1</v>
      </c>
      <c r="N967" s="122">
        <v>17.8</v>
      </c>
      <c r="O967" s="124">
        <v>6344</v>
      </c>
    </row>
    <row r="968" spans="8:15" x14ac:dyDescent="0.25">
      <c r="H968" s="124">
        <v>59</v>
      </c>
      <c r="I968" s="125">
        <v>45256</v>
      </c>
      <c r="J968" s="124" t="s">
        <v>85</v>
      </c>
      <c r="K968" s="124" t="s">
        <v>174</v>
      </c>
      <c r="L968" s="124" t="s">
        <v>84</v>
      </c>
      <c r="M968" s="124">
        <v>1</v>
      </c>
      <c r="N968" s="122">
        <v>14.1</v>
      </c>
      <c r="O968" s="124">
        <v>6179</v>
      </c>
    </row>
    <row r="969" spans="8:15" x14ac:dyDescent="0.25">
      <c r="H969" s="124">
        <v>60</v>
      </c>
      <c r="I969" s="125">
        <v>45256</v>
      </c>
      <c r="J969" s="124" t="s">
        <v>85</v>
      </c>
      <c r="K969" s="124" t="s">
        <v>86</v>
      </c>
      <c r="L969" s="124" t="s">
        <v>84</v>
      </c>
      <c r="M969" s="124">
        <v>1</v>
      </c>
      <c r="N969" s="122">
        <v>17.2</v>
      </c>
      <c r="O969" s="124">
        <v>6161</v>
      </c>
    </row>
    <row r="970" spans="8:15" x14ac:dyDescent="0.25">
      <c r="H970" s="124">
        <v>61</v>
      </c>
      <c r="I970" s="125">
        <v>45256</v>
      </c>
      <c r="J970" s="124" t="s">
        <v>85</v>
      </c>
      <c r="K970" s="124" t="s">
        <v>97</v>
      </c>
      <c r="L970" s="124" t="s">
        <v>84</v>
      </c>
      <c r="M970" s="124">
        <v>1</v>
      </c>
      <c r="N970" s="122">
        <v>8.6</v>
      </c>
      <c r="O970" s="124">
        <v>5977</v>
      </c>
    </row>
    <row r="971" spans="8:15" x14ac:dyDescent="0.25">
      <c r="H971" s="124">
        <v>62</v>
      </c>
      <c r="I971" s="125">
        <v>45256</v>
      </c>
      <c r="J971" s="124" t="s">
        <v>88</v>
      </c>
      <c r="K971" s="124" t="s">
        <v>91</v>
      </c>
      <c r="L971" s="124" t="s">
        <v>84</v>
      </c>
      <c r="M971" s="124">
        <v>1</v>
      </c>
      <c r="N971" s="122">
        <v>15</v>
      </c>
      <c r="O971" s="124">
        <v>6106</v>
      </c>
    </row>
    <row r="972" spans="8:15" x14ac:dyDescent="0.25">
      <c r="H972" s="124">
        <v>63</v>
      </c>
      <c r="I972" s="125">
        <v>45256</v>
      </c>
      <c r="J972" s="124" t="s">
        <v>88</v>
      </c>
      <c r="K972" s="124" t="s">
        <v>99</v>
      </c>
      <c r="L972" s="124" t="s">
        <v>84</v>
      </c>
      <c r="M972" s="124">
        <v>1</v>
      </c>
      <c r="N972" s="122">
        <v>15.9</v>
      </c>
      <c r="O972" s="124">
        <v>5799</v>
      </c>
    </row>
    <row r="973" spans="8:15" x14ac:dyDescent="0.25">
      <c r="H973" s="124">
        <v>64</v>
      </c>
      <c r="I973" s="125">
        <v>45256</v>
      </c>
      <c r="J973" s="124" t="s">
        <v>85</v>
      </c>
      <c r="K973" s="124" t="s">
        <v>174</v>
      </c>
      <c r="L973" s="124" t="s">
        <v>84</v>
      </c>
      <c r="M973" s="124">
        <v>1</v>
      </c>
      <c r="N973" s="122">
        <v>14.7</v>
      </c>
      <c r="O973" s="124">
        <v>5792</v>
      </c>
    </row>
    <row r="974" spans="8:15" x14ac:dyDescent="0.25">
      <c r="H974" s="124">
        <v>65</v>
      </c>
      <c r="I974" s="125">
        <v>45256</v>
      </c>
      <c r="J974" s="124" t="s">
        <v>85</v>
      </c>
      <c r="K974" s="124" t="s">
        <v>87</v>
      </c>
      <c r="L974" s="124" t="s">
        <v>84</v>
      </c>
      <c r="M974" s="124">
        <v>1</v>
      </c>
      <c r="N974" s="122">
        <v>16.600000000000001</v>
      </c>
      <c r="O974" s="124">
        <v>5723</v>
      </c>
    </row>
    <row r="975" spans="8:15" x14ac:dyDescent="0.25">
      <c r="H975" s="124">
        <v>66</v>
      </c>
      <c r="I975" s="125">
        <v>45256</v>
      </c>
      <c r="J975" s="124" t="s">
        <v>88</v>
      </c>
      <c r="K975" s="124" t="s">
        <v>99</v>
      </c>
      <c r="L975" s="124" t="s">
        <v>84</v>
      </c>
      <c r="M975" s="124">
        <v>1</v>
      </c>
      <c r="N975" s="122">
        <v>16.899999999999999</v>
      </c>
      <c r="O975" s="124">
        <v>5732</v>
      </c>
    </row>
    <row r="976" spans="8:15" x14ac:dyDescent="0.25">
      <c r="H976" s="124">
        <v>67</v>
      </c>
      <c r="I976" s="125">
        <v>45256</v>
      </c>
      <c r="J976" s="124" t="s">
        <v>85</v>
      </c>
      <c r="K976" s="124" t="s">
        <v>90</v>
      </c>
      <c r="L976" s="124" t="s">
        <v>84</v>
      </c>
      <c r="M976" s="124">
        <v>1</v>
      </c>
      <c r="N976" s="122">
        <v>13.1</v>
      </c>
      <c r="O976" s="124">
        <v>6143</v>
      </c>
    </row>
    <row r="977" spans="8:16" x14ac:dyDescent="0.25">
      <c r="H977" s="124">
        <v>68</v>
      </c>
      <c r="I977" s="125">
        <v>45256</v>
      </c>
      <c r="J977" s="124" t="s">
        <v>88</v>
      </c>
      <c r="K977" s="124" t="s">
        <v>91</v>
      </c>
      <c r="L977" s="124" t="s">
        <v>84</v>
      </c>
      <c r="M977" s="124">
        <v>1</v>
      </c>
      <c r="N977" s="122">
        <v>17.100000000000001</v>
      </c>
      <c r="O977" s="124">
        <v>6219</v>
      </c>
    </row>
    <row r="978" spans="8:16" x14ac:dyDescent="0.25">
      <c r="H978" s="124">
        <v>69</v>
      </c>
      <c r="I978" s="125">
        <v>45256</v>
      </c>
      <c r="J978" s="124" t="s">
        <v>88</v>
      </c>
      <c r="K978" s="124" t="s">
        <v>93</v>
      </c>
      <c r="L978" s="124" t="s">
        <v>84</v>
      </c>
      <c r="M978" s="124">
        <v>1</v>
      </c>
      <c r="N978" s="122">
        <v>16</v>
      </c>
      <c r="O978" s="124">
        <v>6192</v>
      </c>
    </row>
    <row r="979" spans="8:16" x14ac:dyDescent="0.25">
      <c r="H979" s="124">
        <v>70</v>
      </c>
      <c r="I979" s="125">
        <v>45256</v>
      </c>
      <c r="J979" s="124" t="s">
        <v>88</v>
      </c>
      <c r="K979" s="124" t="s">
        <v>93</v>
      </c>
      <c r="L979" s="124" t="s">
        <v>84</v>
      </c>
      <c r="M979" s="124">
        <v>1</v>
      </c>
      <c r="N979" s="122">
        <v>14.8</v>
      </c>
      <c r="O979" s="124">
        <v>6217</v>
      </c>
    </row>
    <row r="980" spans="8:16" x14ac:dyDescent="0.25">
      <c r="H980" s="124">
        <v>71</v>
      </c>
      <c r="I980" s="125">
        <v>45256</v>
      </c>
      <c r="J980" s="124" t="s">
        <v>85</v>
      </c>
      <c r="K980" s="124" t="s">
        <v>92</v>
      </c>
      <c r="L980" s="124" t="s">
        <v>84</v>
      </c>
      <c r="M980" s="124">
        <v>1</v>
      </c>
      <c r="N980" s="177">
        <v>16.399999999999999</v>
      </c>
      <c r="O980" s="124">
        <v>5683</v>
      </c>
    </row>
    <row r="981" spans="8:16" x14ac:dyDescent="0.25">
      <c r="H981" s="124">
        <v>72</v>
      </c>
      <c r="I981" s="125">
        <v>45256</v>
      </c>
      <c r="J981" s="124" t="s">
        <v>85</v>
      </c>
      <c r="K981" s="124" t="s">
        <v>86</v>
      </c>
      <c r="L981" s="124" t="s">
        <v>84</v>
      </c>
      <c r="M981" s="124">
        <v>1</v>
      </c>
      <c r="N981" s="177">
        <v>15.9</v>
      </c>
      <c r="O981" s="124">
        <v>6010</v>
      </c>
      <c r="P981" s="1" t="s">
        <v>181</v>
      </c>
    </row>
    <row r="982" spans="8:16" x14ac:dyDescent="0.25">
      <c r="H982" s="124">
        <v>73</v>
      </c>
      <c r="I982" s="125">
        <v>45256</v>
      </c>
      <c r="J982" s="124" t="s">
        <v>85</v>
      </c>
      <c r="K982" s="124" t="s">
        <v>92</v>
      </c>
      <c r="L982" s="124" t="s">
        <v>84</v>
      </c>
      <c r="M982" s="124">
        <v>1</v>
      </c>
      <c r="N982" s="122">
        <v>13.3</v>
      </c>
      <c r="O982" s="124">
        <v>5664</v>
      </c>
    </row>
    <row r="983" spans="8:16" x14ac:dyDescent="0.25">
      <c r="H983" s="124">
        <v>74</v>
      </c>
      <c r="I983" s="125">
        <v>45256</v>
      </c>
      <c r="J983" s="124" t="s">
        <v>85</v>
      </c>
      <c r="K983" s="124" t="s">
        <v>97</v>
      </c>
      <c r="L983" s="124" t="s">
        <v>84</v>
      </c>
      <c r="M983" s="124">
        <v>1</v>
      </c>
      <c r="N983" s="122">
        <v>16.2</v>
      </c>
      <c r="O983" s="124">
        <v>5895</v>
      </c>
    </row>
    <row r="984" spans="8:16" x14ac:dyDescent="0.25">
      <c r="H984" s="124">
        <v>75</v>
      </c>
      <c r="I984" s="125">
        <v>45256</v>
      </c>
      <c r="J984" s="124" t="s">
        <v>85</v>
      </c>
      <c r="K984" s="124" t="s">
        <v>97</v>
      </c>
      <c r="L984" s="124" t="s">
        <v>84</v>
      </c>
      <c r="M984" s="124">
        <v>1</v>
      </c>
      <c r="N984" s="122">
        <v>15.6</v>
      </c>
      <c r="O984" s="124">
        <v>6479</v>
      </c>
    </row>
    <row r="985" spans="8:16" x14ac:dyDescent="0.25">
      <c r="H985" s="124">
        <v>76</v>
      </c>
      <c r="I985" s="125">
        <v>45256</v>
      </c>
      <c r="J985" s="124" t="s">
        <v>85</v>
      </c>
      <c r="K985" s="124" t="s">
        <v>97</v>
      </c>
      <c r="L985" s="124" t="s">
        <v>84</v>
      </c>
      <c r="M985" s="124">
        <v>1</v>
      </c>
      <c r="N985" s="122">
        <v>16.899999999999999</v>
      </c>
      <c r="O985" s="124">
        <v>6339</v>
      </c>
    </row>
    <row r="986" spans="8:16" x14ac:dyDescent="0.25">
      <c r="H986" s="124">
        <v>77</v>
      </c>
      <c r="I986" s="125">
        <v>45256</v>
      </c>
      <c r="J986" s="124" t="s">
        <v>85</v>
      </c>
      <c r="K986" s="124" t="s">
        <v>97</v>
      </c>
      <c r="L986" s="124" t="s">
        <v>84</v>
      </c>
      <c r="M986" s="124">
        <v>1</v>
      </c>
      <c r="N986" s="122">
        <v>13.6</v>
      </c>
      <c r="O986" s="124">
        <v>6471</v>
      </c>
    </row>
    <row r="987" spans="8:16" x14ac:dyDescent="0.25">
      <c r="H987" s="124">
        <v>78</v>
      </c>
      <c r="I987" s="125">
        <v>45256</v>
      </c>
      <c r="J987" s="124" t="s">
        <v>85</v>
      </c>
      <c r="K987" s="124" t="s">
        <v>87</v>
      </c>
      <c r="L987" s="124" t="s">
        <v>84</v>
      </c>
      <c r="M987" s="124">
        <v>1</v>
      </c>
      <c r="N987" s="122">
        <v>16.399999999999999</v>
      </c>
      <c r="O987" s="124">
        <v>6266</v>
      </c>
    </row>
    <row r="988" spans="8:16" x14ac:dyDescent="0.25">
      <c r="H988" s="124">
        <v>79</v>
      </c>
      <c r="I988" s="125">
        <v>45256</v>
      </c>
      <c r="J988" s="124" t="s">
        <v>85</v>
      </c>
      <c r="K988" s="124" t="s">
        <v>143</v>
      </c>
      <c r="L988" s="124" t="s">
        <v>84</v>
      </c>
      <c r="M988" s="124">
        <v>1</v>
      </c>
      <c r="N988" s="122">
        <v>9</v>
      </c>
      <c r="O988" s="124">
        <v>6342</v>
      </c>
    </row>
    <row r="989" spans="8:16" x14ac:dyDescent="0.25">
      <c r="H989" s="124">
        <v>80</v>
      </c>
      <c r="I989" s="125">
        <v>45256</v>
      </c>
      <c r="J989" s="124" t="s">
        <v>88</v>
      </c>
      <c r="K989" s="124" t="s">
        <v>89</v>
      </c>
      <c r="L989" s="124" t="s">
        <v>84</v>
      </c>
      <c r="M989" s="124">
        <v>1</v>
      </c>
      <c r="N989" s="122">
        <v>16.2</v>
      </c>
      <c r="O989" s="124">
        <v>6329</v>
      </c>
    </row>
    <row r="990" spans="8:16" x14ac:dyDescent="0.25">
      <c r="H990" s="124">
        <v>81</v>
      </c>
      <c r="I990" s="125">
        <v>45256</v>
      </c>
      <c r="J990" s="124" t="s">
        <v>88</v>
      </c>
      <c r="K990" s="124" t="s">
        <v>89</v>
      </c>
      <c r="L990" s="124" t="s">
        <v>84</v>
      </c>
      <c r="M990" s="124">
        <v>1</v>
      </c>
      <c r="N990" s="122">
        <v>16.5</v>
      </c>
      <c r="O990" s="124">
        <v>6456</v>
      </c>
    </row>
    <row r="991" spans="8:16" x14ac:dyDescent="0.25">
      <c r="H991" s="124">
        <v>82</v>
      </c>
      <c r="I991" s="125">
        <v>45256</v>
      </c>
      <c r="J991" s="124" t="s">
        <v>88</v>
      </c>
      <c r="K991" s="124" t="s">
        <v>89</v>
      </c>
      <c r="L991" s="124" t="s">
        <v>84</v>
      </c>
      <c r="M991" s="124">
        <v>1</v>
      </c>
      <c r="N991" s="122">
        <v>14.5</v>
      </c>
      <c r="O991" s="124">
        <v>6468</v>
      </c>
    </row>
    <row r="992" spans="8:16" x14ac:dyDescent="0.25">
      <c r="H992" s="124">
        <v>83</v>
      </c>
      <c r="I992" s="125">
        <v>45256</v>
      </c>
      <c r="J992" s="124" t="s">
        <v>85</v>
      </c>
      <c r="K992" s="124" t="s">
        <v>143</v>
      </c>
      <c r="L992" s="124" t="s">
        <v>84</v>
      </c>
      <c r="M992" s="124">
        <v>1</v>
      </c>
      <c r="N992" s="122">
        <v>9.5</v>
      </c>
      <c r="O992" s="124">
        <v>6475</v>
      </c>
    </row>
    <row r="993" spans="8:15" x14ac:dyDescent="0.25">
      <c r="H993" s="124">
        <v>84</v>
      </c>
      <c r="I993" s="125">
        <v>45257</v>
      </c>
      <c r="J993" s="124" t="s">
        <v>85</v>
      </c>
      <c r="K993" s="124" t="s">
        <v>87</v>
      </c>
      <c r="L993" s="124" t="s">
        <v>84</v>
      </c>
      <c r="M993" s="124">
        <v>1</v>
      </c>
      <c r="N993" s="122">
        <v>13.9</v>
      </c>
      <c r="O993" s="124">
        <v>6276</v>
      </c>
    </row>
    <row r="994" spans="8:15" x14ac:dyDescent="0.25">
      <c r="H994" s="124">
        <v>85</v>
      </c>
      <c r="I994" s="125">
        <v>45257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15.9</v>
      </c>
      <c r="O994" s="124">
        <v>5623</v>
      </c>
    </row>
    <row r="995" spans="8:15" x14ac:dyDescent="0.25">
      <c r="H995" s="124">
        <v>86</v>
      </c>
      <c r="I995" s="125">
        <v>45257</v>
      </c>
      <c r="J995" s="124" t="s">
        <v>88</v>
      </c>
      <c r="K995" s="124" t="s">
        <v>100</v>
      </c>
      <c r="L995" s="124" t="s">
        <v>84</v>
      </c>
      <c r="M995" s="124">
        <v>1</v>
      </c>
      <c r="N995" s="122">
        <v>12.2</v>
      </c>
      <c r="O995" s="124">
        <v>6487</v>
      </c>
    </row>
    <row r="996" spans="8:15" x14ac:dyDescent="0.25">
      <c r="H996" s="124">
        <v>87</v>
      </c>
      <c r="I996" s="125">
        <v>45257</v>
      </c>
      <c r="J996" s="124" t="s">
        <v>88</v>
      </c>
      <c r="K996" s="124" t="s">
        <v>100</v>
      </c>
      <c r="L996" s="124" t="s">
        <v>84</v>
      </c>
      <c r="M996" s="124">
        <v>1</v>
      </c>
      <c r="N996" s="122">
        <v>15.6</v>
      </c>
      <c r="O996" s="124">
        <v>6489</v>
      </c>
    </row>
    <row r="997" spans="8:15" x14ac:dyDescent="0.25">
      <c r="H997" s="124">
        <v>88</v>
      </c>
      <c r="I997" s="125">
        <v>45257</v>
      </c>
      <c r="J997" s="124" t="s">
        <v>88</v>
      </c>
      <c r="K997" s="124" t="s">
        <v>99</v>
      </c>
      <c r="L997" s="124" t="s">
        <v>84</v>
      </c>
      <c r="M997" s="124">
        <v>1</v>
      </c>
      <c r="N997" s="122">
        <v>15.6</v>
      </c>
      <c r="O997" s="124">
        <v>6346</v>
      </c>
    </row>
    <row r="998" spans="8:15" x14ac:dyDescent="0.25">
      <c r="H998" s="124">
        <v>89</v>
      </c>
      <c r="I998" s="125">
        <v>45257</v>
      </c>
      <c r="J998" s="124" t="s">
        <v>88</v>
      </c>
      <c r="K998" s="124" t="s">
        <v>99</v>
      </c>
      <c r="L998" s="124" t="s">
        <v>84</v>
      </c>
      <c r="M998" s="124">
        <v>1</v>
      </c>
      <c r="N998" s="122">
        <v>16.3</v>
      </c>
      <c r="O998" s="176">
        <v>6494</v>
      </c>
    </row>
    <row r="999" spans="8:15" x14ac:dyDescent="0.25">
      <c r="H999" s="124">
        <v>90</v>
      </c>
      <c r="I999" s="125">
        <v>45257</v>
      </c>
      <c r="J999" s="124" t="s">
        <v>88</v>
      </c>
      <c r="K999" s="124" t="s">
        <v>99</v>
      </c>
      <c r="L999" s="124" t="s">
        <v>84</v>
      </c>
      <c r="M999" s="124">
        <v>1</v>
      </c>
      <c r="N999" s="122">
        <v>14</v>
      </c>
      <c r="O999" s="176">
        <v>6480</v>
      </c>
    </row>
    <row r="1000" spans="8:15" x14ac:dyDescent="0.25">
      <c r="H1000" s="124">
        <v>91</v>
      </c>
      <c r="I1000" s="125">
        <v>45257</v>
      </c>
      <c r="J1000" s="124" t="s">
        <v>85</v>
      </c>
      <c r="K1000" s="124" t="s">
        <v>97</v>
      </c>
      <c r="L1000" s="124" t="s">
        <v>84</v>
      </c>
      <c r="M1000" s="124">
        <v>1</v>
      </c>
      <c r="N1000" s="122">
        <v>15.5</v>
      </c>
      <c r="O1000" s="124">
        <v>6492</v>
      </c>
    </row>
    <row r="1001" spans="8:15" x14ac:dyDescent="0.25">
      <c r="H1001" s="124">
        <v>92</v>
      </c>
      <c r="I1001" s="125">
        <v>45257</v>
      </c>
      <c r="J1001" s="124" t="s">
        <v>85</v>
      </c>
      <c r="K1001" s="124" t="s">
        <v>97</v>
      </c>
      <c r="L1001" s="124" t="s">
        <v>84</v>
      </c>
      <c r="M1001" s="124">
        <v>1</v>
      </c>
      <c r="N1001" s="122">
        <v>13.7</v>
      </c>
      <c r="O1001" s="176">
        <v>6490</v>
      </c>
    </row>
    <row r="1002" spans="8:15" x14ac:dyDescent="0.25">
      <c r="H1002" s="124">
        <v>93</v>
      </c>
      <c r="I1002" s="125">
        <v>45257</v>
      </c>
      <c r="J1002" s="124" t="s">
        <v>85</v>
      </c>
      <c r="K1002" s="124" t="s">
        <v>97</v>
      </c>
      <c r="L1002" s="124" t="s">
        <v>84</v>
      </c>
      <c r="M1002" s="124">
        <v>1</v>
      </c>
      <c r="N1002" s="122">
        <v>15.7</v>
      </c>
      <c r="O1002" s="124">
        <v>6457</v>
      </c>
    </row>
    <row r="1003" spans="8:15" x14ac:dyDescent="0.25">
      <c r="H1003" s="124">
        <v>94</v>
      </c>
      <c r="I1003" s="125">
        <v>45257</v>
      </c>
      <c r="J1003" s="124" t="s">
        <v>85</v>
      </c>
      <c r="K1003" s="124" t="s">
        <v>86</v>
      </c>
      <c r="L1003" s="124" t="s">
        <v>84</v>
      </c>
      <c r="M1003" s="124">
        <v>1</v>
      </c>
      <c r="N1003" s="122">
        <v>16.399999999999999</v>
      </c>
      <c r="O1003" s="124">
        <v>6460</v>
      </c>
    </row>
    <row r="1004" spans="8:15" x14ac:dyDescent="0.25">
      <c r="H1004" s="124">
        <v>95</v>
      </c>
      <c r="I1004" s="125">
        <v>45257</v>
      </c>
      <c r="J1004" s="124" t="s">
        <v>85</v>
      </c>
      <c r="K1004" s="124" t="s">
        <v>86</v>
      </c>
      <c r="L1004" s="124" t="s">
        <v>84</v>
      </c>
      <c r="M1004" s="124">
        <v>1</v>
      </c>
      <c r="N1004" s="122">
        <v>15.5</v>
      </c>
      <c r="O1004" s="124">
        <v>6484</v>
      </c>
    </row>
    <row r="1005" spans="8:15" x14ac:dyDescent="0.25">
      <c r="H1005" s="124">
        <v>96</v>
      </c>
      <c r="I1005" s="125">
        <v>45258</v>
      </c>
      <c r="J1005" s="124" t="s">
        <v>88</v>
      </c>
      <c r="K1005" s="124" t="s">
        <v>104</v>
      </c>
      <c r="L1005" s="124" t="s">
        <v>84</v>
      </c>
      <c r="M1005" s="124">
        <v>1</v>
      </c>
      <c r="N1005" s="122">
        <v>14.5</v>
      </c>
      <c r="O1005" s="124">
        <v>6399</v>
      </c>
    </row>
    <row r="1006" spans="8:15" x14ac:dyDescent="0.25">
      <c r="H1006" s="124">
        <v>97</v>
      </c>
      <c r="I1006" s="125">
        <v>45258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16</v>
      </c>
      <c r="O1006" s="124">
        <v>6520</v>
      </c>
    </row>
    <row r="1007" spans="8:15" x14ac:dyDescent="0.25">
      <c r="H1007" s="124">
        <v>98</v>
      </c>
      <c r="I1007" s="125">
        <v>45258</v>
      </c>
      <c r="J1007" s="124" t="s">
        <v>88</v>
      </c>
      <c r="K1007" s="124" t="s">
        <v>100</v>
      </c>
      <c r="L1007" s="124" t="s">
        <v>84</v>
      </c>
      <c r="M1007" s="124">
        <v>1</v>
      </c>
      <c r="N1007" s="122">
        <v>11.8</v>
      </c>
      <c r="O1007" s="124">
        <v>6521</v>
      </c>
    </row>
    <row r="1008" spans="8:15" x14ac:dyDescent="0.25">
      <c r="H1008" s="124">
        <v>99</v>
      </c>
      <c r="I1008" s="125">
        <v>45258</v>
      </c>
      <c r="J1008" s="124" t="s">
        <v>85</v>
      </c>
      <c r="K1008" s="124" t="s">
        <v>97</v>
      </c>
      <c r="L1008" s="124" t="s">
        <v>84</v>
      </c>
      <c r="M1008" s="124">
        <v>1</v>
      </c>
      <c r="N1008" s="122">
        <v>16.600000000000001</v>
      </c>
      <c r="O1008" s="124">
        <v>6522</v>
      </c>
    </row>
    <row r="1009" spans="8:15" x14ac:dyDescent="0.25">
      <c r="H1009" s="124">
        <v>100</v>
      </c>
      <c r="I1009" s="125">
        <v>45258</v>
      </c>
      <c r="J1009" s="124" t="s">
        <v>88</v>
      </c>
      <c r="K1009" s="124" t="s">
        <v>100</v>
      </c>
      <c r="L1009" s="124" t="s">
        <v>84</v>
      </c>
      <c r="M1009" s="124">
        <v>1</v>
      </c>
      <c r="N1009" s="122">
        <v>14.9</v>
      </c>
      <c r="O1009" s="124">
        <v>6499</v>
      </c>
    </row>
    <row r="1010" spans="8:15" x14ac:dyDescent="0.25">
      <c r="H1010" s="124">
        <v>101</v>
      </c>
      <c r="I1010" s="125">
        <v>45258</v>
      </c>
      <c r="J1010" s="124" t="s">
        <v>88</v>
      </c>
      <c r="K1010" s="124" t="s">
        <v>99</v>
      </c>
      <c r="L1010" s="124" t="s">
        <v>84</v>
      </c>
      <c r="M1010" s="124">
        <v>1</v>
      </c>
      <c r="N1010" s="122">
        <v>16.5</v>
      </c>
      <c r="O1010" s="124">
        <v>6508</v>
      </c>
    </row>
    <row r="1011" spans="8:15" x14ac:dyDescent="0.25">
      <c r="H1011" s="124">
        <v>102</v>
      </c>
      <c r="I1011" s="125">
        <v>45258</v>
      </c>
      <c r="J1011" s="124" t="s">
        <v>88</v>
      </c>
      <c r="K1011" s="124" t="s">
        <v>99</v>
      </c>
      <c r="L1011" s="124" t="s">
        <v>84</v>
      </c>
      <c r="M1011" s="124">
        <v>1</v>
      </c>
      <c r="N1011" s="122">
        <v>16.3</v>
      </c>
      <c r="O1011" s="124">
        <v>6454</v>
      </c>
    </row>
    <row r="1012" spans="8:15" x14ac:dyDescent="0.25">
      <c r="H1012" s="124">
        <v>103</v>
      </c>
      <c r="I1012" s="125">
        <v>45258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14.4</v>
      </c>
      <c r="O1012" s="124">
        <v>6463</v>
      </c>
    </row>
    <row r="1013" spans="8:15" x14ac:dyDescent="0.25">
      <c r="H1013" s="124">
        <v>104</v>
      </c>
      <c r="I1013" s="125">
        <v>45258</v>
      </c>
      <c r="J1013" s="124" t="s">
        <v>85</v>
      </c>
      <c r="K1013" s="124" t="s">
        <v>97</v>
      </c>
      <c r="L1013" s="124" t="s">
        <v>84</v>
      </c>
      <c r="M1013" s="124">
        <v>1</v>
      </c>
      <c r="N1013" s="122">
        <v>13.5</v>
      </c>
      <c r="O1013" s="124">
        <v>6519</v>
      </c>
    </row>
    <row r="1014" spans="8:15" x14ac:dyDescent="0.25">
      <c r="H1014" s="124">
        <v>105</v>
      </c>
      <c r="I1014" s="125">
        <v>45258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14.8</v>
      </c>
      <c r="O1014" s="124">
        <v>6504</v>
      </c>
    </row>
    <row r="1015" spans="8:15" x14ac:dyDescent="0.25">
      <c r="H1015" s="124">
        <v>106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16.5</v>
      </c>
      <c r="O1015" s="124">
        <v>6446</v>
      </c>
    </row>
    <row r="1016" spans="8:15" x14ac:dyDescent="0.25">
      <c r="H1016" s="124">
        <v>107</v>
      </c>
      <c r="I1016" s="125">
        <v>45258</v>
      </c>
      <c r="J1016" s="124" t="s">
        <v>85</v>
      </c>
      <c r="K1016" s="124" t="s">
        <v>143</v>
      </c>
      <c r="L1016" s="124" t="s">
        <v>84</v>
      </c>
      <c r="M1016" s="124">
        <v>1</v>
      </c>
      <c r="N1016" s="122">
        <v>9.3000000000000007</v>
      </c>
      <c r="O1016" s="124">
        <v>6486</v>
      </c>
    </row>
    <row r="1017" spans="8:15" x14ac:dyDescent="0.25">
      <c r="H1017" s="124">
        <v>108</v>
      </c>
      <c r="I1017" s="125">
        <v>45259</v>
      </c>
      <c r="J1017" s="124" t="s">
        <v>85</v>
      </c>
      <c r="K1017" s="124" t="s">
        <v>92</v>
      </c>
      <c r="L1017" s="124" t="s">
        <v>84</v>
      </c>
      <c r="M1017" s="124">
        <v>1</v>
      </c>
      <c r="N1017" s="122">
        <v>17.5</v>
      </c>
      <c r="O1017" s="124">
        <v>5621</v>
      </c>
    </row>
    <row r="1018" spans="8:15" x14ac:dyDescent="0.25">
      <c r="H1018" s="124">
        <v>109</v>
      </c>
      <c r="I1018" s="125">
        <v>45259</v>
      </c>
      <c r="J1018" s="124" t="s">
        <v>88</v>
      </c>
      <c r="K1018" s="124" t="s">
        <v>106</v>
      </c>
      <c r="L1018" s="124" t="s">
        <v>84</v>
      </c>
      <c r="M1018" s="124">
        <v>1</v>
      </c>
      <c r="N1018" s="122">
        <v>17.8</v>
      </c>
      <c r="O1018" s="124">
        <v>6464</v>
      </c>
    </row>
    <row r="1019" spans="8:15" x14ac:dyDescent="0.25">
      <c r="H1019" s="124">
        <v>110</v>
      </c>
      <c r="I1019" s="125">
        <v>45259</v>
      </c>
      <c r="J1019" s="124" t="s">
        <v>88</v>
      </c>
      <c r="K1019" s="124" t="s">
        <v>93</v>
      </c>
      <c r="L1019" s="124" t="s">
        <v>84</v>
      </c>
      <c r="M1019" s="124">
        <v>1</v>
      </c>
      <c r="N1019" s="122">
        <v>15.4</v>
      </c>
      <c r="O1019" s="124">
        <v>6235</v>
      </c>
    </row>
    <row r="1020" spans="8:15" x14ac:dyDescent="0.25">
      <c r="H1020" s="124">
        <v>111</v>
      </c>
      <c r="I1020" s="125">
        <v>45259</v>
      </c>
      <c r="J1020" s="124" t="s">
        <v>85</v>
      </c>
      <c r="K1020" s="124" t="s">
        <v>174</v>
      </c>
      <c r="L1020" s="124" t="s">
        <v>84</v>
      </c>
      <c r="M1020" s="124">
        <v>1</v>
      </c>
      <c r="N1020" s="122">
        <v>14.9</v>
      </c>
      <c r="O1020" s="124">
        <v>6289</v>
      </c>
    </row>
    <row r="1021" spans="8:15" x14ac:dyDescent="0.25">
      <c r="H1021" s="124">
        <v>112</v>
      </c>
      <c r="I1021" s="125">
        <v>45259</v>
      </c>
      <c r="J1021" s="124" t="s">
        <v>88</v>
      </c>
      <c r="K1021" s="124" t="s">
        <v>104</v>
      </c>
      <c r="L1021" s="124" t="s">
        <v>84</v>
      </c>
      <c r="M1021" s="124">
        <v>1</v>
      </c>
      <c r="N1021" s="122">
        <v>14.2</v>
      </c>
      <c r="O1021" s="124">
        <v>6444</v>
      </c>
    </row>
    <row r="1022" spans="8:15" x14ac:dyDescent="0.25">
      <c r="H1022" s="124">
        <v>113</v>
      </c>
      <c r="I1022" s="125">
        <v>45259</v>
      </c>
      <c r="J1022" s="124" t="s">
        <v>85</v>
      </c>
      <c r="K1022" s="124" t="s">
        <v>86</v>
      </c>
      <c r="L1022" s="124" t="s">
        <v>84</v>
      </c>
      <c r="M1022" s="124">
        <v>1</v>
      </c>
      <c r="N1022" s="122">
        <v>15.5</v>
      </c>
      <c r="O1022" s="124">
        <v>6455</v>
      </c>
    </row>
    <row r="1023" spans="8:15" x14ac:dyDescent="0.25">
      <c r="H1023" s="124">
        <v>114</v>
      </c>
      <c r="I1023" s="125">
        <v>45259</v>
      </c>
      <c r="J1023" s="124" t="s">
        <v>88</v>
      </c>
      <c r="K1023" s="124" t="s">
        <v>99</v>
      </c>
      <c r="L1023" s="124" t="s">
        <v>84</v>
      </c>
      <c r="M1023" s="124">
        <v>1</v>
      </c>
      <c r="N1023" s="122">
        <v>15.8</v>
      </c>
      <c r="O1023" s="124">
        <v>6498</v>
      </c>
    </row>
    <row r="1024" spans="8:15" x14ac:dyDescent="0.25">
      <c r="H1024" s="124">
        <v>115</v>
      </c>
      <c r="I1024" s="125">
        <v>45259</v>
      </c>
      <c r="J1024" s="124" t="s">
        <v>85</v>
      </c>
      <c r="K1024" s="124" t="s">
        <v>97</v>
      </c>
      <c r="L1024" s="124" t="s">
        <v>84</v>
      </c>
      <c r="M1024" s="124">
        <v>1</v>
      </c>
      <c r="N1024" s="122">
        <v>15.6</v>
      </c>
      <c r="O1024" s="124">
        <v>6550</v>
      </c>
    </row>
    <row r="1025" spans="8:15" x14ac:dyDescent="0.25">
      <c r="H1025" s="124">
        <v>116</v>
      </c>
      <c r="I1025" s="125">
        <v>45259</v>
      </c>
      <c r="J1025" s="124" t="s">
        <v>85</v>
      </c>
      <c r="K1025" s="124" t="s">
        <v>97</v>
      </c>
      <c r="L1025" s="124" t="s">
        <v>84</v>
      </c>
      <c r="M1025" s="124">
        <v>1</v>
      </c>
      <c r="N1025" s="122">
        <v>16.100000000000001</v>
      </c>
      <c r="O1025" s="124">
        <v>6506</v>
      </c>
    </row>
    <row r="1026" spans="8:15" x14ac:dyDescent="0.25">
      <c r="H1026" s="124">
        <v>117</v>
      </c>
      <c r="I1026" s="125">
        <v>45259</v>
      </c>
      <c r="J1026" s="124" t="s">
        <v>85</v>
      </c>
      <c r="K1026" s="124" t="s">
        <v>97</v>
      </c>
      <c r="L1026" s="124" t="s">
        <v>84</v>
      </c>
      <c r="M1026" s="124">
        <v>1</v>
      </c>
      <c r="N1026" s="122">
        <v>14.9</v>
      </c>
      <c r="O1026" s="124">
        <v>6546</v>
      </c>
    </row>
    <row r="1027" spans="8:15" x14ac:dyDescent="0.25">
      <c r="H1027" s="124">
        <v>118</v>
      </c>
      <c r="I1027" s="125">
        <v>45259</v>
      </c>
      <c r="J1027" s="124" t="s">
        <v>85</v>
      </c>
      <c r="K1027" s="124" t="s">
        <v>87</v>
      </c>
      <c r="L1027" s="124" t="s">
        <v>84</v>
      </c>
      <c r="M1027" s="124">
        <v>1</v>
      </c>
      <c r="N1027" s="122">
        <v>17.100000000000001</v>
      </c>
      <c r="O1027" s="124">
        <v>6462</v>
      </c>
    </row>
    <row r="1028" spans="8:15" x14ac:dyDescent="0.25">
      <c r="H1028" s="124">
        <v>119</v>
      </c>
      <c r="I1028" s="125">
        <v>45259</v>
      </c>
      <c r="J1028" s="124" t="s">
        <v>88</v>
      </c>
      <c r="K1028" s="124" t="s">
        <v>89</v>
      </c>
      <c r="L1028" s="124" t="s">
        <v>84</v>
      </c>
      <c r="M1028" s="124">
        <v>1</v>
      </c>
      <c r="N1028" s="122">
        <v>14.4</v>
      </c>
      <c r="O1028" s="124">
        <v>6544</v>
      </c>
    </row>
    <row r="1029" spans="8:15" x14ac:dyDescent="0.25">
      <c r="H1029" s="124">
        <v>120</v>
      </c>
      <c r="I1029" s="125">
        <v>45259</v>
      </c>
      <c r="J1029" s="124" t="s">
        <v>88</v>
      </c>
      <c r="K1029" s="124" t="s">
        <v>98</v>
      </c>
      <c r="L1029" s="124" t="s">
        <v>84</v>
      </c>
      <c r="M1029" s="124">
        <v>1</v>
      </c>
      <c r="N1029" s="122">
        <v>13.1</v>
      </c>
      <c r="O1029" s="124">
        <v>6531</v>
      </c>
    </row>
    <row r="1030" spans="8:15" x14ac:dyDescent="0.25">
      <c r="H1030" s="124">
        <v>121</v>
      </c>
      <c r="I1030" s="125">
        <v>45259</v>
      </c>
      <c r="J1030" s="124" t="s">
        <v>88</v>
      </c>
      <c r="K1030" s="124" t="s">
        <v>98</v>
      </c>
      <c r="L1030" s="124" t="s">
        <v>84</v>
      </c>
      <c r="M1030" s="124">
        <v>1</v>
      </c>
      <c r="N1030" s="122">
        <v>14</v>
      </c>
      <c r="O1030" s="124">
        <v>6541</v>
      </c>
    </row>
    <row r="1031" spans="8:15" x14ac:dyDescent="0.25">
      <c r="H1031" s="124">
        <v>122</v>
      </c>
      <c r="I1031" s="125">
        <v>45259</v>
      </c>
      <c r="J1031" s="124" t="s">
        <v>88</v>
      </c>
      <c r="K1031" s="124" t="s">
        <v>98</v>
      </c>
      <c r="L1031" s="124" t="s">
        <v>84</v>
      </c>
      <c r="M1031" s="124">
        <v>1</v>
      </c>
      <c r="N1031" s="122">
        <v>13.8</v>
      </c>
      <c r="O1031" s="124">
        <v>6323</v>
      </c>
    </row>
    <row r="1032" spans="8:15" x14ac:dyDescent="0.25">
      <c r="H1032" s="124">
        <v>123</v>
      </c>
      <c r="I1032" s="125">
        <v>45259</v>
      </c>
      <c r="J1032" s="124" t="s">
        <v>85</v>
      </c>
      <c r="K1032" s="124" t="s">
        <v>92</v>
      </c>
      <c r="L1032" s="124" t="s">
        <v>84</v>
      </c>
      <c r="M1032" s="124">
        <v>1</v>
      </c>
      <c r="N1032" s="122">
        <v>17.2</v>
      </c>
      <c r="O1032" s="124">
        <v>6543</v>
      </c>
    </row>
    <row r="1033" spans="8:15" x14ac:dyDescent="0.25">
      <c r="H1033" s="124">
        <v>124</v>
      </c>
      <c r="I1033" s="125">
        <v>45259</v>
      </c>
      <c r="J1033" s="124" t="s">
        <v>88</v>
      </c>
      <c r="K1033" s="124" t="s">
        <v>89</v>
      </c>
      <c r="L1033" s="124" t="s">
        <v>84</v>
      </c>
      <c r="M1033" s="124">
        <v>1</v>
      </c>
      <c r="N1033" s="122">
        <v>13.4</v>
      </c>
      <c r="O1033" s="124">
        <v>6465</v>
      </c>
    </row>
    <row r="1034" spans="8:15" x14ac:dyDescent="0.25">
      <c r="H1034" s="124">
        <v>125</v>
      </c>
      <c r="I1034" s="125">
        <v>45260</v>
      </c>
      <c r="J1034" s="124" t="s">
        <v>88</v>
      </c>
      <c r="K1034" s="124" t="s">
        <v>91</v>
      </c>
      <c r="L1034" s="124" t="s">
        <v>84</v>
      </c>
      <c r="M1034" s="124">
        <v>1</v>
      </c>
      <c r="N1034" s="122">
        <v>11.8</v>
      </c>
      <c r="O1034" s="124">
        <v>6491</v>
      </c>
    </row>
    <row r="1035" spans="8:15" x14ac:dyDescent="0.25">
      <c r="H1035" s="124">
        <v>126</v>
      </c>
      <c r="I1035" s="125">
        <v>45260</v>
      </c>
      <c r="J1035" s="124" t="s">
        <v>88</v>
      </c>
      <c r="K1035" s="124" t="s">
        <v>106</v>
      </c>
      <c r="L1035" s="124" t="s">
        <v>84</v>
      </c>
      <c r="M1035" s="124">
        <v>1</v>
      </c>
      <c r="N1035" s="122">
        <v>15.6</v>
      </c>
      <c r="O1035" s="124">
        <v>6351</v>
      </c>
    </row>
    <row r="1036" spans="8:15" x14ac:dyDescent="0.25">
      <c r="H1036" s="124">
        <v>127</v>
      </c>
      <c r="I1036" s="125">
        <v>45260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12.6</v>
      </c>
      <c r="O1036" s="124">
        <v>6542</v>
      </c>
    </row>
    <row r="1039" spans="8:15" x14ac:dyDescent="0.25">
      <c r="H1039" s="15">
        <v>1</v>
      </c>
      <c r="I1039" s="82">
        <v>45261</v>
      </c>
      <c r="J1039" s="15" t="s">
        <v>88</v>
      </c>
      <c r="K1039" s="15" t="s">
        <v>91</v>
      </c>
      <c r="L1039" s="15" t="s">
        <v>84</v>
      </c>
      <c r="M1039" s="15">
        <v>1</v>
      </c>
      <c r="N1039" s="83">
        <v>14.9</v>
      </c>
      <c r="O1039" s="15">
        <v>6354</v>
      </c>
    </row>
    <row r="1040" spans="8:15" x14ac:dyDescent="0.25">
      <c r="H1040" s="15">
        <v>2</v>
      </c>
      <c r="I1040" s="82">
        <v>45261</v>
      </c>
      <c r="J1040" s="15" t="s">
        <v>88</v>
      </c>
      <c r="K1040" s="15" t="s">
        <v>91</v>
      </c>
      <c r="L1040" s="15" t="s">
        <v>84</v>
      </c>
      <c r="M1040" s="15">
        <v>1</v>
      </c>
      <c r="N1040" s="83">
        <v>12.9</v>
      </c>
      <c r="O1040" s="15">
        <v>6340</v>
      </c>
    </row>
    <row r="1041" spans="8:15" x14ac:dyDescent="0.25">
      <c r="H1041" s="15">
        <v>3</v>
      </c>
      <c r="I1041" s="82">
        <v>45261</v>
      </c>
      <c r="J1041" s="15" t="s">
        <v>88</v>
      </c>
      <c r="K1041" s="15" t="s">
        <v>93</v>
      </c>
      <c r="L1041" s="15" t="s">
        <v>84</v>
      </c>
      <c r="M1041" s="15">
        <v>1</v>
      </c>
      <c r="N1041" s="83">
        <v>15</v>
      </c>
      <c r="O1041" s="15">
        <v>6270</v>
      </c>
    </row>
    <row r="1042" spans="8:15" x14ac:dyDescent="0.25">
      <c r="H1042" s="15">
        <v>4</v>
      </c>
      <c r="I1042" s="82">
        <v>45261</v>
      </c>
      <c r="J1042" s="15" t="s">
        <v>88</v>
      </c>
      <c r="K1042" s="15" t="s">
        <v>106</v>
      </c>
      <c r="L1042" s="15" t="s">
        <v>84</v>
      </c>
      <c r="M1042" s="15">
        <v>1</v>
      </c>
      <c r="N1042" s="83">
        <v>19</v>
      </c>
      <c r="O1042" s="15">
        <v>6497</v>
      </c>
    </row>
    <row r="1043" spans="8:15" x14ac:dyDescent="0.25">
      <c r="H1043" s="15">
        <v>5</v>
      </c>
      <c r="I1043" s="82">
        <v>45261</v>
      </c>
      <c r="J1043" s="15" t="s">
        <v>85</v>
      </c>
      <c r="K1043" s="15" t="s">
        <v>86</v>
      </c>
      <c r="L1043" s="15" t="s">
        <v>84</v>
      </c>
      <c r="M1043" s="15">
        <v>1</v>
      </c>
      <c r="N1043" s="83">
        <v>15.9</v>
      </c>
      <c r="O1043" s="15">
        <v>6524</v>
      </c>
    </row>
    <row r="1044" spans="8:15" x14ac:dyDescent="0.25">
      <c r="H1044" s="15">
        <v>6</v>
      </c>
      <c r="I1044" s="82">
        <v>45261</v>
      </c>
      <c r="J1044" s="15" t="s">
        <v>88</v>
      </c>
      <c r="K1044" s="15" t="s">
        <v>93</v>
      </c>
      <c r="L1044" s="15" t="s">
        <v>84</v>
      </c>
      <c r="M1044" s="15">
        <v>1</v>
      </c>
      <c r="N1044" s="83">
        <v>16.5</v>
      </c>
      <c r="O1044" s="15">
        <v>6476</v>
      </c>
    </row>
    <row r="1045" spans="8:15" x14ac:dyDescent="0.25">
      <c r="H1045" s="15">
        <v>7</v>
      </c>
      <c r="I1045" s="82">
        <v>45261</v>
      </c>
      <c r="J1045" s="15" t="s">
        <v>88</v>
      </c>
      <c r="K1045" s="15" t="s">
        <v>91</v>
      </c>
      <c r="L1045" s="15" t="s">
        <v>84</v>
      </c>
      <c r="M1045" s="15">
        <v>1</v>
      </c>
      <c r="N1045" s="83">
        <v>15.4</v>
      </c>
      <c r="O1045" s="15">
        <v>6459</v>
      </c>
    </row>
    <row r="1046" spans="8:15" x14ac:dyDescent="0.25">
      <c r="H1046" s="15">
        <v>8</v>
      </c>
      <c r="I1046" s="82">
        <v>45261</v>
      </c>
      <c r="J1046" s="15" t="s">
        <v>85</v>
      </c>
      <c r="K1046" s="15" t="s">
        <v>92</v>
      </c>
      <c r="L1046" s="15" t="s">
        <v>84</v>
      </c>
      <c r="M1046" s="15">
        <v>1</v>
      </c>
      <c r="N1046" s="83">
        <v>15.6</v>
      </c>
      <c r="O1046" s="15">
        <v>6485</v>
      </c>
    </row>
    <row r="1047" spans="8:15" x14ac:dyDescent="0.25">
      <c r="H1047" s="15">
        <v>9</v>
      </c>
      <c r="I1047" s="82">
        <v>45261</v>
      </c>
      <c r="J1047" s="15" t="s">
        <v>85</v>
      </c>
      <c r="K1047" s="15" t="s">
        <v>96</v>
      </c>
      <c r="L1047" s="15" t="s">
        <v>84</v>
      </c>
      <c r="M1047" s="15">
        <v>1</v>
      </c>
      <c r="N1047" s="83">
        <v>17.2</v>
      </c>
      <c r="O1047" s="15">
        <v>6481</v>
      </c>
    </row>
    <row r="1048" spans="8:15" x14ac:dyDescent="0.25">
      <c r="H1048" s="15">
        <v>10</v>
      </c>
      <c r="I1048" s="82">
        <v>45261</v>
      </c>
      <c r="J1048" s="15" t="s">
        <v>85</v>
      </c>
      <c r="K1048" s="15" t="s">
        <v>97</v>
      </c>
      <c r="L1048" s="15" t="s">
        <v>84</v>
      </c>
      <c r="M1048" s="15">
        <v>1</v>
      </c>
      <c r="N1048" s="83">
        <v>13.4</v>
      </c>
      <c r="O1048" s="106" t="s">
        <v>184</v>
      </c>
    </row>
    <row r="1049" spans="8:15" x14ac:dyDescent="0.25">
      <c r="H1049" s="15">
        <v>11</v>
      </c>
      <c r="I1049" s="82">
        <v>45261</v>
      </c>
      <c r="J1049" s="15" t="s">
        <v>85</v>
      </c>
      <c r="K1049" s="15" t="s">
        <v>96</v>
      </c>
      <c r="L1049" s="15" t="s">
        <v>84</v>
      </c>
      <c r="M1049" s="15">
        <v>1</v>
      </c>
      <c r="N1049" s="83">
        <v>16.2</v>
      </c>
      <c r="O1049" s="15">
        <v>6211</v>
      </c>
    </row>
    <row r="1050" spans="8:15" x14ac:dyDescent="0.25">
      <c r="H1050" s="15">
        <v>12</v>
      </c>
      <c r="I1050" s="82">
        <v>45261</v>
      </c>
      <c r="J1050" s="15" t="s">
        <v>88</v>
      </c>
      <c r="K1050" s="15" t="s">
        <v>93</v>
      </c>
      <c r="L1050" s="15" t="s">
        <v>84</v>
      </c>
      <c r="M1050" s="15">
        <v>1</v>
      </c>
      <c r="N1050" s="83">
        <v>15</v>
      </c>
      <c r="O1050" s="15">
        <v>6062</v>
      </c>
    </row>
    <row r="1051" spans="8:15" x14ac:dyDescent="0.25">
      <c r="H1051" s="15">
        <v>13</v>
      </c>
      <c r="I1051" s="82">
        <v>45261</v>
      </c>
      <c r="J1051" s="15" t="s">
        <v>85</v>
      </c>
      <c r="K1051" s="15" t="s">
        <v>87</v>
      </c>
      <c r="L1051" s="15" t="s">
        <v>84</v>
      </c>
      <c r="M1051" s="15">
        <v>1</v>
      </c>
      <c r="N1051" s="83">
        <v>15.6</v>
      </c>
      <c r="O1051" s="15">
        <v>6469</v>
      </c>
    </row>
    <row r="1052" spans="8:15" x14ac:dyDescent="0.25">
      <c r="H1052" s="15">
        <v>14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16.399999999999999</v>
      </c>
      <c r="O1052" s="15">
        <v>6474</v>
      </c>
    </row>
    <row r="1053" spans="8:15" x14ac:dyDescent="0.25">
      <c r="H1053" s="15">
        <v>15</v>
      </c>
      <c r="I1053" s="82">
        <v>45261</v>
      </c>
      <c r="J1053" s="15" t="s">
        <v>88</v>
      </c>
      <c r="K1053" s="15" t="s">
        <v>104</v>
      </c>
      <c r="L1053" s="15" t="s">
        <v>84</v>
      </c>
      <c r="M1053" s="15">
        <v>1</v>
      </c>
      <c r="N1053" s="83">
        <v>16.2</v>
      </c>
      <c r="O1053" s="15">
        <v>6482</v>
      </c>
    </row>
    <row r="1054" spans="8:15" x14ac:dyDescent="0.25">
      <c r="H1054" s="15">
        <v>16</v>
      </c>
      <c r="I1054" s="82">
        <v>45261</v>
      </c>
      <c r="J1054" s="15" t="s">
        <v>85</v>
      </c>
      <c r="K1054" s="15" t="s">
        <v>90</v>
      </c>
      <c r="L1054" s="15" t="s">
        <v>84</v>
      </c>
      <c r="M1054" s="15">
        <v>1</v>
      </c>
      <c r="N1054" s="83">
        <v>15.6</v>
      </c>
      <c r="O1054" s="15">
        <v>6496</v>
      </c>
    </row>
    <row r="1055" spans="8:15" x14ac:dyDescent="0.25">
      <c r="H1055" s="15">
        <v>17</v>
      </c>
      <c r="I1055" s="82">
        <v>45261</v>
      </c>
      <c r="J1055" s="15" t="s">
        <v>88</v>
      </c>
      <c r="K1055" s="15" t="s">
        <v>106</v>
      </c>
      <c r="L1055" s="15" t="s">
        <v>84</v>
      </c>
      <c r="M1055" s="15">
        <v>1</v>
      </c>
      <c r="N1055" s="83">
        <v>15.5</v>
      </c>
      <c r="O1055" s="15">
        <v>6005</v>
      </c>
    </row>
    <row r="1056" spans="8:15" x14ac:dyDescent="0.25">
      <c r="H1056" s="15">
        <v>18</v>
      </c>
      <c r="I1056" s="82">
        <v>45261</v>
      </c>
      <c r="J1056" s="15" t="s">
        <v>85</v>
      </c>
      <c r="K1056" s="15" t="s">
        <v>86</v>
      </c>
      <c r="L1056" s="15" t="s">
        <v>84</v>
      </c>
      <c r="M1056" s="15">
        <v>1</v>
      </c>
      <c r="N1056" s="83">
        <v>15.1</v>
      </c>
      <c r="O1056" s="15">
        <v>6226</v>
      </c>
    </row>
    <row r="1057" spans="8:15" x14ac:dyDescent="0.25">
      <c r="H1057" s="15">
        <v>19</v>
      </c>
      <c r="I1057" s="82">
        <v>45261</v>
      </c>
      <c r="J1057" s="15" t="s">
        <v>88</v>
      </c>
      <c r="K1057" s="15" t="s">
        <v>185</v>
      </c>
      <c r="L1057" s="15" t="s">
        <v>84</v>
      </c>
      <c r="M1057" s="15">
        <v>1</v>
      </c>
      <c r="N1057" s="83">
        <v>14.9</v>
      </c>
      <c r="O1057" s="15">
        <v>6472</v>
      </c>
    </row>
    <row r="1058" spans="8:15" x14ac:dyDescent="0.25">
      <c r="H1058" s="15">
        <v>20</v>
      </c>
      <c r="I1058" s="82">
        <v>45261</v>
      </c>
      <c r="J1058" s="15" t="s">
        <v>88</v>
      </c>
      <c r="K1058" s="15" t="s">
        <v>185</v>
      </c>
      <c r="L1058" s="15" t="s">
        <v>84</v>
      </c>
      <c r="M1058" s="15">
        <v>1</v>
      </c>
      <c r="N1058" s="83">
        <v>15.1</v>
      </c>
      <c r="O1058" s="15">
        <v>6337</v>
      </c>
    </row>
    <row r="1059" spans="8:15" x14ac:dyDescent="0.25">
      <c r="H1059" s="15">
        <v>21</v>
      </c>
      <c r="I1059" s="82">
        <v>45261</v>
      </c>
      <c r="J1059" s="15" t="s">
        <v>88</v>
      </c>
      <c r="K1059" s="15" t="s">
        <v>93</v>
      </c>
      <c r="L1059" s="15" t="s">
        <v>84</v>
      </c>
      <c r="M1059" s="15">
        <v>1</v>
      </c>
      <c r="N1059" s="83">
        <v>14.9</v>
      </c>
      <c r="O1059" s="15">
        <v>6012</v>
      </c>
    </row>
    <row r="1060" spans="8:15" x14ac:dyDescent="0.25">
      <c r="H1060" s="15">
        <v>22</v>
      </c>
      <c r="I1060" s="82">
        <v>45261</v>
      </c>
      <c r="J1060" s="15" t="s">
        <v>85</v>
      </c>
      <c r="K1060" s="15" t="s">
        <v>96</v>
      </c>
      <c r="L1060" s="15" t="s">
        <v>84</v>
      </c>
      <c r="M1060" s="15">
        <v>1</v>
      </c>
      <c r="N1060" s="83">
        <v>16.2</v>
      </c>
      <c r="O1060" s="15">
        <v>6032</v>
      </c>
    </row>
    <row r="1061" spans="8:15" x14ac:dyDescent="0.25">
      <c r="H1061" s="15">
        <v>23</v>
      </c>
      <c r="I1061" s="82">
        <v>45261</v>
      </c>
      <c r="J1061" s="15" t="s">
        <v>88</v>
      </c>
      <c r="K1061" s="15" t="s">
        <v>185</v>
      </c>
      <c r="L1061" s="15" t="s">
        <v>84</v>
      </c>
      <c r="M1061" s="15">
        <v>1</v>
      </c>
      <c r="N1061" s="83">
        <v>12.8</v>
      </c>
      <c r="O1061" s="15">
        <v>6243</v>
      </c>
    </row>
    <row r="1062" spans="8:15" x14ac:dyDescent="0.25">
      <c r="H1062" s="15">
        <v>24</v>
      </c>
      <c r="I1062" s="82">
        <v>45261</v>
      </c>
      <c r="J1062" s="15" t="s">
        <v>85</v>
      </c>
      <c r="K1062" s="15" t="s">
        <v>90</v>
      </c>
      <c r="L1062" s="15" t="s">
        <v>84</v>
      </c>
      <c r="M1062" s="15">
        <v>1</v>
      </c>
      <c r="N1062" s="83">
        <v>13.6</v>
      </c>
      <c r="O1062" s="15">
        <v>6606</v>
      </c>
    </row>
    <row r="1063" spans="8:15" x14ac:dyDescent="0.25">
      <c r="H1063" s="15">
        <v>25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13.7</v>
      </c>
      <c r="O1063" s="15">
        <v>5957</v>
      </c>
    </row>
    <row r="1064" spans="8:15" x14ac:dyDescent="0.25">
      <c r="H1064" s="15">
        <v>26</v>
      </c>
      <c r="I1064" s="82">
        <v>45261</v>
      </c>
      <c r="J1064" s="15" t="s">
        <v>88</v>
      </c>
      <c r="K1064" s="15" t="s">
        <v>89</v>
      </c>
      <c r="L1064" s="15" t="s">
        <v>84</v>
      </c>
      <c r="M1064" s="15">
        <v>1</v>
      </c>
      <c r="N1064" s="83">
        <v>12.4</v>
      </c>
      <c r="O1064" s="15">
        <v>6602</v>
      </c>
    </row>
    <row r="1065" spans="8:15" x14ac:dyDescent="0.25">
      <c r="H1065" s="15">
        <v>27</v>
      </c>
      <c r="I1065" s="82">
        <v>45261</v>
      </c>
      <c r="J1065" s="15" t="s">
        <v>88</v>
      </c>
      <c r="K1065" s="15" t="s">
        <v>89</v>
      </c>
      <c r="L1065" s="15" t="s">
        <v>84</v>
      </c>
      <c r="M1065" s="15">
        <v>1</v>
      </c>
      <c r="N1065" s="83">
        <v>15.1</v>
      </c>
      <c r="O1065" s="15">
        <v>6578</v>
      </c>
    </row>
    <row r="1066" spans="8:15" x14ac:dyDescent="0.25">
      <c r="H1066" s="15">
        <v>28</v>
      </c>
      <c r="I1066" s="82">
        <v>45261</v>
      </c>
      <c r="J1066" s="15" t="s">
        <v>85</v>
      </c>
      <c r="K1066" s="15" t="s">
        <v>87</v>
      </c>
      <c r="L1066" s="15" t="s">
        <v>84</v>
      </c>
      <c r="M1066" s="15">
        <v>1</v>
      </c>
      <c r="N1066" s="83">
        <v>14.2</v>
      </c>
      <c r="O1066" s="15">
        <v>6591</v>
      </c>
    </row>
    <row r="1067" spans="8:15" x14ac:dyDescent="0.25">
      <c r="H1067" s="15">
        <v>29</v>
      </c>
      <c r="I1067" s="82">
        <v>45261</v>
      </c>
      <c r="J1067" s="15" t="s">
        <v>88</v>
      </c>
      <c r="K1067" s="15" t="s">
        <v>89</v>
      </c>
      <c r="L1067" s="15" t="s">
        <v>84</v>
      </c>
      <c r="M1067" s="15">
        <v>1</v>
      </c>
      <c r="N1067" s="83">
        <v>14.7</v>
      </c>
      <c r="O1067" s="15">
        <v>5978</v>
      </c>
    </row>
    <row r="1068" spans="8:15" x14ac:dyDescent="0.25">
      <c r="H1068" s="15">
        <v>30</v>
      </c>
      <c r="I1068" s="82">
        <v>45261</v>
      </c>
      <c r="J1068" s="15" t="s">
        <v>85</v>
      </c>
      <c r="K1068" s="15" t="s">
        <v>87</v>
      </c>
      <c r="L1068" s="15" t="s">
        <v>84</v>
      </c>
      <c r="M1068" s="15">
        <v>1</v>
      </c>
      <c r="N1068" s="83">
        <v>17.2</v>
      </c>
      <c r="O1068" s="15">
        <v>6536</v>
      </c>
    </row>
    <row r="1069" spans="8:15" x14ac:dyDescent="0.25">
      <c r="H1069" s="15">
        <v>31</v>
      </c>
      <c r="I1069" s="82">
        <v>45261</v>
      </c>
      <c r="J1069" s="15" t="s">
        <v>88</v>
      </c>
      <c r="K1069" s="15" t="s">
        <v>99</v>
      </c>
      <c r="L1069" s="15" t="s">
        <v>84</v>
      </c>
      <c r="M1069" s="15">
        <v>1</v>
      </c>
      <c r="N1069" s="83">
        <v>14.2</v>
      </c>
      <c r="O1069" s="15">
        <v>6592</v>
      </c>
    </row>
    <row r="1070" spans="8:15" x14ac:dyDescent="0.25">
      <c r="H1070" s="15">
        <v>32</v>
      </c>
      <c r="I1070" s="82">
        <v>45261</v>
      </c>
      <c r="J1070" s="15" t="s">
        <v>85</v>
      </c>
      <c r="K1070" s="15" t="s">
        <v>87</v>
      </c>
      <c r="L1070" s="15" t="s">
        <v>84</v>
      </c>
      <c r="M1070" s="15">
        <v>1</v>
      </c>
      <c r="N1070" s="83">
        <v>14.9</v>
      </c>
      <c r="O1070" s="15">
        <v>6008</v>
      </c>
    </row>
    <row r="1071" spans="8:15" x14ac:dyDescent="0.25">
      <c r="H1071" s="15">
        <v>33</v>
      </c>
      <c r="I1071" s="82">
        <v>45261</v>
      </c>
      <c r="J1071" s="15" t="s">
        <v>88</v>
      </c>
      <c r="K1071" s="15" t="s">
        <v>93</v>
      </c>
      <c r="L1071" s="15" t="s">
        <v>84</v>
      </c>
      <c r="M1071" s="15">
        <v>1</v>
      </c>
      <c r="N1071" s="83">
        <v>15.3</v>
      </c>
      <c r="O1071" s="15">
        <v>6545</v>
      </c>
    </row>
    <row r="1072" spans="8:15" x14ac:dyDescent="0.25">
      <c r="H1072" s="15">
        <v>34</v>
      </c>
      <c r="I1072" s="82">
        <v>45261</v>
      </c>
      <c r="J1072" s="15" t="s">
        <v>88</v>
      </c>
      <c r="K1072" s="15" t="s">
        <v>99</v>
      </c>
      <c r="L1072" s="15" t="s">
        <v>84</v>
      </c>
      <c r="M1072" s="15">
        <v>1</v>
      </c>
      <c r="N1072" s="83">
        <v>15.7</v>
      </c>
      <c r="O1072" s="15">
        <v>6582</v>
      </c>
    </row>
    <row r="1073" spans="8:17" x14ac:dyDescent="0.25">
      <c r="H1073" s="15">
        <v>35</v>
      </c>
      <c r="I1073" s="82">
        <v>45261</v>
      </c>
      <c r="J1073" s="15" t="s">
        <v>88</v>
      </c>
      <c r="K1073" s="15" t="s">
        <v>99</v>
      </c>
      <c r="L1073" s="15" t="s">
        <v>84</v>
      </c>
      <c r="M1073" s="15">
        <v>1</v>
      </c>
      <c r="N1073" s="83">
        <v>18.7</v>
      </c>
      <c r="O1073" s="15">
        <v>6529</v>
      </c>
      <c r="Q1073" s="105">
        <f>SUM(N1039:N1073)</f>
        <v>535</v>
      </c>
    </row>
    <row r="1074" spans="8:17" x14ac:dyDescent="0.25">
      <c r="H1074" s="15">
        <v>36</v>
      </c>
      <c r="I1074" s="82">
        <v>45262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14.2</v>
      </c>
      <c r="O1074" s="15">
        <v>5727</v>
      </c>
    </row>
    <row r="1075" spans="8:17" x14ac:dyDescent="0.25">
      <c r="H1075" s="15">
        <v>37</v>
      </c>
      <c r="I1075" s="82">
        <v>45262</v>
      </c>
      <c r="J1075" s="15" t="s">
        <v>88</v>
      </c>
      <c r="K1075" s="15" t="s">
        <v>99</v>
      </c>
      <c r="L1075" s="15" t="s">
        <v>84</v>
      </c>
      <c r="M1075" s="15">
        <v>1</v>
      </c>
      <c r="N1075" s="83">
        <v>15.9</v>
      </c>
      <c r="O1075" s="15">
        <v>6619</v>
      </c>
    </row>
    <row r="1076" spans="8:17" x14ac:dyDescent="0.25">
      <c r="H1076" s="15">
        <v>38</v>
      </c>
      <c r="I1076" s="82">
        <v>45262</v>
      </c>
      <c r="J1076" s="15" t="s">
        <v>88</v>
      </c>
      <c r="K1076" s="15" t="s">
        <v>99</v>
      </c>
      <c r="L1076" s="15" t="s">
        <v>84</v>
      </c>
      <c r="M1076" s="15">
        <v>1</v>
      </c>
      <c r="N1076" s="83">
        <v>15.1</v>
      </c>
      <c r="O1076" s="15">
        <v>6650</v>
      </c>
    </row>
    <row r="1077" spans="8:17" x14ac:dyDescent="0.25">
      <c r="H1077" s="15">
        <v>39</v>
      </c>
      <c r="I1077" s="82">
        <v>45262</v>
      </c>
      <c r="J1077" s="15" t="s">
        <v>88</v>
      </c>
      <c r="K1077" s="15" t="s">
        <v>104</v>
      </c>
      <c r="L1077" s="15" t="s">
        <v>84</v>
      </c>
      <c r="M1077" s="15">
        <v>1</v>
      </c>
      <c r="N1077" s="83">
        <v>14.5</v>
      </c>
      <c r="O1077" s="15">
        <v>6603</v>
      </c>
    </row>
    <row r="1078" spans="8:17" x14ac:dyDescent="0.25">
      <c r="H1078" s="15">
        <v>40</v>
      </c>
      <c r="I1078" s="82">
        <v>45262</v>
      </c>
      <c r="J1078" s="15" t="s">
        <v>88</v>
      </c>
      <c r="K1078" s="15" t="s">
        <v>104</v>
      </c>
      <c r="L1078" s="15" t="s">
        <v>84</v>
      </c>
      <c r="M1078" s="15">
        <v>1</v>
      </c>
      <c r="N1078" s="83">
        <v>14.7</v>
      </c>
      <c r="O1078" s="15">
        <v>6615</v>
      </c>
    </row>
    <row r="1079" spans="8:17" x14ac:dyDescent="0.25">
      <c r="H1079" s="15">
        <v>41</v>
      </c>
      <c r="I1079" s="82">
        <v>45262</v>
      </c>
      <c r="J1079" s="15" t="s">
        <v>85</v>
      </c>
      <c r="K1079" s="15" t="s">
        <v>86</v>
      </c>
      <c r="L1079" s="15" t="s">
        <v>84</v>
      </c>
      <c r="M1079" s="15">
        <v>1</v>
      </c>
      <c r="N1079" s="83">
        <v>14.9</v>
      </c>
      <c r="O1079" s="15">
        <v>6638</v>
      </c>
    </row>
    <row r="1080" spans="8:17" x14ac:dyDescent="0.25">
      <c r="H1080" s="15">
        <v>42</v>
      </c>
      <c r="I1080" s="82">
        <v>45262</v>
      </c>
      <c r="J1080" s="15" t="s">
        <v>85</v>
      </c>
      <c r="K1080" s="15" t="s">
        <v>86</v>
      </c>
      <c r="L1080" s="15" t="s">
        <v>84</v>
      </c>
      <c r="M1080" s="15">
        <v>1</v>
      </c>
      <c r="N1080" s="83">
        <v>14.2</v>
      </c>
      <c r="O1080" s="15">
        <v>6572</v>
      </c>
    </row>
    <row r="1081" spans="8:17" x14ac:dyDescent="0.25">
      <c r="H1081" s="15">
        <v>43</v>
      </c>
      <c r="I1081" s="82">
        <v>45262</v>
      </c>
      <c r="J1081" s="15" t="s">
        <v>85</v>
      </c>
      <c r="K1081" s="15" t="s">
        <v>86</v>
      </c>
      <c r="L1081" s="15" t="s">
        <v>84</v>
      </c>
      <c r="M1081" s="15">
        <v>1</v>
      </c>
      <c r="N1081" s="83">
        <v>15.5</v>
      </c>
      <c r="O1081" s="15">
        <v>6514</v>
      </c>
    </row>
    <row r="1082" spans="8:17" x14ac:dyDescent="0.25">
      <c r="H1082" s="15">
        <v>44</v>
      </c>
      <c r="I1082" s="82">
        <v>45262</v>
      </c>
      <c r="J1082" s="15" t="s">
        <v>88</v>
      </c>
      <c r="K1082" s="15" t="s">
        <v>106</v>
      </c>
      <c r="L1082" s="15" t="s">
        <v>84</v>
      </c>
      <c r="M1082" s="15">
        <v>1</v>
      </c>
      <c r="N1082" s="83">
        <v>15</v>
      </c>
      <c r="O1082" s="15">
        <v>6517</v>
      </c>
    </row>
    <row r="1083" spans="8:17" x14ac:dyDescent="0.25">
      <c r="H1083" s="15">
        <v>45</v>
      </c>
      <c r="I1083" s="82">
        <v>45262</v>
      </c>
      <c r="J1083" s="15" t="s">
        <v>88</v>
      </c>
      <c r="K1083" s="15" t="s">
        <v>93</v>
      </c>
      <c r="L1083" s="15" t="s">
        <v>84</v>
      </c>
      <c r="M1083" s="15">
        <v>1</v>
      </c>
      <c r="N1083" s="83">
        <v>13.7</v>
      </c>
      <c r="O1083" s="15">
        <v>6505</v>
      </c>
    </row>
    <row r="1084" spans="8:17" x14ac:dyDescent="0.25">
      <c r="H1084" s="15">
        <v>46</v>
      </c>
      <c r="I1084" s="82">
        <v>45262</v>
      </c>
      <c r="J1084" s="15" t="s">
        <v>88</v>
      </c>
      <c r="K1084" s="15" t="s">
        <v>93</v>
      </c>
      <c r="L1084" s="15" t="s">
        <v>84</v>
      </c>
      <c r="M1084" s="15">
        <v>1</v>
      </c>
      <c r="N1084" s="83">
        <v>13.2</v>
      </c>
      <c r="O1084" s="15">
        <v>6488</v>
      </c>
    </row>
    <row r="1085" spans="8:17" x14ac:dyDescent="0.25">
      <c r="H1085" s="15">
        <v>47</v>
      </c>
      <c r="I1085" s="82">
        <v>45262</v>
      </c>
      <c r="J1085" s="15" t="s">
        <v>85</v>
      </c>
      <c r="K1085" s="15" t="s">
        <v>92</v>
      </c>
      <c r="L1085" s="15" t="s">
        <v>84</v>
      </c>
      <c r="M1085" s="15">
        <v>1</v>
      </c>
      <c r="N1085" s="83">
        <v>16.2</v>
      </c>
      <c r="O1085" s="15">
        <v>6025</v>
      </c>
    </row>
    <row r="1086" spans="8:17" x14ac:dyDescent="0.25">
      <c r="H1086" s="15">
        <v>48</v>
      </c>
      <c r="I1086" s="82">
        <v>45262</v>
      </c>
      <c r="J1086" s="15" t="s">
        <v>88</v>
      </c>
      <c r="K1086" s="15" t="s">
        <v>89</v>
      </c>
      <c r="L1086" s="15" t="s">
        <v>84</v>
      </c>
      <c r="M1086" s="15">
        <v>1</v>
      </c>
      <c r="N1086" s="83">
        <v>18.2</v>
      </c>
      <c r="O1086" s="15">
        <v>6780</v>
      </c>
    </row>
    <row r="1087" spans="8:17" x14ac:dyDescent="0.25">
      <c r="H1087" s="15">
        <v>49</v>
      </c>
      <c r="I1087" s="82">
        <v>45262</v>
      </c>
      <c r="J1087" s="15" t="s">
        <v>85</v>
      </c>
      <c r="K1087" s="15" t="s">
        <v>92</v>
      </c>
      <c r="L1087" s="15" t="s">
        <v>84</v>
      </c>
      <c r="M1087" s="15">
        <v>1</v>
      </c>
      <c r="N1087" s="83">
        <v>15.3</v>
      </c>
      <c r="O1087" s="15">
        <v>6189</v>
      </c>
    </row>
    <row r="1088" spans="8:17" x14ac:dyDescent="0.25">
      <c r="H1088" s="15">
        <v>50</v>
      </c>
      <c r="I1088" s="82">
        <v>45262</v>
      </c>
      <c r="J1088" s="15" t="s">
        <v>85</v>
      </c>
      <c r="K1088" s="15" t="s">
        <v>96</v>
      </c>
      <c r="L1088" s="15" t="s">
        <v>84</v>
      </c>
      <c r="M1088" s="15">
        <v>1</v>
      </c>
      <c r="N1088" s="83">
        <v>16</v>
      </c>
      <c r="O1088" s="15">
        <v>6089</v>
      </c>
    </row>
    <row r="1089" spans="8:17" x14ac:dyDescent="0.25">
      <c r="H1089" s="15">
        <v>51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6108</v>
      </c>
    </row>
    <row r="1090" spans="8:17" x14ac:dyDescent="0.25">
      <c r="H1090" s="15">
        <v>52</v>
      </c>
      <c r="I1090" s="82">
        <v>45262</v>
      </c>
      <c r="J1090" s="15" t="s">
        <v>88</v>
      </c>
      <c r="K1090" s="15" t="s">
        <v>99</v>
      </c>
      <c r="L1090" s="15" t="s">
        <v>84</v>
      </c>
      <c r="M1090" s="15">
        <v>1</v>
      </c>
      <c r="N1090" s="83">
        <v>14.7</v>
      </c>
      <c r="O1090" s="15">
        <v>6182</v>
      </c>
    </row>
    <row r="1091" spans="8:17" x14ac:dyDescent="0.25">
      <c r="H1091" s="15">
        <v>53</v>
      </c>
      <c r="I1091" s="82">
        <v>45262</v>
      </c>
      <c r="J1091" s="15" t="s">
        <v>85</v>
      </c>
      <c r="K1091" s="15" t="s">
        <v>96</v>
      </c>
      <c r="L1091" s="15" t="s">
        <v>84</v>
      </c>
      <c r="M1091" s="15">
        <v>1</v>
      </c>
      <c r="N1091" s="83">
        <v>16.399999999999999</v>
      </c>
      <c r="O1091" s="15">
        <v>6101</v>
      </c>
    </row>
    <row r="1092" spans="8:17" x14ac:dyDescent="0.25">
      <c r="H1092" s="15">
        <v>54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14.6</v>
      </c>
      <c r="O1092" s="15">
        <v>5896</v>
      </c>
    </row>
    <row r="1093" spans="8:17" x14ac:dyDescent="0.25">
      <c r="H1093" s="15">
        <v>55</v>
      </c>
      <c r="I1093" s="82">
        <v>45262</v>
      </c>
      <c r="J1093" s="15" t="s">
        <v>85</v>
      </c>
      <c r="K1093" s="15" t="s">
        <v>97</v>
      </c>
      <c r="L1093" s="15" t="s">
        <v>84</v>
      </c>
      <c r="M1093" s="15">
        <v>1</v>
      </c>
      <c r="N1093" s="83">
        <v>16.899999999999999</v>
      </c>
      <c r="O1093" s="15">
        <v>5635</v>
      </c>
    </row>
    <row r="1094" spans="8:17" x14ac:dyDescent="0.25">
      <c r="H1094" s="15">
        <v>56</v>
      </c>
      <c r="I1094" s="82">
        <v>45262</v>
      </c>
      <c r="J1094" s="15" t="s">
        <v>85</v>
      </c>
      <c r="K1094" s="15" t="s">
        <v>97</v>
      </c>
      <c r="L1094" s="15" t="s">
        <v>84</v>
      </c>
      <c r="M1094" s="15">
        <v>1</v>
      </c>
      <c r="N1094" s="83">
        <v>15.1</v>
      </c>
      <c r="O1094" s="15">
        <v>5620</v>
      </c>
    </row>
    <row r="1095" spans="8:17" x14ac:dyDescent="0.25">
      <c r="H1095" s="15">
        <v>57</v>
      </c>
      <c r="I1095" s="82">
        <v>45262</v>
      </c>
      <c r="J1095" s="15" t="s">
        <v>88</v>
      </c>
      <c r="K1095" s="15" t="s">
        <v>106</v>
      </c>
      <c r="L1095" s="15" t="s">
        <v>84</v>
      </c>
      <c r="M1095" s="15">
        <v>1</v>
      </c>
      <c r="N1095" s="83">
        <v>15.5</v>
      </c>
      <c r="O1095" s="15">
        <v>6493</v>
      </c>
    </row>
    <row r="1096" spans="8:17" x14ac:dyDescent="0.25">
      <c r="H1096" s="15">
        <v>58</v>
      </c>
      <c r="I1096" s="82">
        <v>45262</v>
      </c>
      <c r="J1096" s="15" t="s">
        <v>85</v>
      </c>
      <c r="K1096" s="15" t="s">
        <v>86</v>
      </c>
      <c r="L1096" s="15" t="s">
        <v>84</v>
      </c>
      <c r="M1096" s="15">
        <v>1</v>
      </c>
      <c r="N1096" s="83">
        <v>14.9</v>
      </c>
      <c r="O1096" s="15">
        <v>6946</v>
      </c>
    </row>
    <row r="1097" spans="8:17" x14ac:dyDescent="0.25">
      <c r="H1097" s="15">
        <v>59</v>
      </c>
      <c r="I1097" s="82">
        <v>45262</v>
      </c>
      <c r="J1097" s="15" t="s">
        <v>88</v>
      </c>
      <c r="K1097" s="15" t="s">
        <v>101</v>
      </c>
      <c r="L1097" s="15" t="s">
        <v>84</v>
      </c>
      <c r="M1097" s="15">
        <v>1</v>
      </c>
      <c r="N1097" s="83">
        <v>10.5</v>
      </c>
      <c r="O1097" s="15">
        <v>6923</v>
      </c>
    </row>
    <row r="1098" spans="8:17" x14ac:dyDescent="0.25">
      <c r="H1098" s="15">
        <v>60</v>
      </c>
      <c r="I1098" s="82">
        <v>45262</v>
      </c>
      <c r="J1098" s="15" t="s">
        <v>85</v>
      </c>
      <c r="K1098" s="15" t="s">
        <v>86</v>
      </c>
      <c r="L1098" s="15" t="s">
        <v>84</v>
      </c>
      <c r="M1098" s="15">
        <v>1</v>
      </c>
      <c r="N1098" s="83">
        <v>14.9</v>
      </c>
      <c r="O1098" s="15">
        <v>6874</v>
      </c>
      <c r="Q1098" s="105">
        <f>SUM(N1074:N1098)</f>
        <v>374.99999999999994</v>
      </c>
    </row>
    <row r="1099" spans="8:17" x14ac:dyDescent="0.25">
      <c r="H1099" s="15">
        <v>61</v>
      </c>
      <c r="I1099" s="82">
        <v>45263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6625</v>
      </c>
    </row>
    <row r="1100" spans="8:17" x14ac:dyDescent="0.25">
      <c r="H1100" s="15">
        <v>62</v>
      </c>
      <c r="I1100" s="82">
        <v>45263</v>
      </c>
      <c r="J1100" s="15" t="s">
        <v>88</v>
      </c>
      <c r="K1100" s="15" t="s">
        <v>89</v>
      </c>
      <c r="L1100" s="15" t="s">
        <v>84</v>
      </c>
      <c r="M1100" s="15">
        <v>1</v>
      </c>
      <c r="N1100" s="83">
        <v>12.5</v>
      </c>
      <c r="O1100" s="15">
        <v>6635</v>
      </c>
    </row>
    <row r="1101" spans="8:17" x14ac:dyDescent="0.25">
      <c r="H1101" s="15">
        <v>63</v>
      </c>
      <c r="I1101" s="82">
        <v>45263</v>
      </c>
      <c r="J1101" s="15" t="s">
        <v>85</v>
      </c>
      <c r="K1101" s="15" t="s">
        <v>92</v>
      </c>
      <c r="L1101" s="15" t="s">
        <v>84</v>
      </c>
      <c r="M1101" s="15">
        <v>1</v>
      </c>
      <c r="N1101" s="83">
        <v>15</v>
      </c>
      <c r="O1101" s="15">
        <v>6680</v>
      </c>
    </row>
    <row r="1102" spans="8:17" x14ac:dyDescent="0.25">
      <c r="H1102" s="15">
        <v>64</v>
      </c>
      <c r="I1102" s="82">
        <v>45263</v>
      </c>
      <c r="J1102" s="15" t="s">
        <v>85</v>
      </c>
      <c r="K1102" s="15" t="s">
        <v>92</v>
      </c>
      <c r="L1102" s="15" t="s">
        <v>84</v>
      </c>
      <c r="M1102" s="15">
        <v>1</v>
      </c>
      <c r="N1102" s="83">
        <v>12.9</v>
      </c>
      <c r="O1102" s="15">
        <v>6983</v>
      </c>
    </row>
    <row r="1103" spans="8:17" x14ac:dyDescent="0.25">
      <c r="H1103" s="15">
        <v>65</v>
      </c>
      <c r="I1103" s="82">
        <v>45263</v>
      </c>
      <c r="J1103" s="15" t="s">
        <v>85</v>
      </c>
      <c r="K1103" s="15" t="s">
        <v>92</v>
      </c>
      <c r="L1103" s="15" t="s">
        <v>84</v>
      </c>
      <c r="M1103" s="15">
        <v>1</v>
      </c>
      <c r="N1103" s="83">
        <v>14.9</v>
      </c>
      <c r="O1103" s="15">
        <v>6998</v>
      </c>
    </row>
    <row r="1104" spans="8:17" x14ac:dyDescent="0.25">
      <c r="H1104" s="15">
        <v>66</v>
      </c>
      <c r="I1104" s="82">
        <v>45263</v>
      </c>
      <c r="J1104" s="15" t="s">
        <v>88</v>
      </c>
      <c r="K1104" s="15" t="s">
        <v>89</v>
      </c>
      <c r="L1104" s="15" t="s">
        <v>84</v>
      </c>
      <c r="M1104" s="15">
        <v>1</v>
      </c>
      <c r="N1104" s="83">
        <v>15.6</v>
      </c>
      <c r="O1104" s="15">
        <v>6590</v>
      </c>
    </row>
    <row r="1105" spans="8:15" x14ac:dyDescent="0.25">
      <c r="H1105" s="15">
        <v>67</v>
      </c>
      <c r="I1105" s="82">
        <v>45263</v>
      </c>
      <c r="J1105" s="15" t="s">
        <v>88</v>
      </c>
      <c r="K1105" s="15" t="s">
        <v>99</v>
      </c>
      <c r="L1105" s="15" t="s">
        <v>84</v>
      </c>
      <c r="M1105" s="15">
        <v>1</v>
      </c>
      <c r="N1105" s="83">
        <v>16.100000000000001</v>
      </c>
      <c r="O1105" s="15">
        <v>6612</v>
      </c>
    </row>
    <row r="1106" spans="8:15" x14ac:dyDescent="0.25">
      <c r="H1106" s="15">
        <v>68</v>
      </c>
      <c r="I1106" s="82">
        <v>45263</v>
      </c>
      <c r="J1106" s="15" t="s">
        <v>85</v>
      </c>
      <c r="K1106" s="15" t="s">
        <v>90</v>
      </c>
      <c r="L1106" s="15" t="s">
        <v>84</v>
      </c>
      <c r="M1106" s="15">
        <v>1</v>
      </c>
      <c r="N1106" s="83">
        <v>15.7</v>
      </c>
      <c r="O1106" s="15">
        <v>6665</v>
      </c>
    </row>
    <row r="1107" spans="8:15" x14ac:dyDescent="0.25">
      <c r="H1107" s="15">
        <v>69</v>
      </c>
      <c r="I1107" s="82">
        <v>45263</v>
      </c>
      <c r="J1107" s="15" t="s">
        <v>88</v>
      </c>
      <c r="K1107" s="15" t="s">
        <v>104</v>
      </c>
      <c r="L1107" s="15" t="s">
        <v>84</v>
      </c>
      <c r="M1107" s="15">
        <v>1</v>
      </c>
      <c r="N1107" s="83">
        <v>19.7</v>
      </c>
      <c r="O1107" s="15">
        <v>6671</v>
      </c>
    </row>
    <row r="1108" spans="8:15" x14ac:dyDescent="0.25">
      <c r="H1108" s="15">
        <v>70</v>
      </c>
      <c r="I1108" s="82">
        <v>45263</v>
      </c>
      <c r="J1108" s="15" t="s">
        <v>88</v>
      </c>
      <c r="K1108" s="15" t="s">
        <v>104</v>
      </c>
      <c r="L1108" s="15" t="s">
        <v>84</v>
      </c>
      <c r="M1108" s="15">
        <v>1</v>
      </c>
      <c r="N1108" s="83">
        <v>11.9</v>
      </c>
      <c r="O1108" s="15">
        <v>6633</v>
      </c>
    </row>
    <row r="1109" spans="8:15" x14ac:dyDescent="0.25">
      <c r="H1109" s="15">
        <v>71</v>
      </c>
      <c r="I1109" s="82">
        <v>45263</v>
      </c>
      <c r="J1109" s="15" t="s">
        <v>88</v>
      </c>
      <c r="K1109" s="15" t="s">
        <v>104</v>
      </c>
      <c r="L1109" s="15" t="s">
        <v>84</v>
      </c>
      <c r="M1109" s="15">
        <v>1</v>
      </c>
      <c r="N1109" s="83">
        <v>14.4</v>
      </c>
      <c r="O1109" s="15">
        <v>6632</v>
      </c>
    </row>
    <row r="1110" spans="8:15" x14ac:dyDescent="0.25">
      <c r="H1110" s="15">
        <v>72</v>
      </c>
      <c r="I1110" s="82">
        <v>45263</v>
      </c>
      <c r="J1110" s="15" t="s">
        <v>85</v>
      </c>
      <c r="K1110" s="15" t="s">
        <v>87</v>
      </c>
      <c r="L1110" s="15" t="s">
        <v>84</v>
      </c>
      <c r="M1110" s="15">
        <v>1</v>
      </c>
      <c r="N1110" s="83">
        <v>15.5</v>
      </c>
      <c r="O1110" s="15">
        <v>6583</v>
      </c>
    </row>
    <row r="1111" spans="8:15" x14ac:dyDescent="0.25">
      <c r="H1111" s="15">
        <v>73</v>
      </c>
      <c r="I1111" s="82">
        <v>45263</v>
      </c>
      <c r="J1111" s="15" t="s">
        <v>85</v>
      </c>
      <c r="K1111" s="15" t="s">
        <v>87</v>
      </c>
      <c r="L1111" s="15" t="s">
        <v>84</v>
      </c>
      <c r="M1111" s="15">
        <v>1</v>
      </c>
      <c r="N1111" s="83">
        <v>14</v>
      </c>
      <c r="O1111" s="15">
        <v>6629</v>
      </c>
    </row>
    <row r="1112" spans="8:15" x14ac:dyDescent="0.25">
      <c r="H1112" s="15">
        <v>74</v>
      </c>
      <c r="I1112" s="82">
        <v>45263</v>
      </c>
      <c r="J1112" s="15" t="s">
        <v>85</v>
      </c>
      <c r="K1112" s="15" t="s">
        <v>90</v>
      </c>
      <c r="L1112" s="15" t="s">
        <v>84</v>
      </c>
      <c r="M1112" s="15">
        <v>1</v>
      </c>
      <c r="N1112" s="83">
        <v>16.399999999999999</v>
      </c>
      <c r="O1112" s="15">
        <v>6667</v>
      </c>
    </row>
    <row r="1113" spans="8:15" x14ac:dyDescent="0.25">
      <c r="H1113" s="15">
        <v>75</v>
      </c>
      <c r="I1113" s="82">
        <v>45263</v>
      </c>
      <c r="J1113" s="15" t="s">
        <v>85</v>
      </c>
      <c r="K1113" s="15" t="s">
        <v>96</v>
      </c>
      <c r="L1113" s="15" t="s">
        <v>84</v>
      </c>
      <c r="M1113" s="15">
        <v>1</v>
      </c>
      <c r="N1113" s="83">
        <v>20</v>
      </c>
      <c r="O1113" s="15">
        <v>6822</v>
      </c>
    </row>
    <row r="1114" spans="8:15" x14ac:dyDescent="0.25">
      <c r="H1114" s="15">
        <v>76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13.9</v>
      </c>
      <c r="O1114" s="15">
        <v>5745</v>
      </c>
    </row>
    <row r="1115" spans="8:15" x14ac:dyDescent="0.25">
      <c r="H1115" s="15">
        <v>77</v>
      </c>
      <c r="I1115" s="82">
        <v>45263</v>
      </c>
      <c r="J1115" s="15" t="s">
        <v>88</v>
      </c>
      <c r="K1115" s="15" t="s">
        <v>89</v>
      </c>
      <c r="L1115" s="15" t="s">
        <v>84</v>
      </c>
      <c r="M1115" s="15">
        <v>1</v>
      </c>
      <c r="N1115" s="83">
        <v>12.1</v>
      </c>
      <c r="O1115" s="15">
        <v>6639</v>
      </c>
    </row>
    <row r="1116" spans="8:15" x14ac:dyDescent="0.25">
      <c r="H1116" s="15">
        <v>78</v>
      </c>
      <c r="I1116" s="82">
        <v>45263</v>
      </c>
      <c r="J1116" s="15" t="s">
        <v>88</v>
      </c>
      <c r="K1116" s="15" t="s">
        <v>89</v>
      </c>
      <c r="L1116" s="15" t="s">
        <v>84</v>
      </c>
      <c r="M1116" s="15">
        <v>1</v>
      </c>
      <c r="N1116" s="83">
        <v>13.8</v>
      </c>
      <c r="O1116" s="15">
        <v>6654</v>
      </c>
    </row>
    <row r="1117" spans="8:15" x14ac:dyDescent="0.25">
      <c r="H1117" s="15">
        <v>79</v>
      </c>
      <c r="I1117" s="82">
        <v>45263</v>
      </c>
      <c r="J1117" s="15" t="s">
        <v>88</v>
      </c>
      <c r="K1117" s="15" t="s">
        <v>185</v>
      </c>
      <c r="L1117" s="15" t="s">
        <v>84</v>
      </c>
      <c r="M1117" s="15">
        <v>1</v>
      </c>
      <c r="N1117" s="83">
        <v>19.3</v>
      </c>
      <c r="O1117" s="15">
        <v>6631</v>
      </c>
    </row>
    <row r="1118" spans="8:15" x14ac:dyDescent="0.25">
      <c r="H1118" s="15">
        <v>80</v>
      </c>
      <c r="I1118" s="82">
        <v>45263</v>
      </c>
      <c r="J1118" s="15" t="s">
        <v>85</v>
      </c>
      <c r="K1118" s="15" t="s">
        <v>143</v>
      </c>
      <c r="L1118" s="15" t="s">
        <v>84</v>
      </c>
      <c r="M1118" s="15">
        <v>1</v>
      </c>
      <c r="N1118" s="83">
        <v>19.7</v>
      </c>
      <c r="O1118" s="15">
        <v>6645</v>
      </c>
    </row>
    <row r="1119" spans="8:15" x14ac:dyDescent="0.25">
      <c r="H1119" s="15">
        <v>81</v>
      </c>
      <c r="I1119" s="82">
        <v>45263</v>
      </c>
      <c r="J1119" s="15" t="s">
        <v>85</v>
      </c>
      <c r="K1119" s="15" t="s">
        <v>97</v>
      </c>
      <c r="L1119" s="15" t="s">
        <v>84</v>
      </c>
      <c r="M1119" s="15">
        <v>1</v>
      </c>
      <c r="N1119" s="83">
        <v>8.6</v>
      </c>
      <c r="O1119" s="15">
        <v>6624</v>
      </c>
    </row>
    <row r="1120" spans="8:15" x14ac:dyDescent="0.25">
      <c r="H1120" s="15">
        <v>82</v>
      </c>
      <c r="I1120" s="82">
        <v>45263</v>
      </c>
      <c r="J1120" s="15" t="s">
        <v>88</v>
      </c>
      <c r="K1120" s="15" t="s">
        <v>106</v>
      </c>
      <c r="L1120" s="15" t="s">
        <v>84</v>
      </c>
      <c r="M1120" s="15">
        <v>1</v>
      </c>
      <c r="N1120" s="83">
        <v>11.4</v>
      </c>
      <c r="O1120" s="15">
        <v>6604</v>
      </c>
    </row>
    <row r="1121" spans="8:17" x14ac:dyDescent="0.25">
      <c r="H1121" s="15">
        <v>83</v>
      </c>
      <c r="I1121" s="82">
        <v>45263</v>
      </c>
      <c r="J1121" s="15" t="s">
        <v>88</v>
      </c>
      <c r="K1121" s="15" t="s">
        <v>106</v>
      </c>
      <c r="L1121" s="15" t="s">
        <v>84</v>
      </c>
      <c r="M1121" s="15">
        <v>1</v>
      </c>
      <c r="N1121" s="83">
        <v>12.8</v>
      </c>
      <c r="O1121" s="15">
        <v>6627</v>
      </c>
    </row>
    <row r="1122" spans="8:17" x14ac:dyDescent="0.25">
      <c r="H1122" s="15">
        <v>84</v>
      </c>
      <c r="I1122" s="82">
        <v>45263</v>
      </c>
      <c r="J1122" s="15" t="s">
        <v>88</v>
      </c>
      <c r="K1122" s="15" t="s">
        <v>106</v>
      </c>
      <c r="L1122" s="15" t="s">
        <v>84</v>
      </c>
      <c r="M1122" s="15">
        <v>1</v>
      </c>
      <c r="N1122" s="83">
        <v>14.4</v>
      </c>
      <c r="O1122" s="15">
        <v>6668</v>
      </c>
    </row>
    <row r="1123" spans="8:17" x14ac:dyDescent="0.25">
      <c r="H1123" s="15">
        <v>85</v>
      </c>
      <c r="I1123" s="82">
        <v>45263</v>
      </c>
      <c r="J1123" s="15" t="s">
        <v>85</v>
      </c>
      <c r="K1123" s="15" t="s">
        <v>92</v>
      </c>
      <c r="L1123" s="15" t="s">
        <v>84</v>
      </c>
      <c r="M1123" s="15">
        <v>1</v>
      </c>
      <c r="N1123" s="83">
        <v>14.8</v>
      </c>
      <c r="O1123" s="15">
        <v>6636</v>
      </c>
    </row>
    <row r="1124" spans="8:17" x14ac:dyDescent="0.25">
      <c r="H1124" s="15">
        <v>86</v>
      </c>
      <c r="I1124" s="82">
        <v>45263</v>
      </c>
      <c r="J1124" s="15" t="s">
        <v>85</v>
      </c>
      <c r="K1124" s="15" t="s">
        <v>92</v>
      </c>
      <c r="L1124" s="15" t="s">
        <v>84</v>
      </c>
      <c r="M1124" s="15">
        <v>1</v>
      </c>
      <c r="N1124" s="83">
        <v>12.4</v>
      </c>
      <c r="O1124" s="15">
        <v>6621</v>
      </c>
    </row>
    <row r="1125" spans="8:17" x14ac:dyDescent="0.25">
      <c r="H1125" s="15">
        <v>87</v>
      </c>
      <c r="I1125" s="82">
        <v>45263</v>
      </c>
      <c r="J1125" s="15" t="s">
        <v>88</v>
      </c>
      <c r="K1125" s="15" t="s">
        <v>98</v>
      </c>
      <c r="L1125" s="15" t="s">
        <v>84</v>
      </c>
      <c r="M1125" s="15">
        <v>1</v>
      </c>
      <c r="N1125" s="83">
        <v>12.3</v>
      </c>
      <c r="O1125" s="15">
        <v>6030</v>
      </c>
      <c r="Q1125" s="105">
        <f>SUM(N1099:N1125)</f>
        <v>395</v>
      </c>
    </row>
    <row r="1126" spans="8:17" x14ac:dyDescent="0.25">
      <c r="H1126" s="15">
        <v>88</v>
      </c>
      <c r="I1126" s="82">
        <v>45264</v>
      </c>
      <c r="J1126" s="15" t="s">
        <v>85</v>
      </c>
      <c r="K1126" s="15" t="s">
        <v>90</v>
      </c>
      <c r="L1126" s="15" t="s">
        <v>84</v>
      </c>
      <c r="M1126" s="15">
        <v>1</v>
      </c>
      <c r="N1126" s="83">
        <v>13</v>
      </c>
      <c r="O1126" s="15">
        <v>6673</v>
      </c>
    </row>
    <row r="1127" spans="8:17" x14ac:dyDescent="0.25">
      <c r="H1127" s="15">
        <v>89</v>
      </c>
      <c r="I1127" s="82">
        <v>45264</v>
      </c>
      <c r="J1127" s="15" t="s">
        <v>88</v>
      </c>
      <c r="K1127" s="15" t="s">
        <v>89</v>
      </c>
      <c r="L1127" s="15" t="s">
        <v>84</v>
      </c>
      <c r="M1127" s="15">
        <v>1</v>
      </c>
      <c r="N1127" s="83">
        <v>13.5</v>
      </c>
      <c r="O1127" s="106" t="s">
        <v>186</v>
      </c>
    </row>
    <row r="1128" spans="8:17" x14ac:dyDescent="0.25">
      <c r="H1128" s="15">
        <v>90</v>
      </c>
      <c r="I1128" s="82">
        <v>45264</v>
      </c>
      <c r="J1128" s="15" t="s">
        <v>88</v>
      </c>
      <c r="K1128" s="15" t="s">
        <v>98</v>
      </c>
      <c r="L1128" s="15" t="s">
        <v>84</v>
      </c>
      <c r="M1128" s="15">
        <v>1</v>
      </c>
      <c r="N1128" s="83">
        <v>12.6</v>
      </c>
      <c r="O1128" s="106" t="s">
        <v>187</v>
      </c>
    </row>
    <row r="1129" spans="8:17" x14ac:dyDescent="0.25">
      <c r="H1129" s="15">
        <v>91</v>
      </c>
      <c r="I1129" s="82">
        <v>45264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14.8</v>
      </c>
      <c r="O1129" s="15">
        <v>6659</v>
      </c>
    </row>
    <row r="1130" spans="8:17" x14ac:dyDescent="0.25">
      <c r="H1130" s="15">
        <v>92</v>
      </c>
      <c r="I1130" s="82">
        <v>45264</v>
      </c>
      <c r="J1130" s="15" t="s">
        <v>88</v>
      </c>
      <c r="K1130" s="15" t="s">
        <v>99</v>
      </c>
      <c r="L1130" s="15" t="s">
        <v>84</v>
      </c>
      <c r="M1130" s="15">
        <v>1</v>
      </c>
      <c r="N1130" s="83">
        <v>16.7</v>
      </c>
      <c r="O1130" s="106" t="s">
        <v>188</v>
      </c>
    </row>
    <row r="1131" spans="8:17" x14ac:dyDescent="0.25">
      <c r="H1131" s="15">
        <v>93</v>
      </c>
      <c r="I1131" s="82">
        <v>45264</v>
      </c>
      <c r="J1131" s="15" t="s">
        <v>88</v>
      </c>
      <c r="K1131" s="15" t="s">
        <v>99</v>
      </c>
      <c r="L1131" s="15" t="s">
        <v>84</v>
      </c>
      <c r="M1131" s="15">
        <v>1</v>
      </c>
      <c r="N1131" s="83">
        <v>14.5</v>
      </c>
      <c r="O1131" s="15">
        <v>6618</v>
      </c>
    </row>
    <row r="1132" spans="8:17" x14ac:dyDescent="0.25">
      <c r="H1132" s="15">
        <v>94</v>
      </c>
      <c r="I1132" s="82">
        <v>45264</v>
      </c>
      <c r="J1132" s="15" t="s">
        <v>88</v>
      </c>
      <c r="K1132" s="15" t="s">
        <v>93</v>
      </c>
      <c r="L1132" s="15" t="s">
        <v>84</v>
      </c>
      <c r="M1132" s="15">
        <v>1</v>
      </c>
      <c r="N1132" s="83">
        <v>11.6</v>
      </c>
      <c r="O1132" s="15">
        <v>6930</v>
      </c>
    </row>
    <row r="1133" spans="8:17" x14ac:dyDescent="0.25">
      <c r="H1133" s="15">
        <v>95</v>
      </c>
      <c r="I1133" s="82">
        <v>45264</v>
      </c>
      <c r="J1133" s="15" t="s">
        <v>88</v>
      </c>
      <c r="K1133" s="15" t="s">
        <v>91</v>
      </c>
      <c r="L1133" s="15" t="s">
        <v>84</v>
      </c>
      <c r="M1133" s="15">
        <v>1</v>
      </c>
      <c r="N1133" s="83">
        <v>10.4</v>
      </c>
      <c r="O1133" s="15">
        <v>6534</v>
      </c>
    </row>
    <row r="1134" spans="8:17" x14ac:dyDescent="0.25">
      <c r="H1134" s="15">
        <v>96</v>
      </c>
      <c r="I1134" s="82">
        <v>45264</v>
      </c>
      <c r="J1134" s="15" t="s">
        <v>88</v>
      </c>
      <c r="K1134" s="15" t="s">
        <v>89</v>
      </c>
      <c r="L1134" s="15" t="s">
        <v>84</v>
      </c>
      <c r="M1134" s="15">
        <v>1</v>
      </c>
      <c r="N1134" s="83">
        <v>12.8</v>
      </c>
      <c r="O1134" s="15">
        <v>6653</v>
      </c>
      <c r="Q1134" s="105">
        <f>SUM(N1126:N1134)</f>
        <v>119.9</v>
      </c>
    </row>
    <row r="1135" spans="8:17" x14ac:dyDescent="0.25">
      <c r="H1135" s="15">
        <v>97</v>
      </c>
      <c r="I1135" s="82">
        <v>45265</v>
      </c>
      <c r="J1135" s="15" t="s">
        <v>88</v>
      </c>
      <c r="K1135" s="15" t="s">
        <v>106</v>
      </c>
      <c r="L1135" s="15" t="s">
        <v>84</v>
      </c>
      <c r="M1135" s="15">
        <v>1</v>
      </c>
      <c r="N1135" s="83">
        <v>14.2</v>
      </c>
      <c r="O1135" s="15">
        <v>6675</v>
      </c>
    </row>
    <row r="1136" spans="8:17" x14ac:dyDescent="0.25">
      <c r="H1136" s="15">
        <v>98</v>
      </c>
      <c r="I1136" s="82">
        <v>45265</v>
      </c>
      <c r="J1136" s="15" t="s">
        <v>88</v>
      </c>
      <c r="K1136" s="15" t="s">
        <v>106</v>
      </c>
      <c r="L1136" s="15" t="s">
        <v>84</v>
      </c>
      <c r="M1136" s="15">
        <v>1</v>
      </c>
      <c r="N1136" s="83">
        <v>15.3</v>
      </c>
      <c r="O1136" s="15">
        <v>6682</v>
      </c>
    </row>
    <row r="1137" spans="8:17" x14ac:dyDescent="0.25">
      <c r="H1137" s="15">
        <v>99</v>
      </c>
      <c r="I1137" s="82">
        <v>45265</v>
      </c>
      <c r="J1137" s="15" t="s">
        <v>88</v>
      </c>
      <c r="K1137" s="15" t="s">
        <v>106</v>
      </c>
      <c r="L1137" s="15" t="s">
        <v>84</v>
      </c>
      <c r="M1137" s="15">
        <v>1</v>
      </c>
      <c r="N1137" s="83">
        <v>15.5</v>
      </c>
      <c r="O1137" s="15">
        <v>6980</v>
      </c>
    </row>
    <row r="1138" spans="8:17" x14ac:dyDescent="0.25">
      <c r="H1138" s="15">
        <v>100</v>
      </c>
      <c r="I1138" s="82">
        <v>45265</v>
      </c>
      <c r="J1138" s="15" t="s">
        <v>85</v>
      </c>
      <c r="K1138" s="15" t="s">
        <v>97</v>
      </c>
      <c r="L1138" s="15" t="s">
        <v>84</v>
      </c>
      <c r="M1138" s="15">
        <v>1</v>
      </c>
      <c r="N1138" s="83">
        <v>14.3</v>
      </c>
      <c r="O1138" s="15">
        <v>6987</v>
      </c>
    </row>
    <row r="1139" spans="8:17" x14ac:dyDescent="0.25">
      <c r="H1139" s="15">
        <v>101</v>
      </c>
      <c r="I1139" s="82">
        <v>45265</v>
      </c>
      <c r="J1139" s="15" t="s">
        <v>88</v>
      </c>
      <c r="K1139" s="15" t="s">
        <v>185</v>
      </c>
      <c r="L1139" s="15" t="s">
        <v>84</v>
      </c>
      <c r="M1139" s="15">
        <v>1</v>
      </c>
      <c r="N1139" s="83">
        <v>11.5</v>
      </c>
      <c r="O1139" s="15">
        <v>6981</v>
      </c>
    </row>
    <row r="1140" spans="8:17" x14ac:dyDescent="0.25">
      <c r="H1140" s="15">
        <v>102</v>
      </c>
      <c r="I1140" s="82">
        <v>45265</v>
      </c>
      <c r="J1140" s="15" t="s">
        <v>88</v>
      </c>
      <c r="K1140" s="15" t="s">
        <v>93</v>
      </c>
      <c r="L1140" s="15" t="s">
        <v>84</v>
      </c>
      <c r="M1140" s="15">
        <v>1</v>
      </c>
      <c r="N1140" s="83">
        <v>14.9</v>
      </c>
      <c r="O1140" s="15">
        <v>6695</v>
      </c>
    </row>
    <row r="1141" spans="8:17" x14ac:dyDescent="0.25">
      <c r="H1141" s="15">
        <v>103</v>
      </c>
      <c r="I1141" s="82">
        <v>45265</v>
      </c>
      <c r="J1141" s="15" t="s">
        <v>88</v>
      </c>
      <c r="K1141" s="15" t="s">
        <v>91</v>
      </c>
      <c r="L1141" s="15" t="s">
        <v>84</v>
      </c>
      <c r="M1141" s="15">
        <v>1</v>
      </c>
      <c r="N1141" s="83">
        <v>18.899999999999999</v>
      </c>
      <c r="O1141" s="15">
        <v>6982</v>
      </c>
    </row>
    <row r="1142" spans="8:17" x14ac:dyDescent="0.25">
      <c r="H1142" s="15">
        <v>104</v>
      </c>
      <c r="I1142" s="82">
        <v>45265</v>
      </c>
      <c r="J1142" s="15" t="s">
        <v>88</v>
      </c>
      <c r="K1142" s="15" t="s">
        <v>91</v>
      </c>
      <c r="L1142" s="15" t="s">
        <v>84</v>
      </c>
      <c r="M1142" s="15">
        <v>1</v>
      </c>
      <c r="N1142" s="83">
        <v>16.2</v>
      </c>
      <c r="O1142" s="15">
        <v>6685</v>
      </c>
    </row>
    <row r="1143" spans="8:17" x14ac:dyDescent="0.25">
      <c r="H1143" s="15">
        <v>105</v>
      </c>
      <c r="I1143" s="82">
        <v>45265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18</v>
      </c>
      <c r="O1143" s="15">
        <v>6672</v>
      </c>
    </row>
    <row r="1144" spans="8:17" x14ac:dyDescent="0.25">
      <c r="H1144" s="15">
        <v>106</v>
      </c>
      <c r="I1144" s="82">
        <v>45265</v>
      </c>
      <c r="J1144" s="15" t="s">
        <v>88</v>
      </c>
      <c r="K1144" s="15" t="s">
        <v>91</v>
      </c>
      <c r="L1144" s="15" t="s">
        <v>84</v>
      </c>
      <c r="M1144" s="15">
        <v>1</v>
      </c>
      <c r="N1144" s="83">
        <v>15.4</v>
      </c>
      <c r="O1144" s="15">
        <v>6642</v>
      </c>
    </row>
    <row r="1145" spans="8:17" x14ac:dyDescent="0.25">
      <c r="H1145" s="15">
        <v>107</v>
      </c>
      <c r="I1145" s="82">
        <v>45265</v>
      </c>
      <c r="J1145" s="15" t="s">
        <v>88</v>
      </c>
      <c r="K1145" s="15" t="s">
        <v>93</v>
      </c>
      <c r="L1145" s="15" t="s">
        <v>84</v>
      </c>
      <c r="M1145" s="15">
        <v>1</v>
      </c>
      <c r="N1145" s="83">
        <v>12.1</v>
      </c>
      <c r="O1145" s="15">
        <v>6666</v>
      </c>
    </row>
    <row r="1146" spans="8:17" x14ac:dyDescent="0.25">
      <c r="H1146" s="15">
        <v>108</v>
      </c>
      <c r="I1146" s="82">
        <v>45265</v>
      </c>
      <c r="J1146" s="15" t="s">
        <v>85</v>
      </c>
      <c r="K1146" s="15" t="s">
        <v>90</v>
      </c>
      <c r="L1146" s="15" t="s">
        <v>84</v>
      </c>
      <c r="M1146" s="15">
        <v>1</v>
      </c>
      <c r="N1146" s="83">
        <v>14.1</v>
      </c>
      <c r="O1146" s="15">
        <v>6691</v>
      </c>
    </row>
    <row r="1147" spans="8:17" x14ac:dyDescent="0.25">
      <c r="H1147" s="15">
        <v>109</v>
      </c>
      <c r="I1147" s="82">
        <v>45265</v>
      </c>
      <c r="J1147" s="15" t="s">
        <v>85</v>
      </c>
      <c r="K1147" s="15" t="s">
        <v>90</v>
      </c>
      <c r="L1147" s="15" t="s">
        <v>84</v>
      </c>
      <c r="M1147" s="15">
        <v>1</v>
      </c>
      <c r="N1147" s="83">
        <v>15.5</v>
      </c>
      <c r="O1147" s="15">
        <v>6989</v>
      </c>
    </row>
    <row r="1148" spans="8:17" x14ac:dyDescent="0.25">
      <c r="H1148" s="15">
        <v>110</v>
      </c>
      <c r="I1148" s="82">
        <v>45265</v>
      </c>
      <c r="J1148" s="15" t="s">
        <v>85</v>
      </c>
      <c r="K1148" s="15" t="s">
        <v>143</v>
      </c>
      <c r="L1148" s="15" t="s">
        <v>84</v>
      </c>
      <c r="M1148" s="15">
        <v>1</v>
      </c>
      <c r="N1148" s="83">
        <v>10.199999999999999</v>
      </c>
      <c r="O1148" s="15">
        <v>6623</v>
      </c>
    </row>
    <row r="1149" spans="8:17" x14ac:dyDescent="0.25">
      <c r="H1149" s="15">
        <v>111</v>
      </c>
      <c r="I1149" s="82">
        <v>45265</v>
      </c>
      <c r="J1149" s="15" t="s">
        <v>85</v>
      </c>
      <c r="K1149" s="15" t="s">
        <v>87</v>
      </c>
      <c r="L1149" s="15" t="s">
        <v>84</v>
      </c>
      <c r="M1149" s="15">
        <v>1</v>
      </c>
      <c r="N1149" s="83">
        <v>13.9</v>
      </c>
      <c r="O1149" s="15">
        <v>6605</v>
      </c>
      <c r="Q1149" s="105">
        <f>SUM(N1135:N1149)</f>
        <v>220</v>
      </c>
    </row>
    <row r="1150" spans="8:17" x14ac:dyDescent="0.25">
      <c r="H1150" s="15">
        <v>112</v>
      </c>
      <c r="I1150" s="82">
        <v>45266</v>
      </c>
      <c r="J1150" s="15" t="s">
        <v>88</v>
      </c>
      <c r="K1150" s="15" t="s">
        <v>185</v>
      </c>
      <c r="L1150" s="15" t="s">
        <v>84</v>
      </c>
      <c r="M1150" s="15">
        <v>1</v>
      </c>
      <c r="N1150" s="83">
        <v>13.6</v>
      </c>
      <c r="O1150" s="15">
        <v>6616</v>
      </c>
    </row>
    <row r="1151" spans="8:17" x14ac:dyDescent="0.25">
      <c r="H1151" s="15">
        <v>113</v>
      </c>
      <c r="I1151" s="82">
        <v>45266</v>
      </c>
      <c r="J1151" s="15" t="s">
        <v>88</v>
      </c>
      <c r="K1151" s="15" t="s">
        <v>185</v>
      </c>
      <c r="L1151" s="15" t="s">
        <v>84</v>
      </c>
      <c r="M1151" s="15">
        <v>1</v>
      </c>
      <c r="N1151" s="83">
        <v>15.4</v>
      </c>
      <c r="O1151" s="15">
        <v>6649</v>
      </c>
    </row>
    <row r="1152" spans="8:17" x14ac:dyDescent="0.25">
      <c r="H1152" s="15">
        <v>114</v>
      </c>
      <c r="I1152" s="82">
        <v>45266</v>
      </c>
      <c r="J1152" s="15" t="s">
        <v>88</v>
      </c>
      <c r="K1152" s="15" t="s">
        <v>185</v>
      </c>
      <c r="L1152" s="15" t="s">
        <v>84</v>
      </c>
      <c r="M1152" s="15">
        <v>1</v>
      </c>
      <c r="N1152" s="83">
        <v>16.2</v>
      </c>
      <c r="O1152" s="15">
        <v>6614</v>
      </c>
    </row>
    <row r="1153" spans="8:15" x14ac:dyDescent="0.25">
      <c r="H1153" s="15">
        <v>115</v>
      </c>
      <c r="I1153" s="82">
        <v>45266</v>
      </c>
      <c r="J1153" s="15" t="s">
        <v>88</v>
      </c>
      <c r="K1153" s="15" t="s">
        <v>106</v>
      </c>
      <c r="L1153" s="15" t="s">
        <v>84</v>
      </c>
      <c r="M1153" s="15">
        <v>1</v>
      </c>
      <c r="N1153" s="83">
        <v>13.9</v>
      </c>
      <c r="O1153" s="15">
        <v>6598</v>
      </c>
    </row>
    <row r="1154" spans="8:15" x14ac:dyDescent="0.25">
      <c r="H1154" s="15">
        <v>116</v>
      </c>
      <c r="I1154" s="82">
        <v>45266</v>
      </c>
      <c r="J1154" s="15" t="s">
        <v>88</v>
      </c>
      <c r="K1154" s="15" t="s">
        <v>101</v>
      </c>
      <c r="L1154" s="15" t="s">
        <v>84</v>
      </c>
      <c r="M1154" s="15">
        <v>1</v>
      </c>
      <c r="N1154" s="83">
        <v>15</v>
      </c>
      <c r="O1154" s="15">
        <v>6011</v>
      </c>
    </row>
    <row r="1155" spans="8:15" x14ac:dyDescent="0.25">
      <c r="H1155" s="15">
        <v>117</v>
      </c>
      <c r="I1155" s="82">
        <v>45266</v>
      </c>
      <c r="J1155" s="15" t="s">
        <v>88</v>
      </c>
      <c r="K1155" s="15" t="s">
        <v>99</v>
      </c>
      <c r="L1155" s="15" t="s">
        <v>84</v>
      </c>
      <c r="M1155" s="15">
        <v>1</v>
      </c>
      <c r="N1155" s="83">
        <v>17.5</v>
      </c>
      <c r="O1155" s="15">
        <v>6979</v>
      </c>
    </row>
    <row r="1156" spans="8:15" x14ac:dyDescent="0.25">
      <c r="H1156" s="15">
        <v>118</v>
      </c>
      <c r="I1156" s="82">
        <v>45266</v>
      </c>
      <c r="J1156" s="15" t="s">
        <v>88</v>
      </c>
      <c r="K1156" s="15" t="s">
        <v>99</v>
      </c>
      <c r="L1156" s="15" t="s">
        <v>84</v>
      </c>
      <c r="M1156" s="15">
        <v>1</v>
      </c>
      <c r="N1156" s="83">
        <v>16.5</v>
      </c>
      <c r="O1156" s="15">
        <v>6669</v>
      </c>
    </row>
    <row r="1157" spans="8:15" x14ac:dyDescent="0.25">
      <c r="H1157" s="15">
        <v>119</v>
      </c>
      <c r="I1157" s="82">
        <v>45266</v>
      </c>
      <c r="J1157" s="15" t="s">
        <v>88</v>
      </c>
      <c r="K1157" s="15" t="s">
        <v>99</v>
      </c>
      <c r="L1157" s="15" t="s">
        <v>84</v>
      </c>
      <c r="M1157" s="15">
        <v>1</v>
      </c>
      <c r="N1157" s="83">
        <v>10.199999999999999</v>
      </c>
      <c r="O1157" s="15">
        <v>6725</v>
      </c>
    </row>
    <row r="1158" spans="8:15" x14ac:dyDescent="0.25">
      <c r="H1158" s="15">
        <v>120</v>
      </c>
      <c r="I1158" s="82">
        <v>45266</v>
      </c>
      <c r="J1158" s="15" t="s">
        <v>88</v>
      </c>
      <c r="K1158" s="15" t="s">
        <v>99</v>
      </c>
      <c r="L1158" s="15" t="s">
        <v>84</v>
      </c>
      <c r="M1158" s="15">
        <v>1</v>
      </c>
      <c r="N1158" s="83">
        <v>14.6</v>
      </c>
      <c r="O1158" s="15">
        <v>6698</v>
      </c>
    </row>
    <row r="1159" spans="8:15" x14ac:dyDescent="0.25">
      <c r="H1159" s="15">
        <v>121</v>
      </c>
      <c r="I1159" s="82">
        <v>45266</v>
      </c>
      <c r="J1159" s="15" t="s">
        <v>88</v>
      </c>
      <c r="K1159" s="15" t="s">
        <v>89</v>
      </c>
      <c r="L1159" s="15" t="s">
        <v>84</v>
      </c>
      <c r="M1159" s="15">
        <v>1</v>
      </c>
      <c r="N1159" s="83">
        <v>18</v>
      </c>
      <c r="O1159" s="15">
        <v>6978</v>
      </c>
    </row>
    <row r="1160" spans="8:15" x14ac:dyDescent="0.25">
      <c r="H1160" s="15">
        <v>122</v>
      </c>
      <c r="I1160" s="82">
        <v>45266</v>
      </c>
      <c r="J1160" s="15" t="s">
        <v>88</v>
      </c>
      <c r="K1160" s="15" t="s">
        <v>89</v>
      </c>
      <c r="L1160" s="15" t="s">
        <v>84</v>
      </c>
      <c r="M1160" s="15">
        <v>1</v>
      </c>
      <c r="N1160" s="83">
        <v>13.6</v>
      </c>
      <c r="O1160" s="15">
        <v>6733</v>
      </c>
    </row>
    <row r="1161" spans="8:15" x14ac:dyDescent="0.25">
      <c r="H1161" s="15">
        <v>123</v>
      </c>
      <c r="I1161" s="82">
        <v>45266</v>
      </c>
      <c r="J1161" s="15" t="s">
        <v>88</v>
      </c>
      <c r="K1161" s="15" t="s">
        <v>89</v>
      </c>
      <c r="L1161" s="15" t="s">
        <v>84</v>
      </c>
      <c r="M1161" s="15">
        <v>1</v>
      </c>
      <c r="N1161" s="83">
        <v>14.5</v>
      </c>
      <c r="O1161" s="15">
        <v>6994</v>
      </c>
    </row>
    <row r="1162" spans="8:15" x14ac:dyDescent="0.25">
      <c r="H1162" s="15">
        <v>124</v>
      </c>
      <c r="I1162" s="82">
        <v>45266</v>
      </c>
      <c r="J1162" s="15" t="s">
        <v>85</v>
      </c>
      <c r="K1162" s="15" t="s">
        <v>87</v>
      </c>
      <c r="L1162" s="15" t="s">
        <v>84</v>
      </c>
      <c r="M1162" s="15">
        <v>1</v>
      </c>
      <c r="N1162" s="83">
        <v>14.4</v>
      </c>
      <c r="O1162" s="15">
        <v>6729</v>
      </c>
    </row>
    <row r="1163" spans="8:15" x14ac:dyDescent="0.25">
      <c r="H1163" s="15">
        <v>125</v>
      </c>
      <c r="I1163" s="82">
        <v>45266</v>
      </c>
      <c r="J1163" s="15" t="s">
        <v>85</v>
      </c>
      <c r="K1163" s="15" t="s">
        <v>87</v>
      </c>
      <c r="L1163" s="15" t="s">
        <v>84</v>
      </c>
      <c r="M1163" s="15">
        <v>1</v>
      </c>
      <c r="N1163" s="83">
        <v>15</v>
      </c>
      <c r="O1163" s="15">
        <v>6727</v>
      </c>
    </row>
    <row r="1164" spans="8:15" x14ac:dyDescent="0.25">
      <c r="H1164" s="15">
        <v>126</v>
      </c>
      <c r="I1164" s="82">
        <v>45266</v>
      </c>
      <c r="J1164" s="15" t="s">
        <v>85</v>
      </c>
      <c r="K1164" s="15" t="s">
        <v>87</v>
      </c>
      <c r="L1164" s="15" t="s">
        <v>84</v>
      </c>
      <c r="M1164" s="15">
        <v>1</v>
      </c>
      <c r="N1164" s="83">
        <v>14.6</v>
      </c>
      <c r="O1164" s="15">
        <v>6705</v>
      </c>
    </row>
    <row r="1165" spans="8:15" x14ac:dyDescent="0.25">
      <c r="H1165" s="15">
        <v>127</v>
      </c>
      <c r="I1165" s="82">
        <v>45266</v>
      </c>
      <c r="J1165" s="15" t="s">
        <v>85</v>
      </c>
      <c r="K1165" s="15" t="s">
        <v>87</v>
      </c>
      <c r="L1165" s="15" t="s">
        <v>84</v>
      </c>
      <c r="M1165" s="15">
        <v>1</v>
      </c>
      <c r="N1165" s="83">
        <v>16.2</v>
      </c>
      <c r="O1165" s="15">
        <v>6701</v>
      </c>
    </row>
    <row r="1166" spans="8:15" x14ac:dyDescent="0.25">
      <c r="H1166" s="15">
        <v>128</v>
      </c>
      <c r="I1166" s="82">
        <v>45266</v>
      </c>
      <c r="J1166" s="15" t="s">
        <v>85</v>
      </c>
      <c r="K1166" s="15" t="s">
        <v>90</v>
      </c>
      <c r="L1166" s="15" t="s">
        <v>84</v>
      </c>
      <c r="M1166" s="15">
        <v>1</v>
      </c>
      <c r="N1166" s="83">
        <v>14.2</v>
      </c>
      <c r="O1166" s="15">
        <v>6711</v>
      </c>
    </row>
    <row r="1167" spans="8:15" x14ac:dyDescent="0.25">
      <c r="H1167" s="15">
        <v>129</v>
      </c>
      <c r="I1167" s="82">
        <v>45266</v>
      </c>
      <c r="J1167" s="15" t="s">
        <v>85</v>
      </c>
      <c r="K1167" s="15" t="s">
        <v>90</v>
      </c>
      <c r="L1167" s="15" t="s">
        <v>84</v>
      </c>
      <c r="M1167" s="15">
        <v>1</v>
      </c>
      <c r="N1167" s="83">
        <v>15</v>
      </c>
      <c r="O1167" s="15">
        <v>6693</v>
      </c>
    </row>
    <row r="1168" spans="8:15" x14ac:dyDescent="0.25">
      <c r="H1168" s="15">
        <v>130</v>
      </c>
      <c r="I1168" s="82">
        <v>45266</v>
      </c>
      <c r="J1168" s="15" t="s">
        <v>85</v>
      </c>
      <c r="K1168" s="15" t="s">
        <v>87</v>
      </c>
      <c r="L1168" s="15" t="s">
        <v>84</v>
      </c>
      <c r="M1168" s="15">
        <v>1</v>
      </c>
      <c r="N1168" s="83">
        <v>15.2</v>
      </c>
      <c r="O1168" s="15">
        <v>6696</v>
      </c>
    </row>
    <row r="1169" spans="8:17" x14ac:dyDescent="0.25">
      <c r="H1169" s="15">
        <v>131</v>
      </c>
      <c r="I1169" s="82">
        <v>45266</v>
      </c>
      <c r="J1169" s="15" t="s">
        <v>85</v>
      </c>
      <c r="K1169" s="15" t="s">
        <v>86</v>
      </c>
      <c r="L1169" s="15" t="s">
        <v>84</v>
      </c>
      <c r="M1169" s="15">
        <v>1</v>
      </c>
      <c r="N1169" s="83">
        <v>14.6</v>
      </c>
      <c r="O1169" s="15">
        <v>6684</v>
      </c>
    </row>
    <row r="1170" spans="8:17" x14ac:dyDescent="0.25">
      <c r="H1170" s="15">
        <v>132</v>
      </c>
      <c r="I1170" s="82">
        <v>45266</v>
      </c>
      <c r="J1170" s="15" t="s">
        <v>85</v>
      </c>
      <c r="K1170" s="15" t="s">
        <v>86</v>
      </c>
      <c r="L1170" s="15" t="s">
        <v>84</v>
      </c>
      <c r="M1170" s="15">
        <v>1</v>
      </c>
      <c r="N1170" s="83">
        <v>14.2</v>
      </c>
      <c r="O1170" s="15">
        <v>6714</v>
      </c>
    </row>
    <row r="1171" spans="8:17" x14ac:dyDescent="0.25">
      <c r="H1171" s="15">
        <v>133</v>
      </c>
      <c r="I1171" s="82">
        <v>45266</v>
      </c>
      <c r="J1171" s="15" t="s">
        <v>88</v>
      </c>
      <c r="K1171" s="15" t="s">
        <v>93</v>
      </c>
      <c r="L1171" s="15" t="s">
        <v>84</v>
      </c>
      <c r="M1171" s="15">
        <v>1</v>
      </c>
      <c r="N1171" s="83">
        <v>10.9</v>
      </c>
      <c r="O1171" s="15">
        <v>6730</v>
      </c>
    </row>
    <row r="1172" spans="8:17" x14ac:dyDescent="0.25">
      <c r="H1172" s="15">
        <v>134</v>
      </c>
      <c r="I1172" s="82">
        <v>45266</v>
      </c>
      <c r="J1172" s="15" t="s">
        <v>88</v>
      </c>
      <c r="K1172" s="15" t="s">
        <v>93</v>
      </c>
      <c r="L1172" s="15" t="s">
        <v>84</v>
      </c>
      <c r="M1172" s="15">
        <v>1</v>
      </c>
      <c r="N1172" s="83">
        <v>14.3</v>
      </c>
      <c r="O1172" s="15">
        <v>6700</v>
      </c>
    </row>
    <row r="1173" spans="8:17" x14ac:dyDescent="0.25">
      <c r="H1173" s="15">
        <v>135</v>
      </c>
      <c r="I1173" s="82">
        <v>45266</v>
      </c>
      <c r="J1173" s="15" t="s">
        <v>85</v>
      </c>
      <c r="K1173" s="87" t="s">
        <v>143</v>
      </c>
      <c r="L1173" s="15" t="s">
        <v>84</v>
      </c>
      <c r="M1173" s="15">
        <v>1</v>
      </c>
      <c r="N1173" s="83">
        <v>19</v>
      </c>
      <c r="O1173" s="15">
        <v>6736</v>
      </c>
    </row>
    <row r="1174" spans="8:17" x14ac:dyDescent="0.25">
      <c r="H1174" s="15">
        <v>136</v>
      </c>
      <c r="I1174" s="82">
        <v>45266</v>
      </c>
      <c r="J1174" s="15" t="s">
        <v>85</v>
      </c>
      <c r="K1174" s="15" t="s">
        <v>143</v>
      </c>
      <c r="L1174" s="15" t="s">
        <v>84</v>
      </c>
      <c r="M1174" s="15">
        <v>1</v>
      </c>
      <c r="N1174" s="83">
        <v>10.9</v>
      </c>
      <c r="O1174" s="15">
        <v>6734</v>
      </c>
    </row>
    <row r="1175" spans="8:17" x14ac:dyDescent="0.25">
      <c r="H1175" s="15">
        <v>137</v>
      </c>
      <c r="I1175" s="82">
        <v>45266</v>
      </c>
      <c r="J1175" s="15" t="s">
        <v>88</v>
      </c>
      <c r="K1175" s="15" t="s">
        <v>185</v>
      </c>
      <c r="L1175" s="15" t="s">
        <v>84</v>
      </c>
      <c r="M1175" s="15">
        <v>1</v>
      </c>
      <c r="N1175" s="83">
        <v>12.4</v>
      </c>
      <c r="O1175" s="15">
        <v>6702</v>
      </c>
    </row>
    <row r="1176" spans="8:17" x14ac:dyDescent="0.25">
      <c r="H1176" s="15">
        <v>138</v>
      </c>
      <c r="I1176" s="82">
        <v>45266</v>
      </c>
      <c r="J1176" s="15" t="s">
        <v>85</v>
      </c>
      <c r="K1176" s="15" t="s">
        <v>97</v>
      </c>
      <c r="L1176" s="15" t="s">
        <v>84</v>
      </c>
      <c r="M1176" s="15">
        <v>1</v>
      </c>
      <c r="N1176" s="83">
        <v>17.2</v>
      </c>
      <c r="O1176" s="15">
        <v>6707</v>
      </c>
    </row>
    <row r="1177" spans="8:17" x14ac:dyDescent="0.25">
      <c r="H1177" s="15">
        <v>139</v>
      </c>
      <c r="I1177" s="82">
        <v>45266</v>
      </c>
      <c r="J1177" s="15" t="s">
        <v>85</v>
      </c>
      <c r="K1177" s="15" t="s">
        <v>97</v>
      </c>
      <c r="L1177" s="15" t="s">
        <v>84</v>
      </c>
      <c r="M1177" s="15">
        <v>1</v>
      </c>
      <c r="N1177" s="83">
        <v>19</v>
      </c>
      <c r="O1177" s="15">
        <v>6724</v>
      </c>
    </row>
    <row r="1178" spans="8:17" x14ac:dyDescent="0.25">
      <c r="H1178" s="15">
        <v>140</v>
      </c>
      <c r="I1178" s="82">
        <v>45266</v>
      </c>
      <c r="J1178" s="15" t="s">
        <v>88</v>
      </c>
      <c r="K1178" s="15" t="s">
        <v>106</v>
      </c>
      <c r="L1178" s="15" t="s">
        <v>84</v>
      </c>
      <c r="M1178" s="15">
        <v>1</v>
      </c>
      <c r="N1178" s="83">
        <v>15.4</v>
      </c>
      <c r="O1178" s="15">
        <v>6745</v>
      </c>
    </row>
    <row r="1179" spans="8:17" x14ac:dyDescent="0.25">
      <c r="H1179" s="15">
        <v>141</v>
      </c>
      <c r="I1179" s="82">
        <v>45266</v>
      </c>
      <c r="J1179" s="15" t="s">
        <v>88</v>
      </c>
      <c r="K1179" s="15" t="s">
        <v>106</v>
      </c>
      <c r="L1179" s="15" t="s">
        <v>84</v>
      </c>
      <c r="M1179" s="15">
        <v>1</v>
      </c>
      <c r="N1179" s="83">
        <v>14.5</v>
      </c>
      <c r="O1179" s="15">
        <v>6704</v>
      </c>
    </row>
    <row r="1180" spans="8:17" x14ac:dyDescent="0.25">
      <c r="H1180" s="15">
        <v>142</v>
      </c>
      <c r="I1180" s="82">
        <v>45266</v>
      </c>
      <c r="J1180" s="15" t="s">
        <v>88</v>
      </c>
      <c r="K1180" s="15" t="s">
        <v>104</v>
      </c>
      <c r="L1180" s="15" t="s">
        <v>84</v>
      </c>
      <c r="M1180" s="15">
        <v>1</v>
      </c>
      <c r="N1180" s="83">
        <v>14.1</v>
      </c>
      <c r="O1180" s="15">
        <v>6713</v>
      </c>
    </row>
    <row r="1181" spans="8:17" x14ac:dyDescent="0.25">
      <c r="H1181" s="15">
        <v>143</v>
      </c>
      <c r="I1181" s="82">
        <v>45266</v>
      </c>
      <c r="J1181" s="15" t="s">
        <v>88</v>
      </c>
      <c r="K1181" s="15" t="s">
        <v>104</v>
      </c>
      <c r="L1181" s="15" t="s">
        <v>84</v>
      </c>
      <c r="M1181" s="15">
        <v>1</v>
      </c>
      <c r="N1181" s="83">
        <v>14.9</v>
      </c>
      <c r="O1181" s="15">
        <v>6708</v>
      </c>
      <c r="Q1181" s="105">
        <f>SUM(N1150:N1181)</f>
        <v>474.99999999999989</v>
      </c>
    </row>
    <row r="1182" spans="8:17" x14ac:dyDescent="0.25">
      <c r="H1182" s="15">
        <v>144</v>
      </c>
      <c r="I1182" s="82">
        <v>45267</v>
      </c>
      <c r="J1182" s="15" t="s">
        <v>85</v>
      </c>
      <c r="K1182" s="15" t="s">
        <v>143</v>
      </c>
      <c r="L1182" s="15" t="s">
        <v>84</v>
      </c>
      <c r="M1182" s="15">
        <v>1</v>
      </c>
      <c r="N1182" s="83">
        <v>14.5</v>
      </c>
      <c r="O1182" s="15">
        <v>6746</v>
      </c>
    </row>
    <row r="1183" spans="8:17" x14ac:dyDescent="0.25">
      <c r="H1183" s="15">
        <v>145</v>
      </c>
      <c r="I1183" s="82">
        <v>45267</v>
      </c>
      <c r="J1183" s="15" t="s">
        <v>88</v>
      </c>
      <c r="K1183" s="15" t="s">
        <v>185</v>
      </c>
      <c r="L1183" s="15" t="s">
        <v>84</v>
      </c>
      <c r="M1183" s="15">
        <v>1</v>
      </c>
      <c r="N1183" s="83">
        <v>10.3</v>
      </c>
      <c r="O1183" s="15">
        <v>6742</v>
      </c>
    </row>
    <row r="1184" spans="8:17" x14ac:dyDescent="0.25">
      <c r="H1184" s="15">
        <v>146</v>
      </c>
      <c r="I1184" s="82">
        <v>45267</v>
      </c>
      <c r="J1184" s="15" t="s">
        <v>85</v>
      </c>
      <c r="K1184" s="15" t="s">
        <v>97</v>
      </c>
      <c r="L1184" s="15" t="s">
        <v>84</v>
      </c>
      <c r="M1184" s="15">
        <v>1</v>
      </c>
      <c r="N1184" s="83">
        <v>15.8</v>
      </c>
      <c r="O1184" s="15">
        <v>6571</v>
      </c>
    </row>
    <row r="1185" spans="8:15" x14ac:dyDescent="0.25">
      <c r="H1185" s="15">
        <v>147</v>
      </c>
      <c r="I1185" s="82">
        <v>45267</v>
      </c>
      <c r="J1185" s="15" t="s">
        <v>85</v>
      </c>
      <c r="K1185" s="15" t="s">
        <v>92</v>
      </c>
      <c r="L1185" s="15" t="s">
        <v>84</v>
      </c>
      <c r="M1185" s="15">
        <v>1</v>
      </c>
      <c r="N1185" s="83">
        <v>17</v>
      </c>
      <c r="O1185" s="15">
        <v>6769</v>
      </c>
    </row>
    <row r="1186" spans="8:15" x14ac:dyDescent="0.25">
      <c r="H1186" s="15">
        <v>148</v>
      </c>
      <c r="I1186" s="82">
        <v>45267</v>
      </c>
      <c r="J1186" s="15" t="s">
        <v>88</v>
      </c>
      <c r="K1186" s="15" t="s">
        <v>89</v>
      </c>
      <c r="L1186" s="15" t="s">
        <v>84</v>
      </c>
      <c r="M1186" s="15">
        <v>1</v>
      </c>
      <c r="N1186" s="83">
        <v>12</v>
      </c>
      <c r="O1186" s="15">
        <v>5913</v>
      </c>
    </row>
    <row r="1187" spans="8:15" x14ac:dyDescent="0.25">
      <c r="H1187" s="15">
        <v>149</v>
      </c>
      <c r="I1187" s="82">
        <v>45267</v>
      </c>
      <c r="J1187" s="15" t="s">
        <v>88</v>
      </c>
      <c r="K1187" s="15" t="s">
        <v>89</v>
      </c>
      <c r="L1187" s="15" t="s">
        <v>84</v>
      </c>
      <c r="M1187" s="15">
        <v>1</v>
      </c>
      <c r="N1187" s="83">
        <v>12.8</v>
      </c>
      <c r="O1187" s="15">
        <v>6778</v>
      </c>
    </row>
    <row r="1188" spans="8:15" x14ac:dyDescent="0.25">
      <c r="H1188" s="15">
        <v>150</v>
      </c>
      <c r="I1188" s="82">
        <v>45267</v>
      </c>
      <c r="J1188" s="15" t="s">
        <v>88</v>
      </c>
      <c r="K1188" s="15" t="s">
        <v>89</v>
      </c>
      <c r="L1188" s="15" t="s">
        <v>84</v>
      </c>
      <c r="M1188" s="15">
        <v>1</v>
      </c>
      <c r="N1188" s="83">
        <v>11.6</v>
      </c>
      <c r="O1188" s="15">
        <v>6776</v>
      </c>
    </row>
    <row r="1189" spans="8:15" x14ac:dyDescent="0.25">
      <c r="H1189" s="15">
        <v>151</v>
      </c>
      <c r="I1189" s="82">
        <v>45267</v>
      </c>
      <c r="J1189" s="15" t="s">
        <v>88</v>
      </c>
      <c r="K1189" s="15" t="s">
        <v>89</v>
      </c>
      <c r="L1189" s="15" t="s">
        <v>84</v>
      </c>
      <c r="M1189" s="15">
        <v>1</v>
      </c>
      <c r="N1189" s="83">
        <v>18</v>
      </c>
      <c r="O1189" s="15">
        <v>6717</v>
      </c>
    </row>
    <row r="1190" spans="8:15" x14ac:dyDescent="0.25">
      <c r="H1190" s="15">
        <v>152</v>
      </c>
      <c r="I1190" s="82">
        <v>45267</v>
      </c>
      <c r="J1190" s="15" t="s">
        <v>85</v>
      </c>
      <c r="K1190" s="15" t="s">
        <v>86</v>
      </c>
      <c r="L1190" s="15" t="s">
        <v>84</v>
      </c>
      <c r="M1190" s="15">
        <v>1</v>
      </c>
      <c r="N1190" s="83">
        <v>17</v>
      </c>
      <c r="O1190" s="15">
        <v>6770</v>
      </c>
    </row>
    <row r="1191" spans="8:15" x14ac:dyDescent="0.25">
      <c r="H1191" s="15">
        <v>153</v>
      </c>
      <c r="I1191" s="82">
        <v>45267</v>
      </c>
      <c r="J1191" s="15" t="s">
        <v>88</v>
      </c>
      <c r="K1191" s="15" t="s">
        <v>99</v>
      </c>
      <c r="L1191" s="15" t="s">
        <v>84</v>
      </c>
      <c r="M1191" s="15">
        <v>1</v>
      </c>
      <c r="N1191" s="83">
        <v>13</v>
      </c>
      <c r="O1191" s="15">
        <v>6781</v>
      </c>
    </row>
    <row r="1192" spans="8:15" x14ac:dyDescent="0.25">
      <c r="H1192" s="15">
        <v>154</v>
      </c>
      <c r="I1192" s="82">
        <v>45267</v>
      </c>
      <c r="J1192" s="15" t="s">
        <v>85</v>
      </c>
      <c r="K1192" s="15" t="s">
        <v>86</v>
      </c>
      <c r="L1192" s="15" t="s">
        <v>84</v>
      </c>
      <c r="M1192" s="15">
        <v>1</v>
      </c>
      <c r="N1192" s="83">
        <v>16.899999999999999</v>
      </c>
      <c r="O1192" s="15">
        <v>6775</v>
      </c>
    </row>
    <row r="1193" spans="8:15" x14ac:dyDescent="0.25">
      <c r="H1193" s="15">
        <v>155</v>
      </c>
      <c r="I1193" s="82">
        <v>45267</v>
      </c>
      <c r="J1193" s="15" t="s">
        <v>88</v>
      </c>
      <c r="K1193" s="15" t="s">
        <v>99</v>
      </c>
      <c r="L1193" s="15" t="s">
        <v>84</v>
      </c>
      <c r="M1193" s="15">
        <v>1</v>
      </c>
      <c r="N1193" s="83">
        <v>15.3</v>
      </c>
      <c r="O1193" s="15">
        <v>6777</v>
      </c>
    </row>
    <row r="1194" spans="8:15" x14ac:dyDescent="0.25">
      <c r="H1194" s="15">
        <v>156</v>
      </c>
      <c r="I1194" s="82">
        <v>45267</v>
      </c>
      <c r="J1194" s="15" t="s">
        <v>88</v>
      </c>
      <c r="K1194" s="15" t="s">
        <v>99</v>
      </c>
      <c r="L1194" s="15" t="s">
        <v>84</v>
      </c>
      <c r="M1194" s="15">
        <v>1</v>
      </c>
      <c r="N1194" s="83">
        <v>14.2</v>
      </c>
      <c r="O1194" s="15">
        <v>6732</v>
      </c>
    </row>
    <row r="1195" spans="8:15" x14ac:dyDescent="0.25">
      <c r="H1195" s="15">
        <v>157</v>
      </c>
      <c r="I1195" s="82">
        <v>45267</v>
      </c>
      <c r="J1195" s="15" t="s">
        <v>88</v>
      </c>
      <c r="K1195" s="15" t="s">
        <v>99</v>
      </c>
      <c r="L1195" s="15" t="s">
        <v>84</v>
      </c>
      <c r="M1195" s="15">
        <v>1</v>
      </c>
      <c r="N1195" s="83">
        <v>15.7</v>
      </c>
      <c r="O1195" s="15">
        <v>6765</v>
      </c>
    </row>
    <row r="1196" spans="8:15" x14ac:dyDescent="0.25">
      <c r="H1196" s="15">
        <v>158</v>
      </c>
      <c r="I1196" s="82">
        <v>45267</v>
      </c>
      <c r="J1196" s="15" t="s">
        <v>85</v>
      </c>
      <c r="K1196" s="15" t="s">
        <v>87</v>
      </c>
      <c r="L1196" s="15" t="s">
        <v>84</v>
      </c>
      <c r="M1196" s="15">
        <v>1</v>
      </c>
      <c r="N1196" s="83">
        <v>16.5</v>
      </c>
      <c r="O1196" s="15">
        <v>6737</v>
      </c>
    </row>
    <row r="1197" spans="8:15" x14ac:dyDescent="0.25">
      <c r="H1197" s="15">
        <v>159</v>
      </c>
      <c r="I1197" s="82">
        <v>45267</v>
      </c>
      <c r="J1197" s="15" t="s">
        <v>85</v>
      </c>
      <c r="K1197" s="15" t="s">
        <v>90</v>
      </c>
      <c r="L1197" s="15" t="s">
        <v>84</v>
      </c>
      <c r="M1197" s="15">
        <v>1</v>
      </c>
      <c r="N1197" s="83">
        <v>16.5</v>
      </c>
      <c r="O1197" s="15">
        <v>6768</v>
      </c>
    </row>
    <row r="1198" spans="8:15" x14ac:dyDescent="0.25">
      <c r="H1198" s="15">
        <v>160</v>
      </c>
      <c r="I1198" s="82">
        <v>45267</v>
      </c>
      <c r="J1198" s="15" t="s">
        <v>85</v>
      </c>
      <c r="K1198" s="15" t="s">
        <v>86</v>
      </c>
      <c r="L1198" s="15" t="s">
        <v>84</v>
      </c>
      <c r="M1198" s="15">
        <v>1</v>
      </c>
      <c r="N1198" s="83">
        <v>14.9</v>
      </c>
      <c r="O1198" s="15">
        <v>6779</v>
      </c>
    </row>
    <row r="1199" spans="8:15" x14ac:dyDescent="0.25">
      <c r="H1199" s="15">
        <v>161</v>
      </c>
      <c r="I1199" s="82">
        <v>45267</v>
      </c>
      <c r="J1199" s="15" t="s">
        <v>85</v>
      </c>
      <c r="K1199" s="15" t="s">
        <v>90</v>
      </c>
      <c r="L1199" s="15" t="s">
        <v>84</v>
      </c>
      <c r="M1199" s="15">
        <v>1</v>
      </c>
      <c r="N1199" s="83">
        <v>15</v>
      </c>
      <c r="O1199" s="15">
        <v>6774</v>
      </c>
    </row>
    <row r="1200" spans="8:15" x14ac:dyDescent="0.25">
      <c r="H1200" s="15">
        <v>162</v>
      </c>
      <c r="I1200" s="82">
        <v>45267</v>
      </c>
      <c r="J1200" s="15" t="s">
        <v>85</v>
      </c>
      <c r="K1200" s="15" t="s">
        <v>87</v>
      </c>
      <c r="L1200" s="15" t="s">
        <v>84</v>
      </c>
      <c r="M1200" s="15">
        <v>1</v>
      </c>
      <c r="N1200" s="83">
        <v>12.5</v>
      </c>
      <c r="O1200" s="15">
        <v>6782</v>
      </c>
    </row>
    <row r="1201" spans="8:17" x14ac:dyDescent="0.25">
      <c r="H1201" s="15">
        <v>163</v>
      </c>
      <c r="I1201" s="82">
        <v>45267</v>
      </c>
      <c r="J1201" s="15" t="s">
        <v>85</v>
      </c>
      <c r="K1201" s="15" t="s">
        <v>90</v>
      </c>
      <c r="L1201" s="15" t="s">
        <v>84</v>
      </c>
      <c r="M1201" s="15">
        <v>1</v>
      </c>
      <c r="N1201" s="83">
        <v>15.6</v>
      </c>
      <c r="O1201" s="15">
        <v>6783</v>
      </c>
      <c r="Q1201" s="105">
        <f>SUM(N1182:N1201)</f>
        <v>295.10000000000002</v>
      </c>
    </row>
    <row r="1202" spans="8:17" x14ac:dyDescent="0.25">
      <c r="H1202" s="15">
        <v>164</v>
      </c>
      <c r="I1202" s="82">
        <v>45268</v>
      </c>
      <c r="J1202" s="15" t="s">
        <v>88</v>
      </c>
      <c r="K1202" s="15" t="s">
        <v>98</v>
      </c>
      <c r="L1202" s="15" t="s">
        <v>84</v>
      </c>
      <c r="M1202" s="15">
        <v>1</v>
      </c>
      <c r="N1202" s="83">
        <v>13.4</v>
      </c>
      <c r="O1202" s="15">
        <v>5802</v>
      </c>
    </row>
    <row r="1203" spans="8:17" x14ac:dyDescent="0.25">
      <c r="H1203" s="15">
        <v>165</v>
      </c>
      <c r="I1203" s="82">
        <v>45268</v>
      </c>
      <c r="J1203" s="15" t="s">
        <v>88</v>
      </c>
      <c r="K1203" s="15" t="s">
        <v>98</v>
      </c>
      <c r="L1203" s="15" t="s">
        <v>84</v>
      </c>
      <c r="M1203" s="15">
        <v>1</v>
      </c>
      <c r="N1203" s="83">
        <v>16.8</v>
      </c>
      <c r="O1203" s="15">
        <v>6784</v>
      </c>
    </row>
    <row r="1204" spans="8:17" x14ac:dyDescent="0.25">
      <c r="H1204" s="15">
        <v>166</v>
      </c>
      <c r="I1204" s="82">
        <v>45268</v>
      </c>
      <c r="J1204" s="15" t="s">
        <v>85</v>
      </c>
      <c r="K1204" s="15" t="s">
        <v>92</v>
      </c>
      <c r="L1204" s="15" t="s">
        <v>84</v>
      </c>
      <c r="M1204" s="15">
        <v>1</v>
      </c>
      <c r="N1204" s="83">
        <v>12.1</v>
      </c>
      <c r="O1204" s="15">
        <v>6802</v>
      </c>
    </row>
    <row r="1205" spans="8:17" x14ac:dyDescent="0.25">
      <c r="H1205" s="15">
        <v>167</v>
      </c>
      <c r="I1205" s="82">
        <v>45268</v>
      </c>
      <c r="J1205" s="15" t="s">
        <v>85</v>
      </c>
      <c r="K1205" s="15" t="s">
        <v>92</v>
      </c>
      <c r="L1205" s="15" t="s">
        <v>84</v>
      </c>
      <c r="M1205" s="15">
        <v>1</v>
      </c>
      <c r="N1205" s="83">
        <v>16</v>
      </c>
      <c r="O1205" s="15">
        <v>6760</v>
      </c>
    </row>
    <row r="1206" spans="8:17" x14ac:dyDescent="0.25">
      <c r="H1206" s="15">
        <v>168</v>
      </c>
      <c r="I1206" s="82">
        <v>45268</v>
      </c>
      <c r="J1206" s="15" t="s">
        <v>85</v>
      </c>
      <c r="K1206" s="15" t="s">
        <v>92</v>
      </c>
      <c r="L1206" s="15" t="s">
        <v>84</v>
      </c>
      <c r="M1206" s="15">
        <v>1</v>
      </c>
      <c r="N1206" s="83">
        <v>14.7</v>
      </c>
      <c r="O1206" s="15">
        <v>6772</v>
      </c>
    </row>
    <row r="1207" spans="8:17" x14ac:dyDescent="0.25">
      <c r="H1207" s="15">
        <v>169</v>
      </c>
      <c r="I1207" s="82">
        <v>45268</v>
      </c>
      <c r="J1207" s="15" t="s">
        <v>88</v>
      </c>
      <c r="K1207" s="15" t="s">
        <v>104</v>
      </c>
      <c r="L1207" s="15" t="s">
        <v>84</v>
      </c>
      <c r="M1207" s="15">
        <v>1</v>
      </c>
      <c r="N1207" s="83">
        <v>15.3</v>
      </c>
      <c r="O1207" s="15">
        <v>6743</v>
      </c>
    </row>
    <row r="1208" spans="8:17" x14ac:dyDescent="0.25">
      <c r="H1208" s="15">
        <v>170</v>
      </c>
      <c r="I1208" s="82">
        <v>45268</v>
      </c>
      <c r="J1208" s="15" t="s">
        <v>88</v>
      </c>
      <c r="K1208" s="15" t="s">
        <v>106</v>
      </c>
      <c r="L1208" s="15" t="s">
        <v>84</v>
      </c>
      <c r="M1208" s="15">
        <v>1</v>
      </c>
      <c r="N1208" s="83">
        <v>10.3</v>
      </c>
      <c r="O1208" s="15">
        <v>6803</v>
      </c>
    </row>
    <row r="1209" spans="8:17" x14ac:dyDescent="0.25">
      <c r="H1209" s="15">
        <v>171</v>
      </c>
      <c r="I1209" s="82">
        <v>45268</v>
      </c>
      <c r="J1209" s="15" t="s">
        <v>88</v>
      </c>
      <c r="K1209" s="15" t="s">
        <v>106</v>
      </c>
      <c r="L1209" s="15" t="s">
        <v>84</v>
      </c>
      <c r="M1209" s="15">
        <v>1</v>
      </c>
      <c r="N1209" s="83">
        <v>19.5</v>
      </c>
      <c r="O1209" s="15">
        <v>6748</v>
      </c>
    </row>
    <row r="1210" spans="8:17" x14ac:dyDescent="0.25">
      <c r="H1210" s="15">
        <v>172</v>
      </c>
      <c r="I1210" s="82">
        <v>45268</v>
      </c>
      <c r="J1210" s="15" t="s">
        <v>88</v>
      </c>
      <c r="K1210" s="15" t="s">
        <v>106</v>
      </c>
      <c r="L1210" s="15" t="s">
        <v>84</v>
      </c>
      <c r="M1210" s="15">
        <v>1</v>
      </c>
      <c r="N1210" s="83">
        <v>16.5</v>
      </c>
      <c r="O1210" s="15">
        <v>6790</v>
      </c>
    </row>
    <row r="1211" spans="8:17" x14ac:dyDescent="0.25">
      <c r="H1211" s="15">
        <v>173</v>
      </c>
      <c r="I1211" s="82">
        <v>45268</v>
      </c>
      <c r="J1211" s="15" t="s">
        <v>85</v>
      </c>
      <c r="K1211" s="15" t="s">
        <v>97</v>
      </c>
      <c r="L1211" s="15" t="s">
        <v>84</v>
      </c>
      <c r="M1211" s="15">
        <v>1</v>
      </c>
      <c r="N1211" s="83">
        <v>16.2</v>
      </c>
      <c r="O1211" s="15">
        <v>6741</v>
      </c>
    </row>
    <row r="1212" spans="8:17" x14ac:dyDescent="0.25">
      <c r="H1212" s="15">
        <v>174</v>
      </c>
      <c r="I1212" s="82">
        <v>45268</v>
      </c>
      <c r="J1212" s="15" t="s">
        <v>85</v>
      </c>
      <c r="K1212" s="15" t="s">
        <v>97</v>
      </c>
      <c r="L1212" s="15" t="s">
        <v>84</v>
      </c>
      <c r="M1212" s="15">
        <v>1</v>
      </c>
      <c r="N1212" s="83">
        <v>14.5</v>
      </c>
      <c r="O1212" s="15">
        <v>6789</v>
      </c>
    </row>
    <row r="1213" spans="8:17" x14ac:dyDescent="0.25">
      <c r="H1213" s="15">
        <v>175</v>
      </c>
      <c r="I1213" s="82">
        <v>45268</v>
      </c>
      <c r="J1213" s="15" t="s">
        <v>85</v>
      </c>
      <c r="K1213" s="15" t="s">
        <v>97</v>
      </c>
      <c r="L1213" s="15" t="s">
        <v>84</v>
      </c>
      <c r="M1213" s="15">
        <v>1</v>
      </c>
      <c r="N1213" s="83">
        <v>14.9</v>
      </c>
      <c r="O1213" s="15">
        <v>6793</v>
      </c>
    </row>
    <row r="1214" spans="8:17" x14ac:dyDescent="0.25">
      <c r="H1214" s="15">
        <v>176</v>
      </c>
      <c r="I1214" s="82">
        <v>45268</v>
      </c>
      <c r="J1214" s="15" t="s">
        <v>85</v>
      </c>
      <c r="K1214" s="15" t="s">
        <v>97</v>
      </c>
      <c r="L1214" s="15" t="s">
        <v>84</v>
      </c>
      <c r="M1214" s="15">
        <v>1</v>
      </c>
      <c r="N1214" s="83">
        <v>13.5</v>
      </c>
      <c r="O1214" s="15">
        <v>6797</v>
      </c>
    </row>
    <row r="1215" spans="8:17" x14ac:dyDescent="0.25">
      <c r="H1215" s="15">
        <v>177</v>
      </c>
      <c r="I1215" s="82">
        <v>45268</v>
      </c>
      <c r="J1215" s="15" t="s">
        <v>88</v>
      </c>
      <c r="K1215" s="15" t="s">
        <v>101</v>
      </c>
      <c r="L1215" s="15" t="s">
        <v>84</v>
      </c>
      <c r="M1215" s="15">
        <v>1</v>
      </c>
      <c r="N1215" s="83">
        <v>18.5</v>
      </c>
      <c r="O1215" s="15">
        <v>6799</v>
      </c>
    </row>
    <row r="1216" spans="8:17" x14ac:dyDescent="0.25">
      <c r="H1216" s="15">
        <v>178</v>
      </c>
      <c r="I1216" s="82">
        <v>45268</v>
      </c>
      <c r="J1216" s="15" t="s">
        <v>88</v>
      </c>
      <c r="K1216" s="15" t="s">
        <v>185</v>
      </c>
      <c r="L1216" s="15" t="s">
        <v>84</v>
      </c>
      <c r="M1216" s="15">
        <v>1</v>
      </c>
      <c r="N1216" s="83">
        <v>16.899999999999999</v>
      </c>
      <c r="O1216" s="15">
        <v>6785</v>
      </c>
    </row>
    <row r="1217" spans="8:17" x14ac:dyDescent="0.25">
      <c r="H1217" s="15">
        <v>179</v>
      </c>
      <c r="I1217" s="82">
        <v>45268</v>
      </c>
      <c r="J1217" s="15" t="s">
        <v>88</v>
      </c>
      <c r="K1217" s="15" t="s">
        <v>185</v>
      </c>
      <c r="L1217" s="15" t="s">
        <v>84</v>
      </c>
      <c r="M1217" s="15">
        <v>1</v>
      </c>
      <c r="N1217" s="83">
        <v>14.7</v>
      </c>
      <c r="O1217" s="15">
        <v>6763</v>
      </c>
    </row>
    <row r="1218" spans="8:17" x14ac:dyDescent="0.25">
      <c r="H1218" s="15">
        <v>180</v>
      </c>
      <c r="I1218" s="82">
        <v>45268</v>
      </c>
      <c r="J1218" s="15" t="s">
        <v>88</v>
      </c>
      <c r="K1218" s="15" t="s">
        <v>185</v>
      </c>
      <c r="L1218" s="15" t="s">
        <v>84</v>
      </c>
      <c r="M1218" s="15">
        <v>1</v>
      </c>
      <c r="N1218" s="83">
        <v>15.2</v>
      </c>
      <c r="O1218" s="15">
        <v>6792</v>
      </c>
    </row>
    <row r="1219" spans="8:17" x14ac:dyDescent="0.25">
      <c r="H1219" s="15">
        <v>181</v>
      </c>
      <c r="I1219" s="82">
        <v>45268</v>
      </c>
      <c r="J1219" s="15" t="s">
        <v>85</v>
      </c>
      <c r="K1219" s="15" t="s">
        <v>143</v>
      </c>
      <c r="L1219" s="15" t="s">
        <v>84</v>
      </c>
      <c r="M1219" s="15">
        <v>1</v>
      </c>
      <c r="N1219" s="83">
        <v>19</v>
      </c>
      <c r="O1219" s="15">
        <v>6766</v>
      </c>
    </row>
    <row r="1220" spans="8:17" x14ac:dyDescent="0.25">
      <c r="H1220" s="15">
        <v>182</v>
      </c>
      <c r="I1220" s="82">
        <v>45268</v>
      </c>
      <c r="J1220" s="15" t="s">
        <v>88</v>
      </c>
      <c r="K1220" s="15" t="s">
        <v>99</v>
      </c>
      <c r="L1220" s="15" t="s">
        <v>84</v>
      </c>
      <c r="M1220" s="15">
        <v>1</v>
      </c>
      <c r="N1220" s="83">
        <v>16.3</v>
      </c>
      <c r="O1220" s="15">
        <v>6791</v>
      </c>
    </row>
    <row r="1221" spans="8:17" x14ac:dyDescent="0.25">
      <c r="H1221" s="15">
        <v>183</v>
      </c>
      <c r="I1221" s="82">
        <v>45268</v>
      </c>
      <c r="J1221" s="15" t="s">
        <v>85</v>
      </c>
      <c r="K1221" s="15" t="s">
        <v>86</v>
      </c>
      <c r="L1221" s="15" t="s">
        <v>84</v>
      </c>
      <c r="M1221" s="15">
        <v>1</v>
      </c>
      <c r="N1221" s="83">
        <v>14.6</v>
      </c>
      <c r="O1221" s="15">
        <v>6773</v>
      </c>
    </row>
    <row r="1222" spans="8:17" x14ac:dyDescent="0.25">
      <c r="H1222" s="15">
        <v>184</v>
      </c>
      <c r="I1222" s="82">
        <v>45268</v>
      </c>
      <c r="J1222" s="15" t="s">
        <v>85</v>
      </c>
      <c r="K1222" s="15" t="s">
        <v>86</v>
      </c>
      <c r="L1222" s="15" t="s">
        <v>84</v>
      </c>
      <c r="M1222" s="15">
        <v>1</v>
      </c>
      <c r="N1222" s="83">
        <v>16</v>
      </c>
      <c r="O1222" s="15">
        <v>6731</v>
      </c>
    </row>
    <row r="1223" spans="8:17" x14ac:dyDescent="0.25">
      <c r="H1223" s="15">
        <v>185</v>
      </c>
      <c r="I1223" s="82">
        <v>45268</v>
      </c>
      <c r="J1223" s="15" t="s">
        <v>85</v>
      </c>
      <c r="K1223" s="15" t="s">
        <v>86</v>
      </c>
      <c r="L1223" s="15" t="s">
        <v>84</v>
      </c>
      <c r="M1223" s="15">
        <v>1</v>
      </c>
      <c r="N1223" s="83">
        <v>13.9</v>
      </c>
      <c r="O1223" s="15">
        <v>6787</v>
      </c>
    </row>
    <row r="1224" spans="8:17" x14ac:dyDescent="0.25">
      <c r="H1224" s="15">
        <v>186</v>
      </c>
      <c r="I1224" s="82">
        <v>45268</v>
      </c>
      <c r="J1224" s="15" t="s">
        <v>85</v>
      </c>
      <c r="K1224" s="15" t="s">
        <v>96</v>
      </c>
      <c r="L1224" s="15" t="s">
        <v>84</v>
      </c>
      <c r="M1224" s="15">
        <v>1</v>
      </c>
      <c r="N1224" s="83">
        <v>13</v>
      </c>
      <c r="O1224" s="15">
        <v>6677</v>
      </c>
    </row>
    <row r="1225" spans="8:17" x14ac:dyDescent="0.25">
      <c r="H1225" s="15">
        <v>187</v>
      </c>
      <c r="I1225" s="82">
        <v>45268</v>
      </c>
      <c r="J1225" s="15" t="s">
        <v>88</v>
      </c>
      <c r="K1225" s="15" t="s">
        <v>104</v>
      </c>
      <c r="L1225" s="15" t="s">
        <v>84</v>
      </c>
      <c r="M1225" s="15">
        <v>1</v>
      </c>
      <c r="N1225" s="83">
        <v>13.6</v>
      </c>
      <c r="O1225" s="15">
        <v>6757</v>
      </c>
    </row>
    <row r="1226" spans="8:17" x14ac:dyDescent="0.25">
      <c r="H1226" s="15">
        <v>188</v>
      </c>
      <c r="I1226" s="82">
        <v>45268</v>
      </c>
      <c r="J1226" s="15" t="s">
        <v>88</v>
      </c>
      <c r="K1226" s="15" t="s">
        <v>99</v>
      </c>
      <c r="L1226" s="15" t="s">
        <v>84</v>
      </c>
      <c r="M1226" s="15">
        <v>1</v>
      </c>
      <c r="N1226" s="83">
        <v>14.9</v>
      </c>
      <c r="O1226" s="15">
        <v>6759</v>
      </c>
    </row>
    <row r="1227" spans="8:17" x14ac:dyDescent="0.25">
      <c r="H1227" s="15">
        <v>189</v>
      </c>
      <c r="I1227" s="82">
        <v>45268</v>
      </c>
      <c r="J1227" s="15" t="s">
        <v>85</v>
      </c>
      <c r="K1227" s="15" t="s">
        <v>92</v>
      </c>
      <c r="L1227" s="15" t="s">
        <v>84</v>
      </c>
      <c r="M1227" s="15">
        <v>1</v>
      </c>
      <c r="N1227" s="83">
        <v>15.3</v>
      </c>
      <c r="O1227" s="15">
        <v>6868</v>
      </c>
    </row>
    <row r="1228" spans="8:17" x14ac:dyDescent="0.25">
      <c r="H1228" s="15">
        <v>190</v>
      </c>
      <c r="I1228" s="82">
        <v>45268</v>
      </c>
      <c r="J1228" s="15" t="s">
        <v>88</v>
      </c>
      <c r="K1228" s="15" t="s">
        <v>91</v>
      </c>
      <c r="L1228" s="15" t="s">
        <v>84</v>
      </c>
      <c r="M1228" s="15">
        <v>1</v>
      </c>
      <c r="N1228" s="83">
        <v>12.6</v>
      </c>
      <c r="O1228" s="15">
        <v>6703</v>
      </c>
    </row>
    <row r="1229" spans="8:17" x14ac:dyDescent="0.25">
      <c r="H1229" s="15">
        <v>191</v>
      </c>
      <c r="I1229" s="82">
        <v>45268</v>
      </c>
      <c r="J1229" s="15" t="s">
        <v>88</v>
      </c>
      <c r="K1229" s="15" t="s">
        <v>99</v>
      </c>
      <c r="L1229" s="15" t="s">
        <v>84</v>
      </c>
      <c r="M1229" s="15">
        <v>1</v>
      </c>
      <c r="N1229" s="83">
        <v>15.5</v>
      </c>
      <c r="O1229" s="15">
        <v>6795</v>
      </c>
    </row>
    <row r="1230" spans="8:17" x14ac:dyDescent="0.25">
      <c r="H1230" s="15">
        <v>192</v>
      </c>
      <c r="I1230" s="82">
        <v>45268</v>
      </c>
      <c r="J1230" s="15" t="s">
        <v>88</v>
      </c>
      <c r="K1230" s="15" t="s">
        <v>91</v>
      </c>
      <c r="L1230" s="15" t="s">
        <v>84</v>
      </c>
      <c r="M1230" s="15">
        <v>1</v>
      </c>
      <c r="N1230" s="83">
        <v>11.3</v>
      </c>
      <c r="O1230" s="15">
        <v>6801</v>
      </c>
      <c r="Q1230" s="105">
        <f>SUM(N1202:N1230)</f>
        <v>435.00000000000006</v>
      </c>
    </row>
    <row r="1231" spans="8:17" x14ac:dyDescent="0.25">
      <c r="H1231" s="15">
        <v>193</v>
      </c>
      <c r="I1231" s="82">
        <v>45269</v>
      </c>
      <c r="J1231" s="15" t="s">
        <v>85</v>
      </c>
      <c r="K1231" s="15" t="s">
        <v>87</v>
      </c>
      <c r="L1231" s="15" t="s">
        <v>84</v>
      </c>
      <c r="M1231" s="15">
        <v>1</v>
      </c>
      <c r="N1231" s="83">
        <v>18.899999999999999</v>
      </c>
      <c r="O1231" s="15">
        <v>6761</v>
      </c>
    </row>
    <row r="1232" spans="8:17" x14ac:dyDescent="0.25">
      <c r="H1232" s="15">
        <v>194</v>
      </c>
      <c r="I1232" s="82">
        <v>45269</v>
      </c>
      <c r="J1232" s="15" t="s">
        <v>85</v>
      </c>
      <c r="K1232" s="15" t="s">
        <v>143</v>
      </c>
      <c r="L1232" s="15" t="s">
        <v>84</v>
      </c>
      <c r="M1232" s="15">
        <v>1</v>
      </c>
      <c r="N1232" s="83">
        <v>10</v>
      </c>
      <c r="O1232" s="15">
        <v>6813</v>
      </c>
    </row>
    <row r="1233" spans="8:15" x14ac:dyDescent="0.25">
      <c r="H1233" s="15">
        <v>195</v>
      </c>
      <c r="I1233" s="82">
        <v>45269</v>
      </c>
      <c r="J1233" s="15" t="s">
        <v>88</v>
      </c>
      <c r="K1233" s="15" t="s">
        <v>185</v>
      </c>
      <c r="L1233" s="15" t="s">
        <v>84</v>
      </c>
      <c r="M1233" s="15">
        <v>1</v>
      </c>
      <c r="N1233" s="83">
        <v>16</v>
      </c>
      <c r="O1233" s="15">
        <v>6819</v>
      </c>
    </row>
    <row r="1234" spans="8:15" x14ac:dyDescent="0.25">
      <c r="H1234" s="15">
        <v>196</v>
      </c>
      <c r="I1234" s="82">
        <v>45269</v>
      </c>
      <c r="J1234" s="15" t="s">
        <v>85</v>
      </c>
      <c r="K1234" s="15" t="s">
        <v>97</v>
      </c>
      <c r="L1234" s="15" t="s">
        <v>84</v>
      </c>
      <c r="M1234" s="15">
        <v>1</v>
      </c>
      <c r="N1234" s="83">
        <v>16</v>
      </c>
      <c r="O1234" s="15">
        <v>6823</v>
      </c>
    </row>
    <row r="1235" spans="8:15" x14ac:dyDescent="0.25">
      <c r="H1235" s="15">
        <v>197</v>
      </c>
      <c r="I1235" s="82">
        <v>45269</v>
      </c>
      <c r="J1235" s="15" t="s">
        <v>88</v>
      </c>
      <c r="K1235" s="15" t="s">
        <v>98</v>
      </c>
      <c r="L1235" s="15" t="s">
        <v>84</v>
      </c>
      <c r="M1235" s="15">
        <v>1</v>
      </c>
      <c r="N1235" s="83">
        <v>16</v>
      </c>
      <c r="O1235" s="15">
        <v>6706</v>
      </c>
    </row>
    <row r="1236" spans="8:15" x14ac:dyDescent="0.25">
      <c r="H1236" s="15">
        <v>198</v>
      </c>
      <c r="I1236" s="82">
        <v>45269</v>
      </c>
      <c r="J1236" s="15" t="s">
        <v>88</v>
      </c>
      <c r="K1236" s="15" t="s">
        <v>89</v>
      </c>
      <c r="L1236" s="15" t="s">
        <v>84</v>
      </c>
      <c r="M1236" s="15">
        <v>1</v>
      </c>
      <c r="N1236" s="83">
        <v>16</v>
      </c>
      <c r="O1236" s="15">
        <v>5536</v>
      </c>
    </row>
    <row r="1237" spans="8:15" x14ac:dyDescent="0.25">
      <c r="H1237" s="15">
        <v>199</v>
      </c>
      <c r="I1237" s="82">
        <v>45269</v>
      </c>
      <c r="J1237" s="15" t="s">
        <v>88</v>
      </c>
      <c r="K1237" s="15" t="s">
        <v>93</v>
      </c>
      <c r="L1237" s="15" t="s">
        <v>84</v>
      </c>
      <c r="M1237" s="15">
        <v>1</v>
      </c>
      <c r="N1237" s="83">
        <v>16</v>
      </c>
      <c r="O1237" s="15">
        <v>6837</v>
      </c>
    </row>
    <row r="1238" spans="8:15" x14ac:dyDescent="0.25">
      <c r="H1238" s="15">
        <v>200</v>
      </c>
      <c r="I1238" s="82">
        <v>45269</v>
      </c>
      <c r="J1238" s="15" t="s">
        <v>85</v>
      </c>
      <c r="K1238" s="15" t="s">
        <v>86</v>
      </c>
      <c r="L1238" s="15" t="s">
        <v>84</v>
      </c>
      <c r="M1238" s="15">
        <v>1</v>
      </c>
      <c r="N1238" s="83">
        <v>16</v>
      </c>
      <c r="O1238" s="15">
        <v>6816</v>
      </c>
    </row>
    <row r="1239" spans="8:15" x14ac:dyDescent="0.25">
      <c r="H1239" s="15">
        <v>201</v>
      </c>
      <c r="I1239" s="82">
        <v>45269</v>
      </c>
      <c r="J1239" s="15" t="s">
        <v>85</v>
      </c>
      <c r="K1239" s="15" t="s">
        <v>97</v>
      </c>
      <c r="L1239" s="15" t="s">
        <v>84</v>
      </c>
      <c r="M1239" s="15">
        <v>1</v>
      </c>
      <c r="N1239" s="83">
        <v>18.899999999999999</v>
      </c>
      <c r="O1239" s="15">
        <v>6810</v>
      </c>
    </row>
    <row r="1240" spans="8:15" x14ac:dyDescent="0.25">
      <c r="H1240" s="15">
        <v>202</v>
      </c>
      <c r="I1240" s="82">
        <v>45269</v>
      </c>
      <c r="J1240" s="15" t="s">
        <v>88</v>
      </c>
      <c r="K1240" s="15" t="s">
        <v>93</v>
      </c>
      <c r="L1240" s="15" t="s">
        <v>84</v>
      </c>
      <c r="M1240" s="15">
        <v>1</v>
      </c>
      <c r="N1240" s="83">
        <v>16</v>
      </c>
      <c r="O1240" s="15">
        <v>6738</v>
      </c>
    </row>
    <row r="1241" spans="8:15" x14ac:dyDescent="0.25">
      <c r="H1241" s="15">
        <v>203</v>
      </c>
      <c r="I1241" s="82">
        <v>45269</v>
      </c>
      <c r="J1241" s="15" t="s">
        <v>85</v>
      </c>
      <c r="K1241" s="15" t="s">
        <v>96</v>
      </c>
      <c r="L1241" s="15" t="s">
        <v>84</v>
      </c>
      <c r="M1241" s="15">
        <v>1</v>
      </c>
      <c r="N1241" s="83">
        <v>16</v>
      </c>
      <c r="O1241" s="15">
        <v>6804</v>
      </c>
    </row>
    <row r="1242" spans="8:15" x14ac:dyDescent="0.25">
      <c r="H1242" s="15">
        <v>204</v>
      </c>
      <c r="I1242" s="82">
        <v>45269</v>
      </c>
      <c r="J1242" s="15" t="s">
        <v>85</v>
      </c>
      <c r="K1242" s="15" t="s">
        <v>96</v>
      </c>
      <c r="L1242" s="15" t="s">
        <v>84</v>
      </c>
      <c r="M1242" s="15">
        <v>1</v>
      </c>
      <c r="N1242" s="83">
        <v>15.9</v>
      </c>
      <c r="O1242" s="15">
        <v>6581</v>
      </c>
    </row>
    <row r="1243" spans="8:15" x14ac:dyDescent="0.25">
      <c r="H1243" s="15">
        <v>205</v>
      </c>
      <c r="I1243" s="82">
        <v>45269</v>
      </c>
      <c r="J1243" s="15" t="s">
        <v>88</v>
      </c>
      <c r="K1243" s="15" t="s">
        <v>91</v>
      </c>
      <c r="L1243" s="15" t="s">
        <v>84</v>
      </c>
      <c r="M1243" s="15">
        <v>1</v>
      </c>
      <c r="N1243" s="83">
        <v>16</v>
      </c>
      <c r="O1243" s="15">
        <v>6751</v>
      </c>
    </row>
    <row r="1244" spans="8:15" x14ac:dyDescent="0.25">
      <c r="H1244" s="15">
        <v>206</v>
      </c>
      <c r="I1244" s="82">
        <v>45269</v>
      </c>
      <c r="J1244" s="15" t="s">
        <v>85</v>
      </c>
      <c r="K1244" s="15" t="s">
        <v>92</v>
      </c>
      <c r="L1244" s="15" t="s">
        <v>84</v>
      </c>
      <c r="M1244" s="15">
        <v>1</v>
      </c>
      <c r="N1244" s="83">
        <v>16</v>
      </c>
      <c r="O1244" s="15">
        <v>6834</v>
      </c>
    </row>
    <row r="1245" spans="8:15" x14ac:dyDescent="0.25">
      <c r="H1245" s="15">
        <v>207</v>
      </c>
      <c r="I1245" s="82">
        <v>45269</v>
      </c>
      <c r="J1245" s="15" t="s">
        <v>85</v>
      </c>
      <c r="K1245" s="15" t="s">
        <v>96</v>
      </c>
      <c r="L1245" s="15" t="s">
        <v>84</v>
      </c>
      <c r="M1245" s="15">
        <v>1</v>
      </c>
      <c r="N1245" s="83">
        <v>15.4</v>
      </c>
      <c r="O1245" s="15">
        <v>6715</v>
      </c>
    </row>
    <row r="1246" spans="8:15" x14ac:dyDescent="0.25">
      <c r="H1246" s="15">
        <v>208</v>
      </c>
      <c r="I1246" s="82">
        <v>45269</v>
      </c>
      <c r="J1246" s="15" t="s">
        <v>85</v>
      </c>
      <c r="K1246" s="15" t="s">
        <v>92</v>
      </c>
      <c r="L1246" s="15" t="s">
        <v>84</v>
      </c>
      <c r="M1246" s="15">
        <v>1</v>
      </c>
      <c r="N1246" s="83">
        <v>15.2</v>
      </c>
      <c r="O1246" s="15">
        <v>6709</v>
      </c>
    </row>
    <row r="1247" spans="8:15" x14ac:dyDescent="0.25">
      <c r="H1247" s="15">
        <v>209</v>
      </c>
      <c r="I1247" s="82">
        <v>45269</v>
      </c>
      <c r="J1247" s="15" t="s">
        <v>85</v>
      </c>
      <c r="K1247" s="15" t="s">
        <v>92</v>
      </c>
      <c r="L1247" s="15" t="s">
        <v>84</v>
      </c>
      <c r="M1247" s="15">
        <v>1</v>
      </c>
      <c r="N1247" s="83">
        <v>17.100000000000001</v>
      </c>
      <c r="O1247" s="15">
        <v>6588</v>
      </c>
    </row>
    <row r="1248" spans="8:15" x14ac:dyDescent="0.25">
      <c r="H1248" s="15">
        <v>210</v>
      </c>
      <c r="I1248" s="82">
        <v>45269</v>
      </c>
      <c r="J1248" s="15" t="s">
        <v>85</v>
      </c>
      <c r="K1248" s="15" t="s">
        <v>92</v>
      </c>
      <c r="L1248" s="15" t="s">
        <v>84</v>
      </c>
      <c r="M1248" s="15">
        <v>1</v>
      </c>
      <c r="N1248" s="83">
        <v>15</v>
      </c>
      <c r="O1248" s="15">
        <v>6651</v>
      </c>
    </row>
    <row r="1249" spans="8:17" x14ac:dyDescent="0.25">
      <c r="H1249" s="15">
        <v>211</v>
      </c>
      <c r="I1249" s="82">
        <v>45269</v>
      </c>
      <c r="J1249" s="15" t="s">
        <v>85</v>
      </c>
      <c r="K1249" s="15" t="s">
        <v>92</v>
      </c>
      <c r="L1249" s="15" t="s">
        <v>84</v>
      </c>
      <c r="M1249" s="15">
        <v>1</v>
      </c>
      <c r="N1249" s="83">
        <v>13.6</v>
      </c>
      <c r="O1249" s="15">
        <v>6622</v>
      </c>
      <c r="Q1249" s="105">
        <f>SUM(N1231:N1249)</f>
        <v>300.00000000000006</v>
      </c>
    </row>
    <row r="1250" spans="8:17" x14ac:dyDescent="0.25">
      <c r="H1250" s="15">
        <v>212</v>
      </c>
      <c r="I1250" s="82">
        <v>45271</v>
      </c>
      <c r="J1250" s="15" t="s">
        <v>85</v>
      </c>
      <c r="K1250" s="15" t="s">
        <v>92</v>
      </c>
      <c r="L1250" s="15" t="s">
        <v>84</v>
      </c>
      <c r="M1250" s="15">
        <v>1</v>
      </c>
      <c r="N1250" s="83">
        <v>16</v>
      </c>
      <c r="O1250" s="15">
        <v>6814</v>
      </c>
    </row>
    <row r="1251" spans="8:17" x14ac:dyDescent="0.25">
      <c r="H1251" s="15">
        <v>213</v>
      </c>
      <c r="I1251" s="82">
        <v>45271</v>
      </c>
      <c r="J1251" s="15" t="s">
        <v>85</v>
      </c>
      <c r="K1251" s="15" t="s">
        <v>92</v>
      </c>
      <c r="L1251" s="15" t="s">
        <v>84</v>
      </c>
      <c r="M1251" s="15">
        <v>1</v>
      </c>
      <c r="N1251" s="83">
        <v>14.1</v>
      </c>
      <c r="O1251" s="15">
        <v>6940</v>
      </c>
    </row>
    <row r="1252" spans="8:17" x14ac:dyDescent="0.25">
      <c r="H1252" s="15">
        <v>214</v>
      </c>
      <c r="I1252" s="82">
        <v>45271</v>
      </c>
      <c r="J1252" s="15" t="s">
        <v>85</v>
      </c>
      <c r="K1252" s="15" t="s">
        <v>86</v>
      </c>
      <c r="L1252" s="15" t="s">
        <v>84</v>
      </c>
      <c r="M1252" s="15">
        <v>1</v>
      </c>
      <c r="N1252" s="83">
        <v>15.9</v>
      </c>
      <c r="O1252" s="15">
        <v>6723</v>
      </c>
    </row>
    <row r="1253" spans="8:17" x14ac:dyDescent="0.25">
      <c r="H1253" s="15">
        <v>215</v>
      </c>
      <c r="I1253" s="82">
        <v>45271</v>
      </c>
      <c r="J1253" s="15" t="s">
        <v>85</v>
      </c>
      <c r="K1253" s="15" t="s">
        <v>86</v>
      </c>
      <c r="L1253" s="15" t="s">
        <v>84</v>
      </c>
      <c r="M1253" s="15">
        <v>1</v>
      </c>
      <c r="N1253" s="83">
        <v>15.3</v>
      </c>
      <c r="O1253" s="15">
        <v>6628</v>
      </c>
    </row>
    <row r="1254" spans="8:17" x14ac:dyDescent="0.25">
      <c r="H1254" s="15">
        <v>216</v>
      </c>
      <c r="I1254" s="82">
        <v>45271</v>
      </c>
      <c r="J1254" s="15" t="s">
        <v>88</v>
      </c>
      <c r="K1254" s="15" t="s">
        <v>185</v>
      </c>
      <c r="L1254" s="15" t="s">
        <v>84</v>
      </c>
      <c r="M1254" s="15">
        <v>1</v>
      </c>
      <c r="N1254" s="83">
        <v>9.1</v>
      </c>
      <c r="O1254" s="15">
        <v>6579</v>
      </c>
    </row>
    <row r="1255" spans="8:17" x14ac:dyDescent="0.25">
      <c r="H1255" s="15">
        <v>217</v>
      </c>
      <c r="I1255" s="82">
        <v>45271</v>
      </c>
      <c r="J1255" s="15" t="s">
        <v>85</v>
      </c>
      <c r="K1255" s="15" t="s">
        <v>86</v>
      </c>
      <c r="L1255" s="15" t="s">
        <v>84</v>
      </c>
      <c r="M1255" s="15">
        <v>1</v>
      </c>
      <c r="N1255" s="83">
        <v>16</v>
      </c>
      <c r="O1255" s="15">
        <v>6844</v>
      </c>
    </row>
    <row r="1256" spans="8:17" x14ac:dyDescent="0.25">
      <c r="H1256" s="15">
        <v>218</v>
      </c>
      <c r="I1256" s="82">
        <v>45271</v>
      </c>
      <c r="J1256" s="15" t="s">
        <v>88</v>
      </c>
      <c r="K1256" s="15" t="s">
        <v>98</v>
      </c>
      <c r="L1256" s="15" t="s">
        <v>84</v>
      </c>
      <c r="M1256" s="15">
        <v>1</v>
      </c>
      <c r="N1256" s="83">
        <v>16.100000000000001</v>
      </c>
      <c r="O1256" s="15">
        <v>6716</v>
      </c>
    </row>
    <row r="1257" spans="8:17" x14ac:dyDescent="0.25">
      <c r="H1257" s="15">
        <v>219</v>
      </c>
      <c r="I1257" s="82">
        <v>45271</v>
      </c>
      <c r="J1257" s="15" t="s">
        <v>88</v>
      </c>
      <c r="K1257" s="15" t="s">
        <v>89</v>
      </c>
      <c r="L1257" s="15" t="s">
        <v>84</v>
      </c>
      <c r="M1257" s="15">
        <v>1</v>
      </c>
      <c r="N1257" s="83">
        <v>14.8</v>
      </c>
      <c r="O1257" s="15">
        <v>6838</v>
      </c>
    </row>
    <row r="1258" spans="8:17" x14ac:dyDescent="0.25">
      <c r="H1258" s="15">
        <v>220</v>
      </c>
      <c r="I1258" s="82">
        <v>45271</v>
      </c>
      <c r="J1258" s="15" t="s">
        <v>85</v>
      </c>
      <c r="K1258" s="15" t="s">
        <v>87</v>
      </c>
      <c r="L1258" s="15" t="s">
        <v>84</v>
      </c>
      <c r="M1258" s="15">
        <v>1</v>
      </c>
      <c r="N1258" s="83">
        <v>14.3</v>
      </c>
      <c r="O1258" s="15">
        <v>6889</v>
      </c>
    </row>
    <row r="1259" spans="8:17" x14ac:dyDescent="0.25">
      <c r="H1259" s="15">
        <v>221</v>
      </c>
      <c r="I1259" s="82">
        <v>45271</v>
      </c>
      <c r="J1259" s="15" t="s">
        <v>88</v>
      </c>
      <c r="K1259" s="15" t="s">
        <v>93</v>
      </c>
      <c r="L1259" s="15" t="s">
        <v>84</v>
      </c>
      <c r="M1259" s="15">
        <v>1</v>
      </c>
      <c r="N1259" s="83">
        <v>15.6</v>
      </c>
      <c r="O1259" s="15">
        <v>6836</v>
      </c>
    </row>
    <row r="1260" spans="8:17" x14ac:dyDescent="0.25">
      <c r="H1260" s="15">
        <v>222</v>
      </c>
      <c r="I1260" s="82">
        <v>45271</v>
      </c>
      <c r="J1260" s="15" t="s">
        <v>88</v>
      </c>
      <c r="K1260" s="15" t="s">
        <v>91</v>
      </c>
      <c r="L1260" s="15" t="s">
        <v>84</v>
      </c>
      <c r="M1260" s="15">
        <v>1</v>
      </c>
      <c r="N1260" s="83">
        <v>13.4</v>
      </c>
      <c r="O1260" s="15">
        <v>6807</v>
      </c>
    </row>
    <row r="1261" spans="8:17" x14ac:dyDescent="0.25">
      <c r="H1261" s="15">
        <v>223</v>
      </c>
      <c r="I1261" s="82">
        <v>45271</v>
      </c>
      <c r="J1261" s="15" t="s">
        <v>85</v>
      </c>
      <c r="K1261" s="15" t="s">
        <v>143</v>
      </c>
      <c r="L1261" s="15" t="s">
        <v>84</v>
      </c>
      <c r="M1261" s="15">
        <v>1</v>
      </c>
      <c r="N1261" s="83">
        <v>10.4</v>
      </c>
      <c r="O1261" s="15">
        <v>6840</v>
      </c>
    </row>
    <row r="1262" spans="8:17" x14ac:dyDescent="0.25">
      <c r="H1262" s="15">
        <v>224</v>
      </c>
      <c r="I1262" s="82">
        <v>45271</v>
      </c>
      <c r="J1262" s="15" t="s">
        <v>88</v>
      </c>
      <c r="K1262" s="15" t="s">
        <v>106</v>
      </c>
      <c r="L1262" s="15" t="s">
        <v>84</v>
      </c>
      <c r="M1262" s="15">
        <v>1</v>
      </c>
      <c r="N1262" s="83">
        <v>15.4</v>
      </c>
      <c r="O1262" s="15">
        <v>6658</v>
      </c>
    </row>
    <row r="1263" spans="8:17" x14ac:dyDescent="0.25">
      <c r="H1263" s="15">
        <v>225</v>
      </c>
      <c r="I1263" s="82">
        <v>45271</v>
      </c>
      <c r="J1263" s="15" t="s">
        <v>88</v>
      </c>
      <c r="K1263" s="15" t="s">
        <v>98</v>
      </c>
      <c r="L1263" s="15" t="s">
        <v>84</v>
      </c>
      <c r="M1263" s="15">
        <v>1</v>
      </c>
      <c r="N1263" s="83">
        <v>18.2</v>
      </c>
      <c r="O1263" s="15">
        <v>6657</v>
      </c>
    </row>
    <row r="1264" spans="8:17" x14ac:dyDescent="0.25">
      <c r="H1264" s="15">
        <v>226</v>
      </c>
      <c r="I1264" s="82">
        <v>45271</v>
      </c>
      <c r="J1264" s="15" t="s">
        <v>85</v>
      </c>
      <c r="K1264" s="15" t="s">
        <v>143</v>
      </c>
      <c r="L1264" s="15" t="s">
        <v>84</v>
      </c>
      <c r="M1264" s="15">
        <v>1</v>
      </c>
      <c r="N1264" s="83">
        <v>10.5</v>
      </c>
      <c r="O1264" s="15">
        <v>6899</v>
      </c>
      <c r="Q1264" s="105">
        <f>SUM(N1250:N1264)</f>
        <v>215.1</v>
      </c>
    </row>
    <row r="1265" spans="8:17" x14ac:dyDescent="0.25">
      <c r="H1265" s="15">
        <v>227</v>
      </c>
      <c r="I1265" s="82">
        <v>45272</v>
      </c>
      <c r="J1265" s="15" t="s">
        <v>85</v>
      </c>
      <c r="K1265" s="15" t="s">
        <v>92</v>
      </c>
      <c r="L1265" s="15" t="s">
        <v>84</v>
      </c>
      <c r="M1265" s="15">
        <v>1</v>
      </c>
      <c r="N1265" s="83">
        <v>16.399999999999999</v>
      </c>
      <c r="O1265" s="15">
        <v>6871</v>
      </c>
    </row>
    <row r="1266" spans="8:17" x14ac:dyDescent="0.25">
      <c r="H1266" s="15">
        <v>228</v>
      </c>
      <c r="I1266" s="82">
        <v>45272</v>
      </c>
      <c r="J1266" s="15" t="s">
        <v>85</v>
      </c>
      <c r="K1266" s="15" t="s">
        <v>143</v>
      </c>
      <c r="L1266" s="15" t="s">
        <v>84</v>
      </c>
      <c r="M1266" s="15">
        <v>1</v>
      </c>
      <c r="N1266" s="83">
        <v>8.3000000000000007</v>
      </c>
      <c r="O1266" s="15">
        <v>6870</v>
      </c>
    </row>
    <row r="1267" spans="8:17" x14ac:dyDescent="0.25">
      <c r="H1267" s="15">
        <v>229</v>
      </c>
      <c r="I1267" s="82">
        <v>45272</v>
      </c>
      <c r="J1267" s="15" t="s">
        <v>85</v>
      </c>
      <c r="K1267" s="15" t="s">
        <v>143</v>
      </c>
      <c r="L1267" s="15" t="s">
        <v>84</v>
      </c>
      <c r="M1267" s="15">
        <v>1</v>
      </c>
      <c r="N1267" s="83">
        <v>10.5</v>
      </c>
      <c r="O1267" s="15">
        <v>6896</v>
      </c>
    </row>
    <row r="1268" spans="8:17" x14ac:dyDescent="0.25">
      <c r="H1268" s="15">
        <v>230</v>
      </c>
      <c r="I1268" s="82">
        <v>45272</v>
      </c>
      <c r="J1268" s="15" t="s">
        <v>88</v>
      </c>
      <c r="K1268" s="15" t="s">
        <v>91</v>
      </c>
      <c r="L1268" s="15" t="s">
        <v>84</v>
      </c>
      <c r="M1268" s="15">
        <v>1</v>
      </c>
      <c r="N1268" s="83">
        <v>14.4</v>
      </c>
      <c r="O1268" s="15">
        <v>6888</v>
      </c>
    </row>
    <row r="1269" spans="8:17" x14ac:dyDescent="0.25">
      <c r="H1269" s="15">
        <v>231</v>
      </c>
      <c r="I1269" s="82">
        <v>45272</v>
      </c>
      <c r="J1269" s="15" t="s">
        <v>88</v>
      </c>
      <c r="K1269" s="15" t="s">
        <v>91</v>
      </c>
      <c r="L1269" s="15" t="s">
        <v>84</v>
      </c>
      <c r="M1269" s="15">
        <v>1</v>
      </c>
      <c r="N1269" s="83">
        <v>12.7</v>
      </c>
      <c r="O1269" s="15">
        <v>6860</v>
      </c>
    </row>
    <row r="1270" spans="8:17" x14ac:dyDescent="0.25">
      <c r="H1270" s="15">
        <v>232</v>
      </c>
      <c r="I1270" s="82">
        <v>45272</v>
      </c>
      <c r="J1270" s="15" t="s">
        <v>88</v>
      </c>
      <c r="K1270" s="15" t="s">
        <v>99</v>
      </c>
      <c r="L1270" s="15" t="s">
        <v>84</v>
      </c>
      <c r="M1270" s="15">
        <v>1</v>
      </c>
      <c r="N1270" s="83">
        <v>16</v>
      </c>
      <c r="O1270" s="15">
        <v>6762</v>
      </c>
    </row>
    <row r="1271" spans="8:17" x14ac:dyDescent="0.25">
      <c r="H1271" s="15">
        <v>233</v>
      </c>
      <c r="I1271" s="82">
        <v>45272</v>
      </c>
      <c r="J1271" s="15" t="s">
        <v>88</v>
      </c>
      <c r="K1271" s="15" t="s">
        <v>101</v>
      </c>
      <c r="L1271" s="15" t="s">
        <v>84</v>
      </c>
      <c r="M1271" s="15">
        <v>1</v>
      </c>
      <c r="N1271" s="83">
        <v>13.4</v>
      </c>
      <c r="O1271" s="15">
        <v>5095</v>
      </c>
    </row>
    <row r="1272" spans="8:17" x14ac:dyDescent="0.25">
      <c r="H1272" s="15">
        <v>234</v>
      </c>
      <c r="I1272" s="82">
        <v>45272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11</v>
      </c>
      <c r="O1272" s="15">
        <v>6452</v>
      </c>
    </row>
    <row r="1273" spans="8:17" x14ac:dyDescent="0.25">
      <c r="H1273" s="15">
        <v>235</v>
      </c>
      <c r="I1273" s="82">
        <v>45272</v>
      </c>
      <c r="J1273" s="15" t="s">
        <v>85</v>
      </c>
      <c r="K1273" s="15" t="s">
        <v>87</v>
      </c>
      <c r="L1273" s="15" t="s">
        <v>84</v>
      </c>
      <c r="M1273" s="15">
        <v>1</v>
      </c>
      <c r="N1273" s="83">
        <v>12.3</v>
      </c>
      <c r="O1273" s="15">
        <v>6864</v>
      </c>
      <c r="Q1273" s="105">
        <f>SUM(N1265:N1273)</f>
        <v>115</v>
      </c>
    </row>
    <row r="1274" spans="8:17" x14ac:dyDescent="0.25">
      <c r="H1274" s="15">
        <v>236</v>
      </c>
      <c r="I1274" s="82">
        <v>45273</v>
      </c>
      <c r="J1274" s="15" t="s">
        <v>88</v>
      </c>
      <c r="K1274" s="15" t="s">
        <v>98</v>
      </c>
      <c r="L1274" s="15" t="s">
        <v>84</v>
      </c>
      <c r="M1274" s="15">
        <v>1</v>
      </c>
      <c r="N1274" s="83">
        <v>18.899999999999999</v>
      </c>
      <c r="O1274" s="15">
        <v>6857</v>
      </c>
    </row>
    <row r="1275" spans="8:17" x14ac:dyDescent="0.25">
      <c r="H1275" s="15">
        <v>237</v>
      </c>
      <c r="I1275" s="82">
        <v>45273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15.1</v>
      </c>
      <c r="O1275" s="15">
        <v>6908</v>
      </c>
    </row>
    <row r="1276" spans="8:17" x14ac:dyDescent="0.25">
      <c r="H1276" s="15">
        <v>238</v>
      </c>
      <c r="I1276" s="82">
        <v>45273</v>
      </c>
      <c r="J1276" s="15" t="s">
        <v>85</v>
      </c>
      <c r="K1276" s="15" t="s">
        <v>92</v>
      </c>
      <c r="L1276" s="15" t="s">
        <v>84</v>
      </c>
      <c r="M1276" s="15">
        <v>1</v>
      </c>
      <c r="N1276" s="83">
        <v>16.899999999999999</v>
      </c>
      <c r="O1276" s="15">
        <v>6909</v>
      </c>
    </row>
    <row r="1277" spans="8:17" x14ac:dyDescent="0.25">
      <c r="H1277" s="15">
        <v>239</v>
      </c>
      <c r="I1277" s="82">
        <v>45273</v>
      </c>
      <c r="J1277" s="15" t="s">
        <v>88</v>
      </c>
      <c r="K1277" s="15" t="s">
        <v>106</v>
      </c>
      <c r="L1277" s="15" t="s">
        <v>84</v>
      </c>
      <c r="M1277" s="15">
        <v>1</v>
      </c>
      <c r="N1277" s="83">
        <v>11.9</v>
      </c>
      <c r="O1277" s="15">
        <v>6949</v>
      </c>
    </row>
    <row r="1278" spans="8:17" x14ac:dyDescent="0.25">
      <c r="H1278" s="15">
        <v>240</v>
      </c>
      <c r="I1278" s="82">
        <v>45273</v>
      </c>
      <c r="J1278" s="15" t="s">
        <v>88</v>
      </c>
      <c r="K1278" s="15" t="s">
        <v>106</v>
      </c>
      <c r="L1278" s="15" t="s">
        <v>84</v>
      </c>
      <c r="M1278" s="15">
        <v>1</v>
      </c>
      <c r="N1278" s="83">
        <v>13.9</v>
      </c>
      <c r="O1278" s="15">
        <v>6788</v>
      </c>
    </row>
    <row r="1279" spans="8:17" x14ac:dyDescent="0.25">
      <c r="H1279" s="15">
        <v>241</v>
      </c>
      <c r="I1279" s="82">
        <v>45273</v>
      </c>
      <c r="J1279" s="15" t="s">
        <v>85</v>
      </c>
      <c r="K1279" s="15" t="s">
        <v>97</v>
      </c>
      <c r="L1279" s="15" t="s">
        <v>84</v>
      </c>
      <c r="M1279" s="15">
        <v>1</v>
      </c>
      <c r="N1279" s="83">
        <v>14.2</v>
      </c>
      <c r="O1279" s="15">
        <v>6984</v>
      </c>
    </row>
    <row r="1280" spans="8:17" x14ac:dyDescent="0.25">
      <c r="H1280" s="15">
        <v>242</v>
      </c>
      <c r="I1280" s="82">
        <v>45273</v>
      </c>
      <c r="J1280" s="15" t="s">
        <v>85</v>
      </c>
      <c r="K1280" s="15" t="s">
        <v>97</v>
      </c>
      <c r="L1280" s="15" t="s">
        <v>84</v>
      </c>
      <c r="M1280" s="15">
        <v>1</v>
      </c>
      <c r="N1280" s="83">
        <v>13.2</v>
      </c>
      <c r="O1280" s="15">
        <v>6950</v>
      </c>
    </row>
    <row r="1281" spans="8:15" x14ac:dyDescent="0.25">
      <c r="H1281" s="15">
        <v>243</v>
      </c>
      <c r="I1281" s="82">
        <v>45273</v>
      </c>
      <c r="J1281" s="15" t="s">
        <v>85</v>
      </c>
      <c r="K1281" s="15" t="s">
        <v>90</v>
      </c>
      <c r="L1281" s="15" t="s">
        <v>84</v>
      </c>
      <c r="M1281" s="15">
        <v>1</v>
      </c>
      <c r="N1281" s="83">
        <v>13.3</v>
      </c>
      <c r="O1281" s="15">
        <v>6935</v>
      </c>
    </row>
    <row r="1282" spans="8:15" x14ac:dyDescent="0.25">
      <c r="H1282" s="15">
        <v>244</v>
      </c>
      <c r="I1282" s="82">
        <v>45273</v>
      </c>
      <c r="J1282" s="15" t="s">
        <v>85</v>
      </c>
      <c r="K1282" s="15" t="s">
        <v>90</v>
      </c>
      <c r="L1282" s="15" t="s">
        <v>84</v>
      </c>
      <c r="M1282" s="15">
        <v>1</v>
      </c>
      <c r="N1282" s="83">
        <v>15.9</v>
      </c>
      <c r="O1282" s="15">
        <v>6869</v>
      </c>
    </row>
    <row r="1283" spans="8:15" x14ac:dyDescent="0.25">
      <c r="H1283" s="15">
        <v>245</v>
      </c>
      <c r="I1283" s="82">
        <v>45273</v>
      </c>
      <c r="J1283" s="15" t="s">
        <v>88</v>
      </c>
      <c r="K1283" s="15" t="s">
        <v>185</v>
      </c>
      <c r="L1283" s="15" t="s">
        <v>84</v>
      </c>
      <c r="M1283" s="15">
        <v>1</v>
      </c>
      <c r="N1283" s="83">
        <v>12.5</v>
      </c>
      <c r="O1283" s="15">
        <v>6917</v>
      </c>
    </row>
    <row r="1284" spans="8:15" x14ac:dyDescent="0.25">
      <c r="H1284" s="15">
        <v>246</v>
      </c>
      <c r="I1284" s="82">
        <v>45273</v>
      </c>
      <c r="J1284" s="15" t="s">
        <v>85</v>
      </c>
      <c r="K1284" s="15" t="s">
        <v>143</v>
      </c>
      <c r="L1284" s="15" t="s">
        <v>84</v>
      </c>
      <c r="M1284" s="15">
        <v>1</v>
      </c>
      <c r="N1284" s="83">
        <v>8.5</v>
      </c>
      <c r="O1284" s="15">
        <v>6911</v>
      </c>
    </row>
    <row r="1285" spans="8:15" x14ac:dyDescent="0.25">
      <c r="H1285" s="15">
        <v>247</v>
      </c>
      <c r="I1285" s="82">
        <v>45273</v>
      </c>
      <c r="J1285" s="15" t="s">
        <v>85</v>
      </c>
      <c r="K1285" s="15" t="s">
        <v>143</v>
      </c>
      <c r="L1285" s="15" t="s">
        <v>84</v>
      </c>
      <c r="M1285" s="15">
        <v>1</v>
      </c>
      <c r="N1285" s="83">
        <v>10.199999999999999</v>
      </c>
      <c r="O1285" s="15">
        <v>6858</v>
      </c>
    </row>
    <row r="1286" spans="8:15" x14ac:dyDescent="0.25">
      <c r="H1286" s="15">
        <v>248</v>
      </c>
      <c r="I1286" s="82">
        <v>45273</v>
      </c>
      <c r="J1286" s="15" t="s">
        <v>85</v>
      </c>
      <c r="K1286" s="15" t="s">
        <v>143</v>
      </c>
      <c r="L1286" s="15" t="s">
        <v>84</v>
      </c>
      <c r="M1286" s="15">
        <v>1</v>
      </c>
      <c r="N1286" s="83">
        <v>8.6999999999999993</v>
      </c>
      <c r="O1286" s="15">
        <v>6937</v>
      </c>
    </row>
    <row r="1287" spans="8:15" x14ac:dyDescent="0.25">
      <c r="H1287" s="15">
        <v>249</v>
      </c>
      <c r="I1287" s="82">
        <v>45273</v>
      </c>
      <c r="J1287" s="15" t="s">
        <v>88</v>
      </c>
      <c r="K1287" s="15" t="s">
        <v>104</v>
      </c>
      <c r="L1287" s="15" t="s">
        <v>84</v>
      </c>
      <c r="M1287" s="15">
        <v>1</v>
      </c>
      <c r="N1287" s="83">
        <v>16.3</v>
      </c>
      <c r="O1287" s="15">
        <v>6719</v>
      </c>
    </row>
    <row r="1288" spans="8:15" x14ac:dyDescent="0.25">
      <c r="H1288" s="15">
        <v>250</v>
      </c>
      <c r="I1288" s="82">
        <v>45273</v>
      </c>
      <c r="J1288" s="15" t="s">
        <v>88</v>
      </c>
      <c r="K1288" s="15" t="s">
        <v>104</v>
      </c>
      <c r="L1288" s="15" t="s">
        <v>84</v>
      </c>
      <c r="M1288" s="15">
        <v>1</v>
      </c>
      <c r="N1288" s="83">
        <v>14.1</v>
      </c>
      <c r="O1288" s="15">
        <v>6865</v>
      </c>
    </row>
    <row r="1289" spans="8:15" x14ac:dyDescent="0.25">
      <c r="H1289" s="15">
        <v>251</v>
      </c>
      <c r="I1289" s="82">
        <v>45273</v>
      </c>
      <c r="J1289" s="15" t="s">
        <v>88</v>
      </c>
      <c r="K1289" s="15" t="s">
        <v>91</v>
      </c>
      <c r="L1289" s="15" t="s">
        <v>84</v>
      </c>
      <c r="M1289" s="15">
        <v>1</v>
      </c>
      <c r="N1289" s="83">
        <v>14.7</v>
      </c>
      <c r="O1289" s="15">
        <v>6873</v>
      </c>
    </row>
    <row r="1290" spans="8:15" x14ac:dyDescent="0.25">
      <c r="H1290" s="15">
        <v>252</v>
      </c>
      <c r="I1290" s="82">
        <v>45273</v>
      </c>
      <c r="J1290" s="15" t="s">
        <v>88</v>
      </c>
      <c r="K1290" s="15" t="s">
        <v>91</v>
      </c>
      <c r="L1290" s="15" t="s">
        <v>84</v>
      </c>
      <c r="M1290" s="15">
        <v>1</v>
      </c>
      <c r="N1290" s="83">
        <v>13.2</v>
      </c>
      <c r="O1290" s="15">
        <v>6921</v>
      </c>
    </row>
    <row r="1291" spans="8:15" x14ac:dyDescent="0.25">
      <c r="H1291" s="15">
        <v>253</v>
      </c>
      <c r="I1291" s="82">
        <v>45273</v>
      </c>
      <c r="J1291" s="15" t="s">
        <v>88</v>
      </c>
      <c r="K1291" s="15" t="s">
        <v>189</v>
      </c>
      <c r="L1291" s="15" t="s">
        <v>84</v>
      </c>
      <c r="M1291" s="15">
        <v>1</v>
      </c>
      <c r="N1291" s="83">
        <v>8</v>
      </c>
      <c r="O1291" s="15">
        <v>6948</v>
      </c>
    </row>
    <row r="1292" spans="8:15" x14ac:dyDescent="0.25">
      <c r="H1292" s="15">
        <v>254</v>
      </c>
      <c r="I1292" s="82">
        <v>45273</v>
      </c>
      <c r="J1292" s="15" t="s">
        <v>85</v>
      </c>
      <c r="K1292" s="15" t="s">
        <v>86</v>
      </c>
      <c r="L1292" s="15" t="s">
        <v>84</v>
      </c>
      <c r="M1292" s="15">
        <v>1</v>
      </c>
      <c r="N1292" s="83">
        <v>15</v>
      </c>
      <c r="O1292" s="15">
        <v>6886</v>
      </c>
    </row>
    <row r="1293" spans="8:15" x14ac:dyDescent="0.25">
      <c r="H1293" s="15">
        <v>255</v>
      </c>
      <c r="I1293" s="82">
        <v>45273</v>
      </c>
      <c r="J1293" s="15" t="s">
        <v>85</v>
      </c>
      <c r="K1293" s="15" t="s">
        <v>87</v>
      </c>
      <c r="L1293" s="15" t="s">
        <v>84</v>
      </c>
      <c r="M1293" s="15">
        <v>1</v>
      </c>
      <c r="N1293" s="83">
        <v>14.9</v>
      </c>
      <c r="O1293" s="15">
        <v>6929</v>
      </c>
    </row>
    <row r="1294" spans="8:15" x14ac:dyDescent="0.25">
      <c r="H1294" s="15">
        <v>256</v>
      </c>
      <c r="I1294" s="82">
        <v>45273</v>
      </c>
      <c r="J1294" s="15" t="s">
        <v>85</v>
      </c>
      <c r="K1294" s="15" t="s">
        <v>87</v>
      </c>
      <c r="L1294" s="15" t="s">
        <v>84</v>
      </c>
      <c r="M1294" s="15">
        <v>1</v>
      </c>
      <c r="N1294" s="83">
        <v>15.2</v>
      </c>
      <c r="O1294" s="15">
        <v>6855</v>
      </c>
    </row>
    <row r="1295" spans="8:15" x14ac:dyDescent="0.25">
      <c r="H1295" s="15">
        <v>257</v>
      </c>
      <c r="I1295" s="82">
        <v>45273</v>
      </c>
      <c r="J1295" s="15" t="s">
        <v>88</v>
      </c>
      <c r="K1295" s="15" t="s">
        <v>185</v>
      </c>
      <c r="L1295" s="15" t="s">
        <v>84</v>
      </c>
      <c r="M1295" s="15">
        <v>1</v>
      </c>
      <c r="N1295" s="83">
        <v>13.1</v>
      </c>
      <c r="O1295" s="15">
        <v>6920</v>
      </c>
    </row>
    <row r="1296" spans="8:15" x14ac:dyDescent="0.25">
      <c r="H1296" s="15">
        <v>258</v>
      </c>
      <c r="I1296" s="82">
        <v>45273</v>
      </c>
      <c r="J1296" s="15" t="s">
        <v>88</v>
      </c>
      <c r="K1296" s="15" t="s">
        <v>101</v>
      </c>
      <c r="L1296" s="15" t="s">
        <v>84</v>
      </c>
      <c r="M1296" s="15">
        <v>1</v>
      </c>
      <c r="N1296" s="83">
        <v>16.8</v>
      </c>
      <c r="O1296" s="15">
        <v>6872</v>
      </c>
    </row>
    <row r="1297" spans="8:18" x14ac:dyDescent="0.25">
      <c r="H1297" s="15">
        <v>259</v>
      </c>
      <c r="I1297" s="82">
        <v>45273</v>
      </c>
      <c r="J1297" s="15" t="s">
        <v>88</v>
      </c>
      <c r="K1297" s="15" t="s">
        <v>89</v>
      </c>
      <c r="L1297" s="15" t="s">
        <v>84</v>
      </c>
      <c r="M1297" s="15">
        <v>1</v>
      </c>
      <c r="N1297" s="83">
        <v>13.1</v>
      </c>
      <c r="O1297" s="15">
        <v>6735</v>
      </c>
    </row>
    <row r="1298" spans="8:18" x14ac:dyDescent="0.25">
      <c r="H1298" s="15">
        <v>260</v>
      </c>
      <c r="I1298" s="82">
        <v>45273</v>
      </c>
      <c r="J1298" s="15" t="s">
        <v>85</v>
      </c>
      <c r="K1298" s="15" t="s">
        <v>92</v>
      </c>
      <c r="L1298" s="15" t="s">
        <v>84</v>
      </c>
      <c r="M1298" s="15">
        <v>1</v>
      </c>
      <c r="N1298" s="83">
        <v>16.600000000000001</v>
      </c>
      <c r="O1298" s="15">
        <v>6841</v>
      </c>
    </row>
    <row r="1299" spans="8:18" x14ac:dyDescent="0.25">
      <c r="H1299" s="15">
        <v>261</v>
      </c>
      <c r="I1299" s="82">
        <v>45273</v>
      </c>
      <c r="J1299" s="15" t="s">
        <v>85</v>
      </c>
      <c r="K1299" s="15" t="s">
        <v>92</v>
      </c>
      <c r="L1299" s="15" t="s">
        <v>84</v>
      </c>
      <c r="M1299" s="15">
        <v>1</v>
      </c>
      <c r="N1299" s="83">
        <v>16.399999999999999</v>
      </c>
      <c r="O1299" s="15">
        <v>6842</v>
      </c>
    </row>
    <row r="1300" spans="8:18" x14ac:dyDescent="0.25">
      <c r="H1300" s="15">
        <v>262</v>
      </c>
      <c r="I1300" s="82">
        <v>45273</v>
      </c>
      <c r="J1300" s="15" t="s">
        <v>88</v>
      </c>
      <c r="K1300" s="15" t="s">
        <v>106</v>
      </c>
      <c r="L1300" s="15" t="s">
        <v>84</v>
      </c>
      <c r="M1300" s="15">
        <v>1</v>
      </c>
      <c r="N1300" s="83">
        <v>14</v>
      </c>
      <c r="O1300" s="15">
        <v>6607</v>
      </c>
    </row>
    <row r="1301" spans="8:18" x14ac:dyDescent="0.25">
      <c r="H1301" s="15">
        <v>263</v>
      </c>
      <c r="I1301" s="82">
        <v>45273</v>
      </c>
      <c r="J1301" s="15" t="s">
        <v>88</v>
      </c>
      <c r="K1301" s="15" t="s">
        <v>106</v>
      </c>
      <c r="L1301" s="15" t="s">
        <v>84</v>
      </c>
      <c r="M1301" s="15">
        <v>1</v>
      </c>
      <c r="N1301" s="83">
        <v>7.9</v>
      </c>
      <c r="O1301" s="15">
        <v>6641</v>
      </c>
    </row>
    <row r="1302" spans="8:18" x14ac:dyDescent="0.25">
      <c r="H1302" s="15">
        <v>264</v>
      </c>
      <c r="I1302" s="82">
        <v>45273</v>
      </c>
      <c r="J1302" s="15" t="s">
        <v>85</v>
      </c>
      <c r="K1302" s="15" t="s">
        <v>87</v>
      </c>
      <c r="L1302" s="15" t="s">
        <v>84</v>
      </c>
      <c r="M1302" s="15">
        <v>1</v>
      </c>
      <c r="N1302" s="83">
        <v>16.600000000000001</v>
      </c>
      <c r="O1302" s="15">
        <v>6988</v>
      </c>
    </row>
    <row r="1303" spans="8:18" x14ac:dyDescent="0.25">
      <c r="H1303" s="15">
        <v>265</v>
      </c>
      <c r="I1303" s="82">
        <v>45273</v>
      </c>
      <c r="J1303" s="15" t="s">
        <v>88</v>
      </c>
      <c r="K1303" s="15" t="s">
        <v>89</v>
      </c>
      <c r="L1303" s="15" t="s">
        <v>84</v>
      </c>
      <c r="M1303" s="15">
        <v>1</v>
      </c>
      <c r="N1303" s="83">
        <v>15.9</v>
      </c>
      <c r="O1303" s="15">
        <v>6854</v>
      </c>
      <c r="Q1303" s="105">
        <f>SUM(N1274:N1303)</f>
        <v>415</v>
      </c>
      <c r="R1303" s="186">
        <f>Q1303+Q1273+Q1264+Q1249+Q1230+Q1201+Q1181+Q1149+Q1134+Q1125+Q1098+Q1073</f>
        <v>3895.1000000000004</v>
      </c>
    </row>
    <row r="1305" spans="8:18" x14ac:dyDescent="0.25">
      <c r="N1305" s="185"/>
    </row>
    <row r="1306" spans="8:18" x14ac:dyDescent="0.25">
      <c r="N1306" s="191">
        <f>SUM(N2:N1303)</f>
        <v>19990.300000000047</v>
      </c>
    </row>
    <row r="1307" spans="8:18" x14ac:dyDescent="0.25">
      <c r="N1307" s="192">
        <f>'Амархан реестр'!E54+'Амархан реестр'!E99</f>
        <v>3255</v>
      </c>
    </row>
    <row r="1308" spans="8:18" x14ac:dyDescent="0.25">
      <c r="L1308" s="15" t="s">
        <v>190</v>
      </c>
      <c r="M1308" s="15"/>
      <c r="N1308" s="108">
        <f>3619.97+1475.35+4597</f>
        <v>9692.32</v>
      </c>
    </row>
    <row r="1309" spans="8:18" x14ac:dyDescent="0.25">
      <c r="L1309" s="15" t="s">
        <v>191</v>
      </c>
      <c r="M1309" s="15"/>
      <c r="N1309" s="108">
        <f>1109+2955</f>
        <v>4064</v>
      </c>
    </row>
    <row r="1310" spans="8:18" x14ac:dyDescent="0.25">
      <c r="L1310" s="15" t="s">
        <v>192</v>
      </c>
      <c r="M1310" s="15"/>
      <c r="N1310" s="108">
        <f>279.54+2365.75</f>
        <v>2645.29</v>
      </c>
    </row>
    <row r="1311" spans="8:18" x14ac:dyDescent="0.25">
      <c r="L1311" s="15"/>
      <c r="M1311" s="15"/>
      <c r="N1311" s="108"/>
    </row>
    <row r="1312" spans="8:18" x14ac:dyDescent="0.25">
      <c r="L1312" s="15"/>
      <c r="M1312" s="15"/>
      <c r="N1312" s="108">
        <f>N1306+N1307-N1308-N1309-N1310</f>
        <v>6843.6900000000469</v>
      </c>
    </row>
    <row r="1315" spans="12:14" x14ac:dyDescent="0.25">
      <c r="L1315" s="1" t="s">
        <v>193</v>
      </c>
      <c r="N1315" s="1">
        <v>420</v>
      </c>
    </row>
    <row r="1320" spans="12:14" x14ac:dyDescent="0.25">
      <c r="N1320" s="1">
        <v>9802</v>
      </c>
    </row>
    <row r="1321" spans="12:14" x14ac:dyDescent="0.25">
      <c r="N1321" s="1">
        <v>3255</v>
      </c>
    </row>
  </sheetData>
  <autoFilter ref="A1:F1" xr:uid="{E7D6BA6F-D1D1-4D81-A773-DAF542E0BF0E}"/>
  <conditionalFormatting sqref="E181:E632">
    <cfRule type="duplicateValues" dxfId="99" priority="6"/>
  </conditionalFormatting>
  <conditionalFormatting sqref="O742:O1048576 O1 K744:N744">
    <cfRule type="duplicateValues" dxfId="98" priority="3"/>
  </conditionalFormatting>
  <conditionalFormatting sqref="O2:O741 N739">
    <cfRule type="duplicateValues" dxfId="97" priority="2"/>
  </conditionalFormatting>
  <conditionalFormatting sqref="O2:O1036">
    <cfRule type="duplicateValues" dxfId="96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реестров'!N181:N284)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реестров'!N285:N470)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реестров'!N471:N541)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реестров'!N542:N632)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реестров'!N633:N738)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ignoredErrors>
    <ignoredError sqref="D2:D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topLeftCell="A247" workbookViewId="0">
      <selection activeCell="H257" sqref="H257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8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8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8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8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8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8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8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8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8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8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8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8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8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8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8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8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8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8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8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8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8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8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8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8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8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8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8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8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8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8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8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8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8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8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8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8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8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8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8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8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8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8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8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8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8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8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8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8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8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8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8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8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8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8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8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8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8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8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8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8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8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8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8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8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8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8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8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8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8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8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8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8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8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8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8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8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8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8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8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8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8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8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8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8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8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8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8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8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8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8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8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8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8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8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8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8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8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8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8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8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8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8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8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8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8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8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8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8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8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8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8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8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8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8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8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8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8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8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8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8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8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8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8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8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8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8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8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8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8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8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8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8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8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8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8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8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8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8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8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8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8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8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8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8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8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8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8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8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8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8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8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8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8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8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8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8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8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8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8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8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8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8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8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8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8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8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8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8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8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8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8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8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8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8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8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8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8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8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8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8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8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8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8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8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8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8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8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8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8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8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8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8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8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8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8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8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8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8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8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8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8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8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8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8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8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8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8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8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8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8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8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8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8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8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8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8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8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8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8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8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8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8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8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8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8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8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8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8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8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8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8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8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8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8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8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8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8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8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8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8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8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8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8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8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8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8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8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8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8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8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8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8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8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8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8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8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8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8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8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8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8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8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8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8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8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80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16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20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127"/>
  <sheetViews>
    <sheetView zoomScale="115" zoomScaleNormal="115" workbookViewId="0">
      <pane ySplit="1" topLeftCell="A107" activePane="bottomLeft" state="frozen"/>
      <selection activeCell="A2" sqref="A2:E15"/>
      <selection pane="bottomLeft" activeCell="J126" sqref="J126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3.140625" style="55" customWidth="1"/>
    <col min="6" max="6" width="22.710937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8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2"/>
      <c r="B105" s="182"/>
      <c r="C105" s="182"/>
      <c r="D105" s="184">
        <f>SUM(D2:D104)</f>
        <v>15740</v>
      </c>
      <c r="E105" s="183"/>
    </row>
    <row r="106" spans="1:5" x14ac:dyDescent="0.25">
      <c r="A106" s="180">
        <v>45264</v>
      </c>
      <c r="B106" s="181">
        <v>6</v>
      </c>
      <c r="C106" s="181">
        <v>20</v>
      </c>
      <c r="D106" s="57">
        <f>B106*C106</f>
        <v>120</v>
      </c>
      <c r="E106" s="58" t="s">
        <v>182</v>
      </c>
    </row>
    <row r="107" spans="1:5" x14ac:dyDescent="0.25">
      <c r="A107" s="180">
        <v>45265</v>
      </c>
      <c r="B107" s="181">
        <v>4</v>
      </c>
      <c r="C107" s="181">
        <v>20</v>
      </c>
      <c r="D107" s="57">
        <f t="shared" ref="D107:D126" si="4">B107*C107</f>
        <v>80</v>
      </c>
      <c r="E107" s="58" t="s">
        <v>182</v>
      </c>
    </row>
    <row r="108" spans="1:5" x14ac:dyDescent="0.25">
      <c r="A108" s="180">
        <v>45266</v>
      </c>
      <c r="B108" s="181">
        <v>6</v>
      </c>
      <c r="C108" s="181">
        <v>20</v>
      </c>
      <c r="D108" s="57">
        <f t="shared" si="4"/>
        <v>120</v>
      </c>
      <c r="E108" s="58" t="s">
        <v>182</v>
      </c>
    </row>
    <row r="109" spans="1:5" x14ac:dyDescent="0.25">
      <c r="A109" s="180">
        <v>45266</v>
      </c>
      <c r="B109" s="181">
        <v>1</v>
      </c>
      <c r="C109" s="181">
        <v>15</v>
      </c>
      <c r="D109" s="57">
        <f t="shared" si="4"/>
        <v>15</v>
      </c>
      <c r="E109" s="58" t="s">
        <v>182</v>
      </c>
    </row>
    <row r="110" spans="1:5" x14ac:dyDescent="0.25">
      <c r="A110" s="180">
        <v>45267</v>
      </c>
      <c r="B110" s="181">
        <v>3</v>
      </c>
      <c r="C110" s="181">
        <v>20</v>
      </c>
      <c r="D110" s="57">
        <f t="shared" si="4"/>
        <v>60</v>
      </c>
      <c r="E110" s="58" t="s">
        <v>182</v>
      </c>
    </row>
    <row r="111" spans="1:5" x14ac:dyDescent="0.25">
      <c r="A111" s="180">
        <v>45267</v>
      </c>
      <c r="B111" s="181">
        <v>1</v>
      </c>
      <c r="C111" s="181">
        <v>15</v>
      </c>
      <c r="D111" s="57">
        <f t="shared" si="4"/>
        <v>15</v>
      </c>
      <c r="E111" s="58" t="s">
        <v>182</v>
      </c>
    </row>
    <row r="112" spans="1:5" x14ac:dyDescent="0.25">
      <c r="A112" s="180">
        <v>45276</v>
      </c>
      <c r="B112" s="181">
        <v>10</v>
      </c>
      <c r="C112" s="181">
        <v>20</v>
      </c>
      <c r="D112" s="57">
        <f t="shared" si="4"/>
        <v>200</v>
      </c>
      <c r="E112" s="58" t="s">
        <v>182</v>
      </c>
    </row>
    <row r="113" spans="1:5" x14ac:dyDescent="0.25">
      <c r="A113" s="180">
        <v>45277</v>
      </c>
      <c r="B113" s="181">
        <v>49</v>
      </c>
      <c r="C113" s="181">
        <v>20</v>
      </c>
      <c r="D113" s="57">
        <f t="shared" si="4"/>
        <v>980</v>
      </c>
      <c r="E113" s="58" t="s">
        <v>182</v>
      </c>
    </row>
    <row r="114" spans="1:5" x14ac:dyDescent="0.25">
      <c r="D114" s="179">
        <f>SUM(D106:D113)</f>
        <v>1590</v>
      </c>
    </row>
    <row r="115" spans="1:5" x14ac:dyDescent="0.25">
      <c r="A115" s="187">
        <v>45269</v>
      </c>
      <c r="B115" s="178">
        <v>9</v>
      </c>
      <c r="C115" s="178">
        <v>20</v>
      </c>
      <c r="D115" s="57">
        <f t="shared" si="4"/>
        <v>180</v>
      </c>
      <c r="E115" s="58" t="s">
        <v>182</v>
      </c>
    </row>
    <row r="116" spans="1:5" x14ac:dyDescent="0.25">
      <c r="A116" s="187">
        <v>45271</v>
      </c>
      <c r="B116" s="178">
        <v>1</v>
      </c>
      <c r="C116" s="178">
        <v>15</v>
      </c>
      <c r="D116" s="57">
        <f t="shared" si="4"/>
        <v>15</v>
      </c>
      <c r="E116" s="58" t="s">
        <v>182</v>
      </c>
    </row>
    <row r="117" spans="1:5" x14ac:dyDescent="0.25">
      <c r="A117" s="187">
        <v>45271</v>
      </c>
      <c r="B117" s="178">
        <v>9</v>
      </c>
      <c r="C117" s="178">
        <v>20</v>
      </c>
      <c r="D117" s="57">
        <f t="shared" si="4"/>
        <v>180</v>
      </c>
      <c r="E117" s="58" t="s">
        <v>182</v>
      </c>
    </row>
    <row r="118" spans="1:5" x14ac:dyDescent="0.25">
      <c r="A118" s="187">
        <v>45273</v>
      </c>
      <c r="B118" s="178">
        <v>13</v>
      </c>
      <c r="C118" s="178">
        <v>20</v>
      </c>
      <c r="D118" s="57">
        <f t="shared" si="4"/>
        <v>260</v>
      </c>
      <c r="E118" s="58" t="s">
        <v>182</v>
      </c>
    </row>
    <row r="119" spans="1:5" x14ac:dyDescent="0.25">
      <c r="A119" s="187">
        <v>45276</v>
      </c>
      <c r="B119" s="178">
        <v>7</v>
      </c>
      <c r="C119" s="178">
        <v>20</v>
      </c>
      <c r="D119" s="57">
        <f t="shared" si="4"/>
        <v>140</v>
      </c>
      <c r="E119" s="58" t="s">
        <v>182</v>
      </c>
    </row>
    <row r="120" spans="1:5" x14ac:dyDescent="0.25">
      <c r="A120" s="187">
        <v>45278</v>
      </c>
      <c r="B120" s="178">
        <v>26</v>
      </c>
      <c r="C120" s="178">
        <v>20</v>
      </c>
      <c r="D120" s="57">
        <f t="shared" si="4"/>
        <v>520</v>
      </c>
      <c r="E120" s="58" t="s">
        <v>182</v>
      </c>
    </row>
    <row r="121" spans="1:5" x14ac:dyDescent="0.25">
      <c r="A121" s="187">
        <v>45279</v>
      </c>
      <c r="B121" s="178">
        <v>14</v>
      </c>
      <c r="C121" s="178">
        <v>20</v>
      </c>
      <c r="D121" s="57">
        <f t="shared" si="4"/>
        <v>280</v>
      </c>
      <c r="E121" s="58" t="s">
        <v>182</v>
      </c>
    </row>
    <row r="122" spans="1:5" x14ac:dyDescent="0.25">
      <c r="A122" s="187">
        <v>45280</v>
      </c>
      <c r="B122" s="178">
        <v>5</v>
      </c>
      <c r="C122" s="178">
        <v>20</v>
      </c>
      <c r="D122" s="57">
        <f t="shared" si="4"/>
        <v>100</v>
      </c>
      <c r="E122" s="58" t="s">
        <v>182</v>
      </c>
    </row>
    <row r="123" spans="1:5" x14ac:dyDescent="0.25">
      <c r="A123" s="187">
        <v>45281</v>
      </c>
      <c r="B123" s="178">
        <v>16</v>
      </c>
      <c r="C123" s="178">
        <v>20</v>
      </c>
      <c r="D123" s="57">
        <f t="shared" si="4"/>
        <v>320</v>
      </c>
      <c r="E123" s="58" t="s">
        <v>182</v>
      </c>
    </row>
    <row r="124" spans="1:5" x14ac:dyDescent="0.25">
      <c r="A124" s="187">
        <v>45282</v>
      </c>
      <c r="B124" s="178">
        <v>2</v>
      </c>
      <c r="C124" s="178">
        <v>20</v>
      </c>
      <c r="D124" s="57">
        <f t="shared" si="4"/>
        <v>40</v>
      </c>
      <c r="E124" s="58" t="s">
        <v>182</v>
      </c>
    </row>
    <row r="125" spans="1:5" x14ac:dyDescent="0.25">
      <c r="A125" s="187">
        <v>45283</v>
      </c>
      <c r="B125" s="178">
        <v>8</v>
      </c>
      <c r="C125" s="178">
        <v>20</v>
      </c>
      <c r="D125" s="57">
        <f t="shared" si="4"/>
        <v>160</v>
      </c>
      <c r="E125" s="58" t="s">
        <v>182</v>
      </c>
    </row>
    <row r="126" spans="1:5" x14ac:dyDescent="0.25">
      <c r="A126" s="187">
        <v>45284</v>
      </c>
      <c r="B126" s="178">
        <v>1</v>
      </c>
      <c r="C126" s="178">
        <v>20</v>
      </c>
      <c r="D126" s="57">
        <f t="shared" si="4"/>
        <v>20</v>
      </c>
      <c r="E126" s="58" t="s">
        <v>182</v>
      </c>
    </row>
    <row r="127" spans="1:5" x14ac:dyDescent="0.25">
      <c r="D127" s="54">
        <f>SUM(D115:D126)</f>
        <v>2215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под кс</vt:lpstr>
      <vt:lpstr>Свод реестров</vt:lpstr>
      <vt:lpstr>УПД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2023-12-27T14:43:39Z</dcterms:modified>
</cp:coreProperties>
</file>